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C23" i="1"/>
  <c r="B23" i="1"/>
  <c r="S17" i="39" l="1"/>
  <c r="T17" i="39" s="1"/>
  <c r="S14" i="6" l="1"/>
  <c r="T14" i="6" s="1"/>
  <c r="S13" i="6"/>
  <c r="T13" i="6" s="1"/>
  <c r="S12" i="6"/>
  <c r="T12" i="6" s="1"/>
  <c r="S11" i="6"/>
  <c r="T11" i="6" s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K11" i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I26" i="40"/>
  <c r="G30" i="40"/>
  <c r="B8" i="1"/>
  <c r="G8" i="1" s="1"/>
  <c r="S25" i="34"/>
  <c r="S23" i="34"/>
  <c r="T23" i="34" s="1"/>
  <c r="S24" i="34"/>
  <c r="T24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K6" i="1" l="1"/>
  <c r="I6" i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T22" i="39" s="1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7" i="39" l="1"/>
  <c r="T28" i="39"/>
  <c r="C32" i="39" s="1"/>
  <c r="F29" i="39"/>
  <c r="S29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7" i="39"/>
  <c r="G37" i="39" s="1"/>
  <c r="B6" i="1"/>
  <c r="G6" i="1" s="1"/>
  <c r="F22" i="38"/>
  <c r="S22" i="38" s="1"/>
  <c r="K13" i="1"/>
  <c r="I13" i="1"/>
  <c r="H13" i="1"/>
  <c r="V33" i="34"/>
  <c r="C38" i="34" s="1"/>
  <c r="D13" i="1" s="1"/>
  <c r="U33" i="34"/>
  <c r="C37" i="34" s="1"/>
  <c r="C13" i="1" s="1"/>
  <c r="S32" i="34"/>
  <c r="Q31" i="34"/>
  <c r="R33" i="34" s="1"/>
  <c r="O31" i="34"/>
  <c r="P33" i="34" s="1"/>
  <c r="M31" i="34"/>
  <c r="N33" i="34" s="1"/>
  <c r="K31" i="34"/>
  <c r="L33" i="34" s="1"/>
  <c r="I31" i="34"/>
  <c r="J33" i="34" s="1"/>
  <c r="G31" i="34"/>
  <c r="H33" i="34" s="1"/>
  <c r="E31" i="34"/>
  <c r="F33" i="34" s="1"/>
  <c r="S30" i="34"/>
  <c r="C40" i="34" s="1"/>
  <c r="S29" i="34"/>
  <c r="C39" i="34" s="1"/>
  <c r="E13" i="1" s="1"/>
  <c r="S28" i="34"/>
  <c r="T28" i="34" s="1"/>
  <c r="S27" i="34"/>
  <c r="T27" i="34" s="1"/>
  <c r="S26" i="34"/>
  <c r="T26" i="34" s="1"/>
  <c r="T25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/>
  <c r="S19" i="32"/>
  <c r="T19" i="32" s="1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 s="1"/>
  <c r="S9" i="12"/>
  <c r="T9" i="12" s="1"/>
  <c r="S8" i="12"/>
  <c r="T8" i="12" s="1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14" i="12"/>
  <c r="T14" i="12" s="1"/>
  <c r="S13" i="12"/>
  <c r="T13" i="12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T20" i="17" s="1"/>
  <c r="S19" i="17"/>
  <c r="T19" i="17" s="1"/>
  <c r="S13" i="17"/>
  <c r="T13" i="17" s="1"/>
  <c r="S12" i="17"/>
  <c r="T12" i="17" s="1"/>
  <c r="S11" i="17"/>
  <c r="T11" i="17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2" i="14"/>
  <c r="C27" i="14" s="1"/>
  <c r="D9" i="1" s="1"/>
  <c r="U22" i="14"/>
  <c r="C26" i="14" s="1"/>
  <c r="C9" i="1" s="1"/>
  <c r="S21" i="14"/>
  <c r="Q20" i="14"/>
  <c r="R22" i="14" s="1"/>
  <c r="O20" i="14"/>
  <c r="P22" i="14" s="1"/>
  <c r="M20" i="14"/>
  <c r="N22" i="14" s="1"/>
  <c r="K20" i="14"/>
  <c r="I20" i="14"/>
  <c r="J22" i="14" s="1"/>
  <c r="G20" i="14"/>
  <c r="H22" i="14" s="1"/>
  <c r="E20" i="14"/>
  <c r="F22" i="14" s="1"/>
  <c r="S19" i="14"/>
  <c r="C29" i="14" s="1"/>
  <c r="S18" i="14"/>
  <c r="C28" i="14" s="1"/>
  <c r="E9" i="1" s="1"/>
  <c r="S17" i="14"/>
  <c r="T17" i="14"/>
  <c r="S16" i="14"/>
  <c r="T16" i="14" s="1"/>
  <c r="S15" i="14"/>
  <c r="T15" i="14"/>
  <c r="S14" i="14"/>
  <c r="T14" i="14" s="1"/>
  <c r="S13" i="14"/>
  <c r="T13" i="14"/>
  <c r="S12" i="14"/>
  <c r="T12" i="14" s="1"/>
  <c r="S11" i="14"/>
  <c r="T11" i="14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/>
  <c r="Q21" i="12"/>
  <c r="R23" i="12" s="1"/>
  <c r="S22" i="12"/>
  <c r="V23" i="12"/>
  <c r="C28" i="12" s="1"/>
  <c r="D14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K22" i="1"/>
  <c r="S23" i="5"/>
  <c r="C33" i="5" s="1"/>
  <c r="E22" i="1" s="1"/>
  <c r="S24" i="5"/>
  <c r="C34" i="5" s="1"/>
  <c r="Q25" i="5"/>
  <c r="R27" i="5" s="1"/>
  <c r="S26" i="5"/>
  <c r="T10" i="5"/>
  <c r="T25" i="6" l="1"/>
  <c r="C29" i="6" s="1"/>
  <c r="B16" i="1" s="1"/>
  <c r="T21" i="16"/>
  <c r="C25" i="16" s="1"/>
  <c r="B18" i="1" s="1"/>
  <c r="T21" i="24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4" i="6"/>
  <c r="T21" i="9"/>
  <c r="C25" i="9" s="1"/>
  <c r="B15" i="1" s="1"/>
  <c r="T22" i="12"/>
  <c r="C26" i="12" s="1"/>
  <c r="B14" i="1" s="1"/>
  <c r="T21" i="14"/>
  <c r="C25" i="14" s="1"/>
  <c r="B9" i="1" s="1"/>
  <c r="D21" i="1"/>
  <c r="D23" i="1" s="1"/>
  <c r="C21" i="1"/>
  <c r="S20" i="22"/>
  <c r="C30" i="38"/>
  <c r="G30" i="38" s="1"/>
  <c r="T32" i="34"/>
  <c r="C36" i="34" s="1"/>
  <c r="B13" i="1" s="1"/>
  <c r="T24" i="32"/>
  <c r="C28" i="32" s="1"/>
  <c r="B10" i="1" s="1"/>
  <c r="C27" i="1"/>
  <c r="S20" i="9"/>
  <c r="S31" i="34"/>
  <c r="S33" i="34"/>
  <c r="S22" i="28"/>
  <c r="S20" i="28"/>
  <c r="S23" i="32"/>
  <c r="S25" i="5"/>
  <c r="S20" i="24"/>
  <c r="F7" i="1"/>
  <c r="S27" i="5"/>
  <c r="F22" i="1"/>
  <c r="S23" i="18"/>
  <c r="S21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3" i="12"/>
  <c r="F14" i="1"/>
  <c r="S21" i="12"/>
  <c r="F13" i="1"/>
  <c r="F12" i="1"/>
  <c r="S25" i="32"/>
  <c r="F10" i="1"/>
  <c r="S20" i="14"/>
  <c r="F9" i="1"/>
  <c r="L22" i="14"/>
  <c r="S22" i="14" s="1"/>
  <c r="S22" i="22"/>
  <c r="I23" i="1"/>
  <c r="E23" i="1"/>
  <c r="C31" i="12" l="1"/>
  <c r="H31" i="12" s="1"/>
  <c r="C30" i="24"/>
  <c r="G30" i="24" s="1"/>
  <c r="G12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G30" i="28" s="1"/>
  <c r="C35" i="5"/>
  <c r="G35" i="5" s="1"/>
  <c r="G22" i="1"/>
  <c r="C31" i="18"/>
  <c r="G31" i="18" s="1"/>
  <c r="G21" i="1"/>
  <c r="G17" i="1"/>
  <c r="C33" i="17"/>
  <c r="G33" i="17" s="1"/>
  <c r="G14" i="1"/>
  <c r="G13" i="1"/>
  <c r="C41" i="34"/>
  <c r="G41" i="34" s="1"/>
  <c r="G10" i="1"/>
  <c r="C33" i="32"/>
  <c r="G33" i="32" s="1"/>
  <c r="C26" i="1"/>
  <c r="C28" i="1" s="1"/>
  <c r="G9" i="1"/>
  <c r="C30" i="14"/>
  <c r="H23" i="1" s="1"/>
  <c r="F23" i="1"/>
  <c r="G23" i="1" l="1"/>
  <c r="G30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<sst xmlns="http://schemas.openxmlformats.org/spreadsheetml/2006/main" count="835" uniqueCount="133">
  <si>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</si>
  <si>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</si>
  <si>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</si>
  <si>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</si>
  <si>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</si>
  <si>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</si>
  <si>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</si>
  <si>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</si>
  <si>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</si>
  <si>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</si>
  <si>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</si>
  <si>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</si>
  <si>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</si>
  <si>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</si>
  <si>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</si>
  <si>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</si>
  <si>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</si>
  <si>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</si>
  <si>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</si>
  <si>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</si>
  <si>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</si>
  <si>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</si>
  <si>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</si>
  <si>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</si>
  <si>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</si>
  <si>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</si>
  <si>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</si>
  <si>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</si>
  <si>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</si>
  <si>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</si>
  <si>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</si>
  <si>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</si>
  <si>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</si>
  <si>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</si>
  <si>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</si>
  <si>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</si>
  <si>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</si>
  <si>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</si>
  <si>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</si>
  <si>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</si>
  <si>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</si>
  <si>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</si>
  <si>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</si>
  <si>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</si>
  <si>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</si>
  <si>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</si>
  <si>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</si>
  <si>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</si>
  <si>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</si>
  <si>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</si>
  <si>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</si>
  <si>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</si>
  <si>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</si>
  <si>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</si>
  <si>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</si>
  <si>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</si>
  <si>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</si>
  <si>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</si>
  <si>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</si>
  <si>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</si>
  <si>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</si>
  <si>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frames</t>
  </si>
  <si>
    <t>plinths</t>
  </si>
  <si>
    <t>extraction</t>
  </si>
  <si>
    <t>supervision / quality control / fsc</t>
  </si>
  <si>
    <t>production meeting</t>
  </si>
  <si>
    <t>forklift</t>
  </si>
  <si>
    <t>tidy mill</t>
  </si>
  <si>
    <t>paintshop maintenance</t>
  </si>
  <si>
    <t>A hammond</t>
  </si>
  <si>
    <t>19to21</t>
  </si>
  <si>
    <t>window</t>
  </si>
  <si>
    <t>wardrobe</t>
  </si>
  <si>
    <t>S Deakin</t>
  </si>
  <si>
    <t>labouring</t>
  </si>
  <si>
    <t>16to18</t>
  </si>
  <si>
    <t>unloading</t>
  </si>
  <si>
    <t>fsc</t>
  </si>
  <si>
    <t>benches</t>
  </si>
  <si>
    <t>wrapping</t>
  </si>
  <si>
    <t>loading</t>
  </si>
  <si>
    <t>stair parts</t>
  </si>
  <si>
    <t>kitchen</t>
  </si>
  <si>
    <t>island unit</t>
  </si>
  <si>
    <t>loading panels</t>
  </si>
  <si>
    <t>radiator covers</t>
  </si>
  <si>
    <t>vanity unit</t>
  </si>
  <si>
    <t>cabinet</t>
  </si>
  <si>
    <t>W/E 01.03.2015</t>
  </si>
  <si>
    <t>1to8</t>
  </si>
  <si>
    <t>alter pipework</t>
  </si>
  <si>
    <t>moving materials</t>
  </si>
  <si>
    <t>cut timber for shredder</t>
  </si>
  <si>
    <t>van to fraikin</t>
  </si>
  <si>
    <t>shredding</t>
  </si>
  <si>
    <t>lights with scaffold</t>
  </si>
  <si>
    <t>28-29</t>
  </si>
  <si>
    <t>drying room improvements</t>
  </si>
  <si>
    <t>24-27</t>
  </si>
  <si>
    <t>oak blocks</t>
  </si>
  <si>
    <t>73-77</t>
  </si>
  <si>
    <t>load desk</t>
  </si>
  <si>
    <t>utility</t>
  </si>
  <si>
    <t>wraping loading</t>
  </si>
  <si>
    <t>drive to bps</t>
  </si>
  <si>
    <t>drive to fraikin</t>
  </si>
  <si>
    <t>drive to cls &amp; creative</t>
  </si>
  <si>
    <t>unblock shredder</t>
  </si>
  <si>
    <t>54-57</t>
  </si>
  <si>
    <t>44-47</t>
  </si>
  <si>
    <t>34-37</t>
  </si>
  <si>
    <t>wrapping loading</t>
  </si>
  <si>
    <t>utillity</t>
  </si>
  <si>
    <t>screen</t>
  </si>
  <si>
    <t>noseings</t>
  </si>
  <si>
    <t>architraves</t>
  </si>
  <si>
    <t>6to7</t>
  </si>
  <si>
    <t>doors</t>
  </si>
  <si>
    <t>moulding</t>
  </si>
  <si>
    <t>wrap &amp; load</t>
  </si>
  <si>
    <t>fixing blocks</t>
  </si>
  <si>
    <t>unit</t>
  </si>
  <si>
    <t>13-14</t>
  </si>
  <si>
    <t>ASCH01</t>
  </si>
  <si>
    <t>ADEL02</t>
  </si>
  <si>
    <t>CAPI01</t>
  </si>
  <si>
    <t>OFFI01</t>
  </si>
  <si>
    <t>SOUT15</t>
  </si>
  <si>
    <t>ALBE01</t>
  </si>
  <si>
    <t>STEP02</t>
  </si>
  <si>
    <t>KNOX01</t>
  </si>
  <si>
    <t>PRIO09</t>
  </si>
  <si>
    <t>POOL03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</si>
</sst>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7" sqref="K17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5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6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46</v>
      </c>
      <c r="H6" s="75">
        <f>SUM(Buckingham!C38)</f>
        <v>0</v>
      </c>
      <c r="I6" s="75">
        <f>SUM(Buckingham!C39)</f>
        <v>0</v>
      </c>
      <c r="K6" s="44">
        <f>SUM(Buckingham!I33)</f>
        <v>8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73</v>
      </c>
      <c r="B8" s="9">
        <f>SUM(Deakin!C25)</f>
        <v>17</v>
      </c>
      <c r="C8" s="9">
        <f>SUM(Deakin!C26)</f>
        <v>0</v>
      </c>
      <c r="D8" s="9">
        <f>SUM(Deakin!C27)</f>
        <v>0</v>
      </c>
      <c r="E8" s="9">
        <f>SUM(Deakin!C28)</f>
        <v>16</v>
      </c>
      <c r="F8" s="9">
        <f>SUM(Deakin!C29)</f>
        <v>0</v>
      </c>
      <c r="G8" s="10">
        <f>B8+C8+D8+E8+F8</f>
        <v>33</v>
      </c>
      <c r="H8" s="11">
        <f>SUM(Deakin!C31)</f>
        <v>0</v>
      </c>
      <c r="I8" s="11">
        <f>SUM(Deakin!C32)</f>
        <v>0</v>
      </c>
      <c r="K8" s="44">
        <v>17</v>
      </c>
    </row>
    <row r="9" spans="1:11" x14ac:dyDescent="0.25">
      <c r="A9" s="8" t="s">
        <v>7</v>
      </c>
      <c r="B9" s="9">
        <f>SUM(Doran!C25)</f>
        <v>16</v>
      </c>
      <c r="C9" s="9">
        <f>SUM(Doran!C26)</f>
        <v>1</v>
      </c>
      <c r="D9" s="9">
        <f>SUM(Doran!C27)</f>
        <v>0</v>
      </c>
      <c r="E9" s="9">
        <f>SUM(Doran!C28)</f>
        <v>24</v>
      </c>
      <c r="F9" s="9">
        <f>SUM(Doran!C29)</f>
        <v>0</v>
      </c>
      <c r="G9" s="10">
        <f t="shared" ref="G9:G22" si="0">B9+C9+D9+E9+F9</f>
        <v>41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55</v>
      </c>
      <c r="B10" s="9">
        <f>SUM(Drinkwater!C28)</f>
        <v>38.25</v>
      </c>
      <c r="C10" s="9">
        <f>SUM(Drinkwater!C29)</f>
        <v>6</v>
      </c>
      <c r="D10" s="9">
        <f>SUM(Drinkwater!C30)</f>
        <v>0</v>
      </c>
      <c r="E10" s="9">
        <f>SUM(Drinkwater!C31)</f>
        <v>0</v>
      </c>
      <c r="F10" s="9">
        <f>SUM(Drinkwater!C32)</f>
        <v>0</v>
      </c>
      <c r="G10" s="10">
        <f t="shared" si="0"/>
        <v>44.25</v>
      </c>
      <c r="H10" s="11">
        <f>SUM(Drinkwater!C34)</f>
        <v>0</v>
      </c>
      <c r="I10" s="11">
        <f>SUM(Drinkwater!C35)</f>
        <v>0</v>
      </c>
      <c r="K10" s="44">
        <f>SUM(Drinkwater!I29)</f>
        <v>0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SUM(Doran!I28)</f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SUM(Hodgson!C36)</f>
        <v>40</v>
      </c>
      <c r="C13" s="9">
        <f>SUM(Hodgson!C37)</f>
        <v>6.75</v>
      </c>
      <c r="D13" s="9">
        <f>SUM(Hodgson!C38)</f>
        <v>0</v>
      </c>
      <c r="E13" s="9">
        <f>SUM(Hodgson!C39)</f>
        <v>0</v>
      </c>
      <c r="F13" s="9">
        <f>SUM(Hodgson!C40)</f>
        <v>0</v>
      </c>
      <c r="G13" s="10">
        <f t="shared" si="0"/>
        <v>46.75</v>
      </c>
      <c r="H13" s="11">
        <f>SUM(Hodgson!C42)</f>
        <v>0</v>
      </c>
      <c r="I13" s="11">
        <f>SUM(Hodgson!C43)</f>
        <v>0</v>
      </c>
      <c r="K13" s="44">
        <f>SUM(Hodgson!I37)</f>
        <v>12</v>
      </c>
    </row>
    <row r="14" spans="1:11" x14ac:dyDescent="0.25">
      <c r="A14" s="8" t="s">
        <v>49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4</v>
      </c>
    </row>
    <row r="15" spans="1:11" x14ac:dyDescent="0.25">
      <c r="A15" s="8" t="s">
        <v>9</v>
      </c>
      <c r="B15" s="9">
        <f>SUM(McSharry!C25)</f>
        <v>38</v>
      </c>
      <c r="C15" s="9">
        <f>SUM(McSharry!C26)</f>
        <v>7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10</v>
      </c>
      <c r="B16" s="9">
        <f>SUM(Reading!C29)</f>
        <v>39.5</v>
      </c>
      <c r="C16" s="9">
        <f>SUM(Reading!C30)</f>
        <v>6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45.5</v>
      </c>
      <c r="H16" s="11">
        <f>SUM(Reading!C35)</f>
        <v>0</v>
      </c>
      <c r="I16" s="11">
        <f>SUM(Reading!C36)</f>
        <v>0</v>
      </c>
      <c r="K16" s="44">
        <f>SUM(Reading!I30)</f>
        <v>5.5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10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50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2.5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42.5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SUM(T.Winterburn!C26)</f>
        <v>32</v>
      </c>
      <c r="C21" s="9">
        <f>SUM(T.Winterburn!C27)</f>
        <v>0</v>
      </c>
      <c r="D21" s="9">
        <f>SUM(T.Winterburn!C27)</f>
        <v>0</v>
      </c>
      <c r="E21" s="9">
        <f>SUM(T.Winterburn!C29)</f>
        <v>8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4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8.5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48.5</v>
      </c>
      <c r="H22" s="11">
        <f>SUM(Wright!C36)</f>
        <v>0</v>
      </c>
      <c r="I22" s="11">
        <f>SUM(Wright!C37)</f>
        <v>0</v>
      </c>
      <c r="K22" s="44">
        <f>SUM(Wright!I31)</f>
        <v>43.75</v>
      </c>
    </row>
    <row r="23" spans="1:11" ht="17.25" customHeight="1" x14ac:dyDescent="0.25">
      <c r="A23" s="12" t="s">
        <v>24</v>
      </c>
      <c r="B23" s="13">
        <f>SUM(B6:B22)</f>
        <v>617.75</v>
      </c>
      <c r="C23" s="13">
        <f>SUM(C6:C22)</f>
        <v>53.75</v>
      </c>
      <c r="D23" s="13">
        <f t="shared" ref="B23:I23" si="1">SUM(D7:D22)</f>
        <v>0</v>
      </c>
      <c r="E23" s="13">
        <f t="shared" si="1"/>
        <v>48</v>
      </c>
      <c r="F23" s="13">
        <f t="shared" si="1"/>
        <v>0</v>
      </c>
      <c r="G23" s="13">
        <f t="shared" si="1"/>
        <v>673.5</v>
      </c>
      <c r="H23" s="14">
        <f t="shared" si="1"/>
        <v>0</v>
      </c>
      <c r="I23" s="14">
        <f t="shared" si="1"/>
        <v>0</v>
      </c>
      <c r="J23" s="4"/>
      <c r="K23" s="13">
        <f>SUM(K6:K22)</f>
        <v>99.25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671.5</v>
      </c>
    </row>
    <row r="27" spans="1:11" x14ac:dyDescent="0.25">
      <c r="A27" s="1" t="s">
        <v>31</v>
      </c>
      <c r="C27" s="35">
        <f>K23</f>
        <v>99.25</v>
      </c>
    </row>
    <row r="28" spans="1:11" x14ac:dyDescent="0.25">
      <c r="A28" s="1" t="s">
        <v>35</v>
      </c>
      <c r="C28" s="42">
        <f>C27/C26</f>
        <v>0.14780342516753536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workbookViewId="0">
      <selection activeCell="E21" sqref="E21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01.03.2015</v>
      </c>
      <c r="B2" s="71"/>
      <c r="C2" s="71"/>
      <c r="D2" s="71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>
        <v>7</v>
      </c>
      <c r="P3" s="24">
        <v>13</v>
      </c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50">
        <v>46</v>
      </c>
      <c r="D4" s="39" t="s">
        <v>82</v>
      </c>
      <c r="E4" s="115">
        <v>1.25</v>
      </c>
      <c r="F4" s="115"/>
      <c r="G4" s="115"/>
      <c r="H4" s="115"/>
      <c r="I4" s="116"/>
      <c r="J4" s="110"/>
      <c r="K4" s="115"/>
      <c r="L4" s="115"/>
      <c r="M4" s="115"/>
      <c r="N4" s="115"/>
      <c r="O4" s="109">
        <v>1</v>
      </c>
      <c r="P4" s="110"/>
      <c r="Q4" s="111"/>
      <c r="R4" s="112"/>
      <c r="S4" s="25">
        <f>E4+G4+I4+K4+M4+O4+Q4</f>
        <v>2.25</v>
      </c>
      <c r="T4" s="25">
        <f t="shared" ref="T4:T24" si="0">SUM(S4-U4-V4)</f>
        <v>2.25</v>
      </c>
      <c r="U4" s="28"/>
      <c r="V4" s="28"/>
    </row>
    <row r="5" spans="1:22" x14ac:dyDescent="0.25">
      <c r="A5" s="48">
        <v>6435</v>
      </c>
      <c r="B5" s="108" t="s">
        <v>123</v>
      </c>
      <c r="C5" s="50">
        <v>47</v>
      </c>
      <c r="D5" s="39" t="s">
        <v>82</v>
      </c>
      <c r="E5" s="115">
        <v>1.25</v>
      </c>
      <c r="F5" s="115"/>
      <c r="G5" s="115"/>
      <c r="H5" s="115"/>
      <c r="I5" s="116"/>
      <c r="J5" s="110"/>
      <c r="K5" s="109"/>
      <c r="L5" s="110"/>
      <c r="M5" s="109"/>
      <c r="N5" s="110"/>
      <c r="O5" s="109">
        <v>1</v>
      </c>
      <c r="P5" s="110"/>
      <c r="Q5" s="111"/>
      <c r="R5" s="112"/>
      <c r="S5" s="25">
        <f t="shared" ref="S5:S27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8">
        <v>6435</v>
      </c>
      <c r="B6" s="108" t="s">
        <v>123</v>
      </c>
      <c r="C6" s="50">
        <v>48</v>
      </c>
      <c r="D6" s="39" t="s">
        <v>82</v>
      </c>
      <c r="E6" s="115">
        <v>1.25</v>
      </c>
      <c r="F6" s="115"/>
      <c r="G6" s="115"/>
      <c r="H6" s="115"/>
      <c r="I6" s="116"/>
      <c r="J6" s="110"/>
      <c r="K6" s="109"/>
      <c r="L6" s="110"/>
      <c r="M6" s="109"/>
      <c r="N6" s="110"/>
      <c r="O6" s="109">
        <v>1</v>
      </c>
      <c r="P6" s="110"/>
      <c r="Q6" s="111"/>
      <c r="R6" s="112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8">
        <v>6435</v>
      </c>
      <c r="B7" s="108" t="s">
        <v>123</v>
      </c>
      <c r="C7" s="50">
        <v>49</v>
      </c>
      <c r="D7" s="39" t="s">
        <v>82</v>
      </c>
      <c r="E7" s="115">
        <v>1.25</v>
      </c>
      <c r="F7" s="115"/>
      <c r="G7" s="115"/>
      <c r="H7" s="115"/>
      <c r="I7" s="116"/>
      <c r="J7" s="110"/>
      <c r="K7" s="109"/>
      <c r="L7" s="110"/>
      <c r="M7" s="109"/>
      <c r="N7" s="110"/>
      <c r="O7" s="109">
        <v>1</v>
      </c>
      <c r="P7" s="110"/>
      <c r="Q7" s="111"/>
      <c r="R7" s="112"/>
      <c r="S7" s="25">
        <f t="shared" si="1"/>
        <v>2.25</v>
      </c>
      <c r="T7" s="25">
        <f t="shared" si="0"/>
        <v>2.25</v>
      </c>
      <c r="U7" s="28"/>
      <c r="V7" s="28"/>
    </row>
    <row r="8" spans="1:22" x14ac:dyDescent="0.25">
      <c r="A8" s="48">
        <v>6435</v>
      </c>
      <c r="B8" s="108" t="s">
        <v>123</v>
      </c>
      <c r="C8" s="50">
        <v>51</v>
      </c>
      <c r="D8" s="39" t="s">
        <v>82</v>
      </c>
      <c r="E8" s="115">
        <v>1</v>
      </c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6435</v>
      </c>
      <c r="B9" s="108" t="s">
        <v>123</v>
      </c>
      <c r="C9" s="50">
        <v>44</v>
      </c>
      <c r="D9" s="39" t="s">
        <v>82</v>
      </c>
      <c r="E9" s="109"/>
      <c r="F9" s="110"/>
      <c r="G9" s="109">
        <v>1.5</v>
      </c>
      <c r="H9" s="110"/>
      <c r="I9" s="109"/>
      <c r="J9" s="110"/>
      <c r="K9" s="109"/>
      <c r="L9" s="110"/>
      <c r="M9" s="109"/>
      <c r="N9" s="110"/>
      <c r="O9" s="109">
        <v>2</v>
      </c>
      <c r="P9" s="110"/>
      <c r="Q9" s="111"/>
      <c r="R9" s="112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48">
        <v>6435</v>
      </c>
      <c r="B10" s="108" t="s">
        <v>123</v>
      </c>
      <c r="C10" s="50">
        <v>45</v>
      </c>
      <c r="D10" s="39" t="s">
        <v>82</v>
      </c>
      <c r="E10" s="109"/>
      <c r="F10" s="110"/>
      <c r="G10" s="109">
        <v>1.5</v>
      </c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8">
        <v>6436</v>
      </c>
      <c r="B11" s="108" t="s">
        <v>124</v>
      </c>
      <c r="C11" s="50" t="s">
        <v>108</v>
      </c>
      <c r="D11" s="39" t="s">
        <v>99</v>
      </c>
      <c r="E11" s="109"/>
      <c r="F11" s="110"/>
      <c r="G11" s="109"/>
      <c r="H11" s="110"/>
      <c r="I11" s="109"/>
      <c r="J11" s="110"/>
      <c r="K11" s="109">
        <v>1</v>
      </c>
      <c r="L11" s="110"/>
      <c r="M11" s="109"/>
      <c r="N11" s="110"/>
      <c r="O11" s="109"/>
      <c r="P11" s="110"/>
      <c r="Q11" s="111"/>
      <c r="R11" s="112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>
        <v>6436</v>
      </c>
      <c r="B12" s="108" t="s">
        <v>124</v>
      </c>
      <c r="C12" s="50" t="s">
        <v>109</v>
      </c>
      <c r="D12" s="39" t="s">
        <v>99</v>
      </c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>
        <v>6435</v>
      </c>
      <c r="B13" s="108" t="s">
        <v>123</v>
      </c>
      <c r="C13" s="50" t="s">
        <v>100</v>
      </c>
      <c r="D13" s="58" t="s">
        <v>111</v>
      </c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>
        <v>6436</v>
      </c>
      <c r="B14" s="108" t="s">
        <v>124</v>
      </c>
      <c r="C14" s="97" t="s">
        <v>116</v>
      </c>
      <c r="D14" s="39" t="s">
        <v>115</v>
      </c>
      <c r="E14" s="109"/>
      <c r="F14" s="110"/>
      <c r="G14" s="109"/>
      <c r="H14" s="110"/>
      <c r="I14" s="109"/>
      <c r="J14" s="110"/>
      <c r="K14" s="109">
        <v>5.75</v>
      </c>
      <c r="L14" s="110"/>
      <c r="M14" s="109">
        <v>5</v>
      </c>
      <c r="N14" s="110"/>
      <c r="O14" s="109"/>
      <c r="P14" s="110"/>
      <c r="Q14" s="111"/>
      <c r="R14" s="112"/>
      <c r="S14" s="25">
        <f t="shared" ref="S14:S20" si="2">E14+G14+I14+K14+M14+O14+Q14</f>
        <v>10.75</v>
      </c>
      <c r="T14" s="25">
        <f t="shared" ref="T14:T20" si="3">SUM(S14-U14-V14)</f>
        <v>5</v>
      </c>
      <c r="U14" s="28">
        <v>5.75</v>
      </c>
      <c r="V14" s="28"/>
    </row>
    <row r="15" spans="1:22" x14ac:dyDescent="0.25">
      <c r="A15" s="48">
        <v>6486</v>
      </c>
      <c r="B15" s="108" t="s">
        <v>127</v>
      </c>
      <c r="C15" s="50">
        <v>12</v>
      </c>
      <c r="D15" s="58" t="s">
        <v>117</v>
      </c>
      <c r="E15" s="109"/>
      <c r="F15" s="110"/>
      <c r="G15" s="109"/>
      <c r="H15" s="110"/>
      <c r="I15" s="109"/>
      <c r="J15" s="110"/>
      <c r="K15" s="109"/>
      <c r="L15" s="110"/>
      <c r="M15" s="109">
        <v>3</v>
      </c>
      <c r="N15" s="110"/>
      <c r="O15" s="109"/>
      <c r="P15" s="110"/>
      <c r="Q15" s="111"/>
      <c r="R15" s="112"/>
      <c r="S15" s="25">
        <f t="shared" ref="S15:S19" si="4">E15+G15+I15+K15+M15+O15+Q15</f>
        <v>3</v>
      </c>
      <c r="T15" s="25">
        <f t="shared" ref="T15:T19" si="5">SUM(S15-U15-V15)</f>
        <v>3</v>
      </c>
      <c r="U15" s="28"/>
      <c r="V15" s="28"/>
    </row>
    <row r="16" spans="1:22" x14ac:dyDescent="0.25">
      <c r="A16" s="48"/>
      <c r="B16" s="48"/>
      <c r="C16" s="50"/>
      <c r="D16" s="63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47" t="s">
        <v>50</v>
      </c>
      <c r="E17" s="109"/>
      <c r="F17" s="110"/>
      <c r="G17" s="109"/>
      <c r="H17" s="110"/>
      <c r="I17" s="109">
        <v>8</v>
      </c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ref="S17" si="6">E17+G17+I17+K17+M17+O17+Q17</f>
        <v>8</v>
      </c>
      <c r="T17" s="25">
        <f t="shared" ref="T17" si="7">SUM(S17-U17-V17)</f>
        <v>8</v>
      </c>
      <c r="U17" s="28"/>
      <c r="V17" s="28"/>
    </row>
    <row r="18" spans="1:22" x14ac:dyDescent="0.25">
      <c r="A18" s="48"/>
      <c r="B18" s="48"/>
      <c r="C18" s="50"/>
      <c r="D18" s="39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>
        <v>3601</v>
      </c>
      <c r="B19" s="48" t="s">
        <v>125</v>
      </c>
      <c r="C19" s="50"/>
      <c r="D19" s="39" t="s">
        <v>85</v>
      </c>
      <c r="E19" s="109"/>
      <c r="F19" s="110"/>
      <c r="G19" s="109"/>
      <c r="H19" s="110"/>
      <c r="I19" s="109"/>
      <c r="J19" s="110"/>
      <c r="K19" s="109">
        <v>0.25</v>
      </c>
      <c r="L19" s="110"/>
      <c r="M19" s="109"/>
      <c r="N19" s="110"/>
      <c r="O19" s="109"/>
      <c r="P19" s="110"/>
      <c r="Q19" s="111"/>
      <c r="R19" s="112"/>
      <c r="S19" s="25">
        <f t="shared" si="4"/>
        <v>0.25</v>
      </c>
      <c r="T19" s="25">
        <f t="shared" si="5"/>
        <v>0</v>
      </c>
      <c r="U19" s="28">
        <v>0.25</v>
      </c>
      <c r="V19" s="28"/>
    </row>
    <row r="20" spans="1:22" x14ac:dyDescent="0.25">
      <c r="A20" s="48"/>
      <c r="B20" s="48"/>
      <c r="C20" s="50"/>
      <c r="D20" s="39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>
        <v>3600</v>
      </c>
      <c r="B21" s="48" t="s">
        <v>126</v>
      </c>
      <c r="C21" s="48"/>
      <c r="D21" s="27" t="s">
        <v>107</v>
      </c>
      <c r="E21" s="109"/>
      <c r="F21" s="110"/>
      <c r="G21" s="109"/>
      <c r="H21" s="110"/>
      <c r="I21" s="109"/>
      <c r="J21" s="110"/>
      <c r="K21" s="109">
        <v>1</v>
      </c>
      <c r="L21" s="110"/>
      <c r="M21" s="109"/>
      <c r="N21" s="110"/>
      <c r="O21" s="109"/>
      <c r="P21" s="110"/>
      <c r="Q21" s="111"/>
      <c r="R21" s="112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74">
        <v>3600</v>
      </c>
      <c r="B22" s="48" t="s">
        <v>126</v>
      </c>
      <c r="C22" s="48"/>
      <c r="D22" s="27" t="s">
        <v>92</v>
      </c>
      <c r="E22" s="109"/>
      <c r="F22" s="110"/>
      <c r="G22" s="109">
        <v>2</v>
      </c>
      <c r="H22" s="110"/>
      <c r="I22" s="109"/>
      <c r="J22" s="110"/>
      <c r="K22" s="109"/>
      <c r="L22" s="110"/>
      <c r="M22" s="109"/>
      <c r="N22" s="110"/>
      <c r="O22" s="109"/>
      <c r="P22" s="110"/>
      <c r="Q22" s="111"/>
      <c r="R22" s="112"/>
      <c r="S22" s="25">
        <f t="shared" si="1"/>
        <v>2</v>
      </c>
      <c r="T22" s="25">
        <f t="shared" si="0"/>
        <v>2</v>
      </c>
      <c r="U22" s="28"/>
      <c r="V22" s="28"/>
    </row>
    <row r="23" spans="1:22" s="17" customFormat="1" x14ac:dyDescent="0.25">
      <c r="A23" s="91">
        <v>3600</v>
      </c>
      <c r="B23" s="48" t="s">
        <v>126</v>
      </c>
      <c r="C23" s="48"/>
      <c r="D23" s="27" t="s">
        <v>67</v>
      </c>
      <c r="E23" s="109">
        <v>0.5</v>
      </c>
      <c r="F23" s="110"/>
      <c r="G23" s="109">
        <v>2.5</v>
      </c>
      <c r="H23" s="110"/>
      <c r="I23" s="109"/>
      <c r="J23" s="110"/>
      <c r="K23" s="109"/>
      <c r="L23" s="110"/>
      <c r="M23" s="109"/>
      <c r="N23" s="110"/>
      <c r="O23" s="109"/>
      <c r="P23" s="110"/>
      <c r="Q23" s="111"/>
      <c r="R23" s="112"/>
      <c r="S23" s="25">
        <f t="shared" si="1"/>
        <v>3</v>
      </c>
      <c r="T23" s="25">
        <f t="shared" si="0"/>
        <v>3</v>
      </c>
      <c r="U23" s="28"/>
      <c r="V23" s="28"/>
    </row>
    <row r="24" spans="1:22" s="17" customFormat="1" x14ac:dyDescent="0.25">
      <c r="A24" s="92">
        <v>3600</v>
      </c>
      <c r="B24" s="48" t="s">
        <v>126</v>
      </c>
      <c r="C24" s="48"/>
      <c r="D24" s="59" t="s">
        <v>91</v>
      </c>
      <c r="E24" s="109">
        <v>1.5</v>
      </c>
      <c r="F24" s="110"/>
      <c r="G24" s="109">
        <v>0.5</v>
      </c>
      <c r="H24" s="110"/>
      <c r="I24" s="109"/>
      <c r="J24" s="110"/>
      <c r="K24" s="109"/>
      <c r="L24" s="110"/>
      <c r="M24" s="109"/>
      <c r="N24" s="110"/>
      <c r="O24" s="109"/>
      <c r="P24" s="110"/>
      <c r="Q24" s="111"/>
      <c r="R24" s="112"/>
      <c r="S24" s="25">
        <f t="shared" si="1"/>
        <v>2</v>
      </c>
      <c r="T24" s="25">
        <f t="shared" si="0"/>
        <v>2</v>
      </c>
      <c r="U24" s="28"/>
      <c r="V24" s="28"/>
    </row>
    <row r="25" spans="1:22" s="17" customFormat="1" x14ac:dyDescent="0.25">
      <c r="A25" s="53" t="s">
        <v>37</v>
      </c>
      <c r="B25" s="53"/>
      <c r="C25" s="71"/>
      <c r="D25" s="71"/>
      <c r="E25" s="111"/>
      <c r="F25" s="112"/>
      <c r="G25" s="111"/>
      <c r="H25" s="112"/>
      <c r="I25" s="111"/>
      <c r="J25" s="112"/>
      <c r="K25" s="111"/>
      <c r="L25" s="112"/>
      <c r="M25" s="111"/>
      <c r="N25" s="112"/>
      <c r="O25" s="111"/>
      <c r="P25" s="112"/>
      <c r="Q25" s="111"/>
      <c r="R25" s="112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71"/>
      <c r="D26" s="71"/>
      <c r="E26" s="111"/>
      <c r="F26" s="112"/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1"/>
      <c r="R26" s="112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3">
        <f>SUM(E4:E26)</f>
        <v>8</v>
      </c>
      <c r="F27" s="114"/>
      <c r="G27" s="113">
        <f>SUM(G4:G26)</f>
        <v>8</v>
      </c>
      <c r="H27" s="114"/>
      <c r="I27" s="113">
        <f>SUM(I4:I26)</f>
        <v>8</v>
      </c>
      <c r="J27" s="114"/>
      <c r="K27" s="113">
        <f>SUM(K4:K26)</f>
        <v>8</v>
      </c>
      <c r="L27" s="114"/>
      <c r="M27" s="113">
        <f>SUM(M4:M26)</f>
        <v>8</v>
      </c>
      <c r="N27" s="114"/>
      <c r="O27" s="113">
        <f>SUM(O4:O26)</f>
        <v>6</v>
      </c>
      <c r="P27" s="114"/>
      <c r="Q27" s="113">
        <f>SUM(Q4:Q26)</f>
        <v>0</v>
      </c>
      <c r="R27" s="114"/>
      <c r="S27" s="25">
        <f t="shared" si="1"/>
        <v>46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2"/>
      <c r="F28" s="73">
        <v>8</v>
      </c>
      <c r="G28" s="72"/>
      <c r="H28" s="73">
        <v>8</v>
      </c>
      <c r="I28" s="72"/>
      <c r="J28" s="73">
        <v>8</v>
      </c>
      <c r="K28" s="72"/>
      <c r="L28" s="73">
        <v>8</v>
      </c>
      <c r="M28" s="72"/>
      <c r="N28" s="73">
        <v>8</v>
      </c>
      <c r="O28" s="72"/>
      <c r="P28" s="73"/>
      <c r="Q28" s="72"/>
      <c r="R28" s="73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6</v>
      </c>
      <c r="Q29" s="32"/>
      <c r="R29" s="32">
        <f>SUM(Q27)</f>
        <v>0</v>
      </c>
      <c r="S29" s="28">
        <f>SUM(E29:R29)</f>
        <v>6</v>
      </c>
      <c r="T29" s="28"/>
      <c r="U29" s="28">
        <f>SUM(U4:U28)</f>
        <v>6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6</v>
      </c>
      <c r="D33" s="33"/>
      <c r="I33" s="45">
        <v>8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46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2" sqref="E3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50" t="s">
        <v>75</v>
      </c>
      <c r="D4" s="39" t="s">
        <v>72</v>
      </c>
      <c r="E4" s="115">
        <v>8</v>
      </c>
      <c r="F4" s="115"/>
      <c r="G4" s="115">
        <v>8</v>
      </c>
      <c r="H4" s="115"/>
      <c r="I4" s="115">
        <v>8</v>
      </c>
      <c r="J4" s="115"/>
      <c r="K4" s="115">
        <v>8</v>
      </c>
      <c r="L4" s="115"/>
      <c r="M4" s="115">
        <v>8</v>
      </c>
      <c r="N4" s="115"/>
      <c r="O4" s="109"/>
      <c r="P4" s="110"/>
      <c r="Q4" s="111"/>
      <c r="R4" s="112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51"/>
      <c r="C5" s="50"/>
      <c r="D5" s="39"/>
      <c r="E5" s="115"/>
      <c r="F5" s="115"/>
      <c r="G5" s="115"/>
      <c r="H5" s="115"/>
      <c r="I5" s="116"/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5"/>
      <c r="F6" s="115"/>
      <c r="G6" s="115"/>
      <c r="H6" s="115"/>
      <c r="I6" s="116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15"/>
      <c r="F7" s="115"/>
      <c r="G7" s="115"/>
      <c r="H7" s="115"/>
      <c r="I7" s="116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5"/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82"/>
      <c r="B17" s="48"/>
      <c r="C17" s="48"/>
      <c r="D17" s="59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73</v>
      </c>
      <c r="B1" s="15"/>
      <c r="C1" s="15"/>
    </row>
    <row r="2" spans="1:22" s="22" customFormat="1" x14ac:dyDescent="0.25">
      <c r="A2" s="18" t="str">
        <f>Analysis!A3</f>
        <v>W/E 01.03.2015</v>
      </c>
      <c r="B2" s="86"/>
      <c r="C2" s="86"/>
      <c r="D2" s="86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9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87"/>
      <c r="P3" s="87"/>
      <c r="Q3" s="87"/>
      <c r="R3" s="87"/>
      <c r="S3" s="25"/>
      <c r="T3" s="25"/>
      <c r="U3" s="26"/>
      <c r="V3" s="26"/>
    </row>
    <row r="4" spans="1:22" x14ac:dyDescent="0.25">
      <c r="A4" s="48">
        <v>3600</v>
      </c>
      <c r="B4" s="48" t="s">
        <v>126</v>
      </c>
      <c r="C4" s="50"/>
      <c r="D4" s="39" t="s">
        <v>74</v>
      </c>
      <c r="E4" s="115"/>
      <c r="F4" s="115"/>
      <c r="G4" s="115">
        <v>1</v>
      </c>
      <c r="H4" s="115"/>
      <c r="I4" s="115"/>
      <c r="J4" s="115"/>
      <c r="K4" s="115">
        <v>8</v>
      </c>
      <c r="L4" s="115"/>
      <c r="M4" s="115">
        <v>8</v>
      </c>
      <c r="N4" s="115"/>
      <c r="O4" s="109"/>
      <c r="P4" s="110"/>
      <c r="Q4" s="111"/>
      <c r="R4" s="112"/>
      <c r="S4" s="25">
        <f>E4+G4+I4+K4+M4+O4+Q4</f>
        <v>17</v>
      </c>
      <c r="T4" s="25">
        <f t="shared" ref="T4:T17" si="0">SUM(S4-U4-V4)</f>
        <v>17</v>
      </c>
      <c r="U4" s="28"/>
      <c r="V4" s="28"/>
    </row>
    <row r="5" spans="1:22" x14ac:dyDescent="0.25">
      <c r="A5" s="48"/>
      <c r="B5" s="48"/>
      <c r="C5" s="50"/>
      <c r="D5" s="39"/>
      <c r="E5" s="115"/>
      <c r="F5" s="115"/>
      <c r="G5" s="115"/>
      <c r="H5" s="115"/>
      <c r="I5" s="116"/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5"/>
      <c r="F6" s="115"/>
      <c r="G6" s="115"/>
      <c r="H6" s="115"/>
      <c r="I6" s="116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5"/>
      <c r="F7" s="115"/>
      <c r="G7" s="115"/>
      <c r="H7" s="115"/>
      <c r="I7" s="116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5"/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8"/>
      <c r="B12" s="48"/>
      <c r="C12" s="48"/>
      <c r="D12" s="27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8"/>
      <c r="B13" s="48"/>
      <c r="C13" s="48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8"/>
      <c r="B14" s="48"/>
      <c r="C14" s="48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8"/>
      <c r="B15" s="48"/>
      <c r="C15" s="48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8"/>
      <c r="B17" s="48"/>
      <c r="C17" s="48"/>
      <c r="D17" s="59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>
        <v>8</v>
      </c>
      <c r="F18" s="112"/>
      <c r="G18" s="111"/>
      <c r="H18" s="112"/>
      <c r="I18" s="111">
        <v>8</v>
      </c>
      <c r="J18" s="112"/>
      <c r="K18" s="111"/>
      <c r="L18" s="112"/>
      <c r="M18" s="111"/>
      <c r="N18" s="112"/>
      <c r="O18" s="111"/>
      <c r="P18" s="112"/>
      <c r="Q18" s="111"/>
      <c r="R18" s="112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1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33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4"/>
      <c r="F21" s="85">
        <v>8</v>
      </c>
      <c r="G21" s="84"/>
      <c r="H21" s="85">
        <v>8</v>
      </c>
      <c r="I21" s="84"/>
      <c r="J21" s="85">
        <v>8</v>
      </c>
      <c r="K21" s="84"/>
      <c r="L21" s="85">
        <v>8</v>
      </c>
      <c r="M21" s="84"/>
      <c r="N21" s="85">
        <v>8</v>
      </c>
      <c r="O21" s="84"/>
      <c r="P21" s="85"/>
      <c r="Q21" s="84"/>
      <c r="R21" s="85"/>
      <c r="S21" s="25">
        <f>SUM(E21:R21)</f>
        <v>40</v>
      </c>
      <c r="T21" s="25">
        <f>SUM(T4:T20)</f>
        <v>17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-7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-7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17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f>SUM(T21)</f>
        <v>17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16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/>
      <c r="J3" s="54"/>
      <c r="K3" s="54"/>
      <c r="L3" s="54"/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50">
        <v>42</v>
      </c>
      <c r="D4" s="39" t="s">
        <v>83</v>
      </c>
      <c r="E4" s="115">
        <v>2</v>
      </c>
      <c r="F4" s="115"/>
      <c r="G4" s="115"/>
      <c r="H4" s="115"/>
      <c r="I4" s="115"/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8">
        <v>6436</v>
      </c>
      <c r="B5" s="108" t="s">
        <v>124</v>
      </c>
      <c r="C5" s="50">
        <v>85</v>
      </c>
      <c r="D5" s="58" t="s">
        <v>61</v>
      </c>
      <c r="E5" s="115">
        <v>5.25</v>
      </c>
      <c r="F5" s="115"/>
      <c r="G5" s="115">
        <v>7.25</v>
      </c>
      <c r="H5" s="115"/>
      <c r="I5" s="116"/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ref="S5:S20" si="1">E5+G5+I5+K5+M5+O5+Q5</f>
        <v>12.5</v>
      </c>
      <c r="T5" s="25">
        <f t="shared" si="0"/>
        <v>11.5</v>
      </c>
      <c r="U5" s="28">
        <v>1</v>
      </c>
      <c r="V5" s="28"/>
    </row>
    <row r="6" spans="1:22" x14ac:dyDescent="0.25">
      <c r="A6" s="48">
        <v>6435</v>
      </c>
      <c r="B6" s="108" t="s">
        <v>123</v>
      </c>
      <c r="C6" s="50">
        <v>25</v>
      </c>
      <c r="D6" s="39" t="s">
        <v>81</v>
      </c>
      <c r="E6" s="115">
        <v>0.75</v>
      </c>
      <c r="F6" s="115"/>
      <c r="G6" s="115"/>
      <c r="H6" s="115"/>
      <c r="I6" s="116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6409</v>
      </c>
      <c r="B7" s="108" t="s">
        <v>128</v>
      </c>
      <c r="C7" s="50">
        <v>11</v>
      </c>
      <c r="D7" s="39" t="s">
        <v>118</v>
      </c>
      <c r="E7" s="115"/>
      <c r="F7" s="115"/>
      <c r="G7" s="115">
        <v>1.75</v>
      </c>
      <c r="H7" s="115"/>
      <c r="I7" s="116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48"/>
      <c r="B8" s="48"/>
      <c r="C8" s="50"/>
      <c r="D8" s="58"/>
      <c r="E8" s="115"/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>
        <v>8</v>
      </c>
      <c r="J18" s="112"/>
      <c r="K18" s="111">
        <v>8</v>
      </c>
      <c r="L18" s="112"/>
      <c r="M18" s="111">
        <v>8</v>
      </c>
      <c r="N18" s="112"/>
      <c r="O18" s="111"/>
      <c r="P18" s="112"/>
      <c r="Q18" s="111"/>
      <c r="R18" s="112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9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16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24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15.15</v>
      </c>
      <c r="K3" s="54">
        <v>8</v>
      </c>
      <c r="L3" s="54">
        <v>16.3</v>
      </c>
      <c r="M3" s="54">
        <v>8</v>
      </c>
      <c r="N3" s="54">
        <v>16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6301</v>
      </c>
      <c r="B4" s="108" t="s">
        <v>129</v>
      </c>
      <c r="C4" s="50">
        <v>42</v>
      </c>
      <c r="D4" s="39" t="s">
        <v>78</v>
      </c>
      <c r="E4" s="115">
        <v>8</v>
      </c>
      <c r="F4" s="115"/>
      <c r="G4" s="115"/>
      <c r="H4" s="115"/>
      <c r="I4" s="115"/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8</v>
      </c>
      <c r="T4" s="25">
        <f t="shared" ref="T4:T20" si="0">SUM(S4-U4-V4)</f>
        <v>8</v>
      </c>
      <c r="U4" s="28"/>
      <c r="V4" s="28"/>
    </row>
    <row r="5" spans="1:22" x14ac:dyDescent="0.25">
      <c r="A5" s="48">
        <v>6435</v>
      </c>
      <c r="B5" s="108" t="s">
        <v>123</v>
      </c>
      <c r="C5" s="50">
        <v>46</v>
      </c>
      <c r="D5" s="39" t="s">
        <v>82</v>
      </c>
      <c r="E5" s="115"/>
      <c r="F5" s="115"/>
      <c r="G5" s="115">
        <v>7.5</v>
      </c>
      <c r="H5" s="115"/>
      <c r="I5" s="115">
        <v>5.5</v>
      </c>
      <c r="J5" s="115"/>
      <c r="K5" s="115">
        <v>5.75</v>
      </c>
      <c r="L5" s="115"/>
      <c r="M5" s="115">
        <v>3.25</v>
      </c>
      <c r="N5" s="115"/>
      <c r="O5" s="109">
        <v>5</v>
      </c>
      <c r="P5" s="110"/>
      <c r="Q5" s="111"/>
      <c r="R5" s="112"/>
      <c r="S5" s="25">
        <f t="shared" ref="S5:S23" si="1">E5+G5+I5+K5+M5+O5+Q5</f>
        <v>27</v>
      </c>
      <c r="T5" s="25">
        <f t="shared" si="0"/>
        <v>25.75</v>
      </c>
      <c r="U5" s="28">
        <v>1.25</v>
      </c>
      <c r="V5" s="28"/>
    </row>
    <row r="6" spans="1:22" x14ac:dyDescent="0.25">
      <c r="A6" s="48">
        <v>6436</v>
      </c>
      <c r="B6" s="108" t="s">
        <v>124</v>
      </c>
      <c r="C6" s="48">
        <v>7</v>
      </c>
      <c r="D6" s="39" t="s">
        <v>80</v>
      </c>
      <c r="E6" s="115"/>
      <c r="F6" s="115"/>
      <c r="G6" s="115">
        <v>0.5</v>
      </c>
      <c r="H6" s="115"/>
      <c r="I6" s="116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08" t="s">
        <v>123</v>
      </c>
      <c r="C7" s="50" t="s">
        <v>96</v>
      </c>
      <c r="D7" s="58" t="s">
        <v>111</v>
      </c>
      <c r="E7" s="115"/>
      <c r="F7" s="115"/>
      <c r="G7" s="115"/>
      <c r="H7" s="115"/>
      <c r="I7" s="116"/>
      <c r="J7" s="110"/>
      <c r="K7" s="109">
        <v>2.25</v>
      </c>
      <c r="L7" s="110"/>
      <c r="M7" s="109">
        <v>0.5</v>
      </c>
      <c r="N7" s="110"/>
      <c r="O7" s="109"/>
      <c r="P7" s="110"/>
      <c r="Q7" s="111"/>
      <c r="R7" s="112"/>
      <c r="S7" s="25">
        <f t="shared" si="1"/>
        <v>2.75</v>
      </c>
      <c r="T7" s="25">
        <f t="shared" si="0"/>
        <v>2.75</v>
      </c>
      <c r="U7" s="28"/>
      <c r="V7" s="28"/>
    </row>
    <row r="8" spans="1:22" x14ac:dyDescent="0.25">
      <c r="A8" s="48">
        <v>6436</v>
      </c>
      <c r="B8" s="108" t="s">
        <v>124</v>
      </c>
      <c r="C8" s="50">
        <v>84</v>
      </c>
      <c r="D8" s="39" t="s">
        <v>113</v>
      </c>
      <c r="E8" s="115"/>
      <c r="F8" s="115"/>
      <c r="G8" s="115"/>
      <c r="H8" s="115"/>
      <c r="I8" s="116"/>
      <c r="J8" s="110"/>
      <c r="K8" s="109"/>
      <c r="L8" s="110"/>
      <c r="M8" s="109">
        <v>3.75</v>
      </c>
      <c r="N8" s="110"/>
      <c r="O8" s="109"/>
      <c r="P8" s="110"/>
      <c r="Q8" s="111"/>
      <c r="R8" s="112"/>
      <c r="S8" s="25">
        <f t="shared" si="1"/>
        <v>3.75</v>
      </c>
      <c r="T8" s="25">
        <f t="shared" si="0"/>
        <v>0</v>
      </c>
      <c r="U8" s="28">
        <v>3.75</v>
      </c>
      <c r="V8" s="28"/>
    </row>
    <row r="9" spans="1:22" x14ac:dyDescent="0.25">
      <c r="A9" s="48">
        <v>6435</v>
      </c>
      <c r="B9" s="108" t="s">
        <v>123</v>
      </c>
      <c r="C9" s="48">
        <v>23</v>
      </c>
      <c r="D9" s="39" t="s">
        <v>114</v>
      </c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>
        <v>1</v>
      </c>
      <c r="P9" s="110"/>
      <c r="Q9" s="111"/>
      <c r="R9" s="112"/>
      <c r="S9" s="25">
        <f t="shared" si="1"/>
        <v>1</v>
      </c>
      <c r="T9" s="25">
        <f t="shared" si="0"/>
        <v>0</v>
      </c>
      <c r="U9" s="28">
        <v>1</v>
      </c>
      <c r="V9" s="28"/>
    </row>
    <row r="10" spans="1:22" x14ac:dyDescent="0.25">
      <c r="A10" s="48"/>
      <c r="B10" s="48"/>
      <c r="C10" s="83"/>
      <c r="D10" s="27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8"/>
      <c r="C12" s="48"/>
      <c r="D12" s="27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82"/>
      <c r="B14" s="48"/>
      <c r="C14" s="48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>
        <v>3601</v>
      </c>
      <c r="B15" s="48" t="s">
        <v>125</v>
      </c>
      <c r="C15" s="48"/>
      <c r="D15" s="27" t="s">
        <v>97</v>
      </c>
      <c r="E15" s="109"/>
      <c r="F15" s="110"/>
      <c r="G15" s="109"/>
      <c r="H15" s="110"/>
      <c r="I15" s="109">
        <v>1.25</v>
      </c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1.25</v>
      </c>
      <c r="T15" s="25">
        <f t="shared" si="0"/>
        <v>1.25</v>
      </c>
      <c r="U15" s="28"/>
      <c r="V15" s="28"/>
    </row>
    <row r="16" spans="1:22" x14ac:dyDescent="0.25">
      <c r="A16" s="82"/>
      <c r="B16" s="48"/>
      <c r="C16" s="48"/>
      <c r="D16" s="59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4"/>
      <c r="B17" s="48"/>
      <c r="C17" s="48"/>
      <c r="D17" s="27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4"/>
      <c r="B19" s="94"/>
      <c r="C19" s="94"/>
      <c r="D19" s="23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8"/>
      <c r="B20" s="48"/>
      <c r="C20" s="48"/>
      <c r="D20" s="27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1"/>
      <c r="R21" s="112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1"/>
      <c r="P22" s="112"/>
      <c r="Q22" s="111"/>
      <c r="R22" s="112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3">
        <f>SUM(E4:E22)</f>
        <v>8</v>
      </c>
      <c r="F23" s="114"/>
      <c r="G23" s="113">
        <f>SUM(G4:G22)</f>
        <v>8</v>
      </c>
      <c r="H23" s="114"/>
      <c r="I23" s="113">
        <f>SUM(I4:I22)</f>
        <v>6.75</v>
      </c>
      <c r="J23" s="114"/>
      <c r="K23" s="113">
        <f>SUM(K4:K22)</f>
        <v>8</v>
      </c>
      <c r="L23" s="114"/>
      <c r="M23" s="113">
        <f>SUM(M4:M22)</f>
        <v>7.5</v>
      </c>
      <c r="N23" s="114"/>
      <c r="O23" s="113">
        <f>SUM(O4:O22)</f>
        <v>6</v>
      </c>
      <c r="P23" s="114"/>
      <c r="Q23" s="113">
        <f>SUM(Q4:Q22)</f>
        <v>0</v>
      </c>
      <c r="R23" s="114"/>
      <c r="S23" s="25">
        <f t="shared" si="1"/>
        <v>44.25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-1.25</v>
      </c>
      <c r="K25" s="32"/>
      <c r="L25" s="32">
        <f>SUM(K23)-L24</f>
        <v>0</v>
      </c>
      <c r="M25" s="32"/>
      <c r="N25" s="32">
        <f>SUM(M23)-N24</f>
        <v>-0.5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4.25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38.25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44.25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01.03.2015</v>
      </c>
      <c r="B2" s="68"/>
      <c r="C2" s="68"/>
      <c r="D2" s="68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9"/>
      <c r="P3" s="69"/>
      <c r="Q3" s="69"/>
      <c r="R3" s="69"/>
      <c r="S3" s="25"/>
      <c r="T3" s="25"/>
      <c r="U3" s="26"/>
      <c r="V3" s="26"/>
    </row>
    <row r="4" spans="1:22" x14ac:dyDescent="0.25">
      <c r="A4" s="48">
        <v>6436</v>
      </c>
      <c r="B4" s="108" t="s">
        <v>124</v>
      </c>
      <c r="C4" s="48">
        <v>7</v>
      </c>
      <c r="D4" s="39" t="s">
        <v>61</v>
      </c>
      <c r="E4" s="115">
        <v>0.5</v>
      </c>
      <c r="F4" s="115"/>
      <c r="G4" s="115"/>
      <c r="H4" s="115"/>
      <c r="I4" s="115"/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8">
        <v>6435</v>
      </c>
      <c r="B5" s="108" t="s">
        <v>123</v>
      </c>
      <c r="C5" s="50" t="s">
        <v>70</v>
      </c>
      <c r="D5" s="39" t="s">
        <v>72</v>
      </c>
      <c r="E5" s="115">
        <v>1</v>
      </c>
      <c r="F5" s="115"/>
      <c r="G5" s="115"/>
      <c r="H5" s="115"/>
      <c r="I5" s="116"/>
      <c r="J5" s="110"/>
      <c r="K5" s="116"/>
      <c r="L5" s="110"/>
      <c r="M5" s="116"/>
      <c r="N5" s="110"/>
      <c r="O5" s="109"/>
      <c r="P5" s="110"/>
      <c r="Q5" s="111"/>
      <c r="R5" s="112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108" t="s">
        <v>123</v>
      </c>
      <c r="C6" s="48">
        <v>44</v>
      </c>
      <c r="D6" s="27" t="s">
        <v>82</v>
      </c>
      <c r="E6" s="115">
        <v>6.5</v>
      </c>
      <c r="F6" s="115"/>
      <c r="G6" s="115">
        <v>8</v>
      </c>
      <c r="H6" s="115"/>
      <c r="I6" s="116">
        <v>8</v>
      </c>
      <c r="J6" s="110"/>
      <c r="K6" s="116">
        <v>8</v>
      </c>
      <c r="L6" s="110"/>
      <c r="M6" s="116">
        <v>8</v>
      </c>
      <c r="N6" s="110"/>
      <c r="O6" s="109"/>
      <c r="P6" s="110"/>
      <c r="Q6" s="111"/>
      <c r="R6" s="112"/>
      <c r="S6" s="25">
        <f t="shared" si="1"/>
        <v>38.5</v>
      </c>
      <c r="T6" s="25">
        <f t="shared" si="0"/>
        <v>38.5</v>
      </c>
      <c r="U6" s="28"/>
      <c r="V6" s="28"/>
    </row>
    <row r="7" spans="1:22" x14ac:dyDescent="0.25">
      <c r="A7" s="48"/>
      <c r="B7" s="51"/>
      <c r="C7" s="48"/>
      <c r="D7" s="39"/>
      <c r="E7" s="115"/>
      <c r="F7" s="115"/>
      <c r="G7" s="115"/>
      <c r="H7" s="115"/>
      <c r="I7" s="116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48"/>
      <c r="D8" s="27"/>
      <c r="E8" s="115"/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8"/>
      <c r="C12" s="48"/>
      <c r="D12" s="27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8"/>
      <c r="C13" s="48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8"/>
      <c r="C14" s="48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8"/>
      <c r="C15" s="48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66"/>
      <c r="N21" s="67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M7:N7"/>
    <mergeCell ref="O7:P7"/>
    <mergeCell ref="K7:L7"/>
    <mergeCell ref="K8:L8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108" t="s">
        <v>128</v>
      </c>
      <c r="C4" s="50">
        <v>11</v>
      </c>
      <c r="D4" s="39" t="s">
        <v>62</v>
      </c>
      <c r="E4" s="115">
        <v>8</v>
      </c>
      <c r="F4" s="115"/>
      <c r="G4" s="115">
        <v>7</v>
      </c>
      <c r="H4" s="115"/>
      <c r="I4" s="115"/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48">
        <v>6435</v>
      </c>
      <c r="B5" s="108" t="s">
        <v>123</v>
      </c>
      <c r="C5" s="50">
        <v>47</v>
      </c>
      <c r="D5" s="39" t="s">
        <v>82</v>
      </c>
      <c r="E5" s="115"/>
      <c r="F5" s="115"/>
      <c r="G5" s="115">
        <v>1</v>
      </c>
      <c r="H5" s="115"/>
      <c r="I5" s="116">
        <v>8</v>
      </c>
      <c r="J5" s="110"/>
      <c r="K5" s="109">
        <v>4</v>
      </c>
      <c r="L5" s="110"/>
      <c r="M5" s="109">
        <v>5</v>
      </c>
      <c r="N5" s="110"/>
      <c r="O5" s="109"/>
      <c r="P5" s="110"/>
      <c r="Q5" s="111"/>
      <c r="R5" s="112"/>
      <c r="S5" s="25">
        <f t="shared" ref="S5:S20" si="1">E5+G5+I5+K5+M5+O5+Q5</f>
        <v>18</v>
      </c>
      <c r="T5" s="25">
        <f t="shared" si="0"/>
        <v>18</v>
      </c>
      <c r="U5" s="28"/>
      <c r="V5" s="28"/>
    </row>
    <row r="6" spans="1:22" x14ac:dyDescent="0.25">
      <c r="A6" s="48">
        <v>6435</v>
      </c>
      <c r="B6" s="108" t="s">
        <v>123</v>
      </c>
      <c r="C6" s="50">
        <v>48</v>
      </c>
      <c r="D6" s="39" t="s">
        <v>112</v>
      </c>
      <c r="E6" s="115"/>
      <c r="F6" s="115"/>
      <c r="G6" s="115"/>
      <c r="H6" s="115"/>
      <c r="I6" s="116"/>
      <c r="J6" s="110"/>
      <c r="K6" s="109">
        <v>4</v>
      </c>
      <c r="L6" s="110"/>
      <c r="M6" s="109"/>
      <c r="N6" s="110"/>
      <c r="O6" s="109"/>
      <c r="P6" s="110"/>
      <c r="Q6" s="111"/>
      <c r="R6" s="112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/>
      <c r="B7" s="48"/>
      <c r="C7" s="50"/>
      <c r="D7" s="58"/>
      <c r="E7" s="115"/>
      <c r="F7" s="115"/>
      <c r="G7" s="115"/>
      <c r="H7" s="115"/>
      <c r="I7" s="116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5"/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5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zoomScale="90" zoomScaleNormal="90" workbookViewId="0">
      <selection activeCell="E24" sqref="E24:P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8</v>
      </c>
      <c r="N3" s="54">
        <v>16.3</v>
      </c>
      <c r="O3" s="24">
        <v>7.15</v>
      </c>
      <c r="P3" s="24">
        <v>11</v>
      </c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50">
        <v>46</v>
      </c>
      <c r="D4" s="39" t="s">
        <v>82</v>
      </c>
      <c r="E4" s="109">
        <v>1.25</v>
      </c>
      <c r="F4" s="110"/>
      <c r="G4" s="109">
        <v>1</v>
      </c>
      <c r="H4" s="110"/>
      <c r="I4" s="109">
        <v>0.75</v>
      </c>
      <c r="J4" s="110"/>
      <c r="K4" s="115">
        <v>1</v>
      </c>
      <c r="L4" s="115"/>
      <c r="M4" s="115">
        <v>0.5</v>
      </c>
      <c r="N4" s="115"/>
      <c r="O4" s="109">
        <v>0.75</v>
      </c>
      <c r="P4" s="110"/>
      <c r="Q4" s="111"/>
      <c r="R4" s="112"/>
      <c r="S4" s="25">
        <f>E4+G4+I4+K4+M4+O4+Q4</f>
        <v>5.25</v>
      </c>
      <c r="T4" s="25">
        <f t="shared" ref="T4:T28" si="0">SUM(S4-U4-V4)</f>
        <v>3.5</v>
      </c>
      <c r="U4" s="28">
        <v>1.75</v>
      </c>
      <c r="V4" s="28"/>
    </row>
    <row r="5" spans="1:22" x14ac:dyDescent="0.25">
      <c r="A5" s="48">
        <v>6435</v>
      </c>
      <c r="B5" s="108" t="s">
        <v>123</v>
      </c>
      <c r="C5" s="50">
        <v>47</v>
      </c>
      <c r="D5" s="39" t="s">
        <v>82</v>
      </c>
      <c r="E5" s="109">
        <v>1.25</v>
      </c>
      <c r="F5" s="110"/>
      <c r="G5" s="115">
        <v>1</v>
      </c>
      <c r="H5" s="115"/>
      <c r="I5" s="116">
        <v>0.75</v>
      </c>
      <c r="J5" s="110"/>
      <c r="K5" s="109">
        <v>1</v>
      </c>
      <c r="L5" s="110"/>
      <c r="M5" s="109">
        <v>0.5</v>
      </c>
      <c r="N5" s="110"/>
      <c r="O5" s="109">
        <v>0.75</v>
      </c>
      <c r="P5" s="110"/>
      <c r="Q5" s="111"/>
      <c r="R5" s="112"/>
      <c r="S5" s="25">
        <f t="shared" ref="S5:S31" si="1">E5+G5+I5+K5+M5+O5+Q5</f>
        <v>5.25</v>
      </c>
      <c r="T5" s="25">
        <f t="shared" si="0"/>
        <v>3.5</v>
      </c>
      <c r="U5" s="28">
        <v>1.75</v>
      </c>
      <c r="V5" s="28"/>
    </row>
    <row r="6" spans="1:22" x14ac:dyDescent="0.25">
      <c r="A6" s="48">
        <v>6435</v>
      </c>
      <c r="B6" s="108" t="s">
        <v>123</v>
      </c>
      <c r="C6" s="50">
        <v>48</v>
      </c>
      <c r="D6" s="39" t="s">
        <v>82</v>
      </c>
      <c r="E6" s="109">
        <v>1.25</v>
      </c>
      <c r="F6" s="110"/>
      <c r="G6" s="115">
        <v>1</v>
      </c>
      <c r="H6" s="115"/>
      <c r="I6" s="116">
        <v>0.75</v>
      </c>
      <c r="J6" s="110"/>
      <c r="K6" s="109">
        <v>1</v>
      </c>
      <c r="L6" s="110"/>
      <c r="M6" s="109">
        <v>0.5</v>
      </c>
      <c r="N6" s="110"/>
      <c r="O6" s="109"/>
      <c r="P6" s="110"/>
      <c r="Q6" s="111"/>
      <c r="R6" s="112"/>
      <c r="S6" s="25">
        <f t="shared" si="1"/>
        <v>4.5</v>
      </c>
      <c r="T6" s="25">
        <f t="shared" si="0"/>
        <v>3.5</v>
      </c>
      <c r="U6" s="28">
        <v>1</v>
      </c>
      <c r="V6" s="28"/>
    </row>
    <row r="7" spans="1:22" x14ac:dyDescent="0.25">
      <c r="A7" s="48">
        <v>6435</v>
      </c>
      <c r="B7" s="108" t="s">
        <v>123</v>
      </c>
      <c r="C7" s="50">
        <v>49</v>
      </c>
      <c r="D7" s="39" t="s">
        <v>82</v>
      </c>
      <c r="E7" s="109">
        <v>1.25</v>
      </c>
      <c r="F7" s="110"/>
      <c r="G7" s="115">
        <v>1</v>
      </c>
      <c r="H7" s="115"/>
      <c r="I7" s="116">
        <v>0.75</v>
      </c>
      <c r="J7" s="110"/>
      <c r="K7" s="109">
        <v>1</v>
      </c>
      <c r="L7" s="110"/>
      <c r="M7" s="109">
        <v>0.5</v>
      </c>
      <c r="N7" s="110"/>
      <c r="O7" s="109"/>
      <c r="P7" s="110"/>
      <c r="Q7" s="111"/>
      <c r="R7" s="112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8">
        <v>6435</v>
      </c>
      <c r="B8" s="108" t="s">
        <v>123</v>
      </c>
      <c r="C8" s="50">
        <v>51</v>
      </c>
      <c r="D8" s="39" t="s">
        <v>82</v>
      </c>
      <c r="E8" s="115">
        <v>1</v>
      </c>
      <c r="F8" s="115"/>
      <c r="G8" s="115">
        <v>1</v>
      </c>
      <c r="H8" s="115"/>
      <c r="I8" s="116">
        <v>1</v>
      </c>
      <c r="J8" s="110"/>
      <c r="K8" s="109"/>
      <c r="L8" s="110"/>
      <c r="M8" s="109">
        <v>0.5</v>
      </c>
      <c r="N8" s="110"/>
      <c r="O8" s="109"/>
      <c r="P8" s="110"/>
      <c r="Q8" s="111"/>
      <c r="R8" s="112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8">
        <v>6435</v>
      </c>
      <c r="B9" s="108" t="s">
        <v>123</v>
      </c>
      <c r="C9" s="50">
        <v>44</v>
      </c>
      <c r="D9" s="39" t="s">
        <v>82</v>
      </c>
      <c r="E9" s="109"/>
      <c r="F9" s="110"/>
      <c r="G9" s="109">
        <v>1.5</v>
      </c>
      <c r="H9" s="110"/>
      <c r="I9" s="109">
        <v>1</v>
      </c>
      <c r="J9" s="110"/>
      <c r="K9" s="109"/>
      <c r="L9" s="110"/>
      <c r="M9" s="109">
        <v>0.5</v>
      </c>
      <c r="N9" s="110"/>
      <c r="O9" s="109">
        <v>0.75</v>
      </c>
      <c r="P9" s="110"/>
      <c r="Q9" s="111"/>
      <c r="R9" s="112"/>
      <c r="S9" s="25">
        <f t="shared" si="1"/>
        <v>3.75</v>
      </c>
      <c r="T9" s="25">
        <f t="shared" si="0"/>
        <v>3</v>
      </c>
      <c r="U9" s="28">
        <v>0.75</v>
      </c>
      <c r="V9" s="28"/>
    </row>
    <row r="10" spans="1:22" x14ac:dyDescent="0.25">
      <c r="A10" s="48">
        <v>6435</v>
      </c>
      <c r="B10" s="108" t="s">
        <v>123</v>
      </c>
      <c r="C10" s="50">
        <v>45</v>
      </c>
      <c r="D10" s="39" t="s">
        <v>82</v>
      </c>
      <c r="E10" s="109"/>
      <c r="F10" s="110"/>
      <c r="G10" s="109">
        <v>1.5</v>
      </c>
      <c r="H10" s="110"/>
      <c r="I10" s="109">
        <v>1.25</v>
      </c>
      <c r="J10" s="110"/>
      <c r="K10" s="109">
        <v>1</v>
      </c>
      <c r="L10" s="110"/>
      <c r="M10" s="109">
        <v>0.5</v>
      </c>
      <c r="N10" s="110"/>
      <c r="O10" s="109">
        <v>0.75</v>
      </c>
      <c r="P10" s="110"/>
      <c r="Q10" s="111"/>
      <c r="R10" s="112"/>
      <c r="S10" s="25">
        <f t="shared" si="1"/>
        <v>5</v>
      </c>
      <c r="T10" s="25">
        <f t="shared" si="0"/>
        <v>4.25</v>
      </c>
      <c r="U10" s="28">
        <v>0.75</v>
      </c>
      <c r="V10" s="28"/>
    </row>
    <row r="11" spans="1:22" x14ac:dyDescent="0.25">
      <c r="A11" s="48">
        <v>6435</v>
      </c>
      <c r="B11" s="108" t="s">
        <v>123</v>
      </c>
      <c r="C11" s="50">
        <v>50</v>
      </c>
      <c r="D11" s="58" t="s">
        <v>102</v>
      </c>
      <c r="E11" s="109"/>
      <c r="F11" s="110"/>
      <c r="G11" s="109"/>
      <c r="H11" s="110"/>
      <c r="I11" s="109"/>
      <c r="J11" s="110"/>
      <c r="K11" s="109"/>
      <c r="L11" s="110"/>
      <c r="M11" s="109">
        <v>0.5</v>
      </c>
      <c r="N11" s="110"/>
      <c r="O11" s="109"/>
      <c r="P11" s="110"/>
      <c r="Q11" s="111"/>
      <c r="R11" s="112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8">
        <v>6435</v>
      </c>
      <c r="B12" s="108" t="s">
        <v>123</v>
      </c>
      <c r="C12" s="50">
        <v>51</v>
      </c>
      <c r="D12" s="58" t="s">
        <v>102</v>
      </c>
      <c r="E12" s="109"/>
      <c r="F12" s="110"/>
      <c r="G12" s="109"/>
      <c r="H12" s="110"/>
      <c r="I12" s="109"/>
      <c r="J12" s="110"/>
      <c r="K12" s="109">
        <v>1</v>
      </c>
      <c r="L12" s="110"/>
      <c r="M12" s="109"/>
      <c r="N12" s="110"/>
      <c r="O12" s="109"/>
      <c r="P12" s="110"/>
      <c r="Q12" s="111"/>
      <c r="R12" s="112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6435</v>
      </c>
      <c r="B13" s="108" t="s">
        <v>123</v>
      </c>
      <c r="C13" s="50">
        <v>26</v>
      </c>
      <c r="D13" s="39" t="s">
        <v>114</v>
      </c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>
        <v>0.5</v>
      </c>
      <c r="P13" s="110"/>
      <c r="Q13" s="111"/>
      <c r="R13" s="112"/>
      <c r="S13" s="25">
        <f>E13+G13+I13+K13+M13+O13+Q13</f>
        <v>0.5</v>
      </c>
      <c r="T13" s="25">
        <f>SUM(S13-U13-V13)</f>
        <v>0</v>
      </c>
      <c r="U13" s="28">
        <v>0.5</v>
      </c>
      <c r="V13" s="28"/>
    </row>
    <row r="14" spans="1:22" x14ac:dyDescent="0.25">
      <c r="A14" s="48"/>
      <c r="B14" s="48"/>
      <c r="C14" s="50"/>
      <c r="D14" s="39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ref="S14:S24" si="2">E14+G14+I14+K14+M14+O14+Q14</f>
        <v>0</v>
      </c>
      <c r="T14" s="25">
        <f t="shared" ref="T14:T24" si="3">SUM(S14-U14-V14)</f>
        <v>0</v>
      </c>
      <c r="U14" s="28"/>
      <c r="V14" s="28"/>
    </row>
    <row r="15" spans="1:22" x14ac:dyDescent="0.25">
      <c r="A15" s="48"/>
      <c r="B15" s="48"/>
      <c r="C15" s="50"/>
      <c r="D15" s="58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ref="S16:S21" si="4">E16+G16+I16+K16+M16+O16+Q16</f>
        <v>0</v>
      </c>
      <c r="T16" s="25">
        <f t="shared" ref="T16:T21" si="5">SUM(S16-U16-V16)</f>
        <v>0</v>
      </c>
      <c r="U16" s="28"/>
      <c r="V16" s="28"/>
    </row>
    <row r="17" spans="1:22" x14ac:dyDescent="0.25">
      <c r="A17" s="48"/>
      <c r="B17" s="48"/>
      <c r="C17" s="50"/>
      <c r="D17" s="58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8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58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58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01">
        <v>3601</v>
      </c>
      <c r="B21" s="48" t="s">
        <v>125</v>
      </c>
      <c r="C21" s="48"/>
      <c r="D21" s="59" t="s">
        <v>95</v>
      </c>
      <c r="E21" s="109"/>
      <c r="F21" s="110"/>
      <c r="G21" s="109"/>
      <c r="H21" s="110"/>
      <c r="I21" s="109">
        <v>1</v>
      </c>
      <c r="J21" s="110"/>
      <c r="K21" s="109"/>
      <c r="L21" s="110"/>
      <c r="M21" s="109"/>
      <c r="N21" s="110"/>
      <c r="O21" s="109"/>
      <c r="P21" s="110"/>
      <c r="Q21" s="111"/>
      <c r="R21" s="112"/>
      <c r="S21" s="25">
        <f t="shared" si="4"/>
        <v>1</v>
      </c>
      <c r="T21" s="25">
        <f t="shared" si="5"/>
        <v>1</v>
      </c>
      <c r="U21" s="28"/>
      <c r="V21" s="28"/>
    </row>
    <row r="22" spans="1:22" x14ac:dyDescent="0.25">
      <c r="A22" s="48"/>
      <c r="B22" s="48"/>
      <c r="C22" s="50"/>
      <c r="D22" s="58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09"/>
      <c r="P22" s="110"/>
      <c r="Q22" s="111"/>
      <c r="R22" s="112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09"/>
      <c r="P23" s="110"/>
      <c r="Q23" s="111"/>
      <c r="R23" s="112"/>
      <c r="S23" s="25">
        <f t="shared" ref="S23" si="6">E23+G23+I23+K23+M23+O23+Q23</f>
        <v>0</v>
      </c>
      <c r="T23" s="25">
        <f t="shared" ref="T23" si="7">SUM(S23-U23-V23)</f>
        <v>0</v>
      </c>
      <c r="U23" s="28"/>
      <c r="V23" s="28"/>
    </row>
    <row r="24" spans="1:22" x14ac:dyDescent="0.25">
      <c r="A24" s="48">
        <v>3600</v>
      </c>
      <c r="B24" s="48" t="s">
        <v>126</v>
      </c>
      <c r="C24" s="48"/>
      <c r="D24" s="27" t="s">
        <v>107</v>
      </c>
      <c r="E24" s="109"/>
      <c r="F24" s="110"/>
      <c r="G24" s="109"/>
      <c r="H24" s="110"/>
      <c r="I24" s="109"/>
      <c r="J24" s="110"/>
      <c r="K24" s="109">
        <v>1</v>
      </c>
      <c r="L24" s="110"/>
      <c r="M24" s="109"/>
      <c r="N24" s="110"/>
      <c r="O24" s="109"/>
      <c r="P24" s="110"/>
      <c r="Q24" s="111"/>
      <c r="R24" s="112"/>
      <c r="S24" s="25">
        <f t="shared" si="2"/>
        <v>1</v>
      </c>
      <c r="T24" s="25">
        <f t="shared" si="3"/>
        <v>1</v>
      </c>
      <c r="U24" s="28"/>
      <c r="V24" s="28"/>
    </row>
    <row r="25" spans="1:22" x14ac:dyDescent="0.25">
      <c r="A25" s="48">
        <v>3600</v>
      </c>
      <c r="B25" s="48" t="s">
        <v>126</v>
      </c>
      <c r="C25" s="48"/>
      <c r="D25" s="27" t="s">
        <v>63</v>
      </c>
      <c r="E25" s="109"/>
      <c r="F25" s="110"/>
      <c r="G25" s="109"/>
      <c r="H25" s="110"/>
      <c r="I25" s="109">
        <v>0.75</v>
      </c>
      <c r="J25" s="110"/>
      <c r="K25" s="109"/>
      <c r="L25" s="110"/>
      <c r="M25" s="109"/>
      <c r="N25" s="110"/>
      <c r="O25" s="109"/>
      <c r="P25" s="110"/>
      <c r="Q25" s="111"/>
      <c r="R25" s="112"/>
      <c r="S25" s="25">
        <f t="shared" si="1"/>
        <v>0.75</v>
      </c>
      <c r="T25" s="25">
        <f t="shared" si="0"/>
        <v>0.75</v>
      </c>
      <c r="U25" s="28"/>
      <c r="V25" s="28"/>
    </row>
    <row r="26" spans="1:22" x14ac:dyDescent="0.25">
      <c r="A26" s="96">
        <v>3600</v>
      </c>
      <c r="B26" s="48" t="s">
        <v>126</v>
      </c>
      <c r="C26" s="48"/>
      <c r="D26" s="59" t="s">
        <v>76</v>
      </c>
      <c r="E26" s="109">
        <v>0.5</v>
      </c>
      <c r="F26" s="110"/>
      <c r="G26" s="109"/>
      <c r="H26" s="110"/>
      <c r="I26" s="109"/>
      <c r="J26" s="110"/>
      <c r="K26" s="109"/>
      <c r="L26" s="110"/>
      <c r="M26" s="109"/>
      <c r="N26" s="110"/>
      <c r="O26" s="109"/>
      <c r="P26" s="110"/>
      <c r="Q26" s="111"/>
      <c r="R26" s="112"/>
      <c r="S26" s="25">
        <f t="shared" si="1"/>
        <v>0.5</v>
      </c>
      <c r="T26" s="25">
        <f t="shared" si="0"/>
        <v>0.5</v>
      </c>
      <c r="U26" s="28"/>
      <c r="V26" s="28"/>
    </row>
    <row r="27" spans="1:22" x14ac:dyDescent="0.25">
      <c r="A27" s="48">
        <v>3600</v>
      </c>
      <c r="B27" s="48" t="s">
        <v>126</v>
      </c>
      <c r="C27" s="48"/>
      <c r="D27" s="27" t="s">
        <v>67</v>
      </c>
      <c r="E27" s="109"/>
      <c r="F27" s="110"/>
      <c r="G27" s="109"/>
      <c r="H27" s="110"/>
      <c r="I27" s="109">
        <v>1</v>
      </c>
      <c r="J27" s="110"/>
      <c r="K27" s="109">
        <v>0.5</v>
      </c>
      <c r="L27" s="110"/>
      <c r="M27" s="109"/>
      <c r="N27" s="110"/>
      <c r="O27" s="109"/>
      <c r="P27" s="110"/>
      <c r="Q27" s="111"/>
      <c r="R27" s="112"/>
      <c r="S27" s="25">
        <f t="shared" si="1"/>
        <v>1.5</v>
      </c>
      <c r="T27" s="25">
        <f t="shared" si="0"/>
        <v>1.5</v>
      </c>
      <c r="U27" s="28"/>
      <c r="V27" s="28"/>
    </row>
    <row r="28" spans="1:22" x14ac:dyDescent="0.25">
      <c r="A28" s="48">
        <v>3600</v>
      </c>
      <c r="B28" s="48" t="s">
        <v>126</v>
      </c>
      <c r="C28" s="48"/>
      <c r="D28" s="27" t="s">
        <v>66</v>
      </c>
      <c r="E28" s="109">
        <v>1.5</v>
      </c>
      <c r="F28" s="110"/>
      <c r="G28" s="109">
        <v>1</v>
      </c>
      <c r="H28" s="110"/>
      <c r="I28" s="109"/>
      <c r="J28" s="110"/>
      <c r="K28" s="109">
        <v>1.5</v>
      </c>
      <c r="L28" s="110"/>
      <c r="M28" s="109">
        <v>4</v>
      </c>
      <c r="N28" s="110"/>
      <c r="O28" s="109">
        <v>0.25</v>
      </c>
      <c r="P28" s="110"/>
      <c r="Q28" s="111"/>
      <c r="R28" s="112"/>
      <c r="S28" s="25">
        <f t="shared" si="1"/>
        <v>8.25</v>
      </c>
      <c r="T28" s="25">
        <f t="shared" si="0"/>
        <v>8</v>
      </c>
      <c r="U28" s="28">
        <v>0.25</v>
      </c>
      <c r="V28" s="28"/>
    </row>
    <row r="29" spans="1:22" x14ac:dyDescent="0.25">
      <c r="A29" s="23" t="s">
        <v>37</v>
      </c>
      <c r="B29" s="23"/>
      <c r="C29" s="23"/>
      <c r="D29" s="23"/>
      <c r="E29" s="111"/>
      <c r="F29" s="112"/>
      <c r="G29" s="111"/>
      <c r="H29" s="112"/>
      <c r="I29" s="111"/>
      <c r="J29" s="112"/>
      <c r="K29" s="111"/>
      <c r="L29" s="112"/>
      <c r="M29" s="111"/>
      <c r="N29" s="112"/>
      <c r="O29" s="111"/>
      <c r="P29" s="112"/>
      <c r="Q29" s="111"/>
      <c r="R29" s="112"/>
      <c r="S29" s="25">
        <f t="shared" si="1"/>
        <v>0</v>
      </c>
      <c r="T29" s="25"/>
      <c r="U29" s="29"/>
      <c r="V29" s="28"/>
    </row>
    <row r="30" spans="1:22" x14ac:dyDescent="0.25">
      <c r="A30" s="23" t="s">
        <v>38</v>
      </c>
      <c r="B30" s="23"/>
      <c r="C30" s="23"/>
      <c r="D30" s="23"/>
      <c r="E30" s="111"/>
      <c r="F30" s="112"/>
      <c r="G30" s="111"/>
      <c r="H30" s="112"/>
      <c r="I30" s="111"/>
      <c r="J30" s="112"/>
      <c r="K30" s="111"/>
      <c r="L30" s="112"/>
      <c r="M30" s="111"/>
      <c r="N30" s="112"/>
      <c r="O30" s="111"/>
      <c r="P30" s="112"/>
      <c r="Q30" s="111"/>
      <c r="R30" s="112"/>
      <c r="S30" s="25">
        <f t="shared" si="1"/>
        <v>0</v>
      </c>
      <c r="T30" s="25"/>
      <c r="U30" s="29"/>
      <c r="V30" s="28"/>
    </row>
    <row r="31" spans="1:22" x14ac:dyDescent="0.25">
      <c r="A31" s="29" t="s">
        <v>6</v>
      </c>
      <c r="B31" s="29"/>
      <c r="C31" s="29"/>
      <c r="D31" s="29"/>
      <c r="E31" s="113">
        <f>SUM(E4:E30)</f>
        <v>8</v>
      </c>
      <c r="F31" s="114"/>
      <c r="G31" s="113">
        <f>SUM(G4:G30)</f>
        <v>9</v>
      </c>
      <c r="H31" s="114"/>
      <c r="I31" s="113">
        <f>SUM(I4:I30)</f>
        <v>9</v>
      </c>
      <c r="J31" s="114"/>
      <c r="K31" s="113">
        <f>SUM(K4:K30)</f>
        <v>9</v>
      </c>
      <c r="L31" s="114"/>
      <c r="M31" s="113">
        <f>SUM(M4:M30)</f>
        <v>8</v>
      </c>
      <c r="N31" s="114"/>
      <c r="O31" s="113">
        <f>SUM(O4:O30)</f>
        <v>3.75</v>
      </c>
      <c r="P31" s="114"/>
      <c r="Q31" s="113">
        <f>SUM(Q4:Q30)</f>
        <v>0</v>
      </c>
      <c r="R31" s="114"/>
      <c r="S31" s="25">
        <f t="shared" si="1"/>
        <v>46.75</v>
      </c>
      <c r="T31" s="25"/>
      <c r="U31" s="29"/>
      <c r="V31" s="28"/>
    </row>
    <row r="32" spans="1:22" x14ac:dyDescent="0.25">
      <c r="A32" s="29" t="s">
        <v>2</v>
      </c>
      <c r="B32" s="29"/>
      <c r="C32" s="29"/>
      <c r="D32" s="29"/>
      <c r="E32" s="30"/>
      <c r="F32" s="31">
        <v>8</v>
      </c>
      <c r="G32" s="30"/>
      <c r="H32" s="31">
        <v>8</v>
      </c>
      <c r="I32" s="30"/>
      <c r="J32" s="31">
        <v>8</v>
      </c>
      <c r="K32" s="30"/>
      <c r="L32" s="31">
        <v>8</v>
      </c>
      <c r="M32" s="30"/>
      <c r="N32" s="31">
        <v>8</v>
      </c>
      <c r="O32" s="30"/>
      <c r="P32" s="31"/>
      <c r="Q32" s="30"/>
      <c r="R32" s="31"/>
      <c r="S32" s="25">
        <f>SUM(E32:R32)</f>
        <v>40</v>
      </c>
      <c r="T32" s="25">
        <f>SUM(T4:T31)</f>
        <v>40</v>
      </c>
      <c r="U32" s="28"/>
      <c r="V32" s="28"/>
    </row>
    <row r="33" spans="1:22" x14ac:dyDescent="0.25">
      <c r="A33" s="29" t="s">
        <v>41</v>
      </c>
      <c r="B33" s="29"/>
      <c r="C33" s="29"/>
      <c r="D33" s="29"/>
      <c r="E33" s="32"/>
      <c r="F33" s="32">
        <f>SUM(E31)-F32</f>
        <v>0</v>
      </c>
      <c r="G33" s="32"/>
      <c r="H33" s="32">
        <f>SUM(G31)-H32</f>
        <v>1</v>
      </c>
      <c r="I33" s="32"/>
      <c r="J33" s="32">
        <f>SUM(I31)-J32</f>
        <v>1</v>
      </c>
      <c r="K33" s="32"/>
      <c r="L33" s="32">
        <f>SUM(K31)-L32</f>
        <v>1</v>
      </c>
      <c r="M33" s="32"/>
      <c r="N33" s="32">
        <f>SUM(M31)-N32</f>
        <v>0</v>
      </c>
      <c r="O33" s="32"/>
      <c r="P33" s="32">
        <f>SUM(O31)</f>
        <v>3.75</v>
      </c>
      <c r="Q33" s="32"/>
      <c r="R33" s="32">
        <f>SUM(Q31)</f>
        <v>0</v>
      </c>
      <c r="S33" s="28">
        <f>SUM(E33:R33)</f>
        <v>6.75</v>
      </c>
      <c r="T33" s="28"/>
      <c r="U33" s="28">
        <f>SUM(U4:U32)</f>
        <v>6.75</v>
      </c>
      <c r="V33" s="28">
        <f>SUM(V4:V32)</f>
        <v>0</v>
      </c>
    </row>
    <row r="35" spans="1:22" x14ac:dyDescent="0.25">
      <c r="A35" s="2" t="s">
        <v>25</v>
      </c>
      <c r="B35" s="15"/>
    </row>
    <row r="36" spans="1:22" x14ac:dyDescent="0.25">
      <c r="A36" s="16" t="s">
        <v>2</v>
      </c>
      <c r="C36" s="41">
        <f>SUM(T32)</f>
        <v>40</v>
      </c>
      <c r="I36" s="2">
        <v>3600</v>
      </c>
    </row>
    <row r="37" spans="1:22" x14ac:dyDescent="0.25">
      <c r="A37" s="16" t="s">
        <v>26</v>
      </c>
      <c r="C37" s="41">
        <f>U33</f>
        <v>6.75</v>
      </c>
      <c r="D37" s="33"/>
      <c r="I37" s="45">
        <v>12</v>
      </c>
    </row>
    <row r="38" spans="1:22" x14ac:dyDescent="0.25">
      <c r="A38" s="16" t="s">
        <v>27</v>
      </c>
      <c r="C38" s="33">
        <f>V33</f>
        <v>0</v>
      </c>
      <c r="I38" s="46"/>
    </row>
    <row r="39" spans="1:22" x14ac:dyDescent="0.25">
      <c r="A39" s="16" t="s">
        <v>28</v>
      </c>
      <c r="C39" s="33">
        <f>S29</f>
        <v>0</v>
      </c>
      <c r="I39" s="41"/>
    </row>
    <row r="40" spans="1:22" x14ac:dyDescent="0.25">
      <c r="A40" s="16" t="s">
        <v>4</v>
      </c>
      <c r="C40" s="33">
        <f>S30</f>
        <v>0</v>
      </c>
    </row>
    <row r="41" spans="1:22" ht="16.5" thickBot="1" x14ac:dyDescent="0.3">
      <c r="A41" s="17" t="s">
        <v>6</v>
      </c>
      <c r="C41" s="40">
        <f>SUM(C36:C40)</f>
        <v>46.75</v>
      </c>
      <c r="E41" s="17" t="s">
        <v>42</v>
      </c>
      <c r="F41" s="17"/>
      <c r="G41" s="35">
        <f>S31-C41</f>
        <v>0</v>
      </c>
    </row>
    <row r="42" spans="1:22" ht="16.5" thickTop="1" x14ac:dyDescent="0.25">
      <c r="A42" s="16" t="s">
        <v>29</v>
      </c>
      <c r="C42" s="36">
        <v>0</v>
      </c>
      <c r="D42" s="36"/>
    </row>
    <row r="43" spans="1:22" x14ac:dyDescent="0.25">
      <c r="A43" s="16" t="s">
        <v>36</v>
      </c>
      <c r="C43" s="36">
        <v>0</v>
      </c>
      <c r="D43" s="36"/>
    </row>
  </sheetData>
  <mergeCells count="203">
    <mergeCell ref="E31:F31"/>
    <mergeCell ref="G31:H31"/>
    <mergeCell ref="I31:J31"/>
    <mergeCell ref="K31:L31"/>
    <mergeCell ref="M31:N31"/>
    <mergeCell ref="O31:P31"/>
    <mergeCell ref="Q31:R31"/>
    <mergeCell ref="E30:F30"/>
    <mergeCell ref="G30:H30"/>
    <mergeCell ref="O29:P29"/>
    <mergeCell ref="Q29:R29"/>
    <mergeCell ref="E28:F28"/>
    <mergeCell ref="G28:H28"/>
    <mergeCell ref="I28:J28"/>
    <mergeCell ref="K28:L28"/>
    <mergeCell ref="M28:N28"/>
    <mergeCell ref="O28:P28"/>
    <mergeCell ref="I30:J30"/>
    <mergeCell ref="K30:L30"/>
    <mergeCell ref="M30:N30"/>
    <mergeCell ref="O30:P30"/>
    <mergeCell ref="Q28:R28"/>
    <mergeCell ref="E29:F29"/>
    <mergeCell ref="G29:H29"/>
    <mergeCell ref="I29:J29"/>
    <mergeCell ref="K29:L29"/>
    <mergeCell ref="M29:N29"/>
    <mergeCell ref="Q30:R30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O25:P25"/>
    <mergeCell ref="Q25:R25"/>
    <mergeCell ref="E13:F13"/>
    <mergeCell ref="G13:H13"/>
    <mergeCell ref="I13:J13"/>
    <mergeCell ref="K13:L13"/>
    <mergeCell ref="M13:N13"/>
    <mergeCell ref="O13:P13"/>
    <mergeCell ref="I26:J26"/>
    <mergeCell ref="K26:L26"/>
    <mergeCell ref="M26:N26"/>
    <mergeCell ref="O26:P26"/>
    <mergeCell ref="Q13:R13"/>
    <mergeCell ref="E25:F25"/>
    <mergeCell ref="G25:H25"/>
    <mergeCell ref="I25:J25"/>
    <mergeCell ref="K25:L25"/>
    <mergeCell ref="M25:N25"/>
    <mergeCell ref="Q26:R26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N1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22" t="s">
        <v>19</v>
      </c>
      <c r="N2" s="122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08" t="s">
        <v>124</v>
      </c>
      <c r="C4" s="50" t="s">
        <v>98</v>
      </c>
      <c r="D4" s="39" t="s">
        <v>99</v>
      </c>
      <c r="E4" s="115"/>
      <c r="F4" s="115"/>
      <c r="G4" s="120"/>
      <c r="H4" s="120"/>
      <c r="I4" s="115">
        <v>4.5</v>
      </c>
      <c r="J4" s="115"/>
      <c r="K4" s="109">
        <v>0.5</v>
      </c>
      <c r="L4" s="110"/>
      <c r="M4" s="118"/>
      <c r="N4" s="119"/>
      <c r="O4" s="111"/>
      <c r="P4" s="112"/>
      <c r="Q4" s="111"/>
      <c r="R4" s="112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8">
        <v>6435</v>
      </c>
      <c r="B5" s="108" t="s">
        <v>123</v>
      </c>
      <c r="C5" s="50" t="s">
        <v>96</v>
      </c>
      <c r="D5" s="58" t="s">
        <v>72</v>
      </c>
      <c r="E5" s="115"/>
      <c r="F5" s="115"/>
      <c r="G5" s="120"/>
      <c r="H5" s="120"/>
      <c r="I5" s="116"/>
      <c r="J5" s="110"/>
      <c r="K5" s="109"/>
      <c r="L5" s="110"/>
      <c r="M5" s="118"/>
      <c r="N5" s="119"/>
      <c r="O5" s="111"/>
      <c r="P5" s="112"/>
      <c r="Q5" s="111"/>
      <c r="R5" s="11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>
        <v>6436</v>
      </c>
      <c r="B6" s="108" t="s">
        <v>124</v>
      </c>
      <c r="C6" s="50" t="s">
        <v>100</v>
      </c>
      <c r="D6" s="39" t="s">
        <v>101</v>
      </c>
      <c r="E6" s="115"/>
      <c r="F6" s="115"/>
      <c r="G6" s="120"/>
      <c r="H6" s="120"/>
      <c r="I6" s="116"/>
      <c r="J6" s="110"/>
      <c r="K6" s="109">
        <v>0.5</v>
      </c>
      <c r="L6" s="110"/>
      <c r="M6" s="118"/>
      <c r="N6" s="119"/>
      <c r="O6" s="111"/>
      <c r="P6" s="112"/>
      <c r="Q6" s="111"/>
      <c r="R6" s="112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6436</v>
      </c>
      <c r="B7" s="108" t="s">
        <v>124</v>
      </c>
      <c r="C7" s="50" t="s">
        <v>108</v>
      </c>
      <c r="D7" s="39" t="s">
        <v>99</v>
      </c>
      <c r="E7" s="115"/>
      <c r="F7" s="115"/>
      <c r="G7" s="120"/>
      <c r="H7" s="120"/>
      <c r="I7" s="116"/>
      <c r="J7" s="110"/>
      <c r="K7" s="109">
        <v>1.5</v>
      </c>
      <c r="L7" s="110"/>
      <c r="M7" s="118">
        <v>1.5</v>
      </c>
      <c r="N7" s="119"/>
      <c r="O7" s="111"/>
      <c r="P7" s="112"/>
      <c r="Q7" s="111"/>
      <c r="R7" s="112"/>
      <c r="S7" s="25">
        <f t="shared" si="1"/>
        <v>3</v>
      </c>
      <c r="T7" s="25">
        <f t="shared" si="0"/>
        <v>3</v>
      </c>
      <c r="U7" s="29"/>
      <c r="V7" s="28"/>
    </row>
    <row r="8" spans="1:22" x14ac:dyDescent="0.25">
      <c r="A8" s="48">
        <v>6436</v>
      </c>
      <c r="B8" s="108" t="s">
        <v>124</v>
      </c>
      <c r="C8" s="50" t="s">
        <v>109</v>
      </c>
      <c r="D8" s="39" t="s">
        <v>99</v>
      </c>
      <c r="E8" s="115"/>
      <c r="F8" s="115"/>
      <c r="G8" s="120"/>
      <c r="H8" s="120"/>
      <c r="I8" s="116"/>
      <c r="J8" s="110"/>
      <c r="K8" s="109">
        <v>1.5</v>
      </c>
      <c r="L8" s="110"/>
      <c r="M8" s="118">
        <v>1.5</v>
      </c>
      <c r="N8" s="119"/>
      <c r="O8" s="111"/>
      <c r="P8" s="112"/>
      <c r="Q8" s="111"/>
      <c r="R8" s="112"/>
      <c r="S8" s="25">
        <f>E8+G8+I8+K8+M8+O8+Q8</f>
        <v>3</v>
      </c>
      <c r="T8" s="25">
        <f>SUM(S8-U8-V8)</f>
        <v>3</v>
      </c>
      <c r="U8" s="29"/>
      <c r="V8" s="28"/>
    </row>
    <row r="9" spans="1:22" x14ac:dyDescent="0.25">
      <c r="A9" s="48">
        <v>6436</v>
      </c>
      <c r="B9" s="108" t="s">
        <v>124</v>
      </c>
      <c r="C9" s="50" t="s">
        <v>110</v>
      </c>
      <c r="D9" s="39" t="s">
        <v>99</v>
      </c>
      <c r="E9" s="115"/>
      <c r="F9" s="115"/>
      <c r="G9" s="120"/>
      <c r="H9" s="120"/>
      <c r="I9" s="116"/>
      <c r="J9" s="110"/>
      <c r="K9" s="109">
        <v>1</v>
      </c>
      <c r="L9" s="110"/>
      <c r="M9" s="118">
        <v>2.5</v>
      </c>
      <c r="N9" s="119"/>
      <c r="O9" s="111"/>
      <c r="P9" s="112"/>
      <c r="Q9" s="111"/>
      <c r="R9" s="112"/>
      <c r="S9" s="25">
        <f>E9+G9+I9+K9+M9+O9+Q9</f>
        <v>3.5</v>
      </c>
      <c r="T9" s="25">
        <f>SUM(S9-U9-V9)</f>
        <v>3.5</v>
      </c>
      <c r="U9" s="29"/>
      <c r="V9" s="28"/>
    </row>
    <row r="10" spans="1:22" x14ac:dyDescent="0.25">
      <c r="A10" s="48">
        <v>6436</v>
      </c>
      <c r="B10" s="108" t="s">
        <v>124</v>
      </c>
      <c r="C10" s="50" t="s">
        <v>98</v>
      </c>
      <c r="D10" s="39" t="s">
        <v>99</v>
      </c>
      <c r="E10" s="115"/>
      <c r="F10" s="115"/>
      <c r="G10" s="120"/>
      <c r="H10" s="120"/>
      <c r="I10" s="116"/>
      <c r="J10" s="110"/>
      <c r="K10" s="109">
        <v>3</v>
      </c>
      <c r="L10" s="110"/>
      <c r="M10" s="118"/>
      <c r="N10" s="119"/>
      <c r="O10" s="111"/>
      <c r="P10" s="112"/>
      <c r="Q10" s="111"/>
      <c r="R10" s="112"/>
      <c r="S10" s="25">
        <f>E10+G10+I10+K10+M10+O10+Q10</f>
        <v>3</v>
      </c>
      <c r="T10" s="25">
        <f>SUM(S10-U10-V10)</f>
        <v>3</v>
      </c>
      <c r="U10" s="29"/>
      <c r="V10" s="28"/>
    </row>
    <row r="11" spans="1:22" x14ac:dyDescent="0.25">
      <c r="A11" s="19"/>
      <c r="B11" s="19"/>
      <c r="C11" s="49"/>
      <c r="D11" s="37"/>
      <c r="E11" s="121"/>
      <c r="F11" s="121"/>
      <c r="G11" s="120"/>
      <c r="H11" s="120"/>
      <c r="I11" s="116"/>
      <c r="J11" s="110"/>
      <c r="K11" s="109"/>
      <c r="L11" s="110"/>
      <c r="M11" s="109"/>
      <c r="N11" s="110"/>
      <c r="O11" s="111"/>
      <c r="P11" s="112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111"/>
      <c r="F12" s="112"/>
      <c r="G12" s="118"/>
      <c r="H12" s="119"/>
      <c r="I12" s="109"/>
      <c r="J12" s="110"/>
      <c r="K12" s="109"/>
      <c r="L12" s="110"/>
      <c r="M12" s="109"/>
      <c r="N12" s="110"/>
      <c r="O12" s="111"/>
      <c r="P12" s="112"/>
      <c r="Q12" s="111"/>
      <c r="R12" s="112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3"/>
      <c r="E13" s="111"/>
      <c r="F13" s="112"/>
      <c r="G13" s="118"/>
      <c r="H13" s="119"/>
      <c r="I13" s="109"/>
      <c r="J13" s="110"/>
      <c r="K13" s="109"/>
      <c r="L13" s="110"/>
      <c r="M13" s="109"/>
      <c r="N13" s="110"/>
      <c r="O13" s="111"/>
      <c r="P13" s="112"/>
      <c r="Q13" s="111"/>
      <c r="R13" s="112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47" t="s">
        <v>50</v>
      </c>
      <c r="E14" s="111"/>
      <c r="F14" s="112"/>
      <c r="G14" s="118">
        <v>8</v>
      </c>
      <c r="H14" s="119"/>
      <c r="I14" s="109"/>
      <c r="J14" s="110"/>
      <c r="K14" s="109"/>
      <c r="L14" s="110"/>
      <c r="M14" s="109"/>
      <c r="N14" s="110"/>
      <c r="O14" s="111"/>
      <c r="P14" s="112"/>
      <c r="Q14" s="111"/>
      <c r="R14" s="112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04">
        <v>3601</v>
      </c>
      <c r="B15" s="104" t="s">
        <v>125</v>
      </c>
      <c r="C15" s="104"/>
      <c r="D15" s="23" t="s">
        <v>85</v>
      </c>
      <c r="E15" s="109">
        <v>8</v>
      </c>
      <c r="F15" s="110"/>
      <c r="G15" s="105"/>
      <c r="H15" s="106"/>
      <c r="I15" s="109">
        <v>2</v>
      </c>
      <c r="J15" s="110"/>
      <c r="K15" s="109"/>
      <c r="L15" s="110"/>
      <c r="M15" s="109"/>
      <c r="N15" s="110"/>
      <c r="O15" s="111"/>
      <c r="P15" s="112"/>
      <c r="Q15" s="111"/>
      <c r="R15" s="112"/>
      <c r="S15" s="25">
        <f t="shared" si="1"/>
        <v>10</v>
      </c>
      <c r="T15" s="25">
        <f t="shared" si="0"/>
        <v>10</v>
      </c>
      <c r="U15" s="29"/>
      <c r="V15" s="28"/>
    </row>
    <row r="16" spans="1:22" x14ac:dyDescent="0.25">
      <c r="A16" s="100"/>
      <c r="B16" s="100"/>
      <c r="C16" s="100"/>
      <c r="D16" s="23"/>
      <c r="E16" s="109"/>
      <c r="F16" s="110"/>
      <c r="G16" s="102"/>
      <c r="H16" s="103"/>
      <c r="I16" s="109"/>
      <c r="J16" s="110"/>
      <c r="K16" s="109"/>
      <c r="L16" s="110"/>
      <c r="M16" s="109"/>
      <c r="N16" s="110"/>
      <c r="O16" s="111"/>
      <c r="P16" s="112"/>
      <c r="Q16" s="111"/>
      <c r="R16" s="112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>
        <v>3600</v>
      </c>
      <c r="B17" s="19" t="s">
        <v>126</v>
      </c>
      <c r="C17" s="19"/>
      <c r="D17" s="23" t="s">
        <v>91</v>
      </c>
      <c r="E17" s="111"/>
      <c r="F17" s="112"/>
      <c r="G17" s="118"/>
      <c r="H17" s="119"/>
      <c r="I17" s="109"/>
      <c r="J17" s="110"/>
      <c r="K17" s="109"/>
      <c r="L17" s="110"/>
      <c r="M17" s="109">
        <v>2.5</v>
      </c>
      <c r="N17" s="110"/>
      <c r="O17" s="111"/>
      <c r="P17" s="112"/>
      <c r="Q17" s="111"/>
      <c r="R17" s="112"/>
      <c r="S17" s="25">
        <f t="shared" si="1"/>
        <v>2.5</v>
      </c>
      <c r="T17" s="25">
        <f t="shared" si="0"/>
        <v>2.5</v>
      </c>
      <c r="U17" s="29"/>
      <c r="V17" s="28"/>
    </row>
    <row r="18" spans="1:22" x14ac:dyDescent="0.25">
      <c r="A18" s="98">
        <v>3600</v>
      </c>
      <c r="B18" s="98" t="s">
        <v>126</v>
      </c>
      <c r="C18" s="98"/>
      <c r="D18" s="23" t="s">
        <v>94</v>
      </c>
      <c r="E18" s="109"/>
      <c r="F18" s="110"/>
      <c r="G18" s="56"/>
      <c r="H18" s="57"/>
      <c r="I18" s="109">
        <v>1.5</v>
      </c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>E18+G18+I18+K18+M18+O18+Q18</f>
        <v>1.5</v>
      </c>
      <c r="T18" s="25">
        <f>SUM(S18-U18-V18)</f>
        <v>1.5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111"/>
      <c r="F19" s="112"/>
      <c r="G19" s="118"/>
      <c r="H19" s="119"/>
      <c r="I19" s="111"/>
      <c r="J19" s="112"/>
      <c r="K19" s="111"/>
      <c r="L19" s="112"/>
      <c r="M19" s="118"/>
      <c r="N19" s="119"/>
      <c r="O19" s="111"/>
      <c r="P19" s="112"/>
      <c r="Q19" s="111"/>
      <c r="R19" s="112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11"/>
      <c r="F20" s="112"/>
      <c r="G20" s="111"/>
      <c r="H20" s="112"/>
      <c r="I20" s="111"/>
      <c r="J20" s="112"/>
      <c r="K20" s="111"/>
      <c r="L20" s="112"/>
      <c r="M20" s="118"/>
      <c r="N20" s="119"/>
      <c r="O20" s="111"/>
      <c r="P20" s="112"/>
      <c r="Q20" s="111"/>
      <c r="R20" s="112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13">
        <f>SUM(E4:E20)</f>
        <v>8</v>
      </c>
      <c r="F21" s="114"/>
      <c r="G21" s="113">
        <f>SUM(G4:G20)</f>
        <v>8</v>
      </c>
      <c r="H21" s="114"/>
      <c r="I21" s="113">
        <f>SUM(I4:I20)</f>
        <v>8</v>
      </c>
      <c r="J21" s="114"/>
      <c r="K21" s="113">
        <f>SUM(K4:K20)</f>
        <v>8</v>
      </c>
      <c r="L21" s="114"/>
      <c r="M21" s="113">
        <f>SUM(M4:M20)</f>
        <v>8</v>
      </c>
      <c r="N21" s="114"/>
      <c r="O21" s="113">
        <f>SUM(O4:O20)</f>
        <v>0</v>
      </c>
      <c r="P21" s="114"/>
      <c r="Q21" s="113">
        <f>SUM(Q4:Q20)</f>
        <v>0</v>
      </c>
      <c r="R21" s="114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4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50</v>
      </c>
    </row>
  </sheetData>
  <mergeCells count="130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14:P14"/>
    <mergeCell ref="Q14:R14"/>
    <mergeCell ref="O16:P16"/>
    <mergeCell ref="Q16:R16"/>
    <mergeCell ref="I15:J15"/>
    <mergeCell ref="K15:L15"/>
    <mergeCell ref="G13:H13"/>
    <mergeCell ref="I13:J13"/>
    <mergeCell ref="K13:L13"/>
    <mergeCell ref="E16:F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13</v>
      </c>
      <c r="O3" s="55">
        <v>7</v>
      </c>
      <c r="P3" s="55">
        <v>11</v>
      </c>
      <c r="Q3" s="55"/>
      <c r="R3" s="55"/>
      <c r="S3" s="25"/>
      <c r="T3" s="25"/>
      <c r="U3" s="26"/>
      <c r="V3" s="26"/>
    </row>
    <row r="4" spans="1:22" x14ac:dyDescent="0.25">
      <c r="A4" s="48">
        <v>6462</v>
      </c>
      <c r="B4" s="108" t="s">
        <v>130</v>
      </c>
      <c r="C4" s="50">
        <v>6</v>
      </c>
      <c r="D4" s="58" t="s">
        <v>86</v>
      </c>
      <c r="E4" s="115">
        <v>2.5</v>
      </c>
      <c r="F4" s="115"/>
      <c r="G4" s="115">
        <v>4</v>
      </c>
      <c r="H4" s="115"/>
      <c r="I4" s="115">
        <v>2.5</v>
      </c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48">
        <v>6462</v>
      </c>
      <c r="B5" s="108" t="s">
        <v>130</v>
      </c>
      <c r="C5" s="50">
        <v>7</v>
      </c>
      <c r="D5" s="58" t="s">
        <v>87</v>
      </c>
      <c r="E5" s="115">
        <v>2.5</v>
      </c>
      <c r="F5" s="115"/>
      <c r="G5" s="115">
        <v>2</v>
      </c>
      <c r="H5" s="115"/>
      <c r="I5" s="116">
        <v>2</v>
      </c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ref="S5:S20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48">
        <v>6435</v>
      </c>
      <c r="B6" s="108" t="s">
        <v>123</v>
      </c>
      <c r="C6" s="50">
        <v>16</v>
      </c>
      <c r="D6" s="58" t="s">
        <v>72</v>
      </c>
      <c r="E6" s="115">
        <v>3</v>
      </c>
      <c r="F6" s="115"/>
      <c r="G6" s="115">
        <v>3</v>
      </c>
      <c r="H6" s="115"/>
      <c r="I6" s="116">
        <v>3</v>
      </c>
      <c r="J6" s="110"/>
      <c r="K6" s="109">
        <v>7</v>
      </c>
      <c r="L6" s="110"/>
      <c r="M6" s="109">
        <v>2</v>
      </c>
      <c r="N6" s="110"/>
      <c r="O6" s="109"/>
      <c r="P6" s="110"/>
      <c r="Q6" s="111"/>
      <c r="R6" s="112"/>
      <c r="S6" s="25">
        <f t="shared" si="1"/>
        <v>18</v>
      </c>
      <c r="T6" s="25">
        <f t="shared" si="0"/>
        <v>15</v>
      </c>
      <c r="U6" s="28">
        <v>3</v>
      </c>
      <c r="V6" s="28"/>
    </row>
    <row r="7" spans="1:22" x14ac:dyDescent="0.25">
      <c r="A7" s="48">
        <v>6435</v>
      </c>
      <c r="B7" s="108" t="s">
        <v>123</v>
      </c>
      <c r="C7" s="50">
        <v>44</v>
      </c>
      <c r="D7" s="58" t="s">
        <v>82</v>
      </c>
      <c r="E7" s="115"/>
      <c r="F7" s="115"/>
      <c r="G7" s="115"/>
      <c r="H7" s="115"/>
      <c r="I7" s="116">
        <v>1.5</v>
      </c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6436</v>
      </c>
      <c r="B8" s="108" t="s">
        <v>124</v>
      </c>
      <c r="C8" s="50" t="s">
        <v>100</v>
      </c>
      <c r="D8" s="58" t="s">
        <v>111</v>
      </c>
      <c r="E8" s="115"/>
      <c r="F8" s="115"/>
      <c r="G8" s="115"/>
      <c r="H8" s="115"/>
      <c r="I8" s="116"/>
      <c r="J8" s="110"/>
      <c r="K8" s="109">
        <v>2</v>
      </c>
      <c r="L8" s="110"/>
      <c r="M8" s="109">
        <v>4</v>
      </c>
      <c r="N8" s="110"/>
      <c r="O8" s="109"/>
      <c r="P8" s="110"/>
      <c r="Q8" s="111"/>
      <c r="R8" s="112"/>
      <c r="S8" s="25">
        <f t="shared" si="1"/>
        <v>6</v>
      </c>
      <c r="T8" s="25">
        <f t="shared" si="0"/>
        <v>2</v>
      </c>
      <c r="U8" s="28">
        <v>4</v>
      </c>
      <c r="V8" s="28"/>
    </row>
    <row r="9" spans="1:22" x14ac:dyDescent="0.25">
      <c r="A9" s="48">
        <v>6435</v>
      </c>
      <c r="B9" s="108" t="s">
        <v>123</v>
      </c>
      <c r="C9" s="50">
        <v>49</v>
      </c>
      <c r="D9" s="58" t="s">
        <v>82</v>
      </c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>
        <v>4</v>
      </c>
      <c r="P9" s="110"/>
      <c r="Q9" s="111"/>
      <c r="R9" s="112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8"/>
      <c r="B10" s="48"/>
      <c r="C10" s="50"/>
      <c r="D10" s="5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8"/>
      <c r="C16" s="48"/>
      <c r="D16" s="59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9</v>
      </c>
      <c r="H20" s="114"/>
      <c r="I20" s="113">
        <f>SUM(I4:I19)</f>
        <v>9</v>
      </c>
      <c r="J20" s="114"/>
      <c r="K20" s="113">
        <f>SUM(K4:K19)</f>
        <v>9</v>
      </c>
      <c r="L20" s="114"/>
      <c r="M20" s="113">
        <f>SUM(M4:M19)</f>
        <v>6</v>
      </c>
      <c r="N20" s="114"/>
      <c r="O20" s="113">
        <f>SUM(O4:O19)</f>
        <v>4</v>
      </c>
      <c r="P20" s="114"/>
      <c r="Q20" s="113">
        <f>SUM(Q4:Q19)</f>
        <v>0</v>
      </c>
      <c r="R20" s="114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-2</v>
      </c>
      <c r="O22" s="32"/>
      <c r="P22" s="32">
        <f>SUM(O20)</f>
        <v>4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7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</v>
      </c>
      <c r="I25" s="2">
        <v>3600</v>
      </c>
    </row>
    <row r="26" spans="1:22" x14ac:dyDescent="0.25">
      <c r="A26" s="16" t="s">
        <v>26</v>
      </c>
      <c r="C26" s="41">
        <f>U22</f>
        <v>7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7" sqref="G17:L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89">
        <v>8.3000000000000007</v>
      </c>
      <c r="F3" s="89">
        <v>16.3</v>
      </c>
      <c r="G3" s="89">
        <v>8</v>
      </c>
      <c r="H3" s="89">
        <v>16.3</v>
      </c>
      <c r="I3" s="89">
        <v>8</v>
      </c>
      <c r="J3" s="89">
        <v>16.3</v>
      </c>
      <c r="K3" s="89">
        <v>8</v>
      </c>
      <c r="L3" s="89">
        <v>16.3</v>
      </c>
      <c r="M3" s="89">
        <v>8</v>
      </c>
      <c r="N3" s="89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50">
        <v>30</v>
      </c>
      <c r="D4" s="58" t="s">
        <v>79</v>
      </c>
      <c r="E4" s="115">
        <v>0.25</v>
      </c>
      <c r="F4" s="115"/>
      <c r="G4" s="115"/>
      <c r="H4" s="115"/>
      <c r="I4" s="115"/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0.25</v>
      </c>
      <c r="T4" s="25">
        <f t="shared" ref="T4:T21" si="0">SUM(S4-U4-V4)</f>
        <v>0.25</v>
      </c>
      <c r="U4" s="28"/>
      <c r="V4" s="28"/>
    </row>
    <row r="5" spans="1:22" x14ac:dyDescent="0.25">
      <c r="A5" s="48">
        <v>6435</v>
      </c>
      <c r="B5" s="108" t="s">
        <v>123</v>
      </c>
      <c r="C5" s="50" t="s">
        <v>70</v>
      </c>
      <c r="D5" s="39" t="s">
        <v>84</v>
      </c>
      <c r="E5" s="115">
        <v>0.75</v>
      </c>
      <c r="F5" s="115"/>
      <c r="G5" s="115"/>
      <c r="H5" s="115"/>
      <c r="I5" s="116"/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ref="S5:S24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8">
        <v>6435</v>
      </c>
      <c r="B6" s="108" t="s">
        <v>123</v>
      </c>
      <c r="C6" s="48">
        <v>44</v>
      </c>
      <c r="D6" s="27" t="s">
        <v>82</v>
      </c>
      <c r="E6" s="115">
        <v>6.5</v>
      </c>
      <c r="F6" s="115"/>
      <c r="G6" s="115">
        <v>4</v>
      </c>
      <c r="H6" s="115"/>
      <c r="I6" s="116"/>
      <c r="J6" s="110"/>
      <c r="K6" s="109"/>
      <c r="L6" s="110"/>
      <c r="M6" s="109"/>
      <c r="N6" s="110"/>
      <c r="O6" s="109">
        <v>0.75</v>
      </c>
      <c r="P6" s="110"/>
      <c r="Q6" s="111"/>
      <c r="R6" s="112"/>
      <c r="S6" s="25">
        <f t="shared" si="1"/>
        <v>11.25</v>
      </c>
      <c r="T6" s="25">
        <f t="shared" si="0"/>
        <v>10.5</v>
      </c>
      <c r="U6" s="28">
        <v>0.75</v>
      </c>
      <c r="V6" s="28"/>
    </row>
    <row r="7" spans="1:22" x14ac:dyDescent="0.25">
      <c r="A7" s="48">
        <v>6435</v>
      </c>
      <c r="B7" s="108" t="s">
        <v>123</v>
      </c>
      <c r="C7" s="48">
        <v>42</v>
      </c>
      <c r="D7" s="27" t="s">
        <v>82</v>
      </c>
      <c r="E7" s="115"/>
      <c r="F7" s="115"/>
      <c r="G7" s="115">
        <v>2</v>
      </c>
      <c r="H7" s="115"/>
      <c r="I7" s="116">
        <v>8</v>
      </c>
      <c r="J7" s="110"/>
      <c r="K7" s="109">
        <v>3</v>
      </c>
      <c r="L7" s="110"/>
      <c r="M7" s="109"/>
      <c r="N7" s="110"/>
      <c r="O7" s="109">
        <v>2</v>
      </c>
      <c r="P7" s="110"/>
      <c r="Q7" s="111"/>
      <c r="R7" s="112"/>
      <c r="S7" s="25">
        <f t="shared" si="1"/>
        <v>15</v>
      </c>
      <c r="T7" s="25">
        <f t="shared" si="0"/>
        <v>13</v>
      </c>
      <c r="U7" s="28">
        <v>2</v>
      </c>
      <c r="V7" s="28"/>
    </row>
    <row r="8" spans="1:22" x14ac:dyDescent="0.25">
      <c r="A8" s="48">
        <v>6435</v>
      </c>
      <c r="B8" s="108" t="s">
        <v>123</v>
      </c>
      <c r="C8" s="50" t="s">
        <v>100</v>
      </c>
      <c r="D8" s="58" t="s">
        <v>103</v>
      </c>
      <c r="E8" s="115"/>
      <c r="F8" s="115"/>
      <c r="G8" s="115"/>
      <c r="H8" s="115"/>
      <c r="I8" s="116"/>
      <c r="J8" s="110"/>
      <c r="K8" s="109">
        <v>0.5</v>
      </c>
      <c r="L8" s="110"/>
      <c r="M8" s="109"/>
      <c r="N8" s="110"/>
      <c r="O8" s="109"/>
      <c r="P8" s="110"/>
      <c r="Q8" s="111"/>
      <c r="R8" s="112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6435</v>
      </c>
      <c r="B9" s="108" t="s">
        <v>123</v>
      </c>
      <c r="C9" s="50">
        <v>45</v>
      </c>
      <c r="D9" s="39" t="s">
        <v>82</v>
      </c>
      <c r="E9" s="109"/>
      <c r="F9" s="110"/>
      <c r="G9" s="109"/>
      <c r="H9" s="110"/>
      <c r="I9" s="109"/>
      <c r="J9" s="110"/>
      <c r="K9" s="109">
        <v>0.5</v>
      </c>
      <c r="L9" s="110"/>
      <c r="M9" s="109"/>
      <c r="N9" s="110"/>
      <c r="O9" s="109"/>
      <c r="P9" s="110"/>
      <c r="Q9" s="111"/>
      <c r="R9" s="11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>
        <v>6435</v>
      </c>
      <c r="B10" s="108" t="s">
        <v>123</v>
      </c>
      <c r="C10" s="48">
        <v>47</v>
      </c>
      <c r="D10" s="39" t="s">
        <v>82</v>
      </c>
      <c r="E10" s="109"/>
      <c r="F10" s="110"/>
      <c r="G10" s="109"/>
      <c r="H10" s="110"/>
      <c r="I10" s="109"/>
      <c r="J10" s="110"/>
      <c r="K10" s="109">
        <v>0.5</v>
      </c>
      <c r="L10" s="110"/>
      <c r="M10" s="109"/>
      <c r="N10" s="110"/>
      <c r="O10" s="109"/>
      <c r="P10" s="110"/>
      <c r="Q10" s="111"/>
      <c r="R10" s="112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6435</v>
      </c>
      <c r="B11" s="108" t="s">
        <v>123</v>
      </c>
      <c r="C11" s="48">
        <v>51</v>
      </c>
      <c r="D11" s="39" t="s">
        <v>82</v>
      </c>
      <c r="E11" s="109"/>
      <c r="F11" s="110"/>
      <c r="G11" s="109"/>
      <c r="H11" s="110"/>
      <c r="I11" s="109"/>
      <c r="J11" s="110"/>
      <c r="K11" s="109"/>
      <c r="L11" s="110"/>
      <c r="M11" s="109">
        <v>3</v>
      </c>
      <c r="N11" s="110"/>
      <c r="O11" s="109"/>
      <c r="P11" s="110"/>
      <c r="Q11" s="111"/>
      <c r="R11" s="112"/>
      <c r="S11" s="25">
        <f t="shared" ref="S11:S14" si="2">E11+G11+I11+K11+M11+O11+Q11</f>
        <v>3</v>
      </c>
      <c r="T11" s="25">
        <f t="shared" ref="T11:T14" si="3">SUM(S11-U11-V11)</f>
        <v>3</v>
      </c>
      <c r="U11" s="28"/>
      <c r="V11" s="28"/>
    </row>
    <row r="12" spans="1:22" x14ac:dyDescent="0.25">
      <c r="A12" s="48">
        <v>6435</v>
      </c>
      <c r="B12" s="108" t="s">
        <v>123</v>
      </c>
      <c r="C12" s="50">
        <v>46</v>
      </c>
      <c r="D12" s="39" t="s">
        <v>82</v>
      </c>
      <c r="E12" s="109"/>
      <c r="F12" s="110"/>
      <c r="G12" s="109"/>
      <c r="H12" s="110"/>
      <c r="I12" s="109"/>
      <c r="J12" s="110"/>
      <c r="K12" s="109"/>
      <c r="L12" s="110"/>
      <c r="M12" s="109">
        <v>1</v>
      </c>
      <c r="N12" s="110"/>
      <c r="O12" s="109"/>
      <c r="P12" s="110"/>
      <c r="Q12" s="111"/>
      <c r="R12" s="112"/>
      <c r="S12" s="25">
        <f t="shared" si="2"/>
        <v>1</v>
      </c>
      <c r="T12" s="25">
        <f t="shared" si="3"/>
        <v>1</v>
      </c>
      <c r="U12" s="28"/>
      <c r="V12" s="28"/>
    </row>
    <row r="13" spans="1:22" x14ac:dyDescent="0.25">
      <c r="A13" s="48">
        <v>6435</v>
      </c>
      <c r="B13" s="108" t="s">
        <v>123</v>
      </c>
      <c r="C13" s="50">
        <v>48</v>
      </c>
      <c r="D13" s="39" t="s">
        <v>82</v>
      </c>
      <c r="E13" s="109"/>
      <c r="F13" s="110"/>
      <c r="G13" s="109"/>
      <c r="H13" s="110"/>
      <c r="I13" s="109"/>
      <c r="J13" s="110"/>
      <c r="K13" s="109"/>
      <c r="L13" s="110"/>
      <c r="M13" s="109">
        <v>2.5</v>
      </c>
      <c r="N13" s="110"/>
      <c r="O13" s="109"/>
      <c r="P13" s="110"/>
      <c r="Q13" s="111"/>
      <c r="R13" s="112"/>
      <c r="S13" s="25">
        <f t="shared" si="2"/>
        <v>2.5</v>
      </c>
      <c r="T13" s="25">
        <f t="shared" si="3"/>
        <v>2.5</v>
      </c>
      <c r="U13" s="28"/>
      <c r="V13" s="28"/>
    </row>
    <row r="14" spans="1:22" x14ac:dyDescent="0.25">
      <c r="A14" s="48">
        <v>6435</v>
      </c>
      <c r="B14" s="108" t="s">
        <v>123</v>
      </c>
      <c r="C14" s="50">
        <v>49</v>
      </c>
      <c r="D14" s="39" t="s">
        <v>82</v>
      </c>
      <c r="E14" s="109"/>
      <c r="F14" s="110"/>
      <c r="G14" s="109"/>
      <c r="H14" s="110"/>
      <c r="I14" s="109"/>
      <c r="J14" s="110"/>
      <c r="K14" s="109"/>
      <c r="L14" s="110"/>
      <c r="M14" s="109">
        <v>1.5</v>
      </c>
      <c r="N14" s="110"/>
      <c r="O14" s="109">
        <v>3.25</v>
      </c>
      <c r="P14" s="110"/>
      <c r="Q14" s="111"/>
      <c r="R14" s="112"/>
      <c r="S14" s="25">
        <f t="shared" si="2"/>
        <v>4.75</v>
      </c>
      <c r="T14" s="25">
        <f t="shared" si="3"/>
        <v>1.5</v>
      </c>
      <c r="U14" s="28">
        <v>3.25</v>
      </c>
      <c r="V14" s="28"/>
    </row>
    <row r="15" spans="1:22" x14ac:dyDescent="0.25">
      <c r="A15" s="52"/>
      <c r="B15" s="48"/>
      <c r="C15" s="48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126</v>
      </c>
      <c r="C17" s="48"/>
      <c r="D17" s="27" t="s">
        <v>105</v>
      </c>
      <c r="E17" s="109"/>
      <c r="F17" s="110"/>
      <c r="G17" s="109"/>
      <c r="H17" s="110"/>
      <c r="I17" s="109"/>
      <c r="J17" s="110"/>
      <c r="K17" s="109">
        <v>0.75</v>
      </c>
      <c r="L17" s="110"/>
      <c r="M17" s="109"/>
      <c r="N17" s="110"/>
      <c r="O17" s="109"/>
      <c r="P17" s="110"/>
      <c r="Q17" s="111"/>
      <c r="R17" s="112"/>
      <c r="S17" s="25">
        <f>E17+G17+I17+K17+M17+O17+Q17</f>
        <v>0.75</v>
      </c>
      <c r="T17" s="25">
        <f>SUM(S17-U17-V17)</f>
        <v>0.75</v>
      </c>
      <c r="U17" s="28"/>
      <c r="V17" s="28"/>
    </row>
    <row r="18" spans="1:22" x14ac:dyDescent="0.25">
      <c r="A18" s="48">
        <v>3600</v>
      </c>
      <c r="B18" s="48" t="s">
        <v>126</v>
      </c>
      <c r="C18" s="48"/>
      <c r="D18" s="27" t="s">
        <v>106</v>
      </c>
      <c r="E18" s="109"/>
      <c r="F18" s="110"/>
      <c r="G18" s="109"/>
      <c r="H18" s="110"/>
      <c r="I18" s="109"/>
      <c r="J18" s="110"/>
      <c r="K18" s="109">
        <v>2.25</v>
      </c>
      <c r="L18" s="110"/>
      <c r="M18" s="109"/>
      <c r="N18" s="110"/>
      <c r="O18" s="109"/>
      <c r="P18" s="110"/>
      <c r="Q18" s="111"/>
      <c r="R18" s="112"/>
      <c r="S18" s="25">
        <f t="shared" si="1"/>
        <v>2.25</v>
      </c>
      <c r="T18" s="25">
        <f t="shared" si="0"/>
        <v>2.25</v>
      </c>
      <c r="U18" s="28"/>
      <c r="V18" s="28"/>
    </row>
    <row r="19" spans="1:22" x14ac:dyDescent="0.25">
      <c r="A19" s="48">
        <v>3600</v>
      </c>
      <c r="B19" s="48" t="s">
        <v>126</v>
      </c>
      <c r="C19" s="48"/>
      <c r="D19" s="27" t="s">
        <v>104</v>
      </c>
      <c r="E19" s="109"/>
      <c r="F19" s="110"/>
      <c r="G19" s="109"/>
      <c r="H19" s="110"/>
      <c r="I19" s="109"/>
      <c r="J19" s="110"/>
      <c r="K19" s="109">
        <v>0.25</v>
      </c>
      <c r="L19" s="110"/>
      <c r="M19" s="109"/>
      <c r="N19" s="110"/>
      <c r="O19" s="109"/>
      <c r="P19" s="110"/>
      <c r="Q19" s="111"/>
      <c r="R19" s="112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48">
        <v>3600</v>
      </c>
      <c r="B20" s="48" t="s">
        <v>126</v>
      </c>
      <c r="C20" s="48"/>
      <c r="D20" s="27" t="s">
        <v>94</v>
      </c>
      <c r="E20" s="109"/>
      <c r="F20" s="110"/>
      <c r="G20" s="109">
        <v>1</v>
      </c>
      <c r="H20" s="110"/>
      <c r="I20" s="109"/>
      <c r="J20" s="110"/>
      <c r="K20" s="109">
        <v>0.25</v>
      </c>
      <c r="L20" s="110"/>
      <c r="M20" s="109"/>
      <c r="N20" s="110"/>
      <c r="O20" s="109"/>
      <c r="P20" s="110"/>
      <c r="Q20" s="111"/>
      <c r="R20" s="112"/>
      <c r="S20" s="25">
        <f t="shared" si="1"/>
        <v>1.25</v>
      </c>
      <c r="T20" s="25">
        <f t="shared" si="0"/>
        <v>1.25</v>
      </c>
      <c r="U20" s="28"/>
      <c r="V20" s="28"/>
    </row>
    <row r="21" spans="1:22" x14ac:dyDescent="0.25">
      <c r="A21" s="79">
        <v>3600</v>
      </c>
      <c r="B21" s="79" t="s">
        <v>126</v>
      </c>
      <c r="C21" s="79"/>
      <c r="D21" s="23" t="s">
        <v>93</v>
      </c>
      <c r="E21" s="109"/>
      <c r="F21" s="110"/>
      <c r="G21" s="109">
        <v>1</v>
      </c>
      <c r="H21" s="110"/>
      <c r="I21" s="109"/>
      <c r="J21" s="110"/>
      <c r="K21" s="109"/>
      <c r="L21" s="110"/>
      <c r="M21" s="109"/>
      <c r="N21" s="110"/>
      <c r="O21" s="109"/>
      <c r="P21" s="110"/>
      <c r="Q21" s="111"/>
      <c r="R21" s="112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1"/>
      <c r="P22" s="112"/>
      <c r="Q22" s="111"/>
      <c r="R22" s="11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1"/>
      <c r="R23" s="11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3">
        <f>SUM(E4:E23)</f>
        <v>7.5</v>
      </c>
      <c r="F24" s="114"/>
      <c r="G24" s="113">
        <f>SUM(G4:G23)</f>
        <v>8</v>
      </c>
      <c r="H24" s="114"/>
      <c r="I24" s="113">
        <f>SUM(I4:I23)</f>
        <v>8</v>
      </c>
      <c r="J24" s="114"/>
      <c r="K24" s="113">
        <f>SUM(K4:K23)</f>
        <v>8</v>
      </c>
      <c r="L24" s="114"/>
      <c r="M24" s="113">
        <f>SUM(M4:M23)</f>
        <v>8</v>
      </c>
      <c r="N24" s="114"/>
      <c r="O24" s="113">
        <f>SUM(O4:O23)</f>
        <v>6</v>
      </c>
      <c r="P24" s="114"/>
      <c r="Q24" s="113">
        <f>SUM(Q4:Q23)</f>
        <v>0</v>
      </c>
      <c r="R24" s="114"/>
      <c r="S24" s="25">
        <f t="shared" si="1"/>
        <v>45.5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5.5</v>
      </c>
      <c r="T26" s="28"/>
      <c r="U26" s="28">
        <f>SUM(U4:U25)</f>
        <v>6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39.5</v>
      </c>
      <c r="I29" s="2">
        <v>3600</v>
      </c>
    </row>
    <row r="30" spans="1:22" x14ac:dyDescent="0.25">
      <c r="A30" s="16" t="s">
        <v>26</v>
      </c>
      <c r="C30" s="41">
        <f>U26</f>
        <v>6</v>
      </c>
      <c r="D30" s="33"/>
      <c r="I30" s="45">
        <v>5.5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45.5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48">
        <v>44</v>
      </c>
      <c r="D4" s="27" t="s">
        <v>82</v>
      </c>
      <c r="E4" s="115">
        <v>8</v>
      </c>
      <c r="F4" s="115"/>
      <c r="G4" s="115">
        <v>9</v>
      </c>
      <c r="H4" s="115"/>
      <c r="I4" s="115">
        <v>7</v>
      </c>
      <c r="J4" s="115"/>
      <c r="K4" s="115"/>
      <c r="L4" s="115"/>
      <c r="M4" s="115"/>
      <c r="N4" s="115"/>
      <c r="O4" s="109">
        <v>1</v>
      </c>
      <c r="P4" s="110"/>
      <c r="Q4" s="111"/>
      <c r="R4" s="112"/>
      <c r="S4" s="25">
        <f>E4+G4+I4+K4+M4+O4+Q4</f>
        <v>25</v>
      </c>
      <c r="T4" s="25">
        <f t="shared" ref="T4:T20" si="0">SUM(S4-U4-V4)</f>
        <v>22</v>
      </c>
      <c r="U4" s="28">
        <v>3</v>
      </c>
      <c r="V4" s="28"/>
    </row>
    <row r="5" spans="1:22" x14ac:dyDescent="0.25">
      <c r="A5" s="48">
        <v>6435</v>
      </c>
      <c r="B5" s="108" t="s">
        <v>123</v>
      </c>
      <c r="C5" s="48">
        <v>47</v>
      </c>
      <c r="D5" s="27" t="s">
        <v>82</v>
      </c>
      <c r="E5" s="115"/>
      <c r="F5" s="115"/>
      <c r="G5" s="115"/>
      <c r="H5" s="115"/>
      <c r="I5" s="115">
        <v>1</v>
      </c>
      <c r="J5" s="115"/>
      <c r="K5" s="115">
        <v>4.5</v>
      </c>
      <c r="L5" s="115"/>
      <c r="M5" s="109">
        <v>4.5</v>
      </c>
      <c r="N5" s="110"/>
      <c r="O5" s="109"/>
      <c r="P5" s="110"/>
      <c r="Q5" s="111"/>
      <c r="R5" s="112"/>
      <c r="S5" s="25">
        <f t="shared" ref="S5:S23" si="1">E5+G5+I5+K5+M5+O5+Q5</f>
        <v>10</v>
      </c>
      <c r="T5" s="25">
        <f t="shared" si="0"/>
        <v>8</v>
      </c>
      <c r="U5" s="28">
        <v>2</v>
      </c>
      <c r="V5" s="28"/>
    </row>
    <row r="6" spans="1:22" x14ac:dyDescent="0.25">
      <c r="A6" s="48">
        <v>6435</v>
      </c>
      <c r="B6" s="108" t="s">
        <v>123</v>
      </c>
      <c r="C6" s="48">
        <v>45</v>
      </c>
      <c r="D6" s="27" t="s">
        <v>82</v>
      </c>
      <c r="E6" s="115"/>
      <c r="F6" s="115"/>
      <c r="G6" s="115"/>
      <c r="H6" s="115"/>
      <c r="I6" s="115">
        <v>0.5</v>
      </c>
      <c r="J6" s="115"/>
      <c r="K6" s="115">
        <v>4.5</v>
      </c>
      <c r="L6" s="115"/>
      <c r="M6" s="109"/>
      <c r="N6" s="110"/>
      <c r="O6" s="109"/>
      <c r="P6" s="110"/>
      <c r="Q6" s="111"/>
      <c r="R6" s="112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>
        <v>6435</v>
      </c>
      <c r="B7" s="108" t="s">
        <v>123</v>
      </c>
      <c r="C7" s="48">
        <v>42</v>
      </c>
      <c r="D7" s="27" t="s">
        <v>82</v>
      </c>
      <c r="E7" s="115"/>
      <c r="F7" s="115"/>
      <c r="G7" s="115"/>
      <c r="H7" s="115"/>
      <c r="I7" s="115">
        <v>0.5</v>
      </c>
      <c r="J7" s="115"/>
      <c r="K7" s="115"/>
      <c r="L7" s="115"/>
      <c r="M7" s="109"/>
      <c r="N7" s="110"/>
      <c r="O7" s="109"/>
      <c r="P7" s="110"/>
      <c r="Q7" s="111"/>
      <c r="R7" s="11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108" t="s">
        <v>123</v>
      </c>
      <c r="C8" s="48">
        <v>51</v>
      </c>
      <c r="D8" s="27" t="s">
        <v>82</v>
      </c>
      <c r="E8" s="115"/>
      <c r="F8" s="115"/>
      <c r="G8" s="115"/>
      <c r="H8" s="115"/>
      <c r="I8" s="115"/>
      <c r="J8" s="115"/>
      <c r="K8" s="115"/>
      <c r="L8" s="115"/>
      <c r="M8" s="109">
        <v>4.5</v>
      </c>
      <c r="N8" s="110"/>
      <c r="O8" s="109">
        <v>2.5</v>
      </c>
      <c r="P8" s="110"/>
      <c r="Q8" s="111"/>
      <c r="R8" s="112"/>
      <c r="S8" s="25">
        <f t="shared" si="1"/>
        <v>7</v>
      </c>
      <c r="T8" s="25">
        <f t="shared" si="0"/>
        <v>4.5</v>
      </c>
      <c r="U8" s="28">
        <v>2.5</v>
      </c>
      <c r="V8" s="28"/>
    </row>
    <row r="9" spans="1:22" x14ac:dyDescent="0.25">
      <c r="A9" s="48">
        <v>6435</v>
      </c>
      <c r="B9" s="108" t="s">
        <v>123</v>
      </c>
      <c r="C9" s="48">
        <v>49</v>
      </c>
      <c r="D9" s="27" t="s">
        <v>82</v>
      </c>
      <c r="E9" s="115"/>
      <c r="F9" s="115"/>
      <c r="G9" s="115"/>
      <c r="H9" s="115"/>
      <c r="I9" s="115"/>
      <c r="J9" s="115"/>
      <c r="K9" s="115"/>
      <c r="L9" s="115"/>
      <c r="M9" s="109"/>
      <c r="N9" s="110"/>
      <c r="O9" s="109">
        <v>2.5</v>
      </c>
      <c r="P9" s="110"/>
      <c r="Q9" s="111"/>
      <c r="R9" s="112"/>
      <c r="S9" s="25">
        <f t="shared" si="1"/>
        <v>2.5</v>
      </c>
      <c r="T9" s="25">
        <f t="shared" si="0"/>
        <v>0</v>
      </c>
      <c r="U9" s="28">
        <v>2.5</v>
      </c>
      <c r="V9" s="28"/>
    </row>
    <row r="10" spans="1:22" x14ac:dyDescent="0.25">
      <c r="A10" s="48"/>
      <c r="B10" s="48"/>
      <c r="C10" s="50"/>
      <c r="D10" s="58"/>
      <c r="E10" s="115"/>
      <c r="F10" s="115"/>
      <c r="G10" s="115"/>
      <c r="H10" s="115"/>
      <c r="I10" s="115"/>
      <c r="J10" s="115"/>
      <c r="K10" s="115"/>
      <c r="L10" s="115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5"/>
      <c r="F11" s="115"/>
      <c r="G11" s="115"/>
      <c r="H11" s="115"/>
      <c r="I11" s="115"/>
      <c r="J11" s="115"/>
      <c r="K11" s="115"/>
      <c r="L11" s="115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5"/>
      <c r="F12" s="115"/>
      <c r="G12" s="115"/>
      <c r="H12" s="115"/>
      <c r="I12" s="115"/>
      <c r="J12" s="115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5"/>
      <c r="F13" s="115"/>
      <c r="G13" s="115"/>
      <c r="H13" s="115"/>
      <c r="I13" s="115"/>
      <c r="J13" s="115"/>
      <c r="K13" s="109"/>
      <c r="L13" s="110"/>
      <c r="M13" s="109"/>
      <c r="N13" s="110"/>
      <c r="O13" s="109"/>
      <c r="P13" s="110"/>
      <c r="Q13" s="111"/>
      <c r="R13" s="112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50"/>
      <c r="D14" s="58"/>
      <c r="E14" s="109"/>
      <c r="F14" s="110"/>
      <c r="G14" s="115"/>
      <c r="H14" s="115"/>
      <c r="I14" s="115"/>
      <c r="J14" s="115"/>
      <c r="K14" s="109"/>
      <c r="L14" s="110"/>
      <c r="M14" s="109"/>
      <c r="N14" s="110"/>
      <c r="O14" s="109"/>
      <c r="P14" s="110"/>
      <c r="Q14" s="111"/>
      <c r="R14" s="11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50"/>
      <c r="D15" s="58"/>
      <c r="E15" s="109"/>
      <c r="F15" s="110"/>
      <c r="G15" s="115"/>
      <c r="H15" s="115"/>
      <c r="I15" s="115"/>
      <c r="J15" s="115"/>
      <c r="K15" s="109"/>
      <c r="L15" s="110"/>
      <c r="M15" s="109"/>
      <c r="N15" s="110"/>
      <c r="O15" s="109"/>
      <c r="P15" s="110"/>
      <c r="Q15" s="111"/>
      <c r="R15" s="1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09"/>
      <c r="F16" s="110"/>
      <c r="G16" s="115"/>
      <c r="H16" s="115"/>
      <c r="I16" s="115"/>
      <c r="J16" s="115"/>
      <c r="K16" s="109"/>
      <c r="L16" s="110"/>
      <c r="M16" s="109"/>
      <c r="N16" s="110"/>
      <c r="O16" s="109"/>
      <c r="P16" s="110"/>
      <c r="Q16" s="111"/>
      <c r="R16" s="11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50"/>
      <c r="D17" s="58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4"/>
      <c r="B18" s="94"/>
      <c r="C18" s="94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2"/>
      <c r="B20" s="48"/>
      <c r="C20" s="48"/>
      <c r="D20" s="59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1"/>
      <c r="R21" s="112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1"/>
      <c r="P22" s="112"/>
      <c r="Q22" s="111"/>
      <c r="R22" s="112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3">
        <f>SUM(E4:E22)</f>
        <v>8</v>
      </c>
      <c r="F23" s="114"/>
      <c r="G23" s="113">
        <f>SUM(G4:G22)</f>
        <v>9</v>
      </c>
      <c r="H23" s="114"/>
      <c r="I23" s="113">
        <f>SUM(I4:I22)</f>
        <v>9</v>
      </c>
      <c r="J23" s="114"/>
      <c r="K23" s="113">
        <f>SUM(K4:K22)</f>
        <v>9</v>
      </c>
      <c r="L23" s="114"/>
      <c r="M23" s="113">
        <f>SUM(M4:M22)</f>
        <v>9</v>
      </c>
      <c r="N23" s="114"/>
      <c r="O23" s="113">
        <f>SUM(O4:O22)</f>
        <v>6</v>
      </c>
      <c r="P23" s="114"/>
      <c r="Q23" s="113">
        <f>SUM(Q4:Q22)</f>
        <v>0</v>
      </c>
      <c r="R23" s="114"/>
      <c r="S23" s="25">
        <f t="shared" si="1"/>
        <v>50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10</v>
      </c>
      <c r="T25" s="28"/>
      <c r="U25" s="28">
        <f>SUM(U4:U24)</f>
        <v>10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10</v>
      </c>
      <c r="D29" s="33"/>
      <c r="I29" s="45"/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>
        <v>7</v>
      </c>
      <c r="P3" s="2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48">
        <v>6460</v>
      </c>
      <c r="B4" s="108" t="s">
        <v>131</v>
      </c>
      <c r="C4" s="97" t="s">
        <v>89</v>
      </c>
      <c r="D4" s="39" t="s">
        <v>71</v>
      </c>
      <c r="E4" s="115">
        <v>8</v>
      </c>
      <c r="F4" s="115"/>
      <c r="G4" s="115">
        <v>4</v>
      </c>
      <c r="H4" s="115"/>
      <c r="I4" s="115"/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48">
        <v>6435</v>
      </c>
      <c r="B5" s="108" t="s">
        <v>123</v>
      </c>
      <c r="C5" s="50">
        <v>45</v>
      </c>
      <c r="D5" s="58" t="s">
        <v>82</v>
      </c>
      <c r="E5" s="115"/>
      <c r="F5" s="115"/>
      <c r="G5" s="115"/>
      <c r="H5" s="115"/>
      <c r="I5" s="116">
        <v>5</v>
      </c>
      <c r="J5" s="110"/>
      <c r="K5" s="109">
        <v>8</v>
      </c>
      <c r="L5" s="110"/>
      <c r="M5" s="109">
        <v>8</v>
      </c>
      <c r="N5" s="110"/>
      <c r="O5" s="109">
        <v>2.5</v>
      </c>
      <c r="P5" s="110"/>
      <c r="Q5" s="111"/>
      <c r="R5" s="112"/>
      <c r="S5" s="25">
        <f t="shared" ref="S5:S20" si="1">E5+G5+I5+K5+M5+O5+Q5</f>
        <v>23.5</v>
      </c>
      <c r="T5" s="25">
        <f t="shared" si="0"/>
        <v>21</v>
      </c>
      <c r="U5" s="28">
        <v>2.5</v>
      </c>
      <c r="V5" s="28"/>
    </row>
    <row r="6" spans="1:22" x14ac:dyDescent="0.25">
      <c r="A6" s="48"/>
      <c r="B6" s="48"/>
      <c r="C6" s="97"/>
      <c r="D6" s="39"/>
      <c r="E6" s="115"/>
      <c r="F6" s="115"/>
      <c r="G6" s="115"/>
      <c r="H6" s="115"/>
      <c r="I6" s="116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58"/>
      <c r="E7" s="115"/>
      <c r="F7" s="115"/>
      <c r="G7" s="115"/>
      <c r="H7" s="115"/>
      <c r="I7" s="116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5"/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1"/>
      <c r="B9" s="48"/>
      <c r="C9" s="50"/>
      <c r="D9" s="5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1">
        <v>3601</v>
      </c>
      <c r="B13" s="48" t="s">
        <v>125</v>
      </c>
      <c r="C13" s="48"/>
      <c r="D13" s="59" t="s">
        <v>95</v>
      </c>
      <c r="E13" s="109"/>
      <c r="F13" s="110"/>
      <c r="G13" s="109"/>
      <c r="H13" s="110"/>
      <c r="I13" s="109">
        <v>2</v>
      </c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101">
        <v>3601</v>
      </c>
      <c r="B14" s="48" t="s">
        <v>125</v>
      </c>
      <c r="C14" s="48"/>
      <c r="D14" s="59" t="s">
        <v>90</v>
      </c>
      <c r="E14" s="109"/>
      <c r="F14" s="110"/>
      <c r="G14" s="109">
        <v>4</v>
      </c>
      <c r="H14" s="110"/>
      <c r="I14" s="109">
        <v>1</v>
      </c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5</v>
      </c>
      <c r="T14" s="25">
        <f t="shared" si="0"/>
        <v>5</v>
      </c>
      <c r="U14" s="28"/>
      <c r="V14" s="28"/>
    </row>
    <row r="15" spans="1:22" x14ac:dyDescent="0.25">
      <c r="A15" s="61"/>
      <c r="B15" s="48"/>
      <c r="C15" s="48"/>
      <c r="D15" s="59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1"/>
      <c r="B16" s="48"/>
      <c r="C16" s="48"/>
      <c r="D16" s="59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2.5</v>
      </c>
      <c r="P20" s="114"/>
      <c r="Q20" s="113">
        <f>SUM(Q4:Q19)</f>
        <v>0</v>
      </c>
      <c r="R20" s="114"/>
      <c r="S20" s="25">
        <f t="shared" si="1"/>
        <v>42.5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2.5</v>
      </c>
      <c r="Q22" s="32"/>
      <c r="R22" s="32">
        <f>SUM(Q20)</f>
        <v>0</v>
      </c>
      <c r="S22" s="28">
        <f>SUM(E22:R22)</f>
        <v>2.5</v>
      </c>
      <c r="T22" s="28"/>
      <c r="U22" s="28">
        <f>SUM(U4:U21)</f>
        <v>2.5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2.5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42.5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50">
        <v>51</v>
      </c>
      <c r="D4" s="39" t="s">
        <v>82</v>
      </c>
      <c r="E4" s="115"/>
      <c r="F4" s="115"/>
      <c r="G4" s="115">
        <v>5</v>
      </c>
      <c r="H4" s="115"/>
      <c r="I4" s="115">
        <v>8</v>
      </c>
      <c r="J4" s="115"/>
      <c r="K4" s="115">
        <v>8</v>
      </c>
      <c r="L4" s="115"/>
      <c r="M4" s="115">
        <v>6.5</v>
      </c>
      <c r="N4" s="115"/>
      <c r="O4" s="109"/>
      <c r="P4" s="110"/>
      <c r="Q4" s="111"/>
      <c r="R4" s="112"/>
      <c r="S4" s="25">
        <f>E4+G4+I4+K4+M4+O4+Q4</f>
        <v>27.5</v>
      </c>
      <c r="T4" s="25">
        <f t="shared" ref="T4:T17" si="0">SUM(S4-U4-V4)</f>
        <v>27.5</v>
      </c>
      <c r="U4" s="28"/>
      <c r="V4" s="28"/>
    </row>
    <row r="5" spans="1:22" x14ac:dyDescent="0.25">
      <c r="A5" s="48">
        <v>6503</v>
      </c>
      <c r="B5" s="108" t="s">
        <v>132</v>
      </c>
      <c r="C5" s="50">
        <v>1</v>
      </c>
      <c r="D5" s="58" t="s">
        <v>119</v>
      </c>
      <c r="E5" s="115"/>
      <c r="F5" s="115"/>
      <c r="G5" s="115"/>
      <c r="H5" s="115"/>
      <c r="I5" s="116"/>
      <c r="J5" s="110"/>
      <c r="K5" s="116"/>
      <c r="L5" s="110"/>
      <c r="M5" s="109">
        <v>0.75</v>
      </c>
      <c r="N5" s="110"/>
      <c r="O5" s="109"/>
      <c r="P5" s="110"/>
      <c r="Q5" s="111"/>
      <c r="R5" s="112"/>
      <c r="S5" s="25">
        <f t="shared" ref="S5:S20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8">
        <v>6503</v>
      </c>
      <c r="B6" s="108" t="s">
        <v>132</v>
      </c>
      <c r="C6" s="50">
        <v>2</v>
      </c>
      <c r="D6" s="58" t="s">
        <v>119</v>
      </c>
      <c r="E6" s="115"/>
      <c r="F6" s="115"/>
      <c r="G6" s="115"/>
      <c r="H6" s="115"/>
      <c r="I6" s="116"/>
      <c r="J6" s="110"/>
      <c r="K6" s="116"/>
      <c r="L6" s="110"/>
      <c r="M6" s="109">
        <v>0.75</v>
      </c>
      <c r="N6" s="110"/>
      <c r="O6" s="109"/>
      <c r="P6" s="110"/>
      <c r="Q6" s="111"/>
      <c r="R6" s="112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/>
      <c r="B7" s="48"/>
      <c r="C7" s="50"/>
      <c r="D7" s="39"/>
      <c r="E7" s="115"/>
      <c r="F7" s="115"/>
      <c r="G7" s="115"/>
      <c r="H7" s="115"/>
      <c r="I7" s="116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5"/>
      <c r="F8" s="115"/>
      <c r="G8" s="115"/>
      <c r="H8" s="115"/>
      <c r="I8" s="116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5"/>
      <c r="F11" s="115"/>
      <c r="G11" s="115"/>
      <c r="H11" s="115"/>
      <c r="I11" s="116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5"/>
      <c r="F12" s="115"/>
      <c r="G12" s="115"/>
      <c r="H12" s="115"/>
      <c r="I12" s="116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7">
        <v>3601</v>
      </c>
      <c r="B13" s="107" t="s">
        <v>125</v>
      </c>
      <c r="C13" s="107"/>
      <c r="D13" s="23" t="s">
        <v>85</v>
      </c>
      <c r="E13" s="109">
        <v>8</v>
      </c>
      <c r="F13" s="110"/>
      <c r="G13" s="109">
        <v>3</v>
      </c>
      <c r="H13" s="110"/>
      <c r="I13" s="116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11</v>
      </c>
      <c r="T13" s="25">
        <f>SUM(S13-U13-V13)</f>
        <v>11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5"/>
      <c r="G14" s="115"/>
      <c r="H14" s="115"/>
      <c r="I14" s="116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5"/>
      <c r="G15" s="115"/>
      <c r="H15" s="115"/>
      <c r="I15" s="116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5"/>
      <c r="B17" s="95"/>
      <c r="C17" s="95"/>
      <c r="D17" s="23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08" t="s">
        <v>124</v>
      </c>
      <c r="C4" s="48">
        <v>7</v>
      </c>
      <c r="D4" s="59" t="s">
        <v>61</v>
      </c>
      <c r="E4" s="115">
        <v>7</v>
      </c>
      <c r="F4" s="115"/>
      <c r="G4" s="115">
        <v>7</v>
      </c>
      <c r="H4" s="115"/>
      <c r="I4" s="116">
        <v>3</v>
      </c>
      <c r="J4" s="110"/>
      <c r="K4" s="115">
        <v>3</v>
      </c>
      <c r="L4" s="115"/>
      <c r="M4" s="115">
        <v>5</v>
      </c>
      <c r="N4" s="115"/>
      <c r="O4" s="109"/>
      <c r="P4" s="110"/>
      <c r="Q4" s="111"/>
      <c r="R4" s="112"/>
      <c r="S4" s="25">
        <f>E4+G4+I4+K4+M4+O4+Q4</f>
        <v>25</v>
      </c>
      <c r="T4" s="25">
        <f t="shared" ref="T4:T17" si="0">SUM(S4-U4-V4)</f>
        <v>25</v>
      </c>
      <c r="U4" s="28"/>
      <c r="V4" s="28"/>
    </row>
    <row r="5" spans="1:22" x14ac:dyDescent="0.25">
      <c r="A5" s="48">
        <v>6435</v>
      </c>
      <c r="B5" s="108" t="s">
        <v>123</v>
      </c>
      <c r="C5" s="50" t="s">
        <v>96</v>
      </c>
      <c r="D5" s="58" t="s">
        <v>72</v>
      </c>
      <c r="E5" s="115"/>
      <c r="F5" s="115"/>
      <c r="G5" s="115"/>
      <c r="H5" s="115"/>
      <c r="I5" s="116">
        <v>2.5</v>
      </c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>
        <v>6436</v>
      </c>
      <c r="B6" s="108" t="s">
        <v>124</v>
      </c>
      <c r="C6" s="50" t="s">
        <v>98</v>
      </c>
      <c r="D6" s="58" t="s">
        <v>120</v>
      </c>
      <c r="E6" s="115"/>
      <c r="F6" s="115"/>
      <c r="G6" s="115"/>
      <c r="H6" s="115"/>
      <c r="I6" s="116"/>
      <c r="J6" s="110"/>
      <c r="K6" s="109"/>
      <c r="L6" s="110"/>
      <c r="M6" s="109">
        <v>2</v>
      </c>
      <c r="N6" s="110"/>
      <c r="O6" s="109"/>
      <c r="P6" s="110"/>
      <c r="Q6" s="111"/>
      <c r="R6" s="112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6503</v>
      </c>
      <c r="B7" s="108" t="s">
        <v>132</v>
      </c>
      <c r="C7" s="50">
        <v>1</v>
      </c>
      <c r="D7" s="58" t="s">
        <v>121</v>
      </c>
      <c r="E7" s="115"/>
      <c r="F7" s="115"/>
      <c r="G7" s="115"/>
      <c r="H7" s="115"/>
      <c r="I7" s="116"/>
      <c r="J7" s="110"/>
      <c r="K7" s="109">
        <v>2</v>
      </c>
      <c r="L7" s="110"/>
      <c r="M7" s="109"/>
      <c r="N7" s="110"/>
      <c r="O7" s="109"/>
      <c r="P7" s="110"/>
      <c r="Q7" s="111"/>
      <c r="R7" s="112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>
        <v>6503</v>
      </c>
      <c r="B8" s="108" t="s">
        <v>132</v>
      </c>
      <c r="C8" s="50">
        <v>2</v>
      </c>
      <c r="D8" s="58" t="s">
        <v>121</v>
      </c>
      <c r="E8" s="115"/>
      <c r="F8" s="115"/>
      <c r="G8" s="115"/>
      <c r="H8" s="115"/>
      <c r="I8" s="116"/>
      <c r="J8" s="110"/>
      <c r="K8" s="109">
        <v>2</v>
      </c>
      <c r="L8" s="110"/>
      <c r="M8" s="109"/>
      <c r="N8" s="110"/>
      <c r="O8" s="109"/>
      <c r="P8" s="110"/>
      <c r="Q8" s="111"/>
      <c r="R8" s="112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/>
      <c r="B9" s="48"/>
      <c r="C9" s="50"/>
      <c r="D9" s="5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59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>
        <v>3601</v>
      </c>
      <c r="B13" s="48" t="s">
        <v>125</v>
      </c>
      <c r="C13" s="48"/>
      <c r="D13" s="27" t="s">
        <v>97</v>
      </c>
      <c r="E13" s="109"/>
      <c r="F13" s="110"/>
      <c r="G13" s="109"/>
      <c r="H13" s="110"/>
      <c r="I13" s="109">
        <v>1.5</v>
      </c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62"/>
      <c r="B14" s="48"/>
      <c r="C14" s="48"/>
      <c r="D14" s="59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2"/>
      <c r="B15" s="48"/>
      <c r="C15" s="48"/>
      <c r="D15" s="59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126</v>
      </c>
      <c r="C17" s="48"/>
      <c r="D17" s="27" t="s">
        <v>68</v>
      </c>
      <c r="E17" s="109">
        <v>1</v>
      </c>
      <c r="F17" s="110"/>
      <c r="G17" s="109">
        <v>1</v>
      </c>
      <c r="H17" s="110"/>
      <c r="I17" s="109">
        <v>1</v>
      </c>
      <c r="J17" s="110"/>
      <c r="K17" s="109">
        <v>1</v>
      </c>
      <c r="L17" s="110"/>
      <c r="M17" s="109">
        <v>1</v>
      </c>
      <c r="N17" s="110"/>
      <c r="O17" s="109"/>
      <c r="P17" s="110"/>
      <c r="Q17" s="111"/>
      <c r="R17" s="112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08" t="s">
        <v>124</v>
      </c>
      <c r="C4" s="48">
        <v>7</v>
      </c>
      <c r="D4" s="59" t="s">
        <v>61</v>
      </c>
      <c r="E4" s="120"/>
      <c r="F4" s="120"/>
      <c r="G4" s="120">
        <v>1</v>
      </c>
      <c r="H4" s="120"/>
      <c r="I4" s="120"/>
      <c r="J4" s="120"/>
      <c r="K4" s="120">
        <v>2</v>
      </c>
      <c r="L4" s="120"/>
      <c r="M4" s="120"/>
      <c r="N4" s="120"/>
      <c r="O4" s="115"/>
      <c r="P4" s="115"/>
      <c r="Q4" s="121"/>
      <c r="R4" s="121"/>
      <c r="S4" s="25">
        <f t="shared" ref="S4:S9" si="0">E4+G4+I4+K4+M4+O4+Q4</f>
        <v>3</v>
      </c>
      <c r="T4" s="25">
        <f t="shared" ref="T4:T18" si="1">SUM(S4-U4-V4)</f>
        <v>3</v>
      </c>
      <c r="U4" s="28"/>
      <c r="V4" s="28"/>
    </row>
    <row r="5" spans="1:22" x14ac:dyDescent="0.25">
      <c r="A5" s="48">
        <v>6435</v>
      </c>
      <c r="B5" s="108" t="s">
        <v>123</v>
      </c>
      <c r="C5" s="50" t="s">
        <v>96</v>
      </c>
      <c r="D5" s="58" t="s">
        <v>72</v>
      </c>
      <c r="E5" s="120"/>
      <c r="F5" s="120"/>
      <c r="G5" s="120">
        <v>2</v>
      </c>
      <c r="H5" s="120"/>
      <c r="I5" s="120">
        <v>2</v>
      </c>
      <c r="J5" s="120"/>
      <c r="K5" s="120"/>
      <c r="L5" s="120"/>
      <c r="M5" s="120"/>
      <c r="N5" s="120"/>
      <c r="O5" s="115"/>
      <c r="P5" s="115"/>
      <c r="Q5" s="121"/>
      <c r="R5" s="121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8">
        <v>6503</v>
      </c>
      <c r="B6" s="108" t="s">
        <v>132</v>
      </c>
      <c r="C6" s="50">
        <v>1</v>
      </c>
      <c r="D6" s="58" t="s">
        <v>121</v>
      </c>
      <c r="E6" s="120"/>
      <c r="F6" s="120"/>
      <c r="G6" s="120">
        <v>4</v>
      </c>
      <c r="H6" s="120"/>
      <c r="I6" s="120">
        <v>2</v>
      </c>
      <c r="J6" s="120"/>
      <c r="K6" s="120">
        <v>2</v>
      </c>
      <c r="L6" s="120"/>
      <c r="M6" s="120">
        <v>0.75</v>
      </c>
      <c r="N6" s="120"/>
      <c r="O6" s="115"/>
      <c r="P6" s="115"/>
      <c r="Q6" s="121"/>
      <c r="R6" s="121"/>
      <c r="S6" s="25">
        <f t="shared" si="0"/>
        <v>8.75</v>
      </c>
      <c r="T6" s="25">
        <f>SUM(S6-U6-V6)</f>
        <v>8.75</v>
      </c>
      <c r="U6" s="28"/>
      <c r="V6" s="28"/>
    </row>
    <row r="7" spans="1:22" x14ac:dyDescent="0.25">
      <c r="A7" s="48">
        <v>6503</v>
      </c>
      <c r="B7" s="108" t="s">
        <v>132</v>
      </c>
      <c r="C7" s="50">
        <v>2</v>
      </c>
      <c r="D7" s="58" t="s">
        <v>121</v>
      </c>
      <c r="E7" s="120"/>
      <c r="F7" s="120"/>
      <c r="G7" s="120"/>
      <c r="H7" s="120"/>
      <c r="I7" s="120"/>
      <c r="J7" s="120"/>
      <c r="K7" s="120">
        <v>3</v>
      </c>
      <c r="L7" s="120"/>
      <c r="M7" s="120">
        <v>0.75</v>
      </c>
      <c r="N7" s="120"/>
      <c r="O7" s="115"/>
      <c r="P7" s="115"/>
      <c r="Q7" s="121"/>
      <c r="R7" s="121"/>
      <c r="S7" s="25">
        <f t="shared" si="0"/>
        <v>3.75</v>
      </c>
      <c r="T7" s="25">
        <f>SUM(S7-U7-V7)</f>
        <v>3.75</v>
      </c>
      <c r="U7" s="28"/>
      <c r="V7" s="28"/>
    </row>
    <row r="8" spans="1:22" x14ac:dyDescent="0.25">
      <c r="A8" s="48">
        <v>6486</v>
      </c>
      <c r="B8" s="108" t="s">
        <v>127</v>
      </c>
      <c r="C8" s="50">
        <v>12</v>
      </c>
      <c r="D8" s="39" t="s">
        <v>117</v>
      </c>
      <c r="E8" s="120"/>
      <c r="F8" s="120"/>
      <c r="G8" s="120"/>
      <c r="H8" s="120"/>
      <c r="I8" s="120"/>
      <c r="J8" s="120"/>
      <c r="K8" s="120"/>
      <c r="L8" s="120"/>
      <c r="M8" s="120">
        <v>4.5</v>
      </c>
      <c r="N8" s="120"/>
      <c r="O8" s="115"/>
      <c r="P8" s="115"/>
      <c r="Q8" s="121"/>
      <c r="R8" s="121"/>
      <c r="S8" s="25">
        <f t="shared" si="0"/>
        <v>4.5</v>
      </c>
      <c r="T8" s="25">
        <f>SUM(S8-U8-V8)</f>
        <v>4.5</v>
      </c>
      <c r="U8" s="28"/>
      <c r="V8" s="28"/>
    </row>
    <row r="9" spans="1:22" x14ac:dyDescent="0.25">
      <c r="A9" s="48">
        <v>6435</v>
      </c>
      <c r="B9" s="108" t="s">
        <v>123</v>
      </c>
      <c r="C9" s="50" t="s">
        <v>122</v>
      </c>
      <c r="D9" s="39" t="s">
        <v>72</v>
      </c>
      <c r="E9" s="77"/>
      <c r="F9" s="78"/>
      <c r="G9" s="120"/>
      <c r="H9" s="120"/>
      <c r="I9" s="120"/>
      <c r="J9" s="120"/>
      <c r="K9" s="120"/>
      <c r="L9" s="120"/>
      <c r="M9" s="120">
        <v>1</v>
      </c>
      <c r="N9" s="120"/>
      <c r="O9" s="115"/>
      <c r="P9" s="115"/>
      <c r="Q9" s="121"/>
      <c r="R9" s="121"/>
      <c r="S9" s="25">
        <f t="shared" si="0"/>
        <v>1</v>
      </c>
      <c r="T9" s="25">
        <f>SUM(S9-U9-V9)</f>
        <v>1</v>
      </c>
      <c r="U9" s="28"/>
      <c r="V9" s="28"/>
    </row>
    <row r="10" spans="1:22" x14ac:dyDescent="0.25">
      <c r="A10" s="48"/>
      <c r="B10" s="48"/>
      <c r="C10" s="48"/>
      <c r="D10" s="59"/>
      <c r="E10" s="120"/>
      <c r="F10" s="120"/>
      <c r="G10" s="120"/>
      <c r="H10" s="120"/>
      <c r="I10" s="125"/>
      <c r="J10" s="119"/>
      <c r="K10" s="118"/>
      <c r="L10" s="119"/>
      <c r="M10" s="118"/>
      <c r="N10" s="119"/>
      <c r="O10" s="109"/>
      <c r="P10" s="110"/>
      <c r="Q10" s="111"/>
      <c r="R10" s="112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0"/>
      <c r="G11" s="120"/>
      <c r="H11" s="120"/>
      <c r="I11" s="125"/>
      <c r="J11" s="119"/>
      <c r="K11" s="118"/>
      <c r="L11" s="119"/>
      <c r="M11" s="118"/>
      <c r="N11" s="119"/>
      <c r="O11" s="109"/>
      <c r="P11" s="110"/>
      <c r="Q11" s="111"/>
      <c r="R11" s="112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76"/>
      <c r="B12" s="48"/>
      <c r="C12" s="48"/>
      <c r="D12" s="59"/>
      <c r="E12" s="120"/>
      <c r="F12" s="120"/>
      <c r="G12" s="120"/>
      <c r="H12" s="120"/>
      <c r="I12" s="125"/>
      <c r="J12" s="119"/>
      <c r="K12" s="118"/>
      <c r="L12" s="119"/>
      <c r="M12" s="118"/>
      <c r="N12" s="119"/>
      <c r="O12" s="109"/>
      <c r="P12" s="110"/>
      <c r="Q12" s="111"/>
      <c r="R12" s="112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0"/>
      <c r="G13" s="120"/>
      <c r="H13" s="120"/>
      <c r="I13" s="118"/>
      <c r="J13" s="119"/>
      <c r="K13" s="118"/>
      <c r="L13" s="119"/>
      <c r="M13" s="118"/>
      <c r="N13" s="119"/>
      <c r="O13" s="109"/>
      <c r="P13" s="110"/>
      <c r="Q13" s="111"/>
      <c r="R13" s="112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8">
        <v>3601</v>
      </c>
      <c r="B14" s="48" t="s">
        <v>125</v>
      </c>
      <c r="C14" s="48"/>
      <c r="D14" s="27" t="s">
        <v>97</v>
      </c>
      <c r="E14" s="109"/>
      <c r="F14" s="110"/>
      <c r="G14" s="109"/>
      <c r="H14" s="110"/>
      <c r="I14" s="109">
        <v>3</v>
      </c>
      <c r="J14" s="110"/>
      <c r="K14" s="118"/>
      <c r="L14" s="119"/>
      <c r="M14" s="118"/>
      <c r="N14" s="119"/>
      <c r="O14" s="109"/>
      <c r="P14" s="110"/>
      <c r="Q14" s="111"/>
      <c r="R14" s="112"/>
      <c r="S14" s="25">
        <f>E14+G14+I14+K14+M14+O14+Q14</f>
        <v>3</v>
      </c>
      <c r="T14" s="25">
        <f t="shared" si="1"/>
        <v>3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09"/>
      <c r="P15" s="110"/>
      <c r="Q15" s="111"/>
      <c r="R15" s="112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8"/>
      <c r="B16" s="48"/>
      <c r="C16" s="48"/>
      <c r="D16" s="59"/>
      <c r="E16" s="118"/>
      <c r="F16" s="119"/>
      <c r="G16" s="109"/>
      <c r="H16" s="110"/>
      <c r="I16" s="125"/>
      <c r="J16" s="119"/>
      <c r="K16" s="118"/>
      <c r="L16" s="119"/>
      <c r="M16" s="118"/>
      <c r="N16" s="119"/>
      <c r="O16" s="109"/>
      <c r="P16" s="110"/>
      <c r="Q16" s="111"/>
      <c r="R16" s="112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27"/>
      <c r="E17" s="109"/>
      <c r="F17" s="110"/>
      <c r="G17" s="109"/>
      <c r="H17" s="110"/>
      <c r="I17" s="109"/>
      <c r="J17" s="110"/>
      <c r="K17" s="118"/>
      <c r="L17" s="119"/>
      <c r="M17" s="118"/>
      <c r="N17" s="119"/>
      <c r="O17" s="109"/>
      <c r="P17" s="110"/>
      <c r="Q17" s="111"/>
      <c r="R17" s="112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126</v>
      </c>
      <c r="C18" s="48"/>
      <c r="D18" s="27" t="s">
        <v>68</v>
      </c>
      <c r="E18" s="109"/>
      <c r="F18" s="110"/>
      <c r="G18" s="109">
        <v>1</v>
      </c>
      <c r="H18" s="110"/>
      <c r="I18" s="109">
        <v>1</v>
      </c>
      <c r="J18" s="110"/>
      <c r="K18" s="118">
        <v>1</v>
      </c>
      <c r="L18" s="119"/>
      <c r="M18" s="118">
        <v>1</v>
      </c>
      <c r="N18" s="119"/>
      <c r="O18" s="109"/>
      <c r="P18" s="110"/>
      <c r="Q18" s="111"/>
      <c r="R18" s="112"/>
      <c r="S18" s="25">
        <f t="shared" si="2"/>
        <v>4</v>
      </c>
      <c r="T18" s="25">
        <f t="shared" si="1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11">
        <v>8</v>
      </c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25">
        <f t="shared" si="2"/>
        <v>8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2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13">
        <f>SUM(E4:E20)</f>
        <v>8</v>
      </c>
      <c r="F21" s="114"/>
      <c r="G21" s="113">
        <f>SUM(G4:G20)</f>
        <v>8</v>
      </c>
      <c r="H21" s="114"/>
      <c r="I21" s="113">
        <f>SUM(I4:I20)</f>
        <v>8</v>
      </c>
      <c r="J21" s="114"/>
      <c r="K21" s="113">
        <f>SUM(K4:K20)</f>
        <v>8</v>
      </c>
      <c r="L21" s="114"/>
      <c r="M21" s="113">
        <f>SUM(M4:M20)</f>
        <v>8</v>
      </c>
      <c r="N21" s="114"/>
      <c r="O21" s="113">
        <f>SUM(O4:O20)</f>
        <v>0</v>
      </c>
      <c r="P21" s="114"/>
      <c r="Q21" s="113">
        <f>SUM(Q4:Q20)</f>
        <v>0</v>
      </c>
      <c r="R21" s="114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32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4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8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01.03.2015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13</v>
      </c>
      <c r="Q3" s="81"/>
      <c r="R3" s="81"/>
      <c r="S3" s="25"/>
      <c r="T3" s="25"/>
      <c r="U3" s="26"/>
      <c r="V3" s="26"/>
    </row>
    <row r="4" spans="1:22" x14ac:dyDescent="0.25">
      <c r="A4" s="48">
        <v>6435</v>
      </c>
      <c r="B4" s="108" t="s">
        <v>123</v>
      </c>
      <c r="C4" s="50" t="s">
        <v>70</v>
      </c>
      <c r="D4" s="39" t="s">
        <v>80</v>
      </c>
      <c r="E4" s="115">
        <v>0.5</v>
      </c>
      <c r="F4" s="115"/>
      <c r="G4" s="115"/>
      <c r="H4" s="115"/>
      <c r="I4" s="115"/>
      <c r="J4" s="115"/>
      <c r="K4" s="115"/>
      <c r="L4" s="115"/>
      <c r="M4" s="115"/>
      <c r="N4" s="115"/>
      <c r="O4" s="109"/>
      <c r="P4" s="110"/>
      <c r="Q4" s="111"/>
      <c r="R4" s="112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99">
        <v>6436</v>
      </c>
      <c r="B5" s="108" t="s">
        <v>124</v>
      </c>
      <c r="C5" s="50">
        <v>7</v>
      </c>
      <c r="D5" s="58" t="s">
        <v>80</v>
      </c>
      <c r="E5" s="115"/>
      <c r="F5" s="115"/>
      <c r="G5" s="115">
        <v>0.25</v>
      </c>
      <c r="H5" s="115"/>
      <c r="I5" s="116"/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6435</v>
      </c>
      <c r="B6" s="108" t="s">
        <v>123</v>
      </c>
      <c r="C6" s="50" t="s">
        <v>100</v>
      </c>
      <c r="D6" s="58" t="s">
        <v>111</v>
      </c>
      <c r="E6" s="115"/>
      <c r="F6" s="115"/>
      <c r="G6" s="115"/>
      <c r="H6" s="115"/>
      <c r="I6" s="116"/>
      <c r="J6" s="110"/>
      <c r="K6" s="109">
        <v>0.5</v>
      </c>
      <c r="L6" s="110"/>
      <c r="M6" s="109"/>
      <c r="N6" s="110"/>
      <c r="O6" s="109"/>
      <c r="P6" s="110"/>
      <c r="Q6" s="111"/>
      <c r="R6" s="112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08" t="s">
        <v>123</v>
      </c>
      <c r="C7" s="50" t="s">
        <v>96</v>
      </c>
      <c r="D7" s="58" t="s">
        <v>111</v>
      </c>
      <c r="E7" s="109"/>
      <c r="F7" s="110"/>
      <c r="G7" s="109"/>
      <c r="H7" s="110"/>
      <c r="I7" s="109"/>
      <c r="J7" s="110"/>
      <c r="K7" s="109"/>
      <c r="L7" s="110"/>
      <c r="M7" s="109">
        <v>0.5</v>
      </c>
      <c r="N7" s="110"/>
      <c r="O7" s="109"/>
      <c r="P7" s="110"/>
      <c r="Q7" s="111"/>
      <c r="R7" s="11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82"/>
      <c r="B8" s="48"/>
      <c r="C8" s="50"/>
      <c r="D8" s="58"/>
      <c r="E8" s="109"/>
      <c r="F8" s="110"/>
      <c r="G8" s="109"/>
      <c r="H8" s="110"/>
      <c r="I8" s="109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39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0"/>
      <c r="B12" s="48"/>
      <c r="C12" s="48"/>
      <c r="D12" s="39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0"/>
      <c r="B13" s="48"/>
      <c r="C13" s="48"/>
      <c r="D13" s="39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0"/>
      <c r="B14" s="90"/>
      <c r="C14" s="90"/>
      <c r="D14" s="23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>
        <v>3601</v>
      </c>
      <c r="B15" s="48" t="s">
        <v>125</v>
      </c>
      <c r="C15" s="48"/>
      <c r="D15" s="27" t="s">
        <v>97</v>
      </c>
      <c r="E15" s="109"/>
      <c r="F15" s="110"/>
      <c r="G15" s="109"/>
      <c r="H15" s="110"/>
      <c r="I15" s="109">
        <v>3</v>
      </c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ref="S15:S22" si="2">E15+G15+I15+K15+M15+O15+Q15</f>
        <v>3</v>
      </c>
      <c r="T15" s="25">
        <f t="shared" si="0"/>
        <v>3</v>
      </c>
      <c r="U15" s="28"/>
      <c r="V15" s="28"/>
    </row>
    <row r="16" spans="1:22" x14ac:dyDescent="0.25">
      <c r="A16" s="48"/>
      <c r="B16" s="48"/>
      <c r="C16" s="48"/>
      <c r="D16" s="39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59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3">
        <v>3600</v>
      </c>
      <c r="B19" s="93" t="s">
        <v>126</v>
      </c>
      <c r="C19" s="93"/>
      <c r="D19" s="23" t="s">
        <v>77</v>
      </c>
      <c r="E19" s="109">
        <v>0.25</v>
      </c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2"/>
        <v>0.25</v>
      </c>
      <c r="T19" s="25">
        <f t="shared" si="0"/>
        <v>0.25</v>
      </c>
      <c r="U19" s="28"/>
      <c r="V19" s="28"/>
    </row>
    <row r="20" spans="1:22" x14ac:dyDescent="0.25">
      <c r="A20" s="48">
        <v>3600</v>
      </c>
      <c r="B20" s="48" t="s">
        <v>126</v>
      </c>
      <c r="C20" s="48"/>
      <c r="D20" s="27" t="s">
        <v>64</v>
      </c>
      <c r="E20" s="109">
        <v>6</v>
      </c>
      <c r="F20" s="110"/>
      <c r="G20" s="109">
        <v>8</v>
      </c>
      <c r="H20" s="110"/>
      <c r="I20" s="109">
        <v>5.25</v>
      </c>
      <c r="J20" s="110"/>
      <c r="K20" s="109">
        <v>7.75</v>
      </c>
      <c r="L20" s="110"/>
      <c r="M20" s="109">
        <v>7.75</v>
      </c>
      <c r="N20" s="110"/>
      <c r="O20" s="109">
        <v>5.75</v>
      </c>
      <c r="P20" s="110"/>
      <c r="Q20" s="111"/>
      <c r="R20" s="112"/>
      <c r="S20" s="25">
        <f t="shared" si="2"/>
        <v>40.5</v>
      </c>
      <c r="T20" s="25">
        <f t="shared" si="0"/>
        <v>32.25</v>
      </c>
      <c r="U20" s="28">
        <v>8.25</v>
      </c>
      <c r="V20" s="28"/>
    </row>
    <row r="21" spans="1:22" x14ac:dyDescent="0.25">
      <c r="A21" s="48">
        <v>3600</v>
      </c>
      <c r="B21" s="48" t="s">
        <v>126</v>
      </c>
      <c r="C21" s="48"/>
      <c r="D21" s="27" t="s">
        <v>65</v>
      </c>
      <c r="E21" s="109">
        <v>1.5</v>
      </c>
      <c r="F21" s="110"/>
      <c r="G21" s="109"/>
      <c r="H21" s="110"/>
      <c r="I21" s="109"/>
      <c r="J21" s="110"/>
      <c r="K21" s="109"/>
      <c r="L21" s="110"/>
      <c r="M21" s="109"/>
      <c r="N21" s="110"/>
      <c r="O21" s="109"/>
      <c r="P21" s="110"/>
      <c r="Q21" s="111"/>
      <c r="R21" s="112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126</v>
      </c>
      <c r="C22" s="48"/>
      <c r="D22" s="27" t="s">
        <v>63</v>
      </c>
      <c r="E22" s="109">
        <v>0.25</v>
      </c>
      <c r="F22" s="110"/>
      <c r="G22" s="109">
        <v>0.25</v>
      </c>
      <c r="H22" s="110"/>
      <c r="I22" s="109">
        <v>0.25</v>
      </c>
      <c r="J22" s="110"/>
      <c r="K22" s="109">
        <v>0.25</v>
      </c>
      <c r="L22" s="110"/>
      <c r="M22" s="109">
        <v>0.25</v>
      </c>
      <c r="N22" s="110"/>
      <c r="O22" s="109">
        <v>0.25</v>
      </c>
      <c r="P22" s="110"/>
      <c r="Q22" s="111"/>
      <c r="R22" s="112"/>
      <c r="S22" s="25">
        <f t="shared" si="2"/>
        <v>1.5</v>
      </c>
      <c r="T22" s="25">
        <f t="shared" si="0"/>
        <v>1.25</v>
      </c>
      <c r="U22" s="28">
        <v>0.25</v>
      </c>
      <c r="V22" s="28"/>
    </row>
    <row r="23" spans="1:22" x14ac:dyDescent="0.25">
      <c r="A23" s="23" t="s">
        <v>37</v>
      </c>
      <c r="B23" s="23"/>
      <c r="C23" s="23"/>
      <c r="D23" s="23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1"/>
      <c r="R23" s="112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1"/>
      <c r="F24" s="112"/>
      <c r="G24" s="111"/>
      <c r="H24" s="112"/>
      <c r="I24" s="111"/>
      <c r="J24" s="112"/>
      <c r="K24" s="111"/>
      <c r="L24" s="112"/>
      <c r="M24" s="111"/>
      <c r="N24" s="112"/>
      <c r="O24" s="111"/>
      <c r="P24" s="112"/>
      <c r="Q24" s="111"/>
      <c r="R24" s="112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13">
        <f>SUM(E4:E24)</f>
        <v>8.5</v>
      </c>
      <c r="F25" s="114"/>
      <c r="G25" s="113">
        <f>SUM(G4:G24)</f>
        <v>8.5</v>
      </c>
      <c r="H25" s="114"/>
      <c r="I25" s="113">
        <f>SUM(I4:I24)</f>
        <v>8.5</v>
      </c>
      <c r="J25" s="114"/>
      <c r="K25" s="113">
        <f>SUM(K4:K24)</f>
        <v>8.5</v>
      </c>
      <c r="L25" s="114"/>
      <c r="M25" s="113">
        <f>SUM(M4:M24)</f>
        <v>8.5</v>
      </c>
      <c r="N25" s="114"/>
      <c r="O25" s="113">
        <f>SUM(O4:O24)</f>
        <v>6</v>
      </c>
      <c r="P25" s="114"/>
      <c r="Q25" s="113">
        <f>SUM(Q4:Q24)</f>
        <v>0</v>
      </c>
      <c r="R25" s="114"/>
      <c r="S25" s="25">
        <f t="shared" si="1"/>
        <v>48.5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8.5</v>
      </c>
      <c r="T27" s="28"/>
      <c r="U27" s="28">
        <f>SUM(U4:U26)</f>
        <v>8.5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8.5</v>
      </c>
      <c r="D31" s="33"/>
      <c r="I31" s="45">
        <v>43.75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48.5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32" sqref="E32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2015-03-03T09:46:11Z</cp:lastPrinted>
  <dcterms:created xsi:type="dcterms:W3CDTF">2010-01-14T13:00:57Z</dcterms:created>
  <dcterms:modified xsi:type="dcterms:W3CDTF">2015-05-11T14:44:30Z</dcterms:modified>
</cp:coreProperties>
</file>