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C23" i="1"/>
  <c r="B23" i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K6" i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8" i="34" s="1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I20" i="14"/>
  <c r="J22" i="14" s="1"/>
  <c r="G20" i="14"/>
  <c r="H22" i="14" s="1"/>
  <c r="E20" i="14"/>
  <c r="F22" i="14" s="1"/>
  <c r="S19" i="14"/>
  <c r="C29" i="14" s="1"/>
  <c r="S18" i="14"/>
  <c r="C28" i="14" s="1"/>
  <c r="E9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R23" i="12" s="1"/>
  <c r="S22" i="12"/>
  <c r="V23" i="12"/>
  <c r="C28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K22" i="1"/>
  <c r="S23" i="5"/>
  <c r="C33" i="5" s="1"/>
  <c r="E22" i="1" s="1"/>
  <c r="S24" i="5"/>
  <c r="C34" i="5" s="1"/>
  <c r="Q25" i="5"/>
  <c r="R27" i="5" s="1"/>
  <c r="S26" i="5"/>
  <c r="T10" i="5"/>
  <c r="T5" i="12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2" i="12"/>
  <c r="C26" i="12" s="1"/>
  <c r="B14" i="1" s="1"/>
  <c r="T21" i="14"/>
  <c r="C25" i="14" s="1"/>
  <c r="B9" i="1" s="1"/>
  <c r="C21" i="1"/>
  <c r="S20" i="22"/>
  <c r="C30" i="38"/>
  <c r="G30" i="38" s="1"/>
  <c r="T34" i="34"/>
  <c r="C38" i="34" s="1"/>
  <c r="B13" i="1" s="1"/>
  <c r="D23" i="1"/>
  <c r="T24" i="32"/>
  <c r="C28" i="32" s="1"/>
  <c r="B10" i="1" s="1"/>
  <c r="C27" i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3" i="12"/>
  <c r="F14" i="1"/>
  <c r="S21" i="12"/>
  <c r="F13" i="1"/>
  <c r="F12" i="1"/>
  <c r="S25" i="32"/>
  <c r="F10" i="1"/>
  <c r="S20" i="14"/>
  <c r="F9" i="1"/>
  <c r="L22" i="14"/>
  <c r="S22" i="14" s="1"/>
  <c r="S22" i="22"/>
  <c r="I23" i="1"/>
  <c r="E23" i="1"/>
  <c r="C31" i="12" l="1"/>
  <c r="H31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C26" i="1"/>
  <c r="C28" i="1" s="1"/>
  <c r="G9" i="1"/>
  <c r="C30" i="14"/>
  <c r="H23" i="1" s="1"/>
  <c r="F23" i="1"/>
  <c r="G23" i="1" l="1"/>
  <c r="G30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<sst xmlns="http://schemas.openxmlformats.org/spreadsheetml/2006/main" count="845" uniqueCount="135">
  <si>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</si>
  <si>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</si>
  <si>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</si>
  <si>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</si>
  <si>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</si>
  <si>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</si>
  <si>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</si>
  <si>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</si>
  <si>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</si>
  <si>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</si>
  <si>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</si>
  <si>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</si>
  <si>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</si>
  <si>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</si>
  <si>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</si>
  <si>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</si>
  <si>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</si>
  <si>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</si>
  <si>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</si>
  <si>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</si>
  <si>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</si>
  <si>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</si>
  <si>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</si>
  <si>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</si>
  <si>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</si>
  <si>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</si>
  <si>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</si>
  <si>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</si>
  <si>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</si>
  <si>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</si>
  <si>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</si>
  <si>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</si>
  <si>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</si>
  <si>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</si>
  <si>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</si>
  <si>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</si>
  <si>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</si>
  <si>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</si>
  <si>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</si>
  <si>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</si>
  <si>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</si>
  <si>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</si>
  <si>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</si>
  <si>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</si>
  <si>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</si>
  <si>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</si>
  <si>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</si>
  <si>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</si>
  <si>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</si>
  <si>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</si>
  <si>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</si>
  <si>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</si>
  <si>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</si>
  <si>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</si>
  <si>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</si>
  <si>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</si>
  <si>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</si>
  <si>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</si>
  <si>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</si>
  <si>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</si>
  <si>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</si>
  <si>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</si>
  <si>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</si>
  <si>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</si>
  <si>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</si>
  <si>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</si>
  <si>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</si>
  <si>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</si>
  <si>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</si>
  <si>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</si>
  <si>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wardrobe</t>
  </si>
  <si>
    <t>S Deakin</t>
  </si>
  <si>
    <t>labouring</t>
  </si>
  <si>
    <t>16to18</t>
  </si>
  <si>
    <t>benches</t>
  </si>
  <si>
    <t>loading</t>
  </si>
  <si>
    <t>kitchen</t>
  </si>
  <si>
    <t>vanity unit</t>
  </si>
  <si>
    <t>28-29</t>
  </si>
  <si>
    <t>24-27</t>
  </si>
  <si>
    <t>utility</t>
  </si>
  <si>
    <t>wrapping loading</t>
  </si>
  <si>
    <t>screen</t>
  </si>
  <si>
    <t>noseings</t>
  </si>
  <si>
    <t>doors</t>
  </si>
  <si>
    <t>fixing blocks</t>
  </si>
  <si>
    <t>W/E 08.03.2015</t>
  </si>
  <si>
    <t>moving can crusher / cladding cage</t>
  </si>
  <si>
    <t>filling firewood bins from store</t>
  </si>
  <si>
    <t>windows</t>
  </si>
  <si>
    <t>surrounds</t>
  </si>
  <si>
    <t>noseimgs</t>
  </si>
  <si>
    <t>frames from storage 6436</t>
  </si>
  <si>
    <t>panel</t>
  </si>
  <si>
    <t>casements</t>
  </si>
  <si>
    <t>drive to fraikin</t>
  </si>
  <si>
    <t>shredder</t>
  </si>
  <si>
    <t>sick</t>
  </si>
  <si>
    <t>surrouds</t>
  </si>
  <si>
    <t>fsc labelling</t>
  </si>
  <si>
    <t>fixings</t>
  </si>
  <si>
    <t>panelling</t>
  </si>
  <si>
    <t>bookcase</t>
  </si>
  <si>
    <t xml:space="preserve">moving can crusher </t>
  </si>
  <si>
    <t>sample 6435</t>
  </si>
  <si>
    <t>book up 6409</t>
  </si>
  <si>
    <t>book up 6445</t>
  </si>
  <si>
    <t>book up 6428</t>
  </si>
  <si>
    <t>tidy area</t>
  </si>
  <si>
    <t>alterations</t>
  </si>
  <si>
    <t>sample</t>
  </si>
  <si>
    <t>caseings</t>
  </si>
  <si>
    <t>stops</t>
  </si>
  <si>
    <t>panels</t>
  </si>
  <si>
    <t>frames / loading</t>
  </si>
  <si>
    <t>sort / store panels 6436</t>
  </si>
  <si>
    <t>delivery ,hq 6409</t>
  </si>
  <si>
    <t>chest</t>
  </si>
  <si>
    <t>t&amp; g boards</t>
  </si>
  <si>
    <t>alterations to doors</t>
  </si>
  <si>
    <t>kitchen units</t>
  </si>
  <si>
    <t>door alterations</t>
  </si>
  <si>
    <t>mouldings</t>
  </si>
  <si>
    <t>ADEL02</t>
  </si>
  <si>
    <t>PRIO09</t>
  </si>
  <si>
    <t>ALBE01</t>
  </si>
  <si>
    <t>SOUT15</t>
  </si>
  <si>
    <t>KENS08</t>
  </si>
  <si>
    <t>CAPI01</t>
  </si>
  <si>
    <t>OFFI01</t>
  </si>
  <si>
    <t>ASCH01</t>
  </si>
  <si>
    <t>KNOX01</t>
  </si>
  <si>
    <t>EGER01</t>
  </si>
  <si>
    <t>STEP02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</si>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</sst>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5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6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46</v>
      </c>
      <c r="H6" s="75">
        <f>SUM(Buckingham!C38)</f>
        <v>0</v>
      </c>
      <c r="I6" s="75">
        <f>SUM(Buckingham!C39)</f>
        <v>0</v>
      </c>
      <c r="K6" s="44">
        <f>SUM(Buckingham!I33)</f>
        <v>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45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x14ac:dyDescent="0.25">
      <c r="A8" s="8" t="s">
        <v>71</v>
      </c>
      <c r="B8" s="9">
        <f>SUM(Deakin!C25)</f>
        <v>40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40</v>
      </c>
      <c r="H8" s="11">
        <f>SUM(Deakin!C31)</f>
        <v>0</v>
      </c>
      <c r="I8" s="11">
        <f>SUM(Deakin!C32)</f>
        <v>0</v>
      </c>
      <c r="K8" s="44">
        <v>40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11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2" si="0">B9+C9+D9+E9+F9</f>
        <v>51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55</v>
      </c>
      <c r="B10" s="9">
        <f>SUM(Drinkwater!C28)</f>
        <v>40</v>
      </c>
      <c r="C10" s="9">
        <f>SUM(Drinkwater!C29)</f>
        <v>10.75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0"/>
        <v>50.75</v>
      </c>
      <c r="H10" s="11">
        <f>SUM(Drinkwater!C34)</f>
        <v>0</v>
      </c>
      <c r="I10" s="11">
        <f>SUM(Drinkwater!C35)</f>
        <v>0</v>
      </c>
      <c r="K10" s="44">
        <f>SUM(Drinkwater!I29)</f>
        <v>0.75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4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44</v>
      </c>
      <c r="H11" s="11">
        <f>SUM(Hammond!C31)</f>
        <v>0</v>
      </c>
      <c r="I11" s="11">
        <f>SUM(Hammond!C32)</f>
        <v>0</v>
      </c>
      <c r="K11" s="44">
        <v>1</v>
      </c>
    </row>
    <row r="12" spans="1:11" x14ac:dyDescent="0.25">
      <c r="A12" s="8" t="s">
        <v>8</v>
      </c>
      <c r="B12" s="9">
        <f>SUM('Harland '!C25)</f>
        <v>22.75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22.75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7.25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47.25</v>
      </c>
      <c r="H13" s="11">
        <f>SUM(Hodgson!C44)</f>
        <v>0</v>
      </c>
      <c r="I13" s="11">
        <f>SUM(Hodgson!C45)</f>
        <v>0</v>
      </c>
      <c r="K13" s="44">
        <f>SUM(Hodgson!I39)</f>
        <v>12.75</v>
      </c>
    </row>
    <row r="14" spans="1:11" x14ac:dyDescent="0.25">
      <c r="A14" s="8" t="s">
        <v>49</v>
      </c>
      <c r="B14" s="9">
        <f>SUM(Kendrick!C26)</f>
        <v>0</v>
      </c>
      <c r="C14" s="9">
        <f>SUM(Kendrick!C27)</f>
        <v>0</v>
      </c>
      <c r="D14" s="9">
        <f>SUM(Kendrick!C28)</f>
        <v>0</v>
      </c>
      <c r="E14" s="9">
        <f>SUM(Kendrick!C29)</f>
        <v>40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40</v>
      </c>
      <c r="C15" s="9">
        <f>SUM(McSharry!C26)</f>
        <v>9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49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10</v>
      </c>
      <c r="B16" s="9">
        <f>SUM(Reading!C29)</f>
        <v>39.75</v>
      </c>
      <c r="C16" s="9">
        <f>SUM(Reading!C30)</f>
        <v>9.5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49.25</v>
      </c>
      <c r="H16" s="11">
        <f>SUM(Reading!C35)</f>
        <v>0</v>
      </c>
      <c r="I16" s="11">
        <f>SUM(Reading!C36)</f>
        <v>0</v>
      </c>
      <c r="K16" s="44">
        <f>SUM(Reading!I30)</f>
        <v>3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51</v>
      </c>
      <c r="H17" s="11">
        <f>SUM(Spann!C34)</f>
        <v>0</v>
      </c>
      <c r="I17" s="11">
        <f>SUM(Spann!C35)</f>
        <v>0</v>
      </c>
      <c r="K17" s="44">
        <f>SUM(Spann!I29)</f>
        <v>1.25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7.5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47.5</v>
      </c>
      <c r="H18" s="11">
        <f>SUM(Taylor!C31)</f>
        <v>0</v>
      </c>
      <c r="I18" s="11">
        <f>SUM(Taylor!C32)</f>
        <v>0</v>
      </c>
      <c r="K18" s="44">
        <f>SUM(Taylor!I26)</f>
        <v>0.5</v>
      </c>
    </row>
    <row r="19" spans="1:11" ht="18" customHeight="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9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49</v>
      </c>
      <c r="H20" s="11">
        <f>SUM(N.Winterburn!C31)</f>
        <v>0</v>
      </c>
      <c r="I20" s="11">
        <f>SUM(N.Winterburn!C32)</f>
        <v>0</v>
      </c>
      <c r="K20" s="44">
        <f>SUM(N.Winterburn!I26)</f>
        <v>6.5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10</v>
      </c>
      <c r="D21" s="9">
        <v>0</v>
      </c>
      <c r="E21" s="9">
        <f>SUM(T.Winterburn!C29)</f>
        <v>0</v>
      </c>
      <c r="F21" s="9">
        <f>SUM(T.Winterburn!C30)</f>
        <v>0</v>
      </c>
      <c r="G21" s="10">
        <f t="shared" si="0"/>
        <v>50</v>
      </c>
      <c r="H21" s="11">
        <f>SUM(T.Winterburn!C32)</f>
        <v>0</v>
      </c>
      <c r="I21" s="11">
        <f>SUM(T.Winterburn!C33)</f>
        <v>0</v>
      </c>
      <c r="K21" s="44">
        <f>SUM(T.Winterburn!I27)</f>
        <v>7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11.5</v>
      </c>
      <c r="D22" s="9">
        <f>SUM(Wright!C32)</f>
        <v>2</v>
      </c>
      <c r="E22" s="9">
        <f>SUM(Wright!C33)</f>
        <v>0</v>
      </c>
      <c r="F22" s="9">
        <f>SUM(Wright!C34)</f>
        <v>0</v>
      </c>
      <c r="G22" s="10">
        <f t="shared" si="0"/>
        <v>53.5</v>
      </c>
      <c r="H22" s="11">
        <f>SUM(Wright!C36)</f>
        <v>0</v>
      </c>
      <c r="I22" s="11">
        <f>SUM(Wright!C37)</f>
        <v>0</v>
      </c>
      <c r="K22" s="44">
        <f>SUM(Wright!I31)</f>
        <v>48</v>
      </c>
    </row>
    <row r="23" spans="1:11" ht="17.25" customHeight="1" x14ac:dyDescent="0.25">
      <c r="A23" s="12" t="s">
        <v>24</v>
      </c>
      <c r="B23" s="13">
        <f>SUM(B6:B22)</f>
        <v>614.5</v>
      </c>
      <c r="C23" s="13">
        <f>SUM(C6:C22)</f>
        <v>111.5</v>
      </c>
      <c r="D23" s="13">
        <f t="shared" ref="B23:I23" si="1">SUM(D7:D22)</f>
        <v>2</v>
      </c>
      <c r="E23" s="13">
        <f t="shared" si="1"/>
        <v>48</v>
      </c>
      <c r="F23" s="13">
        <f t="shared" si="1"/>
        <v>0</v>
      </c>
      <c r="G23" s="13">
        <f t="shared" si="1"/>
        <v>730</v>
      </c>
      <c r="H23" s="14">
        <f t="shared" si="1"/>
        <v>0</v>
      </c>
      <c r="I23" s="14">
        <f t="shared" si="1"/>
        <v>0</v>
      </c>
      <c r="J23" s="4"/>
      <c r="K23" s="13">
        <f>SUM(K6:K22)</f>
        <v>125.25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728</v>
      </c>
    </row>
    <row r="27" spans="1:11" x14ac:dyDescent="0.25">
      <c r="A27" s="1" t="s">
        <v>31</v>
      </c>
      <c r="C27" s="35">
        <f>K23</f>
        <v>125.25</v>
      </c>
    </row>
    <row r="28" spans="1:11" x14ac:dyDescent="0.25">
      <c r="A28" s="1" t="s">
        <v>35</v>
      </c>
      <c r="C28" s="42">
        <f>C27/C26</f>
        <v>0.1720467032967033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25" t="s">
        <v>19</v>
      </c>
      <c r="N2" s="12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39"/>
      <c r="E4" s="116"/>
      <c r="F4" s="116"/>
      <c r="G4" s="123"/>
      <c r="H4" s="123"/>
      <c r="I4" s="116"/>
      <c r="J4" s="116"/>
      <c r="K4" s="108"/>
      <c r="L4" s="109"/>
      <c r="M4" s="121"/>
      <c r="N4" s="122"/>
      <c r="O4" s="110"/>
      <c r="P4" s="111"/>
      <c r="Q4" s="110"/>
      <c r="R4" s="11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16"/>
      <c r="F5" s="116"/>
      <c r="G5" s="123"/>
      <c r="H5" s="123"/>
      <c r="I5" s="114"/>
      <c r="J5" s="109"/>
      <c r="K5" s="108"/>
      <c r="L5" s="109"/>
      <c r="M5" s="121"/>
      <c r="N5" s="122"/>
      <c r="O5" s="110"/>
      <c r="P5" s="111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6"/>
      <c r="F6" s="116"/>
      <c r="G6" s="123"/>
      <c r="H6" s="123"/>
      <c r="I6" s="114"/>
      <c r="J6" s="109"/>
      <c r="K6" s="108"/>
      <c r="L6" s="109"/>
      <c r="M6" s="121"/>
      <c r="N6" s="122"/>
      <c r="O6" s="110"/>
      <c r="P6" s="111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6"/>
      <c r="F7" s="116"/>
      <c r="G7" s="123"/>
      <c r="H7" s="123"/>
      <c r="I7" s="114"/>
      <c r="J7" s="109"/>
      <c r="K7" s="108"/>
      <c r="L7" s="109"/>
      <c r="M7" s="121"/>
      <c r="N7" s="122"/>
      <c r="O7" s="110"/>
      <c r="P7" s="111"/>
      <c r="Q7" s="110"/>
      <c r="R7" s="111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8"/>
      <c r="B8" s="48"/>
      <c r="C8" s="50"/>
      <c r="D8" s="39"/>
      <c r="E8" s="116"/>
      <c r="F8" s="116"/>
      <c r="G8" s="123"/>
      <c r="H8" s="123"/>
      <c r="I8" s="114"/>
      <c r="J8" s="109"/>
      <c r="K8" s="108"/>
      <c r="L8" s="109"/>
      <c r="M8" s="121"/>
      <c r="N8" s="122"/>
      <c r="O8" s="110"/>
      <c r="P8" s="111"/>
      <c r="Q8" s="110"/>
      <c r="R8" s="11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39"/>
      <c r="E9" s="116"/>
      <c r="F9" s="116"/>
      <c r="G9" s="123"/>
      <c r="H9" s="123"/>
      <c r="I9" s="114"/>
      <c r="J9" s="109"/>
      <c r="K9" s="108"/>
      <c r="L9" s="109"/>
      <c r="M9" s="121"/>
      <c r="N9" s="122"/>
      <c r="O9" s="110"/>
      <c r="P9" s="111"/>
      <c r="Q9" s="110"/>
      <c r="R9" s="11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116"/>
      <c r="F10" s="116"/>
      <c r="G10" s="123"/>
      <c r="H10" s="123"/>
      <c r="I10" s="114"/>
      <c r="J10" s="109"/>
      <c r="K10" s="108"/>
      <c r="L10" s="109"/>
      <c r="M10" s="121"/>
      <c r="N10" s="122"/>
      <c r="O10" s="110"/>
      <c r="P10" s="111"/>
      <c r="Q10" s="110"/>
      <c r="R10" s="11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24"/>
      <c r="F11" s="124"/>
      <c r="G11" s="123"/>
      <c r="H11" s="123"/>
      <c r="I11" s="114"/>
      <c r="J11" s="109"/>
      <c r="K11" s="108"/>
      <c r="L11" s="109"/>
      <c r="M11" s="108"/>
      <c r="N11" s="109"/>
      <c r="O11" s="110"/>
      <c r="P11" s="111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110"/>
      <c r="F12" s="111"/>
      <c r="G12" s="121"/>
      <c r="H12" s="122"/>
      <c r="I12" s="108"/>
      <c r="J12" s="109"/>
      <c r="K12" s="108"/>
      <c r="L12" s="109"/>
      <c r="M12" s="108"/>
      <c r="N12" s="109"/>
      <c r="O12" s="110"/>
      <c r="P12" s="111"/>
      <c r="Q12" s="110"/>
      <c r="R12" s="111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3"/>
      <c r="E13" s="110"/>
      <c r="F13" s="111"/>
      <c r="G13" s="121"/>
      <c r="H13" s="122"/>
      <c r="I13" s="108"/>
      <c r="J13" s="109"/>
      <c r="K13" s="108"/>
      <c r="L13" s="109"/>
      <c r="M13" s="108"/>
      <c r="N13" s="109"/>
      <c r="O13" s="110"/>
      <c r="P13" s="111"/>
      <c r="Q13" s="110"/>
      <c r="R13" s="111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63"/>
      <c r="E14" s="110"/>
      <c r="F14" s="111"/>
      <c r="G14" s="121"/>
      <c r="H14" s="122"/>
      <c r="I14" s="108"/>
      <c r="J14" s="109"/>
      <c r="K14" s="108"/>
      <c r="L14" s="109"/>
      <c r="M14" s="108"/>
      <c r="N14" s="109"/>
      <c r="O14" s="110"/>
      <c r="P14" s="111"/>
      <c r="Q14" s="110"/>
      <c r="R14" s="111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00"/>
      <c r="B15" s="100"/>
      <c r="C15" s="100"/>
      <c r="D15" s="23"/>
      <c r="E15" s="108"/>
      <c r="F15" s="109"/>
      <c r="G15" s="101"/>
      <c r="H15" s="102"/>
      <c r="I15" s="108"/>
      <c r="J15" s="109"/>
      <c r="K15" s="108"/>
      <c r="L15" s="109"/>
      <c r="M15" s="108"/>
      <c r="N15" s="109"/>
      <c r="O15" s="110"/>
      <c r="P15" s="111"/>
      <c r="Q15" s="110"/>
      <c r="R15" s="111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96"/>
      <c r="B16" s="96"/>
      <c r="C16" s="96"/>
      <c r="D16" s="23"/>
      <c r="E16" s="108"/>
      <c r="F16" s="109"/>
      <c r="G16" s="98"/>
      <c r="H16" s="99"/>
      <c r="I16" s="108"/>
      <c r="J16" s="109"/>
      <c r="K16" s="108"/>
      <c r="L16" s="109"/>
      <c r="M16" s="108"/>
      <c r="N16" s="109"/>
      <c r="O16" s="110"/>
      <c r="P16" s="111"/>
      <c r="Q16" s="110"/>
      <c r="R16" s="111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110"/>
      <c r="F17" s="111"/>
      <c r="G17" s="121"/>
      <c r="H17" s="122"/>
      <c r="I17" s="108"/>
      <c r="J17" s="109"/>
      <c r="K17" s="108"/>
      <c r="L17" s="109"/>
      <c r="M17" s="108"/>
      <c r="N17" s="109"/>
      <c r="O17" s="110"/>
      <c r="P17" s="111"/>
      <c r="Q17" s="110"/>
      <c r="R17" s="111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94"/>
      <c r="B18" s="94"/>
      <c r="C18" s="94"/>
      <c r="D18" s="23"/>
      <c r="E18" s="108"/>
      <c r="F18" s="109"/>
      <c r="G18" s="56"/>
      <c r="H18" s="57"/>
      <c r="I18" s="108"/>
      <c r="J18" s="109"/>
      <c r="K18" s="108"/>
      <c r="L18" s="109"/>
      <c r="M18" s="108"/>
      <c r="N18" s="109"/>
      <c r="O18" s="110"/>
      <c r="P18" s="111"/>
      <c r="Q18" s="110"/>
      <c r="R18" s="111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10">
        <v>8</v>
      </c>
      <c r="F19" s="111"/>
      <c r="G19" s="121">
        <v>8</v>
      </c>
      <c r="H19" s="122"/>
      <c r="I19" s="110">
        <v>8</v>
      </c>
      <c r="J19" s="111"/>
      <c r="K19" s="110">
        <v>8</v>
      </c>
      <c r="L19" s="111"/>
      <c r="M19" s="121">
        <v>8</v>
      </c>
      <c r="N19" s="122"/>
      <c r="O19" s="110"/>
      <c r="P19" s="111"/>
      <c r="Q19" s="110"/>
      <c r="R19" s="111"/>
      <c r="S19" s="25">
        <f>E19+G19+I19+K19+M19+O19+Q19</f>
        <v>40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10"/>
      <c r="F20" s="111"/>
      <c r="G20" s="110"/>
      <c r="H20" s="111"/>
      <c r="I20" s="110"/>
      <c r="J20" s="111"/>
      <c r="K20" s="110"/>
      <c r="L20" s="111"/>
      <c r="M20" s="121"/>
      <c r="N20" s="122"/>
      <c r="O20" s="110"/>
      <c r="P20" s="111"/>
      <c r="Q20" s="110"/>
      <c r="R20" s="111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12">
        <f>SUM(E4:E20)</f>
        <v>8</v>
      </c>
      <c r="F21" s="113"/>
      <c r="G21" s="112">
        <f>SUM(G4:G20)</f>
        <v>8</v>
      </c>
      <c r="H21" s="113"/>
      <c r="I21" s="112">
        <f>SUM(I4:I20)</f>
        <v>8</v>
      </c>
      <c r="J21" s="113"/>
      <c r="K21" s="112">
        <f>SUM(K4:K20)</f>
        <v>8</v>
      </c>
      <c r="L21" s="113"/>
      <c r="M21" s="112">
        <f>SUM(M4:M20)</f>
        <v>8</v>
      </c>
      <c r="N21" s="113"/>
      <c r="O21" s="112">
        <f>SUM(O4:O20)</f>
        <v>0</v>
      </c>
      <c r="P21" s="113"/>
      <c r="Q21" s="112">
        <f>SUM(Q4:Q20)</f>
        <v>0</v>
      </c>
      <c r="R21" s="113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/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40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0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14:P14"/>
    <mergeCell ref="Q14:R14"/>
    <mergeCell ref="O16:P16"/>
    <mergeCell ref="Q16:R16"/>
    <mergeCell ref="I15:J15"/>
    <mergeCell ref="K15:L15"/>
    <mergeCell ref="G13:H13"/>
    <mergeCell ref="I13:J13"/>
    <mergeCell ref="K13:L13"/>
    <mergeCell ref="E16:F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11</v>
      </c>
      <c r="Q3" s="55"/>
      <c r="R3" s="55"/>
      <c r="S3" s="25"/>
      <c r="T3" s="25"/>
      <c r="U3" s="26"/>
      <c r="V3" s="26"/>
    </row>
    <row r="4" spans="1:22" x14ac:dyDescent="0.25">
      <c r="A4" s="48">
        <v>6462</v>
      </c>
      <c r="B4" s="107" t="s">
        <v>131</v>
      </c>
      <c r="C4" s="50">
        <v>6</v>
      </c>
      <c r="D4" s="58" t="s">
        <v>77</v>
      </c>
      <c r="E4" s="116">
        <v>9</v>
      </c>
      <c r="F4" s="116"/>
      <c r="G4" s="116">
        <v>9</v>
      </c>
      <c r="H4" s="116"/>
      <c r="I4" s="116">
        <v>9</v>
      </c>
      <c r="J4" s="116"/>
      <c r="K4" s="116"/>
      <c r="L4" s="116"/>
      <c r="M4" s="116"/>
      <c r="N4" s="116"/>
      <c r="O4" s="108">
        <v>4</v>
      </c>
      <c r="P4" s="109"/>
      <c r="Q4" s="110"/>
      <c r="R4" s="111"/>
      <c r="S4" s="25">
        <f>E4+G4+I4+K4+M4+O4+Q4</f>
        <v>31</v>
      </c>
      <c r="T4" s="25">
        <f t="shared" ref="T4:T17" si="0">SUM(S4-U4-V4)</f>
        <v>24</v>
      </c>
      <c r="U4" s="28">
        <v>7</v>
      </c>
      <c r="V4" s="28"/>
    </row>
    <row r="5" spans="1:22" x14ac:dyDescent="0.25">
      <c r="A5" s="48">
        <v>6435</v>
      </c>
      <c r="B5" s="107" t="s">
        <v>130</v>
      </c>
      <c r="C5" s="50">
        <v>68</v>
      </c>
      <c r="D5" s="58" t="s">
        <v>109</v>
      </c>
      <c r="E5" s="116"/>
      <c r="F5" s="116"/>
      <c r="G5" s="116"/>
      <c r="H5" s="116"/>
      <c r="I5" s="114"/>
      <c r="J5" s="109"/>
      <c r="K5" s="108">
        <v>9</v>
      </c>
      <c r="L5" s="109"/>
      <c r="M5" s="108">
        <v>9</v>
      </c>
      <c r="N5" s="109"/>
      <c r="O5" s="108"/>
      <c r="P5" s="109"/>
      <c r="Q5" s="110"/>
      <c r="R5" s="111"/>
      <c r="S5" s="25">
        <f t="shared" ref="S5:S20" si="1">E5+G5+I5+K5+M5+O5+Q5</f>
        <v>18</v>
      </c>
      <c r="T5" s="25">
        <f t="shared" si="0"/>
        <v>16</v>
      </c>
      <c r="U5" s="28">
        <v>2</v>
      </c>
      <c r="V5" s="28"/>
    </row>
    <row r="6" spans="1:22" x14ac:dyDescent="0.25">
      <c r="A6" s="48"/>
      <c r="B6" s="48"/>
      <c r="C6" s="50"/>
      <c r="D6" s="58"/>
      <c r="E6" s="116"/>
      <c r="F6" s="116"/>
      <c r="G6" s="116"/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0"/>
      <c r="B16" s="48"/>
      <c r="C16" s="48"/>
      <c r="D16" s="59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9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9</v>
      </c>
      <c r="L20" s="113"/>
      <c r="M20" s="112">
        <f>SUM(M4:M19)</f>
        <v>9</v>
      </c>
      <c r="N20" s="113"/>
      <c r="O20" s="112">
        <f>SUM(O4:O19)</f>
        <v>4</v>
      </c>
      <c r="P20" s="113"/>
      <c r="Q20" s="112">
        <f>SUM(Q4:Q19)</f>
        <v>0</v>
      </c>
      <c r="R20" s="113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4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9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9" sqref="E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6">
        <v>7</v>
      </c>
      <c r="F3" s="86">
        <v>16.3</v>
      </c>
      <c r="G3" s="86">
        <v>7.3</v>
      </c>
      <c r="H3" s="86">
        <v>16.3</v>
      </c>
      <c r="I3" s="86">
        <v>7</v>
      </c>
      <c r="J3" s="86">
        <v>16.3</v>
      </c>
      <c r="K3" s="86">
        <v>8.15</v>
      </c>
      <c r="L3" s="86">
        <v>16.3</v>
      </c>
      <c r="M3" s="86">
        <v>7</v>
      </c>
      <c r="N3" s="86">
        <v>16.3</v>
      </c>
      <c r="O3" s="86">
        <v>7</v>
      </c>
      <c r="P3" s="86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48">
        <v>42</v>
      </c>
      <c r="D4" s="27" t="s">
        <v>76</v>
      </c>
      <c r="E4" s="116">
        <v>3</v>
      </c>
      <c r="F4" s="116"/>
      <c r="G4" s="116"/>
      <c r="H4" s="116"/>
      <c r="I4" s="116"/>
      <c r="J4" s="116"/>
      <c r="K4" s="116"/>
      <c r="L4" s="116"/>
      <c r="M4" s="116">
        <v>1</v>
      </c>
      <c r="N4" s="116"/>
      <c r="O4" s="108">
        <v>6</v>
      </c>
      <c r="P4" s="109"/>
      <c r="Q4" s="110"/>
      <c r="R4" s="111"/>
      <c r="S4" s="25">
        <f>E4+G4+I4+K4+M4+O4+Q4</f>
        <v>10</v>
      </c>
      <c r="T4" s="25">
        <f t="shared" ref="T4:T21" si="0">SUM(S4-U4-V4)</f>
        <v>9</v>
      </c>
      <c r="U4" s="28">
        <v>1</v>
      </c>
      <c r="V4" s="28"/>
    </row>
    <row r="5" spans="1:22" x14ac:dyDescent="0.25">
      <c r="A5" s="48">
        <v>6486</v>
      </c>
      <c r="B5" s="107" t="s">
        <v>126</v>
      </c>
      <c r="C5" s="50">
        <v>12</v>
      </c>
      <c r="D5" s="58" t="s">
        <v>84</v>
      </c>
      <c r="E5" s="116"/>
      <c r="F5" s="116"/>
      <c r="G5" s="116"/>
      <c r="H5" s="116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4" si="1">E5+G5+I5+K5+M5+O5+Q5</f>
        <v>0</v>
      </c>
      <c r="T5" s="25">
        <f t="shared" si="0"/>
        <v>-0.5</v>
      </c>
      <c r="U5" s="28">
        <v>0.5</v>
      </c>
      <c r="V5" s="28"/>
    </row>
    <row r="6" spans="1:22" x14ac:dyDescent="0.25">
      <c r="A6" s="48">
        <v>6409</v>
      </c>
      <c r="B6" s="107" t="s">
        <v>125</v>
      </c>
      <c r="C6" s="50">
        <v>11</v>
      </c>
      <c r="D6" s="39" t="s">
        <v>62</v>
      </c>
      <c r="E6" s="116">
        <v>6</v>
      </c>
      <c r="F6" s="116"/>
      <c r="G6" s="116">
        <v>7</v>
      </c>
      <c r="H6" s="116"/>
      <c r="I6" s="114">
        <v>3</v>
      </c>
      <c r="J6" s="109"/>
      <c r="K6" s="108">
        <v>2.5</v>
      </c>
      <c r="L6" s="109"/>
      <c r="M6" s="108">
        <v>6.75</v>
      </c>
      <c r="N6" s="109"/>
      <c r="O6" s="108"/>
      <c r="P6" s="109"/>
      <c r="Q6" s="110"/>
      <c r="R6" s="111"/>
      <c r="S6" s="25">
        <f t="shared" si="1"/>
        <v>25.25</v>
      </c>
      <c r="T6" s="25">
        <f t="shared" si="0"/>
        <v>19.25</v>
      </c>
      <c r="U6" s="28">
        <v>6</v>
      </c>
      <c r="V6" s="28"/>
    </row>
    <row r="7" spans="1:22" x14ac:dyDescent="0.25">
      <c r="A7" s="48">
        <v>6435</v>
      </c>
      <c r="B7" s="107" t="s">
        <v>130</v>
      </c>
      <c r="C7" s="50">
        <v>26</v>
      </c>
      <c r="D7" s="58" t="s">
        <v>83</v>
      </c>
      <c r="E7" s="116"/>
      <c r="F7" s="116"/>
      <c r="G7" s="116">
        <v>1.5</v>
      </c>
      <c r="H7" s="116"/>
      <c r="I7" s="114">
        <v>3</v>
      </c>
      <c r="J7" s="109"/>
      <c r="K7" s="108">
        <v>0.5</v>
      </c>
      <c r="L7" s="109"/>
      <c r="M7" s="108"/>
      <c r="N7" s="109"/>
      <c r="O7" s="108"/>
      <c r="P7" s="109"/>
      <c r="Q7" s="110"/>
      <c r="R7" s="111"/>
      <c r="S7" s="25">
        <f t="shared" si="1"/>
        <v>5</v>
      </c>
      <c r="T7" s="25">
        <f t="shared" si="0"/>
        <v>4</v>
      </c>
      <c r="U7" s="28">
        <v>1</v>
      </c>
      <c r="V7" s="28"/>
    </row>
    <row r="8" spans="1:22" x14ac:dyDescent="0.25">
      <c r="A8" s="48">
        <v>6445</v>
      </c>
      <c r="B8" s="107" t="s">
        <v>134</v>
      </c>
      <c r="C8" s="50">
        <v>10</v>
      </c>
      <c r="D8" s="58" t="s">
        <v>110</v>
      </c>
      <c r="E8" s="116"/>
      <c r="F8" s="116"/>
      <c r="G8" s="116"/>
      <c r="H8" s="116"/>
      <c r="I8" s="114"/>
      <c r="J8" s="109"/>
      <c r="K8" s="108">
        <v>1.75</v>
      </c>
      <c r="L8" s="109"/>
      <c r="M8" s="108"/>
      <c r="N8" s="109"/>
      <c r="O8" s="108"/>
      <c r="P8" s="109"/>
      <c r="Q8" s="110"/>
      <c r="R8" s="111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8">
        <v>6409</v>
      </c>
      <c r="B9" s="107" t="s">
        <v>125</v>
      </c>
      <c r="C9" s="50">
        <v>13</v>
      </c>
      <c r="D9" s="39" t="s">
        <v>111</v>
      </c>
      <c r="E9" s="108"/>
      <c r="F9" s="109"/>
      <c r="G9" s="108"/>
      <c r="H9" s="109"/>
      <c r="I9" s="108"/>
      <c r="J9" s="109"/>
      <c r="K9" s="108">
        <v>1.5</v>
      </c>
      <c r="L9" s="109"/>
      <c r="M9" s="108"/>
      <c r="N9" s="109"/>
      <c r="O9" s="108"/>
      <c r="P9" s="109"/>
      <c r="Q9" s="110"/>
      <c r="R9" s="111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>
        <v>6436</v>
      </c>
      <c r="B10" s="107" t="s">
        <v>123</v>
      </c>
      <c r="C10" s="50">
        <v>7</v>
      </c>
      <c r="D10" s="39" t="s">
        <v>112</v>
      </c>
      <c r="E10" s="108"/>
      <c r="F10" s="109"/>
      <c r="G10" s="108"/>
      <c r="H10" s="109"/>
      <c r="I10" s="108"/>
      <c r="J10" s="109"/>
      <c r="K10" s="108">
        <v>1.5</v>
      </c>
      <c r="L10" s="109"/>
      <c r="M10" s="108"/>
      <c r="N10" s="109"/>
      <c r="O10" s="108"/>
      <c r="P10" s="109"/>
      <c r="Q10" s="110"/>
      <c r="R10" s="111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>
        <v>6436</v>
      </c>
      <c r="B11" s="107" t="s">
        <v>123</v>
      </c>
      <c r="C11" s="50">
        <v>7</v>
      </c>
      <c r="D11" s="39" t="s">
        <v>75</v>
      </c>
      <c r="E11" s="108"/>
      <c r="F11" s="109"/>
      <c r="G11" s="108"/>
      <c r="H11" s="109"/>
      <c r="I11" s="108"/>
      <c r="J11" s="109"/>
      <c r="K11" s="108"/>
      <c r="L11" s="109"/>
      <c r="M11" s="108">
        <v>1.25</v>
      </c>
      <c r="N11" s="109"/>
      <c r="O11" s="108"/>
      <c r="P11" s="109"/>
      <c r="Q11" s="110"/>
      <c r="R11" s="111"/>
      <c r="S11" s="25">
        <f t="shared" ref="S11:S14" si="2">E11+G11+I11+K11+M11+O11+Q11</f>
        <v>1.25</v>
      </c>
      <c r="T11" s="25">
        <f t="shared" ref="T11:T14" si="3">SUM(S11-U11-V11)</f>
        <v>0.25</v>
      </c>
      <c r="U11" s="28">
        <v>1</v>
      </c>
      <c r="V11" s="28"/>
    </row>
    <row r="12" spans="1:22" x14ac:dyDescent="0.25">
      <c r="A12" s="48"/>
      <c r="B12" s="48"/>
      <c r="C12" s="50"/>
      <c r="D12" s="39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129</v>
      </c>
      <c r="C20" s="48"/>
      <c r="D20" s="27" t="s">
        <v>96</v>
      </c>
      <c r="E20" s="108"/>
      <c r="F20" s="109"/>
      <c r="G20" s="108"/>
      <c r="H20" s="109"/>
      <c r="I20" s="108">
        <v>1</v>
      </c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78">
        <v>3600</v>
      </c>
      <c r="B21" s="78" t="s">
        <v>129</v>
      </c>
      <c r="C21" s="78"/>
      <c r="D21" s="23" t="s">
        <v>95</v>
      </c>
      <c r="E21" s="108"/>
      <c r="F21" s="109"/>
      <c r="G21" s="108"/>
      <c r="H21" s="109"/>
      <c r="I21" s="108">
        <v>2</v>
      </c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0"/>
      <c r="R23" s="11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2">
        <f>SUM(E4:E23)</f>
        <v>9</v>
      </c>
      <c r="F24" s="113"/>
      <c r="G24" s="112">
        <f>SUM(G4:G23)</f>
        <v>8.5</v>
      </c>
      <c r="H24" s="113"/>
      <c r="I24" s="112">
        <f>SUM(I4:I23)</f>
        <v>9</v>
      </c>
      <c r="J24" s="113"/>
      <c r="K24" s="112">
        <f>SUM(K4:K23)</f>
        <v>7.75</v>
      </c>
      <c r="L24" s="113"/>
      <c r="M24" s="112">
        <f>SUM(M4:M23)</f>
        <v>9</v>
      </c>
      <c r="N24" s="113"/>
      <c r="O24" s="112">
        <f>SUM(O4:O23)</f>
        <v>6</v>
      </c>
      <c r="P24" s="113"/>
      <c r="Q24" s="112">
        <f>SUM(Q4:Q23)</f>
        <v>0</v>
      </c>
      <c r="R24" s="113"/>
      <c r="S24" s="25">
        <f t="shared" si="1"/>
        <v>49.25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0.5</v>
      </c>
      <c r="I26" s="32"/>
      <c r="J26" s="32">
        <f>SUM(I24)-J25</f>
        <v>1</v>
      </c>
      <c r="K26" s="32"/>
      <c r="L26" s="32">
        <f>SUM(K24)-L25</f>
        <v>-0.25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9.25</v>
      </c>
      <c r="T26" s="28"/>
      <c r="U26" s="28">
        <f>SUM(U4:U25)</f>
        <v>9.5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39.75</v>
      </c>
      <c r="I29" s="2">
        <v>3600</v>
      </c>
    </row>
    <row r="30" spans="1:22" x14ac:dyDescent="0.25">
      <c r="A30" s="16" t="s">
        <v>26</v>
      </c>
      <c r="C30" s="41">
        <f>U26</f>
        <v>9.5</v>
      </c>
      <c r="D30" s="33"/>
      <c r="I30" s="45">
        <v>3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49.25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20" sqref="I20:P2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48">
        <v>23</v>
      </c>
      <c r="D4" s="27" t="s">
        <v>83</v>
      </c>
      <c r="E4" s="116">
        <v>0.5</v>
      </c>
      <c r="F4" s="116"/>
      <c r="G4" s="116"/>
      <c r="H4" s="116"/>
      <c r="I4" s="116"/>
      <c r="J4" s="116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0.5</v>
      </c>
      <c r="T4" s="25">
        <f t="shared" ref="T4:T20" si="0">SUM(S4-U4-V4)</f>
        <v>0.5</v>
      </c>
      <c r="U4" s="28"/>
      <c r="V4" s="28"/>
    </row>
    <row r="5" spans="1:22" x14ac:dyDescent="0.25">
      <c r="A5" s="48">
        <v>6436</v>
      </c>
      <c r="B5" s="107" t="s">
        <v>123</v>
      </c>
      <c r="C5" s="48">
        <v>84</v>
      </c>
      <c r="D5" s="27" t="s">
        <v>82</v>
      </c>
      <c r="E5" s="116">
        <v>0.5</v>
      </c>
      <c r="F5" s="116"/>
      <c r="G5" s="116"/>
      <c r="H5" s="116"/>
      <c r="I5" s="116"/>
      <c r="J5" s="116"/>
      <c r="K5" s="116"/>
      <c r="L5" s="116"/>
      <c r="M5" s="108"/>
      <c r="N5" s="109"/>
      <c r="O5" s="108"/>
      <c r="P5" s="109"/>
      <c r="Q5" s="110"/>
      <c r="R5" s="111"/>
      <c r="S5" s="25">
        <f t="shared" ref="S5:S23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6435</v>
      </c>
      <c r="B6" s="107" t="s">
        <v>130</v>
      </c>
      <c r="C6" s="48">
        <v>49</v>
      </c>
      <c r="D6" s="27" t="s">
        <v>76</v>
      </c>
      <c r="E6" s="116">
        <v>2</v>
      </c>
      <c r="F6" s="116"/>
      <c r="G6" s="116">
        <v>4</v>
      </c>
      <c r="H6" s="116"/>
      <c r="I6" s="116">
        <v>2.75</v>
      </c>
      <c r="J6" s="116"/>
      <c r="K6" s="116"/>
      <c r="L6" s="116"/>
      <c r="M6" s="108"/>
      <c r="N6" s="109"/>
      <c r="O6" s="108"/>
      <c r="P6" s="109"/>
      <c r="Q6" s="110"/>
      <c r="R6" s="111"/>
      <c r="S6" s="25">
        <f t="shared" si="1"/>
        <v>8.75</v>
      </c>
      <c r="T6" s="25">
        <f t="shared" si="0"/>
        <v>7.75</v>
      </c>
      <c r="U6" s="28">
        <v>1</v>
      </c>
      <c r="V6" s="28"/>
    </row>
    <row r="7" spans="1:22" x14ac:dyDescent="0.25">
      <c r="A7" s="48">
        <v>6409</v>
      </c>
      <c r="B7" s="107" t="s">
        <v>123</v>
      </c>
      <c r="C7" s="48">
        <v>11</v>
      </c>
      <c r="D7" s="27" t="s">
        <v>122</v>
      </c>
      <c r="E7" s="116">
        <v>2</v>
      </c>
      <c r="F7" s="116"/>
      <c r="G7" s="116">
        <v>4</v>
      </c>
      <c r="H7" s="116"/>
      <c r="I7" s="116">
        <v>3.75</v>
      </c>
      <c r="J7" s="116"/>
      <c r="K7" s="116"/>
      <c r="L7" s="116"/>
      <c r="M7" s="108"/>
      <c r="N7" s="109"/>
      <c r="O7" s="108"/>
      <c r="P7" s="109"/>
      <c r="Q7" s="110"/>
      <c r="R7" s="111"/>
      <c r="S7" s="25">
        <f t="shared" si="1"/>
        <v>9.75</v>
      </c>
      <c r="T7" s="25">
        <f t="shared" si="0"/>
        <v>9.75</v>
      </c>
      <c r="U7" s="28"/>
      <c r="V7" s="28"/>
    </row>
    <row r="8" spans="1:22" x14ac:dyDescent="0.25">
      <c r="A8" s="48">
        <v>6435</v>
      </c>
      <c r="B8" s="107" t="s">
        <v>130</v>
      </c>
      <c r="C8" s="48">
        <v>46</v>
      </c>
      <c r="D8" s="27" t="s">
        <v>76</v>
      </c>
      <c r="E8" s="116">
        <v>2</v>
      </c>
      <c r="F8" s="116"/>
      <c r="G8" s="116"/>
      <c r="H8" s="116"/>
      <c r="I8" s="116"/>
      <c r="J8" s="116"/>
      <c r="K8" s="116"/>
      <c r="L8" s="116"/>
      <c r="M8" s="108">
        <v>2.25</v>
      </c>
      <c r="N8" s="109"/>
      <c r="O8" s="108"/>
      <c r="P8" s="109"/>
      <c r="Q8" s="110"/>
      <c r="R8" s="111"/>
      <c r="S8" s="25">
        <f t="shared" si="1"/>
        <v>4.25</v>
      </c>
      <c r="T8" s="25">
        <f t="shared" si="0"/>
        <v>3.25</v>
      </c>
      <c r="U8" s="28">
        <v>1</v>
      </c>
      <c r="V8" s="28"/>
    </row>
    <row r="9" spans="1:22" x14ac:dyDescent="0.25">
      <c r="A9" s="48">
        <v>6435</v>
      </c>
      <c r="B9" s="107" t="s">
        <v>130</v>
      </c>
      <c r="C9" s="48">
        <v>44</v>
      </c>
      <c r="D9" s="27" t="s">
        <v>76</v>
      </c>
      <c r="E9" s="116">
        <v>2</v>
      </c>
      <c r="F9" s="116"/>
      <c r="G9" s="116">
        <v>1</v>
      </c>
      <c r="H9" s="116"/>
      <c r="I9" s="116"/>
      <c r="J9" s="116"/>
      <c r="K9" s="116"/>
      <c r="L9" s="116"/>
      <c r="M9" s="108"/>
      <c r="N9" s="109"/>
      <c r="O9" s="108"/>
      <c r="P9" s="109"/>
      <c r="Q9" s="110"/>
      <c r="R9" s="111"/>
      <c r="S9" s="25">
        <f t="shared" si="1"/>
        <v>3</v>
      </c>
      <c r="T9" s="25">
        <f t="shared" si="0"/>
        <v>1</v>
      </c>
      <c r="U9" s="28">
        <v>2</v>
      </c>
      <c r="V9" s="28"/>
    </row>
    <row r="10" spans="1:22" x14ac:dyDescent="0.25">
      <c r="A10" s="48">
        <v>6435</v>
      </c>
      <c r="B10" s="107" t="s">
        <v>130</v>
      </c>
      <c r="C10" s="50">
        <v>26</v>
      </c>
      <c r="D10" s="58" t="s">
        <v>91</v>
      </c>
      <c r="E10" s="116"/>
      <c r="F10" s="116"/>
      <c r="G10" s="116"/>
      <c r="H10" s="116"/>
      <c r="I10" s="116">
        <v>2</v>
      </c>
      <c r="J10" s="116"/>
      <c r="K10" s="116"/>
      <c r="L10" s="116"/>
      <c r="M10" s="108"/>
      <c r="N10" s="109"/>
      <c r="O10" s="108"/>
      <c r="P10" s="109"/>
      <c r="Q10" s="110"/>
      <c r="R10" s="11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6435</v>
      </c>
      <c r="B11" s="107" t="s">
        <v>130</v>
      </c>
      <c r="C11" s="50">
        <v>33</v>
      </c>
      <c r="D11" s="58" t="s">
        <v>102</v>
      </c>
      <c r="E11" s="116"/>
      <c r="F11" s="116"/>
      <c r="G11" s="116"/>
      <c r="H11" s="116"/>
      <c r="I11" s="116"/>
      <c r="J11" s="116"/>
      <c r="K11" s="116">
        <v>1.5</v>
      </c>
      <c r="L11" s="116"/>
      <c r="M11" s="108"/>
      <c r="N11" s="109"/>
      <c r="O11" s="108"/>
      <c r="P11" s="109"/>
      <c r="Q11" s="110"/>
      <c r="R11" s="111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6435</v>
      </c>
      <c r="B12" s="107" t="s">
        <v>130</v>
      </c>
      <c r="C12" s="50">
        <v>68</v>
      </c>
      <c r="D12" s="58" t="s">
        <v>109</v>
      </c>
      <c r="E12" s="116"/>
      <c r="F12" s="116"/>
      <c r="G12" s="116"/>
      <c r="H12" s="116"/>
      <c r="I12" s="116"/>
      <c r="J12" s="116"/>
      <c r="K12" s="108">
        <v>6</v>
      </c>
      <c r="L12" s="109"/>
      <c r="M12" s="108"/>
      <c r="N12" s="109"/>
      <c r="O12" s="108"/>
      <c r="P12" s="109"/>
      <c r="Q12" s="110"/>
      <c r="R12" s="111"/>
      <c r="S12" s="25">
        <f t="shared" si="1"/>
        <v>6</v>
      </c>
      <c r="T12" s="25">
        <f t="shared" si="0"/>
        <v>5</v>
      </c>
      <c r="U12" s="28">
        <v>1</v>
      </c>
      <c r="V12" s="28"/>
    </row>
    <row r="13" spans="1:22" x14ac:dyDescent="0.25">
      <c r="A13" s="48">
        <v>6436</v>
      </c>
      <c r="B13" s="107" t="s">
        <v>123</v>
      </c>
      <c r="C13" s="48">
        <v>85</v>
      </c>
      <c r="D13" s="59" t="s">
        <v>61</v>
      </c>
      <c r="E13" s="116"/>
      <c r="F13" s="116"/>
      <c r="G13" s="116"/>
      <c r="H13" s="116"/>
      <c r="I13" s="116"/>
      <c r="J13" s="116"/>
      <c r="K13" s="108">
        <v>1</v>
      </c>
      <c r="L13" s="109"/>
      <c r="M13" s="108"/>
      <c r="N13" s="109"/>
      <c r="O13" s="108"/>
      <c r="P13" s="109"/>
      <c r="Q13" s="110"/>
      <c r="R13" s="111"/>
      <c r="S13" s="25">
        <f t="shared" ref="S13:S18" si="2">E13+G13+I13+K13+M13+O13+Q13</f>
        <v>1</v>
      </c>
      <c r="T13" s="25">
        <f t="shared" ref="T13:T18" si="3">SUM(S13-U13-V13)</f>
        <v>1</v>
      </c>
      <c r="U13" s="28"/>
      <c r="V13" s="28"/>
    </row>
    <row r="14" spans="1:22" x14ac:dyDescent="0.25">
      <c r="A14" s="48">
        <v>6435</v>
      </c>
      <c r="B14" s="107" t="s">
        <v>130</v>
      </c>
      <c r="C14" s="48">
        <v>43</v>
      </c>
      <c r="D14" s="27" t="s">
        <v>76</v>
      </c>
      <c r="E14" s="108"/>
      <c r="F14" s="109"/>
      <c r="G14" s="116"/>
      <c r="H14" s="116"/>
      <c r="I14" s="116"/>
      <c r="J14" s="116"/>
      <c r="K14" s="108"/>
      <c r="L14" s="109"/>
      <c r="M14" s="108">
        <v>2.25</v>
      </c>
      <c r="N14" s="109"/>
      <c r="O14" s="108"/>
      <c r="P14" s="109"/>
      <c r="Q14" s="110"/>
      <c r="R14" s="111"/>
      <c r="S14" s="25">
        <f t="shared" si="2"/>
        <v>2.25</v>
      </c>
      <c r="T14" s="25">
        <f t="shared" si="3"/>
        <v>2.25</v>
      </c>
      <c r="U14" s="28"/>
      <c r="V14" s="28"/>
    </row>
    <row r="15" spans="1:22" x14ac:dyDescent="0.25">
      <c r="A15" s="48">
        <v>6435</v>
      </c>
      <c r="B15" s="107" t="s">
        <v>130</v>
      </c>
      <c r="C15" s="48">
        <v>45</v>
      </c>
      <c r="D15" s="27" t="s">
        <v>76</v>
      </c>
      <c r="E15" s="108"/>
      <c r="F15" s="109"/>
      <c r="G15" s="116"/>
      <c r="H15" s="116"/>
      <c r="I15" s="116"/>
      <c r="J15" s="116"/>
      <c r="K15" s="108"/>
      <c r="L15" s="109"/>
      <c r="M15" s="108">
        <v>2.25</v>
      </c>
      <c r="N15" s="109"/>
      <c r="O15" s="108"/>
      <c r="P15" s="109"/>
      <c r="Q15" s="110"/>
      <c r="R15" s="111"/>
      <c r="S15" s="25">
        <f t="shared" si="2"/>
        <v>2.25</v>
      </c>
      <c r="T15" s="25">
        <f t="shared" si="3"/>
        <v>2.25</v>
      </c>
      <c r="U15" s="28"/>
      <c r="V15" s="28"/>
    </row>
    <row r="16" spans="1:22" x14ac:dyDescent="0.25">
      <c r="A16" s="48">
        <v>6435</v>
      </c>
      <c r="B16" s="107" t="s">
        <v>130</v>
      </c>
      <c r="C16" s="48">
        <v>48</v>
      </c>
      <c r="D16" s="27" t="s">
        <v>76</v>
      </c>
      <c r="E16" s="108"/>
      <c r="F16" s="109"/>
      <c r="G16" s="116"/>
      <c r="H16" s="116"/>
      <c r="I16" s="116"/>
      <c r="J16" s="116"/>
      <c r="K16" s="108"/>
      <c r="L16" s="109"/>
      <c r="M16" s="108">
        <v>2.25</v>
      </c>
      <c r="N16" s="109"/>
      <c r="O16" s="108"/>
      <c r="P16" s="109"/>
      <c r="Q16" s="110"/>
      <c r="R16" s="111"/>
      <c r="S16" s="25">
        <f t="shared" si="2"/>
        <v>2.25</v>
      </c>
      <c r="T16" s="25">
        <f t="shared" si="3"/>
        <v>2.25</v>
      </c>
      <c r="U16" s="28"/>
      <c r="V16" s="28"/>
    </row>
    <row r="17" spans="1:22" x14ac:dyDescent="0.25">
      <c r="A17" s="106">
        <v>6296</v>
      </c>
      <c r="B17" s="107" t="s">
        <v>127</v>
      </c>
      <c r="C17" s="48">
        <v>77</v>
      </c>
      <c r="D17" s="59" t="s">
        <v>84</v>
      </c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>
        <v>5.75</v>
      </c>
      <c r="P17" s="109"/>
      <c r="Q17" s="110"/>
      <c r="R17" s="111"/>
      <c r="S17" s="25">
        <f t="shared" si="2"/>
        <v>5.75</v>
      </c>
      <c r="T17" s="25">
        <f t="shared" si="3"/>
        <v>0</v>
      </c>
      <c r="U17" s="28">
        <v>5.75</v>
      </c>
      <c r="V17" s="28"/>
    </row>
    <row r="18" spans="1:22" x14ac:dyDescent="0.25">
      <c r="A18" s="90"/>
      <c r="B18" s="90"/>
      <c r="C18" s="90"/>
      <c r="D18" s="23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129</v>
      </c>
      <c r="C20" s="48"/>
      <c r="D20" s="27" t="s">
        <v>66</v>
      </c>
      <c r="E20" s="108"/>
      <c r="F20" s="109"/>
      <c r="G20" s="108"/>
      <c r="H20" s="109"/>
      <c r="I20" s="108">
        <v>0.5</v>
      </c>
      <c r="J20" s="109"/>
      <c r="K20" s="108">
        <v>0.5</v>
      </c>
      <c r="L20" s="109"/>
      <c r="M20" s="108"/>
      <c r="N20" s="109"/>
      <c r="O20" s="108">
        <v>0.25</v>
      </c>
      <c r="P20" s="109"/>
      <c r="Q20" s="110"/>
      <c r="R20" s="111"/>
      <c r="S20" s="25">
        <f t="shared" si="1"/>
        <v>1.25</v>
      </c>
      <c r="T20" s="25">
        <f t="shared" si="0"/>
        <v>1</v>
      </c>
      <c r="U20" s="28">
        <v>0.25</v>
      </c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0"/>
      <c r="R21" s="11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2">
        <f>SUM(E4:E22)</f>
        <v>9</v>
      </c>
      <c r="F23" s="113"/>
      <c r="G23" s="112">
        <f>SUM(G4:G22)</f>
        <v>9</v>
      </c>
      <c r="H23" s="113"/>
      <c r="I23" s="112">
        <f>SUM(I4:I22)</f>
        <v>9</v>
      </c>
      <c r="J23" s="113"/>
      <c r="K23" s="112">
        <f>SUM(K4:K22)</f>
        <v>9</v>
      </c>
      <c r="L23" s="113"/>
      <c r="M23" s="112">
        <f>SUM(M4:M22)</f>
        <v>9</v>
      </c>
      <c r="N23" s="113"/>
      <c r="O23" s="112">
        <f>SUM(O4:O22)</f>
        <v>6</v>
      </c>
      <c r="P23" s="113"/>
      <c r="Q23" s="112">
        <f>SUM(Q4:Q22)</f>
        <v>0</v>
      </c>
      <c r="R23" s="113"/>
      <c r="S23" s="25">
        <f t="shared" si="1"/>
        <v>51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11</v>
      </c>
      <c r="T25" s="28"/>
      <c r="U25" s="28">
        <f>SUM(U4:U24)</f>
        <v>11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</v>
      </c>
      <c r="D29" s="33"/>
      <c r="I29" s="45">
        <v>1.25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51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>
        <v>33</v>
      </c>
      <c r="D4" s="58" t="s">
        <v>102</v>
      </c>
      <c r="E4" s="116">
        <v>8.5</v>
      </c>
      <c r="F4" s="116"/>
      <c r="G4" s="116">
        <v>9</v>
      </c>
      <c r="H4" s="116"/>
      <c r="I4" s="116">
        <v>9</v>
      </c>
      <c r="J4" s="116"/>
      <c r="K4" s="116">
        <v>9</v>
      </c>
      <c r="L4" s="116"/>
      <c r="M4" s="116">
        <v>9</v>
      </c>
      <c r="N4" s="116"/>
      <c r="O4" s="116">
        <v>2.5</v>
      </c>
      <c r="P4" s="116"/>
      <c r="Q4" s="110"/>
      <c r="R4" s="111"/>
      <c r="S4" s="25">
        <f>E4+G4+I4+K4+M4+O4+Q4</f>
        <v>47</v>
      </c>
      <c r="T4" s="25">
        <f t="shared" ref="T4:T17" si="0">SUM(S4-U4-V4)</f>
        <v>39.5</v>
      </c>
      <c r="U4" s="28">
        <v>7.5</v>
      </c>
      <c r="V4" s="28"/>
    </row>
    <row r="5" spans="1:22" x14ac:dyDescent="0.25">
      <c r="A5" s="48"/>
      <c r="B5" s="51"/>
      <c r="C5" s="50"/>
      <c r="D5" s="58"/>
      <c r="E5" s="116"/>
      <c r="F5" s="116"/>
      <c r="G5" s="116"/>
      <c r="H5" s="116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93"/>
      <c r="D6" s="39"/>
      <c r="E6" s="116"/>
      <c r="F6" s="116"/>
      <c r="G6" s="116"/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8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1"/>
      <c r="B9" s="48"/>
      <c r="C9" s="50"/>
      <c r="D9" s="58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48"/>
      <c r="C13" s="48"/>
      <c r="D13" s="59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7"/>
      <c r="B14" s="48"/>
      <c r="C14" s="48"/>
      <c r="D14" s="59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1"/>
      <c r="B15" s="48"/>
      <c r="C15" s="48"/>
      <c r="D15" s="59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1"/>
      <c r="B16" s="48"/>
      <c r="C16" s="48"/>
      <c r="D16" s="59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129</v>
      </c>
      <c r="C17" s="48"/>
      <c r="D17" s="27" t="s">
        <v>66</v>
      </c>
      <c r="E17" s="108">
        <v>0.5</v>
      </c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9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9</v>
      </c>
      <c r="L20" s="113"/>
      <c r="M20" s="112">
        <f>SUM(M4:M19)</f>
        <v>9</v>
      </c>
      <c r="N20" s="113"/>
      <c r="O20" s="112">
        <f>SUM(O4:O19)</f>
        <v>2.5</v>
      </c>
      <c r="P20" s="113"/>
      <c r="Q20" s="112">
        <f>SUM(Q4:Q19)</f>
        <v>0</v>
      </c>
      <c r="R20" s="113"/>
      <c r="S20" s="25">
        <f t="shared" si="1"/>
        <v>47.5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2.5</v>
      </c>
      <c r="Q22" s="32"/>
      <c r="R22" s="32">
        <f>SUM(Q20)</f>
        <v>0</v>
      </c>
      <c r="S22" s="28">
        <f>SUM(E22:R22)</f>
        <v>7.5</v>
      </c>
      <c r="T22" s="28"/>
      <c r="U22" s="28">
        <f>SUM(U4:U21)</f>
        <v>7.5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7.5</v>
      </c>
      <c r="D26" s="33"/>
      <c r="I26" s="45">
        <v>0.5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>
        <v>51</v>
      </c>
      <c r="D4" s="39" t="s">
        <v>76</v>
      </c>
      <c r="E4" s="116">
        <v>8</v>
      </c>
      <c r="F4" s="116"/>
      <c r="G4" s="116">
        <v>8</v>
      </c>
      <c r="H4" s="116"/>
      <c r="I4" s="116">
        <v>8</v>
      </c>
      <c r="J4" s="116"/>
      <c r="K4" s="116">
        <v>8</v>
      </c>
      <c r="L4" s="116"/>
      <c r="M4" s="116">
        <v>8</v>
      </c>
      <c r="N4" s="116"/>
      <c r="O4" s="108"/>
      <c r="P4" s="109"/>
      <c r="Q4" s="110"/>
      <c r="R4" s="11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48"/>
      <c r="C5" s="50"/>
      <c r="D5" s="58"/>
      <c r="E5" s="116"/>
      <c r="F5" s="116"/>
      <c r="G5" s="116"/>
      <c r="H5" s="116"/>
      <c r="I5" s="114"/>
      <c r="J5" s="109"/>
      <c r="K5" s="114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8"/>
      <c r="E6" s="116"/>
      <c r="F6" s="116"/>
      <c r="G6" s="116"/>
      <c r="H6" s="116"/>
      <c r="I6" s="114"/>
      <c r="J6" s="109"/>
      <c r="K6" s="114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6"/>
      <c r="F11" s="116"/>
      <c r="G11" s="116"/>
      <c r="H11" s="116"/>
      <c r="I11" s="114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6"/>
      <c r="F12" s="116"/>
      <c r="G12" s="116"/>
      <c r="H12" s="116"/>
      <c r="I12" s="114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3"/>
      <c r="B13" s="103"/>
      <c r="C13" s="103"/>
      <c r="D13" s="23"/>
      <c r="E13" s="108"/>
      <c r="F13" s="109"/>
      <c r="G13" s="108"/>
      <c r="H13" s="109"/>
      <c r="I13" s="114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6"/>
      <c r="F14" s="116"/>
      <c r="G14" s="116"/>
      <c r="H14" s="116"/>
      <c r="I14" s="114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6"/>
      <c r="F15" s="116"/>
      <c r="G15" s="116"/>
      <c r="H15" s="116"/>
      <c r="I15" s="114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3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6" sqref="E16:P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/>
      <c r="L3" s="54"/>
      <c r="M3" s="54">
        <v>7</v>
      </c>
      <c r="N3" s="54">
        <v>16.3</v>
      </c>
      <c r="O3" s="54">
        <v>7</v>
      </c>
      <c r="P3" s="5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 t="s">
        <v>78</v>
      </c>
      <c r="D4" s="58" t="s">
        <v>70</v>
      </c>
      <c r="E4" s="116">
        <v>3</v>
      </c>
      <c r="F4" s="116"/>
      <c r="G4" s="116">
        <v>1</v>
      </c>
      <c r="H4" s="116"/>
      <c r="I4" s="114">
        <v>1</v>
      </c>
      <c r="J4" s="109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6486</v>
      </c>
      <c r="B5" s="107" t="s">
        <v>126</v>
      </c>
      <c r="C5" s="50">
        <v>12</v>
      </c>
      <c r="D5" s="58" t="s">
        <v>84</v>
      </c>
      <c r="E5" s="116">
        <v>3</v>
      </c>
      <c r="F5" s="116"/>
      <c r="G5" s="116">
        <v>3</v>
      </c>
      <c r="H5" s="116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>
        <v>6436</v>
      </c>
      <c r="B6" s="107" t="s">
        <v>123</v>
      </c>
      <c r="C6" s="50" t="s">
        <v>79</v>
      </c>
      <c r="D6" s="58" t="s">
        <v>85</v>
      </c>
      <c r="E6" s="116"/>
      <c r="F6" s="116"/>
      <c r="G6" s="116">
        <v>1</v>
      </c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6436</v>
      </c>
      <c r="B7" s="107" t="s">
        <v>123</v>
      </c>
      <c r="C7" s="50">
        <v>84</v>
      </c>
      <c r="D7" s="39" t="s">
        <v>82</v>
      </c>
      <c r="E7" s="116"/>
      <c r="F7" s="116"/>
      <c r="G7" s="116">
        <v>0.5</v>
      </c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6436</v>
      </c>
      <c r="B8" s="107" t="s">
        <v>123</v>
      </c>
      <c r="C8" s="48">
        <v>85</v>
      </c>
      <c r="D8" s="59" t="s">
        <v>61</v>
      </c>
      <c r="E8" s="116"/>
      <c r="F8" s="116"/>
      <c r="G8" s="116">
        <v>2.5</v>
      </c>
      <c r="H8" s="116"/>
      <c r="I8" s="114">
        <v>6.5</v>
      </c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9</v>
      </c>
      <c r="T8" s="25">
        <f t="shared" si="0"/>
        <v>9</v>
      </c>
      <c r="U8" s="28"/>
      <c r="V8" s="28"/>
    </row>
    <row r="9" spans="1:22" x14ac:dyDescent="0.25">
      <c r="A9" s="48">
        <v>6435</v>
      </c>
      <c r="B9" s="107" t="s">
        <v>130</v>
      </c>
      <c r="C9" s="50" t="s">
        <v>73</v>
      </c>
      <c r="D9" s="39" t="s">
        <v>70</v>
      </c>
      <c r="E9" s="108"/>
      <c r="F9" s="109"/>
      <c r="G9" s="108"/>
      <c r="H9" s="109"/>
      <c r="I9" s="108"/>
      <c r="J9" s="109"/>
      <c r="K9" s="108"/>
      <c r="L9" s="109"/>
      <c r="M9" s="108">
        <v>7</v>
      </c>
      <c r="N9" s="109"/>
      <c r="O9" s="108">
        <v>5</v>
      </c>
      <c r="P9" s="109"/>
      <c r="Q9" s="110"/>
      <c r="R9" s="111"/>
      <c r="S9" s="25">
        <f t="shared" si="1"/>
        <v>12</v>
      </c>
      <c r="T9" s="25">
        <f t="shared" si="0"/>
        <v>7</v>
      </c>
      <c r="U9" s="28">
        <v>5</v>
      </c>
      <c r="V9" s="28"/>
    </row>
    <row r="10" spans="1:22" x14ac:dyDescent="0.25">
      <c r="A10" s="48"/>
      <c r="B10" s="48"/>
      <c r="C10" s="48"/>
      <c r="D10" s="59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>
        <v>3601</v>
      </c>
      <c r="B13" s="48" t="s">
        <v>128</v>
      </c>
      <c r="C13" s="50"/>
      <c r="D13" s="39" t="s">
        <v>103</v>
      </c>
      <c r="E13" s="108">
        <v>1</v>
      </c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62"/>
      <c r="B14" s="48"/>
      <c r="C14" s="48"/>
      <c r="D14" s="59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2"/>
      <c r="B15" s="48"/>
      <c r="C15" s="48"/>
      <c r="D15" s="59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05">
        <v>3600</v>
      </c>
      <c r="B16" s="48" t="s">
        <v>129</v>
      </c>
      <c r="C16" s="48"/>
      <c r="D16" s="27" t="s">
        <v>92</v>
      </c>
      <c r="E16" s="108"/>
      <c r="F16" s="109"/>
      <c r="G16" s="108"/>
      <c r="H16" s="109"/>
      <c r="I16" s="108">
        <v>0.5</v>
      </c>
      <c r="J16" s="109"/>
      <c r="K16" s="108"/>
      <c r="L16" s="109"/>
      <c r="M16" s="108">
        <v>1</v>
      </c>
      <c r="N16" s="109"/>
      <c r="O16" s="108"/>
      <c r="P16" s="109"/>
      <c r="Q16" s="110"/>
      <c r="R16" s="111"/>
      <c r="S16" s="25">
        <f t="shared" si="1"/>
        <v>1.5</v>
      </c>
      <c r="T16" s="25">
        <f t="shared" si="0"/>
        <v>1.5</v>
      </c>
      <c r="U16" s="28"/>
      <c r="V16" s="28"/>
    </row>
    <row r="17" spans="1:22" s="17" customFormat="1" x14ac:dyDescent="0.25">
      <c r="A17" s="48">
        <v>3600</v>
      </c>
      <c r="B17" s="48" t="s">
        <v>129</v>
      </c>
      <c r="C17" s="48"/>
      <c r="D17" s="27" t="s">
        <v>68</v>
      </c>
      <c r="E17" s="108">
        <v>1</v>
      </c>
      <c r="F17" s="109"/>
      <c r="G17" s="108">
        <v>1</v>
      </c>
      <c r="H17" s="109"/>
      <c r="I17" s="108">
        <v>1</v>
      </c>
      <c r="J17" s="109"/>
      <c r="K17" s="108"/>
      <c r="L17" s="109"/>
      <c r="M17" s="108">
        <v>1</v>
      </c>
      <c r="N17" s="109"/>
      <c r="O17" s="108">
        <v>1</v>
      </c>
      <c r="P17" s="109"/>
      <c r="Q17" s="110"/>
      <c r="R17" s="111"/>
      <c r="S17" s="25">
        <f t="shared" si="1"/>
        <v>5</v>
      </c>
      <c r="T17" s="25">
        <f t="shared" si="0"/>
        <v>1</v>
      </c>
      <c r="U17" s="28">
        <v>4</v>
      </c>
      <c r="V17" s="28"/>
    </row>
    <row r="18" spans="1:22" s="17" customFormat="1" x14ac:dyDescent="0.25">
      <c r="A18" s="53" t="s">
        <v>37</v>
      </c>
      <c r="B18" s="53"/>
      <c r="C18" s="19"/>
      <c r="D18" s="19"/>
      <c r="E18" s="110"/>
      <c r="F18" s="111"/>
      <c r="G18" s="110"/>
      <c r="H18" s="111"/>
      <c r="I18" s="110"/>
      <c r="J18" s="111"/>
      <c r="K18" s="110">
        <v>8</v>
      </c>
      <c r="L18" s="111"/>
      <c r="M18" s="110"/>
      <c r="N18" s="111"/>
      <c r="O18" s="110"/>
      <c r="P18" s="111"/>
      <c r="Q18" s="110"/>
      <c r="R18" s="111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8</v>
      </c>
      <c r="L20" s="113"/>
      <c r="M20" s="112">
        <f>SUM(M4:M19)</f>
        <v>9</v>
      </c>
      <c r="N20" s="113"/>
      <c r="O20" s="112">
        <f>SUM(O4:O19)</f>
        <v>6</v>
      </c>
      <c r="P20" s="113"/>
      <c r="Q20" s="112">
        <f>SUM(Q4:Q19)</f>
        <v>0</v>
      </c>
      <c r="R20" s="113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9</v>
      </c>
      <c r="D26" s="33"/>
      <c r="I26" s="45">
        <v>6.5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7" sqref="E17:P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 t="s">
        <v>78</v>
      </c>
      <c r="D4" s="58" t="s">
        <v>70</v>
      </c>
      <c r="E4" s="123">
        <v>2</v>
      </c>
      <c r="F4" s="123"/>
      <c r="G4" s="123">
        <v>2.5</v>
      </c>
      <c r="H4" s="123"/>
      <c r="I4" s="123">
        <v>1</v>
      </c>
      <c r="J4" s="123"/>
      <c r="K4" s="123"/>
      <c r="L4" s="123"/>
      <c r="M4" s="123"/>
      <c r="N4" s="123"/>
      <c r="O4" s="116"/>
      <c r="P4" s="116"/>
      <c r="Q4" s="124"/>
      <c r="R4" s="124"/>
      <c r="S4" s="25">
        <f t="shared" ref="S4:S9" si="0">E4+G4+I4+K4+M4+O4+Q4</f>
        <v>5.5</v>
      </c>
      <c r="T4" s="25">
        <f t="shared" ref="T4:T18" si="1">SUM(S4-U4-V4)</f>
        <v>5.5</v>
      </c>
      <c r="U4" s="28"/>
      <c r="V4" s="28"/>
    </row>
    <row r="5" spans="1:22" x14ac:dyDescent="0.25">
      <c r="A5" s="48">
        <v>6486</v>
      </c>
      <c r="B5" s="107" t="s">
        <v>126</v>
      </c>
      <c r="C5" s="50">
        <v>12</v>
      </c>
      <c r="D5" s="58" t="s">
        <v>84</v>
      </c>
      <c r="E5" s="123">
        <v>3</v>
      </c>
      <c r="F5" s="123"/>
      <c r="G5" s="123">
        <v>1</v>
      </c>
      <c r="H5" s="123"/>
      <c r="I5" s="123">
        <v>1</v>
      </c>
      <c r="J5" s="123"/>
      <c r="K5" s="123"/>
      <c r="L5" s="123"/>
      <c r="M5" s="123"/>
      <c r="N5" s="123"/>
      <c r="O5" s="116"/>
      <c r="P5" s="116"/>
      <c r="Q5" s="124"/>
      <c r="R5" s="124"/>
      <c r="S5" s="25">
        <f t="shared" si="0"/>
        <v>5</v>
      </c>
      <c r="T5" s="25">
        <f>SUM(S5-U5-V5)</f>
        <v>5</v>
      </c>
      <c r="U5" s="28"/>
      <c r="V5" s="28"/>
    </row>
    <row r="6" spans="1:22" x14ac:dyDescent="0.25">
      <c r="A6" s="48">
        <v>6436</v>
      </c>
      <c r="B6" s="107" t="s">
        <v>123</v>
      </c>
      <c r="C6" s="50" t="s">
        <v>79</v>
      </c>
      <c r="D6" s="58" t="s">
        <v>85</v>
      </c>
      <c r="E6" s="123"/>
      <c r="F6" s="123"/>
      <c r="G6" s="123">
        <v>2</v>
      </c>
      <c r="H6" s="123"/>
      <c r="I6" s="123"/>
      <c r="J6" s="123"/>
      <c r="K6" s="123"/>
      <c r="L6" s="123"/>
      <c r="M6" s="123"/>
      <c r="N6" s="123"/>
      <c r="O6" s="116"/>
      <c r="P6" s="116"/>
      <c r="Q6" s="124"/>
      <c r="R6" s="124"/>
      <c r="S6" s="25">
        <f t="shared" si="0"/>
        <v>2</v>
      </c>
      <c r="T6" s="25">
        <f>SUM(S6-U6-V6)</f>
        <v>2</v>
      </c>
      <c r="U6" s="28"/>
      <c r="V6" s="28"/>
    </row>
    <row r="7" spans="1:22" x14ac:dyDescent="0.25">
      <c r="A7" s="48">
        <v>6436</v>
      </c>
      <c r="B7" s="107" t="s">
        <v>123</v>
      </c>
      <c r="C7" s="50">
        <v>84</v>
      </c>
      <c r="D7" s="39" t="s">
        <v>82</v>
      </c>
      <c r="E7" s="123"/>
      <c r="F7" s="123"/>
      <c r="G7" s="123">
        <v>1</v>
      </c>
      <c r="H7" s="123"/>
      <c r="I7" s="123"/>
      <c r="J7" s="123"/>
      <c r="K7" s="123"/>
      <c r="L7" s="123"/>
      <c r="M7" s="123"/>
      <c r="N7" s="123"/>
      <c r="O7" s="116"/>
      <c r="P7" s="116"/>
      <c r="Q7" s="124"/>
      <c r="R7" s="124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8">
        <v>6435</v>
      </c>
      <c r="B8" s="107" t="s">
        <v>130</v>
      </c>
      <c r="C8" s="48">
        <v>23</v>
      </c>
      <c r="D8" s="59" t="s">
        <v>83</v>
      </c>
      <c r="E8" s="123"/>
      <c r="F8" s="123"/>
      <c r="G8" s="123">
        <v>0.5</v>
      </c>
      <c r="H8" s="123"/>
      <c r="I8" s="123"/>
      <c r="J8" s="123"/>
      <c r="K8" s="123"/>
      <c r="L8" s="123"/>
      <c r="M8" s="123"/>
      <c r="N8" s="123"/>
      <c r="O8" s="116"/>
      <c r="P8" s="116"/>
      <c r="Q8" s="124"/>
      <c r="R8" s="124"/>
      <c r="S8" s="25">
        <f t="shared" si="0"/>
        <v>0.5</v>
      </c>
      <c r="T8" s="25">
        <f>SUM(S8-U8-V8)</f>
        <v>0.5</v>
      </c>
      <c r="U8" s="28"/>
      <c r="V8" s="28"/>
    </row>
    <row r="9" spans="1:22" x14ac:dyDescent="0.25">
      <c r="A9" s="48">
        <v>6436</v>
      </c>
      <c r="B9" s="107" t="s">
        <v>123</v>
      </c>
      <c r="C9" s="48">
        <v>85</v>
      </c>
      <c r="D9" s="59" t="s">
        <v>114</v>
      </c>
      <c r="E9" s="76">
        <v>1</v>
      </c>
      <c r="F9" s="77"/>
      <c r="G9" s="123">
        <v>1</v>
      </c>
      <c r="H9" s="123"/>
      <c r="I9" s="123">
        <v>6</v>
      </c>
      <c r="J9" s="123"/>
      <c r="K9" s="123"/>
      <c r="L9" s="123"/>
      <c r="M9" s="123">
        <v>1</v>
      </c>
      <c r="N9" s="123"/>
      <c r="O9" s="116"/>
      <c r="P9" s="116"/>
      <c r="Q9" s="124"/>
      <c r="R9" s="124"/>
      <c r="S9" s="25">
        <f t="shared" si="0"/>
        <v>9</v>
      </c>
      <c r="T9" s="25">
        <f>SUM(S9-U9-V9)</f>
        <v>9</v>
      </c>
      <c r="U9" s="28"/>
      <c r="V9" s="28"/>
    </row>
    <row r="10" spans="1:22" x14ac:dyDescent="0.25">
      <c r="A10" s="48">
        <v>6436</v>
      </c>
      <c r="B10" s="107" t="s">
        <v>123</v>
      </c>
      <c r="C10" s="48">
        <v>7</v>
      </c>
      <c r="D10" s="59" t="s">
        <v>61</v>
      </c>
      <c r="E10" s="123"/>
      <c r="F10" s="123"/>
      <c r="G10" s="123"/>
      <c r="H10" s="123"/>
      <c r="I10" s="128"/>
      <c r="J10" s="122"/>
      <c r="K10" s="121">
        <v>5.75</v>
      </c>
      <c r="L10" s="122"/>
      <c r="M10" s="121"/>
      <c r="N10" s="122"/>
      <c r="O10" s="108"/>
      <c r="P10" s="109"/>
      <c r="Q10" s="110"/>
      <c r="R10" s="111"/>
      <c r="S10" s="25">
        <f t="shared" ref="S10:S20" si="2">E10+G10+I10+K10+M10+O10+Q10</f>
        <v>5.75</v>
      </c>
      <c r="T10" s="25">
        <f t="shared" si="1"/>
        <v>5.75</v>
      </c>
      <c r="U10" s="28"/>
      <c r="V10" s="28"/>
    </row>
    <row r="11" spans="1:22" x14ac:dyDescent="0.25">
      <c r="A11" s="48">
        <v>6435</v>
      </c>
      <c r="B11" s="107" t="s">
        <v>130</v>
      </c>
      <c r="C11" s="48">
        <v>26</v>
      </c>
      <c r="D11" s="59" t="s">
        <v>83</v>
      </c>
      <c r="E11" s="123"/>
      <c r="F11" s="123"/>
      <c r="G11" s="123"/>
      <c r="H11" s="123"/>
      <c r="I11" s="128"/>
      <c r="J11" s="122"/>
      <c r="K11" s="121">
        <v>0.5</v>
      </c>
      <c r="L11" s="122"/>
      <c r="M11" s="121"/>
      <c r="N11" s="122"/>
      <c r="O11" s="108"/>
      <c r="P11" s="109"/>
      <c r="Q11" s="110"/>
      <c r="R11" s="111"/>
      <c r="S11" s="25">
        <f t="shared" si="2"/>
        <v>0.5</v>
      </c>
      <c r="T11" s="25">
        <f t="shared" si="1"/>
        <v>0.5</v>
      </c>
      <c r="U11" s="28"/>
      <c r="V11" s="28"/>
    </row>
    <row r="12" spans="1:22" x14ac:dyDescent="0.25">
      <c r="A12" s="48">
        <v>6435</v>
      </c>
      <c r="B12" s="107" t="s">
        <v>130</v>
      </c>
      <c r="C12" s="50" t="s">
        <v>73</v>
      </c>
      <c r="D12" s="39" t="s">
        <v>70</v>
      </c>
      <c r="E12" s="123"/>
      <c r="F12" s="123"/>
      <c r="G12" s="123"/>
      <c r="H12" s="123"/>
      <c r="I12" s="128"/>
      <c r="J12" s="122"/>
      <c r="K12" s="121">
        <v>1.5</v>
      </c>
      <c r="L12" s="122"/>
      <c r="M12" s="121">
        <v>7</v>
      </c>
      <c r="N12" s="122"/>
      <c r="O12" s="108">
        <v>5</v>
      </c>
      <c r="P12" s="109"/>
      <c r="Q12" s="110"/>
      <c r="R12" s="111"/>
      <c r="S12" s="25">
        <f>E12+G12+I12+K12+M12+O12+Q12</f>
        <v>13.5</v>
      </c>
      <c r="T12" s="25">
        <f t="shared" si="1"/>
        <v>8.5</v>
      </c>
      <c r="U12" s="28">
        <v>5</v>
      </c>
      <c r="V12" s="28"/>
    </row>
    <row r="13" spans="1:22" x14ac:dyDescent="0.25">
      <c r="A13" s="48">
        <v>6435</v>
      </c>
      <c r="B13" s="107" t="s">
        <v>130</v>
      </c>
      <c r="C13" s="50">
        <v>69</v>
      </c>
      <c r="D13" s="39" t="s">
        <v>113</v>
      </c>
      <c r="E13" s="123"/>
      <c r="F13" s="123"/>
      <c r="G13" s="123"/>
      <c r="H13" s="123"/>
      <c r="I13" s="121"/>
      <c r="J13" s="122"/>
      <c r="K13" s="121">
        <v>0.25</v>
      </c>
      <c r="L13" s="122"/>
      <c r="M13" s="121"/>
      <c r="N13" s="122"/>
      <c r="O13" s="108"/>
      <c r="P13" s="109"/>
      <c r="Q13" s="110"/>
      <c r="R13" s="111"/>
      <c r="S13" s="25">
        <f>E13+G13+I13+K13+M13+O13+Q13</f>
        <v>0.25</v>
      </c>
      <c r="T13" s="25">
        <f t="shared" si="1"/>
        <v>0.25</v>
      </c>
      <c r="U13" s="28"/>
      <c r="V13" s="28"/>
    </row>
    <row r="14" spans="1:22" x14ac:dyDescent="0.25">
      <c r="A14" s="48"/>
      <c r="B14" s="48"/>
      <c r="C14" s="48"/>
      <c r="D14" s="27"/>
      <c r="E14" s="108"/>
      <c r="F14" s="109"/>
      <c r="G14" s="108"/>
      <c r="H14" s="109"/>
      <c r="I14" s="108"/>
      <c r="J14" s="109"/>
      <c r="K14" s="121"/>
      <c r="L14" s="122"/>
      <c r="M14" s="121"/>
      <c r="N14" s="122"/>
      <c r="O14" s="108"/>
      <c r="P14" s="109"/>
      <c r="Q14" s="110"/>
      <c r="R14" s="111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/>
      <c r="B15" s="48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08"/>
      <c r="P15" s="109"/>
      <c r="Q15" s="110"/>
      <c r="R15" s="111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21"/>
      <c r="F16" s="122"/>
      <c r="G16" s="108"/>
      <c r="H16" s="109"/>
      <c r="I16" s="128"/>
      <c r="J16" s="122"/>
      <c r="K16" s="121"/>
      <c r="L16" s="122"/>
      <c r="M16" s="121"/>
      <c r="N16" s="122"/>
      <c r="O16" s="108"/>
      <c r="P16" s="109"/>
      <c r="Q16" s="110"/>
      <c r="R16" s="111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>
        <v>3600</v>
      </c>
      <c r="B17" s="48" t="s">
        <v>129</v>
      </c>
      <c r="C17" s="48"/>
      <c r="D17" s="59" t="s">
        <v>104</v>
      </c>
      <c r="E17" s="108">
        <v>1</v>
      </c>
      <c r="F17" s="109"/>
      <c r="G17" s="108"/>
      <c r="H17" s="109"/>
      <c r="I17" s="108"/>
      <c r="J17" s="109"/>
      <c r="K17" s="121"/>
      <c r="L17" s="122"/>
      <c r="M17" s="121"/>
      <c r="N17" s="122"/>
      <c r="O17" s="108"/>
      <c r="P17" s="109"/>
      <c r="Q17" s="110"/>
      <c r="R17" s="111"/>
      <c r="S17" s="25">
        <f t="shared" si="2"/>
        <v>1</v>
      </c>
      <c r="T17" s="25">
        <f t="shared" si="1"/>
        <v>1</v>
      </c>
      <c r="U17" s="28"/>
      <c r="V17" s="28"/>
    </row>
    <row r="18" spans="1:22" x14ac:dyDescent="0.25">
      <c r="A18" s="48">
        <v>3600</v>
      </c>
      <c r="B18" s="48" t="s">
        <v>129</v>
      </c>
      <c r="C18" s="48"/>
      <c r="D18" s="27" t="s">
        <v>68</v>
      </c>
      <c r="E18" s="108">
        <v>1</v>
      </c>
      <c r="F18" s="109"/>
      <c r="G18" s="108">
        <v>1</v>
      </c>
      <c r="H18" s="109"/>
      <c r="I18" s="108">
        <v>1</v>
      </c>
      <c r="J18" s="109"/>
      <c r="K18" s="121">
        <v>1</v>
      </c>
      <c r="L18" s="122"/>
      <c r="M18" s="121">
        <v>1</v>
      </c>
      <c r="N18" s="122"/>
      <c r="O18" s="108">
        <v>1</v>
      </c>
      <c r="P18" s="109"/>
      <c r="Q18" s="110"/>
      <c r="R18" s="111"/>
      <c r="S18" s="25">
        <f t="shared" si="2"/>
        <v>6</v>
      </c>
      <c r="T18" s="25">
        <f t="shared" si="1"/>
        <v>1</v>
      </c>
      <c r="U18" s="28">
        <v>5</v>
      </c>
      <c r="V18" s="28"/>
    </row>
    <row r="19" spans="1:22" x14ac:dyDescent="0.25">
      <c r="A19" s="23" t="s">
        <v>37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0"/>
      <c r="R20" s="111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12">
        <f>SUM(E4:E20)</f>
        <v>8</v>
      </c>
      <c r="F21" s="113"/>
      <c r="G21" s="112">
        <f>SUM(G4:G20)</f>
        <v>9</v>
      </c>
      <c r="H21" s="113"/>
      <c r="I21" s="112">
        <f>SUM(I4:I20)</f>
        <v>9</v>
      </c>
      <c r="J21" s="113"/>
      <c r="K21" s="112">
        <f>SUM(K4:K20)</f>
        <v>9</v>
      </c>
      <c r="L21" s="113"/>
      <c r="M21" s="112">
        <f>SUM(M4:M20)</f>
        <v>9</v>
      </c>
      <c r="N21" s="113"/>
      <c r="O21" s="112">
        <f>SUM(O4:O20)</f>
        <v>6</v>
      </c>
      <c r="P21" s="113"/>
      <c r="Q21" s="112">
        <f>SUM(Q4:Q20)</f>
        <v>0</v>
      </c>
      <c r="R21" s="113"/>
      <c r="S21" s="25">
        <f>SUM(S4:S20)</f>
        <v>50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1</v>
      </c>
      <c r="I23" s="32"/>
      <c r="J23" s="32">
        <f>SUM(I21)-J22</f>
        <v>1</v>
      </c>
      <c r="K23" s="32"/>
      <c r="L23" s="32">
        <f>SUM(K21)-L22</f>
        <v>1</v>
      </c>
      <c r="M23" s="32"/>
      <c r="N23" s="32">
        <f>SUM(M21)-N22</f>
        <v>1</v>
      </c>
      <c r="O23" s="32"/>
      <c r="P23" s="32">
        <f>SUM(O21)</f>
        <v>6</v>
      </c>
      <c r="Q23" s="32"/>
      <c r="R23" s="32">
        <f>SUM(Q21)</f>
        <v>0</v>
      </c>
      <c r="S23" s="28">
        <f>SUM(E23:R23)</f>
        <v>10</v>
      </c>
      <c r="T23" s="28"/>
      <c r="U23" s="28">
        <f>SUM(U4:U22)</f>
        <v>10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10</v>
      </c>
      <c r="D27" s="33"/>
      <c r="I27" s="45">
        <v>7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50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5" sqref="E15:P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4">
        <v>7</v>
      </c>
      <c r="P3" s="54">
        <v>13</v>
      </c>
      <c r="Q3" s="79"/>
      <c r="R3" s="79"/>
      <c r="S3" s="25"/>
      <c r="T3" s="25"/>
      <c r="U3" s="26"/>
      <c r="V3" s="26"/>
    </row>
    <row r="4" spans="1:22" x14ac:dyDescent="0.25">
      <c r="A4" s="48">
        <v>6344</v>
      </c>
      <c r="B4" s="107" t="s">
        <v>132</v>
      </c>
      <c r="C4" s="50">
        <v>10</v>
      </c>
      <c r="D4" s="39" t="s">
        <v>75</v>
      </c>
      <c r="E4" s="116">
        <v>0.25</v>
      </c>
      <c r="F4" s="116"/>
      <c r="G4" s="116"/>
      <c r="H4" s="116"/>
      <c r="I4" s="116"/>
      <c r="J4" s="116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0.25</v>
      </c>
      <c r="T4" s="25">
        <f t="shared" ref="T4:T22" si="0">SUM(S4-U4-V4)</f>
        <v>0</v>
      </c>
      <c r="U4" s="28">
        <v>0.25</v>
      </c>
      <c r="V4" s="28"/>
    </row>
    <row r="5" spans="1:22" x14ac:dyDescent="0.25">
      <c r="A5" s="95">
        <v>6486</v>
      </c>
      <c r="B5" s="107" t="s">
        <v>126</v>
      </c>
      <c r="C5" s="50">
        <v>12</v>
      </c>
      <c r="D5" s="58" t="s">
        <v>84</v>
      </c>
      <c r="E5" s="116"/>
      <c r="F5" s="116"/>
      <c r="G5" s="116">
        <v>1</v>
      </c>
      <c r="H5" s="116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5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48">
        <v>6435</v>
      </c>
      <c r="B6" s="107" t="s">
        <v>130</v>
      </c>
      <c r="C6" s="50">
        <v>13</v>
      </c>
      <c r="D6" s="58" t="s">
        <v>81</v>
      </c>
      <c r="E6" s="116"/>
      <c r="F6" s="116"/>
      <c r="G6" s="116"/>
      <c r="H6" s="116"/>
      <c r="I6" s="114"/>
      <c r="J6" s="109"/>
      <c r="K6" s="108">
        <v>0.75</v>
      </c>
      <c r="L6" s="109"/>
      <c r="M6" s="108"/>
      <c r="N6" s="109"/>
      <c r="O6" s="108"/>
      <c r="P6" s="109"/>
      <c r="Q6" s="110"/>
      <c r="R6" s="111"/>
      <c r="S6" s="25">
        <f t="shared" si="1"/>
        <v>0.75</v>
      </c>
      <c r="T6" s="25">
        <f t="shared" si="0"/>
        <v>0</v>
      </c>
      <c r="U6" s="28">
        <v>0.75</v>
      </c>
      <c r="V6" s="28"/>
    </row>
    <row r="7" spans="1:22" x14ac:dyDescent="0.25">
      <c r="A7" s="48">
        <v>6436</v>
      </c>
      <c r="B7" s="107" t="s">
        <v>123</v>
      </c>
      <c r="C7" s="50">
        <v>85</v>
      </c>
      <c r="D7" s="58" t="s">
        <v>81</v>
      </c>
      <c r="E7" s="108"/>
      <c r="F7" s="109"/>
      <c r="G7" s="108"/>
      <c r="H7" s="109"/>
      <c r="I7" s="108"/>
      <c r="J7" s="109"/>
      <c r="K7" s="108"/>
      <c r="L7" s="109"/>
      <c r="M7" s="108">
        <v>1</v>
      </c>
      <c r="N7" s="109"/>
      <c r="O7" s="108"/>
      <c r="P7" s="109"/>
      <c r="Q7" s="110"/>
      <c r="R7" s="111"/>
      <c r="S7" s="25">
        <f t="shared" si="1"/>
        <v>1</v>
      </c>
      <c r="T7" s="25">
        <f t="shared" si="0"/>
        <v>0</v>
      </c>
      <c r="U7" s="28">
        <v>1</v>
      </c>
      <c r="V7" s="28"/>
    </row>
    <row r="8" spans="1:22" x14ac:dyDescent="0.25">
      <c r="A8" s="80"/>
      <c r="B8" s="48"/>
      <c r="C8" s="50"/>
      <c r="D8" s="58"/>
      <c r="E8" s="108"/>
      <c r="F8" s="109"/>
      <c r="G8" s="108"/>
      <c r="H8" s="109"/>
      <c r="I8" s="108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>
        <v>3601</v>
      </c>
      <c r="B13" s="48" t="s">
        <v>128</v>
      </c>
      <c r="C13" s="50"/>
      <c r="D13" s="39" t="s">
        <v>87</v>
      </c>
      <c r="E13" s="108">
        <v>2.5</v>
      </c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87"/>
      <c r="B14" s="87"/>
      <c r="C14" s="87"/>
      <c r="D14" s="23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>
        <v>3600</v>
      </c>
      <c r="B15" s="48" t="s">
        <v>129</v>
      </c>
      <c r="C15" s="50"/>
      <c r="D15" s="39" t="s">
        <v>115</v>
      </c>
      <c r="E15" s="108"/>
      <c r="F15" s="109"/>
      <c r="G15" s="108"/>
      <c r="H15" s="109"/>
      <c r="I15" s="108"/>
      <c r="J15" s="109"/>
      <c r="K15" s="108"/>
      <c r="L15" s="109"/>
      <c r="M15" s="108">
        <v>2.5</v>
      </c>
      <c r="N15" s="109"/>
      <c r="O15" s="108"/>
      <c r="P15" s="109"/>
      <c r="Q15" s="110"/>
      <c r="R15" s="111"/>
      <c r="S15" s="25">
        <f t="shared" ref="S15:S22" si="2">E15+G15+I15+K15+M15+O15+Q15</f>
        <v>2.5</v>
      </c>
      <c r="T15" s="25">
        <f t="shared" si="0"/>
        <v>2.5</v>
      </c>
      <c r="U15" s="28"/>
      <c r="V15" s="28"/>
    </row>
    <row r="16" spans="1:22" x14ac:dyDescent="0.25">
      <c r="A16" s="105">
        <v>3600</v>
      </c>
      <c r="B16" s="48" t="s">
        <v>129</v>
      </c>
      <c r="C16" s="48"/>
      <c r="D16" s="27" t="s">
        <v>92</v>
      </c>
      <c r="E16" s="108"/>
      <c r="F16" s="109"/>
      <c r="G16" s="108"/>
      <c r="H16" s="109"/>
      <c r="I16" s="108">
        <v>1</v>
      </c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>E16+G16+I16+K16+M16+O16+Q16</f>
        <v>1</v>
      </c>
      <c r="T16" s="25">
        <f>SUM(S16-U16-V16)</f>
        <v>1</v>
      </c>
      <c r="U16" s="28"/>
      <c r="V16" s="28"/>
    </row>
    <row r="17" spans="1:22" x14ac:dyDescent="0.25">
      <c r="A17" s="104">
        <v>3600</v>
      </c>
      <c r="B17" s="48" t="s">
        <v>129</v>
      </c>
      <c r="C17" s="104"/>
      <c r="D17" s="23" t="s">
        <v>105</v>
      </c>
      <c r="E17" s="108"/>
      <c r="F17" s="109"/>
      <c r="G17" s="108"/>
      <c r="H17" s="109"/>
      <c r="I17" s="108">
        <v>2</v>
      </c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>E17+G17+I17+K17+M17+O17+Q17</f>
        <v>2</v>
      </c>
      <c r="T17" s="25">
        <f>SUM(S17-U17-V17)</f>
        <v>2</v>
      </c>
      <c r="U17" s="28"/>
      <c r="V17" s="28"/>
    </row>
    <row r="18" spans="1:22" x14ac:dyDescent="0.25">
      <c r="A18" s="104">
        <v>3600</v>
      </c>
      <c r="B18" s="48" t="s">
        <v>129</v>
      </c>
      <c r="C18" s="104"/>
      <c r="D18" s="23" t="s">
        <v>106</v>
      </c>
      <c r="E18" s="108"/>
      <c r="F18" s="109"/>
      <c r="G18" s="108"/>
      <c r="H18" s="109"/>
      <c r="I18" s="108">
        <v>0.5</v>
      </c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>E18+G18+I18+K18+M18+O18+Q18</f>
        <v>0.5</v>
      </c>
      <c r="T18" s="25">
        <f>SUM(S18-U18-V18)</f>
        <v>0.5</v>
      </c>
      <c r="U18" s="28"/>
      <c r="V18" s="28"/>
    </row>
    <row r="19" spans="1:22" x14ac:dyDescent="0.25">
      <c r="A19" s="89">
        <v>3600</v>
      </c>
      <c r="B19" s="48" t="s">
        <v>129</v>
      </c>
      <c r="C19" s="89"/>
      <c r="D19" s="23" t="s">
        <v>107</v>
      </c>
      <c r="E19" s="108"/>
      <c r="F19" s="109"/>
      <c r="G19" s="108"/>
      <c r="H19" s="109"/>
      <c r="I19" s="108">
        <v>0.25</v>
      </c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2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 t="s">
        <v>129</v>
      </c>
      <c r="C20" s="48"/>
      <c r="D20" s="27" t="s">
        <v>64</v>
      </c>
      <c r="E20" s="108">
        <v>5</v>
      </c>
      <c r="F20" s="109"/>
      <c r="G20" s="108">
        <v>8.25</v>
      </c>
      <c r="H20" s="109"/>
      <c r="I20" s="108">
        <v>5.5</v>
      </c>
      <c r="J20" s="109"/>
      <c r="K20" s="108">
        <v>8.5</v>
      </c>
      <c r="L20" s="109"/>
      <c r="M20" s="108">
        <v>5.75</v>
      </c>
      <c r="N20" s="109"/>
      <c r="O20" s="108">
        <v>5.75</v>
      </c>
      <c r="P20" s="109"/>
      <c r="Q20" s="110"/>
      <c r="R20" s="111"/>
      <c r="S20" s="25">
        <f t="shared" si="2"/>
        <v>38.75</v>
      </c>
      <c r="T20" s="25">
        <f t="shared" si="0"/>
        <v>28.5</v>
      </c>
      <c r="U20" s="28">
        <v>8.25</v>
      </c>
      <c r="V20" s="28">
        <v>2</v>
      </c>
    </row>
    <row r="21" spans="1:22" x14ac:dyDescent="0.25">
      <c r="A21" s="48">
        <v>3600</v>
      </c>
      <c r="B21" s="48" t="s">
        <v>129</v>
      </c>
      <c r="C21" s="48"/>
      <c r="D21" s="27" t="s">
        <v>65</v>
      </c>
      <c r="E21" s="108">
        <v>1.5</v>
      </c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129</v>
      </c>
      <c r="C22" s="48"/>
      <c r="D22" s="27" t="s">
        <v>63</v>
      </c>
      <c r="E22" s="108">
        <v>0.25</v>
      </c>
      <c r="F22" s="109"/>
      <c r="G22" s="108">
        <v>0.25</v>
      </c>
      <c r="H22" s="109"/>
      <c r="I22" s="108">
        <v>0.25</v>
      </c>
      <c r="J22" s="109"/>
      <c r="K22" s="108">
        <v>0.25</v>
      </c>
      <c r="L22" s="109"/>
      <c r="M22" s="108">
        <v>0.25</v>
      </c>
      <c r="N22" s="109"/>
      <c r="O22" s="108">
        <v>0.25</v>
      </c>
      <c r="P22" s="109"/>
      <c r="Q22" s="110"/>
      <c r="R22" s="111"/>
      <c r="S22" s="25">
        <f t="shared" si="2"/>
        <v>1.5</v>
      </c>
      <c r="T22" s="25">
        <f t="shared" si="0"/>
        <v>1.25</v>
      </c>
      <c r="U22" s="28">
        <v>0.25</v>
      </c>
      <c r="V22" s="28"/>
    </row>
    <row r="23" spans="1:22" x14ac:dyDescent="0.25">
      <c r="A23" s="23" t="s">
        <v>37</v>
      </c>
      <c r="B23" s="23"/>
      <c r="C23" s="23"/>
      <c r="D23" s="23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0"/>
      <c r="R23" s="111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0"/>
      <c r="F24" s="111"/>
      <c r="G24" s="110"/>
      <c r="H24" s="111"/>
      <c r="I24" s="110"/>
      <c r="J24" s="111"/>
      <c r="K24" s="110"/>
      <c r="L24" s="111"/>
      <c r="M24" s="110"/>
      <c r="N24" s="111"/>
      <c r="O24" s="110"/>
      <c r="P24" s="111"/>
      <c r="Q24" s="110"/>
      <c r="R24" s="111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2">
        <f>SUM(E4:E24)</f>
        <v>9.5</v>
      </c>
      <c r="F25" s="113"/>
      <c r="G25" s="112">
        <f>SUM(G4:G24)</f>
        <v>9.5</v>
      </c>
      <c r="H25" s="113"/>
      <c r="I25" s="112">
        <f>SUM(I4:I24)</f>
        <v>9.5</v>
      </c>
      <c r="J25" s="113"/>
      <c r="K25" s="112">
        <f>SUM(K4:K24)</f>
        <v>9.5</v>
      </c>
      <c r="L25" s="113"/>
      <c r="M25" s="112">
        <f>SUM(M4:M24)</f>
        <v>9.5</v>
      </c>
      <c r="N25" s="113"/>
      <c r="O25" s="112">
        <f>SUM(O4:O24)</f>
        <v>6</v>
      </c>
      <c r="P25" s="113"/>
      <c r="Q25" s="112">
        <f>SUM(Q4:Q24)</f>
        <v>0</v>
      </c>
      <c r="R25" s="113"/>
      <c r="S25" s="25">
        <f t="shared" si="1"/>
        <v>53.5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1.5</v>
      </c>
      <c r="G27" s="32"/>
      <c r="H27" s="32">
        <f>SUM(G25)-H26</f>
        <v>1.5</v>
      </c>
      <c r="I27" s="32"/>
      <c r="J27" s="32">
        <f>SUM(I25)-J26</f>
        <v>1.5</v>
      </c>
      <c r="K27" s="32"/>
      <c r="L27" s="32">
        <f>SUM(K25)-L26</f>
        <v>1.5</v>
      </c>
      <c r="M27" s="32"/>
      <c r="N27" s="32">
        <f>SUM(M25)-N26</f>
        <v>1.5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13.5</v>
      </c>
      <c r="T27" s="28"/>
      <c r="U27" s="28">
        <f>SUM(U4:U26)</f>
        <v>11.5</v>
      </c>
      <c r="V27" s="28">
        <f>SUM(V4:V26)</f>
        <v>2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11.5</v>
      </c>
      <c r="D31" s="33"/>
      <c r="I31" s="45">
        <v>48</v>
      </c>
    </row>
    <row r="32" spans="1:22" x14ac:dyDescent="0.25">
      <c r="A32" s="16" t="s">
        <v>27</v>
      </c>
      <c r="C32" s="33">
        <f>V27</f>
        <v>2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53.5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29" sqref="E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08.03.2015</v>
      </c>
      <c r="B2" s="71"/>
      <c r="C2" s="71"/>
      <c r="D2" s="71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>
        <v>7</v>
      </c>
      <c r="P3" s="2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07" t="s">
        <v>123</v>
      </c>
      <c r="C4" s="50">
        <v>85</v>
      </c>
      <c r="D4" s="39" t="s">
        <v>61</v>
      </c>
      <c r="E4" s="116"/>
      <c r="F4" s="116"/>
      <c r="G4" s="116">
        <v>3.5</v>
      </c>
      <c r="H4" s="116"/>
      <c r="I4" s="114"/>
      <c r="J4" s="109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3.5</v>
      </c>
      <c r="T4" s="25">
        <f t="shared" ref="T4:T24" si="0">SUM(S4-U4-V4)</f>
        <v>3.5</v>
      </c>
      <c r="U4" s="28"/>
      <c r="V4" s="28"/>
    </row>
    <row r="5" spans="1:22" x14ac:dyDescent="0.25">
      <c r="A5" s="48">
        <v>6460</v>
      </c>
      <c r="B5" s="107" t="s">
        <v>124</v>
      </c>
      <c r="C5" s="50">
        <v>6</v>
      </c>
      <c r="D5" s="39" t="s">
        <v>89</v>
      </c>
      <c r="E5" s="108"/>
      <c r="F5" s="109"/>
      <c r="G5" s="108">
        <v>0.5</v>
      </c>
      <c r="H5" s="109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7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6460</v>
      </c>
      <c r="B6" s="107" t="s">
        <v>124</v>
      </c>
      <c r="C6" s="50">
        <v>7</v>
      </c>
      <c r="D6" s="39" t="s">
        <v>89</v>
      </c>
      <c r="E6" s="108"/>
      <c r="F6" s="109"/>
      <c r="G6" s="108">
        <v>0.5</v>
      </c>
      <c r="H6" s="109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6460</v>
      </c>
      <c r="B7" s="107" t="s">
        <v>124</v>
      </c>
      <c r="C7" s="50">
        <v>8</v>
      </c>
      <c r="D7" s="39" t="s">
        <v>89</v>
      </c>
      <c r="E7" s="108"/>
      <c r="F7" s="109"/>
      <c r="G7" s="108">
        <v>0.5</v>
      </c>
      <c r="H7" s="109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6460</v>
      </c>
      <c r="B8" s="107" t="s">
        <v>124</v>
      </c>
      <c r="C8" s="50">
        <v>9</v>
      </c>
      <c r="D8" s="39" t="s">
        <v>89</v>
      </c>
      <c r="E8" s="108"/>
      <c r="F8" s="109"/>
      <c r="G8" s="108">
        <v>0.5</v>
      </c>
      <c r="H8" s="109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6409</v>
      </c>
      <c r="B9" s="107" t="s">
        <v>125</v>
      </c>
      <c r="C9" s="50">
        <v>11</v>
      </c>
      <c r="D9" s="39" t="s">
        <v>62</v>
      </c>
      <c r="E9" s="108"/>
      <c r="F9" s="109"/>
      <c r="G9" s="108"/>
      <c r="H9" s="109"/>
      <c r="I9" s="108"/>
      <c r="J9" s="109"/>
      <c r="K9" s="108">
        <v>7.5</v>
      </c>
      <c r="L9" s="109"/>
      <c r="M9" s="108">
        <v>4</v>
      </c>
      <c r="N9" s="109"/>
      <c r="O9" s="108"/>
      <c r="P9" s="109"/>
      <c r="Q9" s="110"/>
      <c r="R9" s="111"/>
      <c r="S9" s="25">
        <f t="shared" si="1"/>
        <v>11.5</v>
      </c>
      <c r="T9" s="25">
        <f t="shared" si="0"/>
        <v>8</v>
      </c>
      <c r="U9" s="28">
        <v>3.5</v>
      </c>
      <c r="V9" s="28"/>
    </row>
    <row r="10" spans="1:22" x14ac:dyDescent="0.25">
      <c r="A10" s="48">
        <v>6486</v>
      </c>
      <c r="B10" s="107" t="s">
        <v>126</v>
      </c>
      <c r="C10" s="50">
        <v>12</v>
      </c>
      <c r="D10" s="58" t="s">
        <v>84</v>
      </c>
      <c r="E10" s="108"/>
      <c r="F10" s="109"/>
      <c r="G10" s="108"/>
      <c r="H10" s="109"/>
      <c r="I10" s="108"/>
      <c r="J10" s="109"/>
      <c r="K10" s="108"/>
      <c r="L10" s="109"/>
      <c r="M10" s="108">
        <v>3</v>
      </c>
      <c r="N10" s="109"/>
      <c r="O10" s="108"/>
      <c r="P10" s="109"/>
      <c r="Q10" s="110"/>
      <c r="R10" s="111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8">
        <v>6436</v>
      </c>
      <c r="B11" s="107" t="s">
        <v>123</v>
      </c>
      <c r="C11" s="50">
        <v>85</v>
      </c>
      <c r="D11" s="39" t="s">
        <v>75</v>
      </c>
      <c r="E11" s="108"/>
      <c r="F11" s="109"/>
      <c r="G11" s="108"/>
      <c r="H11" s="109"/>
      <c r="I11" s="108"/>
      <c r="J11" s="109"/>
      <c r="K11" s="108">
        <v>0.5</v>
      </c>
      <c r="L11" s="109"/>
      <c r="M11" s="108">
        <v>1</v>
      </c>
      <c r="N11" s="109"/>
      <c r="O11" s="108"/>
      <c r="P11" s="109"/>
      <c r="Q11" s="110"/>
      <c r="R11" s="111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6296</v>
      </c>
      <c r="B12" s="107" t="s">
        <v>127</v>
      </c>
      <c r="C12" s="50">
        <v>77</v>
      </c>
      <c r="D12" s="58" t="s">
        <v>119</v>
      </c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>
        <v>6</v>
      </c>
      <c r="P12" s="109"/>
      <c r="Q12" s="110"/>
      <c r="R12" s="111"/>
      <c r="S12" s="25">
        <f t="shared" si="1"/>
        <v>6</v>
      </c>
      <c r="T12" s="25">
        <f t="shared" si="0"/>
        <v>3.5</v>
      </c>
      <c r="U12" s="28">
        <v>2.5</v>
      </c>
      <c r="V12" s="28"/>
    </row>
    <row r="13" spans="1:22" x14ac:dyDescent="0.25">
      <c r="A13" s="48"/>
      <c r="B13" s="48"/>
      <c r="C13" s="50"/>
      <c r="D13" s="58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93"/>
      <c r="D14" s="39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63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47" t="s">
        <v>50</v>
      </c>
      <c r="E17" s="108"/>
      <c r="F17" s="109"/>
      <c r="G17" s="108"/>
      <c r="H17" s="109"/>
      <c r="I17" s="108">
        <v>8</v>
      </c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ref="S17" si="6">E17+G17+I17+K17+M17+O17+Q17</f>
        <v>8</v>
      </c>
      <c r="T17" s="25">
        <f t="shared" ref="T17" si="7">SUM(S17-U17-V17)</f>
        <v>8</v>
      </c>
      <c r="U17" s="28"/>
      <c r="V17" s="28"/>
    </row>
    <row r="18" spans="1:22" x14ac:dyDescent="0.25">
      <c r="A18" s="48"/>
      <c r="B18" s="48"/>
      <c r="C18" s="50"/>
      <c r="D18" s="39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>
        <v>3601</v>
      </c>
      <c r="B19" s="48" t="s">
        <v>128</v>
      </c>
      <c r="C19" s="50"/>
      <c r="D19" s="39" t="s">
        <v>87</v>
      </c>
      <c r="E19" s="108">
        <v>4</v>
      </c>
      <c r="F19" s="109"/>
      <c r="G19" s="108">
        <v>2.5</v>
      </c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4"/>
        <v>6.5</v>
      </c>
      <c r="T19" s="25">
        <f t="shared" si="5"/>
        <v>6.5</v>
      </c>
      <c r="U19" s="28"/>
      <c r="V19" s="28"/>
    </row>
    <row r="20" spans="1:22" x14ac:dyDescent="0.25">
      <c r="A20" s="48"/>
      <c r="B20" s="48"/>
      <c r="C20" s="50"/>
      <c r="D20" s="39"/>
      <c r="E20" s="108"/>
      <c r="F20" s="109"/>
      <c r="G20" s="108"/>
      <c r="H20" s="109"/>
      <c r="I20" s="108"/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08"/>
      <c r="F21" s="109"/>
      <c r="G21" s="108"/>
      <c r="H21" s="109"/>
      <c r="I21" s="108"/>
      <c r="J21" s="109"/>
      <c r="K21" s="108"/>
      <c r="L21" s="109"/>
      <c r="M21" s="108"/>
      <c r="N21" s="109"/>
      <c r="O21" s="108"/>
      <c r="P21" s="109"/>
      <c r="Q21" s="110"/>
      <c r="R21" s="111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4"/>
      <c r="B22" s="48"/>
      <c r="C22" s="48"/>
      <c r="D22" s="27"/>
      <c r="E22" s="108"/>
      <c r="F22" s="109"/>
      <c r="G22" s="108"/>
      <c r="H22" s="109"/>
      <c r="I22" s="108"/>
      <c r="J22" s="109"/>
      <c r="K22" s="108"/>
      <c r="L22" s="109"/>
      <c r="M22" s="108"/>
      <c r="N22" s="109"/>
      <c r="O22" s="108"/>
      <c r="P22" s="109"/>
      <c r="Q22" s="110"/>
      <c r="R22" s="111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105"/>
      <c r="B23" s="48"/>
      <c r="C23" s="48"/>
      <c r="D23" s="59"/>
      <c r="E23" s="108"/>
      <c r="F23" s="109"/>
      <c r="G23" s="108"/>
      <c r="H23" s="109"/>
      <c r="I23" s="108"/>
      <c r="J23" s="109"/>
      <c r="K23" s="108"/>
      <c r="L23" s="109"/>
      <c r="M23" s="108"/>
      <c r="N23" s="109"/>
      <c r="O23" s="108"/>
      <c r="P23" s="109"/>
      <c r="Q23" s="110"/>
      <c r="R23" s="111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8">
        <v>3600</v>
      </c>
      <c r="B24" s="48" t="s">
        <v>129</v>
      </c>
      <c r="C24" s="48"/>
      <c r="D24" s="59" t="s">
        <v>88</v>
      </c>
      <c r="E24" s="108">
        <v>4</v>
      </c>
      <c r="F24" s="109"/>
      <c r="G24" s="108"/>
      <c r="H24" s="109"/>
      <c r="I24" s="108"/>
      <c r="J24" s="109"/>
      <c r="K24" s="108"/>
      <c r="L24" s="109"/>
      <c r="M24" s="108"/>
      <c r="N24" s="109"/>
      <c r="O24" s="108"/>
      <c r="P24" s="109"/>
      <c r="Q24" s="110"/>
      <c r="R24" s="111"/>
      <c r="S24" s="25">
        <f t="shared" si="1"/>
        <v>4</v>
      </c>
      <c r="T24" s="25">
        <f t="shared" si="0"/>
        <v>4</v>
      </c>
      <c r="U24" s="28"/>
      <c r="V24" s="28"/>
    </row>
    <row r="25" spans="1:22" s="17" customFormat="1" x14ac:dyDescent="0.25">
      <c r="A25" s="53" t="s">
        <v>37</v>
      </c>
      <c r="B25" s="53"/>
      <c r="C25" s="71"/>
      <c r="D25" s="71"/>
      <c r="E25" s="110"/>
      <c r="F25" s="111"/>
      <c r="G25" s="110"/>
      <c r="H25" s="111"/>
      <c r="I25" s="110"/>
      <c r="J25" s="111"/>
      <c r="K25" s="110"/>
      <c r="L25" s="111"/>
      <c r="M25" s="110"/>
      <c r="N25" s="111"/>
      <c r="O25" s="110"/>
      <c r="P25" s="111"/>
      <c r="Q25" s="110"/>
      <c r="R25" s="111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71"/>
      <c r="D26" s="71"/>
      <c r="E26" s="110"/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0"/>
      <c r="R26" s="11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2">
        <f>SUM(E4:E26)</f>
        <v>8</v>
      </c>
      <c r="F27" s="113"/>
      <c r="G27" s="112">
        <f>SUM(G4:G26)</f>
        <v>8</v>
      </c>
      <c r="H27" s="113"/>
      <c r="I27" s="112">
        <f>SUM(I4:I26)</f>
        <v>8</v>
      </c>
      <c r="J27" s="113"/>
      <c r="K27" s="112">
        <f>SUM(K4:K26)</f>
        <v>8</v>
      </c>
      <c r="L27" s="113"/>
      <c r="M27" s="112">
        <f>SUM(M4:M26)</f>
        <v>8</v>
      </c>
      <c r="N27" s="113"/>
      <c r="O27" s="112">
        <f>SUM(O4:O26)</f>
        <v>6</v>
      </c>
      <c r="P27" s="113"/>
      <c r="Q27" s="112">
        <f>SUM(Q4:Q26)</f>
        <v>0</v>
      </c>
      <c r="R27" s="113"/>
      <c r="S27" s="25">
        <f t="shared" si="1"/>
        <v>46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2"/>
      <c r="F28" s="73">
        <v>8</v>
      </c>
      <c r="G28" s="72"/>
      <c r="H28" s="73">
        <v>8</v>
      </c>
      <c r="I28" s="72"/>
      <c r="J28" s="73">
        <v>8</v>
      </c>
      <c r="K28" s="72"/>
      <c r="L28" s="73">
        <v>8</v>
      </c>
      <c r="M28" s="72"/>
      <c r="N28" s="73">
        <v>8</v>
      </c>
      <c r="O28" s="72"/>
      <c r="P28" s="73"/>
      <c r="Q28" s="72"/>
      <c r="R28" s="73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6</v>
      </c>
      <c r="Q29" s="32"/>
      <c r="R29" s="32">
        <f>SUM(Q27)</f>
        <v>0</v>
      </c>
      <c r="S29" s="28">
        <f>SUM(E29:R29)</f>
        <v>6</v>
      </c>
      <c r="T29" s="28"/>
      <c r="U29" s="28">
        <f>SUM(U4:U28)</f>
        <v>6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6</v>
      </c>
      <c r="D33" s="33"/>
      <c r="I33" s="45">
        <v>4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46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9" sqref="E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 t="s">
        <v>73</v>
      </c>
      <c r="D4" s="39" t="s">
        <v>70</v>
      </c>
      <c r="E4" s="116">
        <v>9</v>
      </c>
      <c r="F4" s="116"/>
      <c r="G4" s="116">
        <v>9</v>
      </c>
      <c r="H4" s="116"/>
      <c r="I4" s="116">
        <v>9</v>
      </c>
      <c r="J4" s="116"/>
      <c r="K4" s="116">
        <v>5.5</v>
      </c>
      <c r="L4" s="116"/>
      <c r="M4" s="116">
        <v>2.5</v>
      </c>
      <c r="N4" s="116"/>
      <c r="O4" s="108"/>
      <c r="P4" s="109"/>
      <c r="Q4" s="110"/>
      <c r="R4" s="111"/>
      <c r="S4" s="25">
        <f>E4+G4+I4+K4+M4+O4+Q4</f>
        <v>35</v>
      </c>
      <c r="T4" s="25">
        <f t="shared" ref="T4:T17" si="0">SUM(S4-U4-V4)</f>
        <v>31</v>
      </c>
      <c r="U4" s="28">
        <v>4</v>
      </c>
      <c r="V4" s="28"/>
    </row>
    <row r="5" spans="1:22" x14ac:dyDescent="0.25">
      <c r="A5" s="48">
        <v>6462</v>
      </c>
      <c r="B5" s="107" t="s">
        <v>131</v>
      </c>
      <c r="C5" s="50">
        <v>3</v>
      </c>
      <c r="D5" s="39" t="s">
        <v>84</v>
      </c>
      <c r="E5" s="116"/>
      <c r="F5" s="116"/>
      <c r="G5" s="116"/>
      <c r="H5" s="116"/>
      <c r="I5" s="114"/>
      <c r="J5" s="109"/>
      <c r="K5" s="108">
        <v>3</v>
      </c>
      <c r="L5" s="109"/>
      <c r="M5" s="108">
        <v>6.5</v>
      </c>
      <c r="N5" s="109"/>
      <c r="O5" s="108"/>
      <c r="P5" s="109"/>
      <c r="Q5" s="110"/>
      <c r="R5" s="111"/>
      <c r="S5" s="25">
        <f t="shared" ref="S5:S20" si="1">E5+G5+I5+K5+M5+O5+Q5</f>
        <v>9.5</v>
      </c>
      <c r="T5" s="25">
        <f t="shared" si="0"/>
        <v>8.5</v>
      </c>
      <c r="U5" s="28">
        <v>1</v>
      </c>
      <c r="V5" s="28"/>
    </row>
    <row r="6" spans="1:22" x14ac:dyDescent="0.25">
      <c r="A6" s="48"/>
      <c r="B6" s="48"/>
      <c r="C6" s="50"/>
      <c r="D6" s="39"/>
      <c r="E6" s="116"/>
      <c r="F6" s="116"/>
      <c r="G6" s="116"/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0">
        <v>3600</v>
      </c>
      <c r="B17" s="48" t="s">
        <v>129</v>
      </c>
      <c r="C17" s="48"/>
      <c r="D17" s="59" t="s">
        <v>108</v>
      </c>
      <c r="E17" s="108"/>
      <c r="F17" s="109"/>
      <c r="G17" s="108"/>
      <c r="H17" s="109"/>
      <c r="I17" s="108"/>
      <c r="J17" s="109"/>
      <c r="K17" s="108">
        <v>0.5</v>
      </c>
      <c r="L17" s="109"/>
      <c r="M17" s="108"/>
      <c r="N17" s="109"/>
      <c r="O17" s="108"/>
      <c r="P17" s="109"/>
      <c r="Q17" s="110"/>
      <c r="R17" s="11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9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9</v>
      </c>
      <c r="L20" s="113"/>
      <c r="M20" s="112">
        <f>SUM(M4:M19)</f>
        <v>9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5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71</v>
      </c>
      <c r="B1" s="15"/>
      <c r="C1" s="15"/>
    </row>
    <row r="2" spans="1:22" s="22" customFormat="1" x14ac:dyDescent="0.25">
      <c r="A2" s="18" t="str">
        <f>Analysis!A3</f>
        <v>W/E 08.03.2015</v>
      </c>
      <c r="B2" s="83"/>
      <c r="C2" s="83"/>
      <c r="D2" s="83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84"/>
      <c r="P3" s="84"/>
      <c r="Q3" s="84"/>
      <c r="R3" s="84"/>
      <c r="S3" s="25"/>
      <c r="T3" s="25"/>
      <c r="U3" s="26"/>
      <c r="V3" s="26"/>
    </row>
    <row r="4" spans="1:22" x14ac:dyDescent="0.25">
      <c r="A4" s="48">
        <v>3600</v>
      </c>
      <c r="B4" s="48" t="s">
        <v>129</v>
      </c>
      <c r="C4" s="50"/>
      <c r="D4" s="39" t="s">
        <v>72</v>
      </c>
      <c r="E4" s="116">
        <v>8</v>
      </c>
      <c r="F4" s="116"/>
      <c r="G4" s="116">
        <v>8</v>
      </c>
      <c r="H4" s="116"/>
      <c r="I4" s="116"/>
      <c r="J4" s="116"/>
      <c r="K4" s="116">
        <v>8</v>
      </c>
      <c r="L4" s="116"/>
      <c r="M4" s="116">
        <v>8</v>
      </c>
      <c r="N4" s="116"/>
      <c r="O4" s="108"/>
      <c r="P4" s="109"/>
      <c r="Q4" s="110"/>
      <c r="R4" s="111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>
        <v>3600</v>
      </c>
      <c r="B5" s="48" t="s">
        <v>129</v>
      </c>
      <c r="C5" s="50"/>
      <c r="D5" s="39" t="s">
        <v>116</v>
      </c>
      <c r="E5" s="116"/>
      <c r="F5" s="116"/>
      <c r="G5" s="116"/>
      <c r="H5" s="116"/>
      <c r="I5" s="114">
        <v>8</v>
      </c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8"/>
      <c r="B6" s="48"/>
      <c r="C6" s="50"/>
      <c r="D6" s="39"/>
      <c r="E6" s="116"/>
      <c r="F6" s="116"/>
      <c r="G6" s="116"/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5"/>
      <c r="B12" s="48"/>
      <c r="C12" s="48"/>
      <c r="D12" s="27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5"/>
      <c r="B13" s="48"/>
      <c r="C13" s="48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5"/>
      <c r="B14" s="48"/>
      <c r="C14" s="48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48"/>
      <c r="C16" s="48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5"/>
      <c r="B17" s="48"/>
      <c r="C17" s="48"/>
      <c r="D17" s="59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8</v>
      </c>
      <c r="H20" s="113"/>
      <c r="I20" s="112">
        <f>SUM(I4:I19)</f>
        <v>8</v>
      </c>
      <c r="J20" s="113"/>
      <c r="K20" s="112">
        <f>SUM(K4:K19)</f>
        <v>8</v>
      </c>
      <c r="L20" s="113"/>
      <c r="M20" s="112">
        <f>SUM(M4:M19)</f>
        <v>8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1"/>
      <c r="F21" s="82">
        <v>8</v>
      </c>
      <c r="G21" s="81"/>
      <c r="H21" s="82">
        <v>8</v>
      </c>
      <c r="I21" s="81"/>
      <c r="J21" s="82">
        <v>8</v>
      </c>
      <c r="K21" s="81"/>
      <c r="L21" s="82">
        <v>8</v>
      </c>
      <c r="M21" s="81"/>
      <c r="N21" s="82">
        <v>8</v>
      </c>
      <c r="O21" s="81"/>
      <c r="P21" s="82"/>
      <c r="Q21" s="81"/>
      <c r="R21" s="8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f>SUM(T21)</f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>
        <v>51</v>
      </c>
      <c r="D4" s="39" t="s">
        <v>120</v>
      </c>
      <c r="E4" s="116">
        <v>2</v>
      </c>
      <c r="F4" s="116"/>
      <c r="G4" s="116">
        <v>2</v>
      </c>
      <c r="H4" s="116"/>
      <c r="I4" s="116">
        <v>2</v>
      </c>
      <c r="J4" s="116"/>
      <c r="K4" s="116">
        <v>2</v>
      </c>
      <c r="L4" s="116"/>
      <c r="M4" s="116">
        <v>2</v>
      </c>
      <c r="N4" s="116"/>
      <c r="O4" s="108"/>
      <c r="P4" s="109"/>
      <c r="Q4" s="110"/>
      <c r="R4" s="111"/>
      <c r="S4" s="25">
        <f>E4+G4+I4+K4+M4+O4+Q4</f>
        <v>10</v>
      </c>
      <c r="T4" s="25">
        <f t="shared" ref="T4:T17" si="0">SUM(S4-U4-V4)</f>
        <v>9</v>
      </c>
      <c r="U4" s="28">
        <v>1</v>
      </c>
      <c r="V4" s="28"/>
    </row>
    <row r="5" spans="1:22" x14ac:dyDescent="0.25">
      <c r="A5" s="48">
        <v>6460</v>
      </c>
      <c r="B5" s="107" t="s">
        <v>124</v>
      </c>
      <c r="C5" s="50">
        <v>1</v>
      </c>
      <c r="D5" s="58" t="s">
        <v>89</v>
      </c>
      <c r="E5" s="116">
        <v>0.75</v>
      </c>
      <c r="F5" s="116"/>
      <c r="G5" s="116">
        <v>1</v>
      </c>
      <c r="H5" s="116"/>
      <c r="I5" s="114">
        <v>1</v>
      </c>
      <c r="J5" s="109"/>
      <c r="K5" s="108"/>
      <c r="L5" s="109"/>
      <c r="M5" s="108">
        <v>1.25</v>
      </c>
      <c r="N5" s="109"/>
      <c r="O5" s="108"/>
      <c r="P5" s="109"/>
      <c r="Q5" s="110"/>
      <c r="R5" s="111"/>
      <c r="S5" s="25">
        <f t="shared" ref="S5:S20" si="1">E5+G5+I5+K5+M5+O5+Q5</f>
        <v>4</v>
      </c>
      <c r="T5" s="25">
        <f t="shared" si="0"/>
        <v>3</v>
      </c>
      <c r="U5" s="28">
        <v>1</v>
      </c>
      <c r="V5" s="28"/>
    </row>
    <row r="6" spans="1:22" x14ac:dyDescent="0.25">
      <c r="A6" s="48">
        <v>6460</v>
      </c>
      <c r="B6" s="107" t="s">
        <v>124</v>
      </c>
      <c r="C6" s="50">
        <v>2</v>
      </c>
      <c r="D6" s="58" t="s">
        <v>89</v>
      </c>
      <c r="E6" s="116">
        <v>0.75</v>
      </c>
      <c r="F6" s="116"/>
      <c r="G6" s="116">
        <v>0.5</v>
      </c>
      <c r="H6" s="116"/>
      <c r="I6" s="114">
        <v>1</v>
      </c>
      <c r="J6" s="109"/>
      <c r="K6" s="108"/>
      <c r="L6" s="109"/>
      <c r="M6" s="108">
        <v>1.25</v>
      </c>
      <c r="N6" s="109"/>
      <c r="O6" s="108"/>
      <c r="P6" s="109"/>
      <c r="Q6" s="110"/>
      <c r="R6" s="111"/>
      <c r="S6" s="25">
        <f t="shared" si="1"/>
        <v>3.5</v>
      </c>
      <c r="T6" s="25">
        <f t="shared" si="0"/>
        <v>2.5</v>
      </c>
      <c r="U6" s="28">
        <v>1</v>
      </c>
      <c r="V6" s="28"/>
    </row>
    <row r="7" spans="1:22" x14ac:dyDescent="0.25">
      <c r="A7" s="48">
        <v>6460</v>
      </c>
      <c r="B7" s="107" t="s">
        <v>124</v>
      </c>
      <c r="C7" s="50">
        <v>3</v>
      </c>
      <c r="D7" s="58" t="s">
        <v>89</v>
      </c>
      <c r="E7" s="116">
        <v>0.75</v>
      </c>
      <c r="F7" s="116"/>
      <c r="G7" s="116">
        <v>0.5</v>
      </c>
      <c r="H7" s="116"/>
      <c r="I7" s="114">
        <v>1</v>
      </c>
      <c r="J7" s="109"/>
      <c r="K7" s="108"/>
      <c r="L7" s="109"/>
      <c r="M7" s="108">
        <v>1</v>
      </c>
      <c r="N7" s="109"/>
      <c r="O7" s="108"/>
      <c r="P7" s="109"/>
      <c r="Q7" s="110"/>
      <c r="R7" s="111"/>
      <c r="S7" s="25">
        <f t="shared" si="1"/>
        <v>3.25</v>
      </c>
      <c r="T7" s="25">
        <f t="shared" si="0"/>
        <v>2.25</v>
      </c>
      <c r="U7" s="28">
        <v>1</v>
      </c>
      <c r="V7" s="28"/>
    </row>
    <row r="8" spans="1:22" x14ac:dyDescent="0.25">
      <c r="A8" s="48">
        <v>6460</v>
      </c>
      <c r="B8" s="107" t="s">
        <v>124</v>
      </c>
      <c r="C8" s="50">
        <v>4</v>
      </c>
      <c r="D8" s="58" t="s">
        <v>89</v>
      </c>
      <c r="E8" s="116">
        <v>0.75</v>
      </c>
      <c r="F8" s="116"/>
      <c r="G8" s="116">
        <v>0.5</v>
      </c>
      <c r="H8" s="116"/>
      <c r="I8" s="114"/>
      <c r="J8" s="109"/>
      <c r="K8" s="108"/>
      <c r="L8" s="109"/>
      <c r="M8" s="108">
        <v>0.5</v>
      </c>
      <c r="N8" s="109"/>
      <c r="O8" s="108"/>
      <c r="P8" s="109"/>
      <c r="Q8" s="110"/>
      <c r="R8" s="111"/>
      <c r="S8" s="25">
        <f t="shared" si="1"/>
        <v>1.75</v>
      </c>
      <c r="T8" s="25">
        <f t="shared" si="0"/>
        <v>0.75</v>
      </c>
      <c r="U8" s="28">
        <v>1</v>
      </c>
      <c r="V8" s="28"/>
    </row>
    <row r="9" spans="1:22" x14ac:dyDescent="0.25">
      <c r="A9" s="48">
        <v>6460</v>
      </c>
      <c r="B9" s="107" t="s">
        <v>124</v>
      </c>
      <c r="C9" s="50">
        <v>5</v>
      </c>
      <c r="D9" s="58" t="s">
        <v>89</v>
      </c>
      <c r="E9" s="116">
        <v>0.75</v>
      </c>
      <c r="F9" s="116"/>
      <c r="G9" s="108">
        <v>0.5</v>
      </c>
      <c r="H9" s="109"/>
      <c r="I9" s="108"/>
      <c r="J9" s="109"/>
      <c r="K9" s="108"/>
      <c r="L9" s="109"/>
      <c r="M9" s="108">
        <v>1</v>
      </c>
      <c r="N9" s="109"/>
      <c r="O9" s="108"/>
      <c r="P9" s="109"/>
      <c r="Q9" s="110"/>
      <c r="R9" s="111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8">
        <v>6462</v>
      </c>
      <c r="B10" s="107" t="s">
        <v>131</v>
      </c>
      <c r="C10" s="50">
        <v>3</v>
      </c>
      <c r="D10" s="39" t="s">
        <v>84</v>
      </c>
      <c r="E10" s="108">
        <v>3.25</v>
      </c>
      <c r="F10" s="109"/>
      <c r="G10" s="108">
        <v>1.75</v>
      </c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5</v>
      </c>
      <c r="T10" s="25">
        <f t="shared" si="0"/>
        <v>5</v>
      </c>
      <c r="U10" s="28"/>
      <c r="V10" s="28"/>
    </row>
    <row r="11" spans="1:22" x14ac:dyDescent="0.25">
      <c r="A11" s="48">
        <v>6462</v>
      </c>
      <c r="B11" s="107" t="s">
        <v>131</v>
      </c>
      <c r="C11" s="48">
        <v>5</v>
      </c>
      <c r="D11" s="27" t="s">
        <v>93</v>
      </c>
      <c r="E11" s="108"/>
      <c r="F11" s="109"/>
      <c r="G11" s="108">
        <v>1.25</v>
      </c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48">
        <v>6462</v>
      </c>
      <c r="B12" s="107" t="s">
        <v>131</v>
      </c>
      <c r="C12" s="48">
        <v>4</v>
      </c>
      <c r="D12" s="27" t="s">
        <v>93</v>
      </c>
      <c r="E12" s="108"/>
      <c r="F12" s="109"/>
      <c r="G12" s="108">
        <v>1</v>
      </c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52">
        <v>6460</v>
      </c>
      <c r="B13" s="107" t="s">
        <v>124</v>
      </c>
      <c r="C13" s="48">
        <v>6</v>
      </c>
      <c r="D13" s="27" t="s">
        <v>94</v>
      </c>
      <c r="E13" s="108"/>
      <c r="F13" s="109"/>
      <c r="G13" s="108"/>
      <c r="H13" s="109"/>
      <c r="I13" s="108">
        <v>1</v>
      </c>
      <c r="J13" s="109"/>
      <c r="K13" s="108">
        <v>2.25</v>
      </c>
      <c r="L13" s="109"/>
      <c r="M13" s="108">
        <v>1</v>
      </c>
      <c r="N13" s="109"/>
      <c r="O13" s="108"/>
      <c r="P13" s="109"/>
      <c r="Q13" s="110"/>
      <c r="R13" s="111"/>
      <c r="S13" s="25">
        <f>E13+G13+I13+K13+M13+O13+Q13</f>
        <v>4.25</v>
      </c>
      <c r="T13" s="25">
        <f>SUM(S13-U13-V13)</f>
        <v>4.25</v>
      </c>
      <c r="U13" s="28"/>
      <c r="V13" s="28"/>
    </row>
    <row r="14" spans="1:22" x14ac:dyDescent="0.25">
      <c r="A14" s="105">
        <v>6460</v>
      </c>
      <c r="B14" s="107" t="s">
        <v>124</v>
      </c>
      <c r="C14" s="48">
        <v>7</v>
      </c>
      <c r="D14" s="27" t="s">
        <v>94</v>
      </c>
      <c r="E14" s="108"/>
      <c r="F14" s="109"/>
      <c r="G14" s="108"/>
      <c r="H14" s="109"/>
      <c r="I14" s="108">
        <v>1</v>
      </c>
      <c r="J14" s="109"/>
      <c r="K14" s="108">
        <v>2.25</v>
      </c>
      <c r="L14" s="109"/>
      <c r="M14" s="108">
        <v>1</v>
      </c>
      <c r="N14" s="109"/>
      <c r="O14" s="108"/>
      <c r="P14" s="109"/>
      <c r="Q14" s="110"/>
      <c r="R14" s="111"/>
      <c r="S14" s="25">
        <f t="shared" si="1"/>
        <v>4.25</v>
      </c>
      <c r="T14" s="25">
        <f t="shared" si="0"/>
        <v>4.25</v>
      </c>
      <c r="U14" s="28"/>
      <c r="V14" s="28"/>
    </row>
    <row r="15" spans="1:22" x14ac:dyDescent="0.25">
      <c r="A15" s="105">
        <v>6460</v>
      </c>
      <c r="B15" s="107" t="s">
        <v>124</v>
      </c>
      <c r="C15" s="48">
        <v>8</v>
      </c>
      <c r="D15" s="27" t="s">
        <v>94</v>
      </c>
      <c r="E15" s="108"/>
      <c r="F15" s="109"/>
      <c r="G15" s="108"/>
      <c r="H15" s="109"/>
      <c r="I15" s="108">
        <v>1</v>
      </c>
      <c r="J15" s="109"/>
      <c r="K15" s="108">
        <v>1.25</v>
      </c>
      <c r="L15" s="109"/>
      <c r="M15" s="108"/>
      <c r="N15" s="109"/>
      <c r="O15" s="108"/>
      <c r="P15" s="109"/>
      <c r="Q15" s="110"/>
      <c r="R15" s="111"/>
      <c r="S15" s="25">
        <f t="shared" si="1"/>
        <v>2.25</v>
      </c>
      <c r="T15" s="25">
        <f t="shared" si="0"/>
        <v>2.25</v>
      </c>
      <c r="U15" s="28"/>
      <c r="V15" s="28"/>
    </row>
    <row r="16" spans="1:22" x14ac:dyDescent="0.25">
      <c r="A16" s="105">
        <v>6460</v>
      </c>
      <c r="B16" s="107" t="s">
        <v>124</v>
      </c>
      <c r="C16" s="48">
        <v>9</v>
      </c>
      <c r="D16" s="27" t="s">
        <v>94</v>
      </c>
      <c r="E16" s="108"/>
      <c r="F16" s="109"/>
      <c r="G16" s="108"/>
      <c r="H16" s="109"/>
      <c r="I16" s="108">
        <v>1</v>
      </c>
      <c r="J16" s="109"/>
      <c r="K16" s="108">
        <v>1.25</v>
      </c>
      <c r="L16" s="109"/>
      <c r="M16" s="108"/>
      <c r="N16" s="109"/>
      <c r="O16" s="108"/>
      <c r="P16" s="109"/>
      <c r="Q16" s="110"/>
      <c r="R16" s="111"/>
      <c r="S16" s="25">
        <f t="shared" si="1"/>
        <v>2.25</v>
      </c>
      <c r="T16" s="25">
        <f t="shared" si="0"/>
        <v>2.25</v>
      </c>
      <c r="U16" s="28"/>
      <c r="V16" s="28"/>
    </row>
    <row r="17" spans="1:22" x14ac:dyDescent="0.25">
      <c r="A17" s="80">
        <v>6296</v>
      </c>
      <c r="B17" s="107" t="s">
        <v>127</v>
      </c>
      <c r="C17" s="48">
        <v>77</v>
      </c>
      <c r="D17" s="59" t="s">
        <v>121</v>
      </c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>
        <v>6</v>
      </c>
      <c r="P17" s="109"/>
      <c r="Q17" s="110"/>
      <c r="R17" s="111"/>
      <c r="S17" s="25">
        <f t="shared" si="1"/>
        <v>6</v>
      </c>
      <c r="T17" s="25">
        <f t="shared" si="0"/>
        <v>0</v>
      </c>
      <c r="U17" s="28">
        <v>6</v>
      </c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9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9</v>
      </c>
      <c r="L20" s="113"/>
      <c r="M20" s="112">
        <f>SUM(M4:M19)</f>
        <v>9</v>
      </c>
      <c r="N20" s="113"/>
      <c r="O20" s="112">
        <f>SUM(O4:O19)</f>
        <v>6</v>
      </c>
      <c r="P20" s="113"/>
      <c r="Q20" s="112">
        <f>SUM(Q4:Q19)</f>
        <v>0</v>
      </c>
      <c r="R20" s="113"/>
      <c r="S20" s="25">
        <f t="shared" si="1"/>
        <v>51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11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51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7.15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7" t="s">
        <v>123</v>
      </c>
      <c r="C4" s="50">
        <v>84</v>
      </c>
      <c r="D4" s="39" t="s">
        <v>82</v>
      </c>
      <c r="E4" s="116">
        <v>3.5</v>
      </c>
      <c r="F4" s="116"/>
      <c r="G4" s="116"/>
      <c r="H4" s="116"/>
      <c r="I4" s="116">
        <v>0.5</v>
      </c>
      <c r="J4" s="116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4</v>
      </c>
      <c r="T4" s="25">
        <f t="shared" ref="T4:T20" si="0">SUM(S4-U4-V4)</f>
        <v>4</v>
      </c>
      <c r="U4" s="28"/>
      <c r="V4" s="28"/>
    </row>
    <row r="5" spans="1:22" x14ac:dyDescent="0.25">
      <c r="A5" s="48">
        <v>6435</v>
      </c>
      <c r="B5" s="107" t="s">
        <v>130</v>
      </c>
      <c r="C5" s="48">
        <v>23</v>
      </c>
      <c r="D5" s="39" t="s">
        <v>83</v>
      </c>
      <c r="E5" s="116">
        <v>0.75</v>
      </c>
      <c r="F5" s="116"/>
      <c r="G5" s="116"/>
      <c r="H5" s="116"/>
      <c r="I5" s="116"/>
      <c r="J5" s="116"/>
      <c r="K5" s="116"/>
      <c r="L5" s="116"/>
      <c r="M5" s="116"/>
      <c r="N5" s="116"/>
      <c r="O5" s="108"/>
      <c r="P5" s="109"/>
      <c r="Q5" s="110"/>
      <c r="R5" s="111"/>
      <c r="S5" s="25">
        <f t="shared" ref="S5:S23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6435</v>
      </c>
      <c r="B6" s="107" t="s">
        <v>130</v>
      </c>
      <c r="C6" s="48">
        <v>46</v>
      </c>
      <c r="D6" s="39" t="s">
        <v>76</v>
      </c>
      <c r="E6" s="116">
        <v>4.75</v>
      </c>
      <c r="F6" s="116"/>
      <c r="G6" s="116">
        <v>3.5</v>
      </c>
      <c r="H6" s="116"/>
      <c r="I6" s="114">
        <v>6</v>
      </c>
      <c r="J6" s="109"/>
      <c r="K6" s="108">
        <v>6</v>
      </c>
      <c r="L6" s="109"/>
      <c r="M6" s="108"/>
      <c r="N6" s="109"/>
      <c r="O6" s="108">
        <v>4.75</v>
      </c>
      <c r="P6" s="109"/>
      <c r="Q6" s="110"/>
      <c r="R6" s="111"/>
      <c r="S6" s="25">
        <f t="shared" si="1"/>
        <v>25</v>
      </c>
      <c r="T6" s="25">
        <f t="shared" si="0"/>
        <v>17</v>
      </c>
      <c r="U6" s="28">
        <v>8</v>
      </c>
      <c r="V6" s="28"/>
    </row>
    <row r="7" spans="1:22" x14ac:dyDescent="0.25">
      <c r="A7" s="48">
        <v>6486</v>
      </c>
      <c r="B7" s="107" t="s">
        <v>126</v>
      </c>
      <c r="C7" s="50">
        <v>12</v>
      </c>
      <c r="D7" s="58" t="s">
        <v>84</v>
      </c>
      <c r="E7" s="116"/>
      <c r="F7" s="116"/>
      <c r="G7" s="116">
        <v>1</v>
      </c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6344</v>
      </c>
      <c r="B8" s="107" t="s">
        <v>132</v>
      </c>
      <c r="C8" s="50">
        <v>46</v>
      </c>
      <c r="D8" s="39" t="s">
        <v>90</v>
      </c>
      <c r="E8" s="116"/>
      <c r="F8" s="116"/>
      <c r="G8" s="116">
        <v>0.25</v>
      </c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6301</v>
      </c>
      <c r="B9" s="107" t="s">
        <v>133</v>
      </c>
      <c r="C9" s="50">
        <v>42</v>
      </c>
      <c r="D9" s="39" t="s">
        <v>74</v>
      </c>
      <c r="E9" s="108"/>
      <c r="F9" s="109"/>
      <c r="G9" s="108">
        <v>0.75</v>
      </c>
      <c r="H9" s="109"/>
      <c r="I9" s="108">
        <v>1</v>
      </c>
      <c r="J9" s="109"/>
      <c r="K9" s="108">
        <v>2</v>
      </c>
      <c r="L9" s="109"/>
      <c r="M9" s="108">
        <v>2.75</v>
      </c>
      <c r="N9" s="109"/>
      <c r="O9" s="108"/>
      <c r="P9" s="109"/>
      <c r="Q9" s="110"/>
      <c r="R9" s="111"/>
      <c r="S9" s="25">
        <f t="shared" si="1"/>
        <v>6.5</v>
      </c>
      <c r="T9" s="25">
        <f t="shared" si="0"/>
        <v>6.5</v>
      </c>
      <c r="U9" s="28"/>
      <c r="V9" s="28"/>
    </row>
    <row r="10" spans="1:22" x14ac:dyDescent="0.25">
      <c r="A10" s="48">
        <v>6409</v>
      </c>
      <c r="B10" s="107" t="s">
        <v>125</v>
      </c>
      <c r="C10" s="50">
        <v>11</v>
      </c>
      <c r="D10" s="39" t="s">
        <v>62</v>
      </c>
      <c r="E10" s="108"/>
      <c r="F10" s="109"/>
      <c r="G10" s="108">
        <v>3.5</v>
      </c>
      <c r="H10" s="109"/>
      <c r="I10" s="108">
        <v>0.25</v>
      </c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3.75</v>
      </c>
      <c r="T10" s="25">
        <f t="shared" si="0"/>
        <v>3</v>
      </c>
      <c r="U10" s="28">
        <v>0.75</v>
      </c>
      <c r="V10" s="28"/>
    </row>
    <row r="11" spans="1:22" x14ac:dyDescent="0.25">
      <c r="A11" s="48">
        <v>6436</v>
      </c>
      <c r="B11" s="107" t="s">
        <v>123</v>
      </c>
      <c r="C11" s="50">
        <v>7</v>
      </c>
      <c r="D11" s="39" t="s">
        <v>75</v>
      </c>
      <c r="E11" s="108"/>
      <c r="F11" s="109"/>
      <c r="G11" s="108"/>
      <c r="H11" s="109"/>
      <c r="I11" s="108">
        <v>0.5</v>
      </c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>
        <v>6435</v>
      </c>
      <c r="B12" s="107" t="s">
        <v>130</v>
      </c>
      <c r="C12" s="50">
        <v>13</v>
      </c>
      <c r="D12" s="58" t="s">
        <v>81</v>
      </c>
      <c r="E12" s="108"/>
      <c r="F12" s="109"/>
      <c r="G12" s="108"/>
      <c r="H12" s="109"/>
      <c r="I12" s="108"/>
      <c r="J12" s="109"/>
      <c r="K12" s="108">
        <v>1</v>
      </c>
      <c r="L12" s="109"/>
      <c r="M12" s="108"/>
      <c r="N12" s="109"/>
      <c r="O12" s="108"/>
      <c r="P12" s="109"/>
      <c r="Q12" s="110"/>
      <c r="R12" s="111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6436</v>
      </c>
      <c r="B13" s="107" t="s">
        <v>123</v>
      </c>
      <c r="C13" s="48">
        <v>85</v>
      </c>
      <c r="D13" s="59" t="s">
        <v>61</v>
      </c>
      <c r="E13" s="108"/>
      <c r="F13" s="109"/>
      <c r="G13" s="108"/>
      <c r="H13" s="109"/>
      <c r="I13" s="108"/>
      <c r="J13" s="109"/>
      <c r="K13" s="108"/>
      <c r="L13" s="109"/>
      <c r="M13" s="108">
        <v>1.25</v>
      </c>
      <c r="N13" s="109"/>
      <c r="O13" s="108"/>
      <c r="P13" s="109"/>
      <c r="Q13" s="110"/>
      <c r="R13" s="111"/>
      <c r="S13" s="25">
        <f t="shared" si="1"/>
        <v>1.25</v>
      </c>
      <c r="T13" s="25">
        <f t="shared" si="0"/>
        <v>1.25</v>
      </c>
      <c r="U13" s="28"/>
      <c r="V13" s="28"/>
    </row>
    <row r="14" spans="1:22" x14ac:dyDescent="0.25">
      <c r="A14" s="48">
        <v>6435</v>
      </c>
      <c r="B14" s="107" t="s">
        <v>130</v>
      </c>
      <c r="C14" s="48">
        <v>48</v>
      </c>
      <c r="D14" s="39" t="s">
        <v>76</v>
      </c>
      <c r="E14" s="108"/>
      <c r="F14" s="109"/>
      <c r="G14" s="108"/>
      <c r="H14" s="109"/>
      <c r="I14" s="108"/>
      <c r="J14" s="109"/>
      <c r="K14" s="108"/>
      <c r="L14" s="109"/>
      <c r="M14" s="108">
        <v>4.75</v>
      </c>
      <c r="N14" s="109"/>
      <c r="O14" s="108">
        <v>1.25</v>
      </c>
      <c r="P14" s="109"/>
      <c r="Q14" s="110"/>
      <c r="R14" s="111"/>
      <c r="S14" s="25">
        <f t="shared" si="1"/>
        <v>6</v>
      </c>
      <c r="T14" s="25">
        <f t="shared" si="0"/>
        <v>4</v>
      </c>
      <c r="U14" s="28">
        <v>2</v>
      </c>
      <c r="V14" s="28"/>
    </row>
    <row r="15" spans="1:22" x14ac:dyDescent="0.25">
      <c r="A15" s="48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0"/>
      <c r="B16" s="48"/>
      <c r="C16" s="48"/>
      <c r="D16" s="59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4"/>
      <c r="B17" s="48"/>
      <c r="C17" s="48"/>
      <c r="D17" s="27"/>
      <c r="E17" s="108"/>
      <c r="F17" s="109"/>
      <c r="G17" s="108"/>
      <c r="H17" s="109"/>
      <c r="I17" s="108"/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08"/>
      <c r="F18" s="109"/>
      <c r="G18" s="108"/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0"/>
      <c r="B19" s="90"/>
      <c r="C19" s="90"/>
      <c r="D19" s="23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10"/>
      <c r="R19" s="11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5">
        <v>3600</v>
      </c>
      <c r="B20" s="48" t="s">
        <v>129</v>
      </c>
      <c r="C20" s="48"/>
      <c r="D20" s="27" t="s">
        <v>92</v>
      </c>
      <c r="E20" s="108"/>
      <c r="F20" s="109"/>
      <c r="G20" s="108"/>
      <c r="H20" s="109"/>
      <c r="I20" s="108">
        <v>0.75</v>
      </c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0"/>
      <c r="R21" s="11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0"/>
      <c r="R22" s="11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2">
        <f>SUM(E4:E22)</f>
        <v>9</v>
      </c>
      <c r="F23" s="113"/>
      <c r="G23" s="112">
        <f>SUM(G4:G22)</f>
        <v>9</v>
      </c>
      <c r="H23" s="113"/>
      <c r="I23" s="112">
        <f>SUM(I4:I22)</f>
        <v>9</v>
      </c>
      <c r="J23" s="113"/>
      <c r="K23" s="112">
        <f>SUM(K4:K22)</f>
        <v>9</v>
      </c>
      <c r="L23" s="113"/>
      <c r="M23" s="112">
        <f>SUM(M4:M22)</f>
        <v>8.75</v>
      </c>
      <c r="N23" s="113"/>
      <c r="O23" s="112">
        <f>SUM(O4:O22)</f>
        <v>6</v>
      </c>
      <c r="P23" s="113"/>
      <c r="Q23" s="112">
        <f>SUM(Q4:Q22)</f>
        <v>0</v>
      </c>
      <c r="R23" s="113"/>
      <c r="S23" s="25">
        <f t="shared" si="1"/>
        <v>50.75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0.75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10.75</v>
      </c>
      <c r="T25" s="28"/>
      <c r="U25" s="28">
        <f>SUM(U4:U24)</f>
        <v>10.75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10.75</v>
      </c>
      <c r="D29" s="33"/>
      <c r="I29" s="45">
        <v>0.75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50.75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08.03.2015</v>
      </c>
      <c r="B2" s="68"/>
      <c r="C2" s="68"/>
      <c r="D2" s="68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69"/>
      <c r="P3" s="69"/>
      <c r="Q3" s="69"/>
      <c r="R3" s="69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48">
        <v>44</v>
      </c>
      <c r="D4" s="27" t="s">
        <v>76</v>
      </c>
      <c r="E4" s="116">
        <v>8</v>
      </c>
      <c r="F4" s="116"/>
      <c r="G4" s="116">
        <v>9</v>
      </c>
      <c r="H4" s="116"/>
      <c r="I4" s="116">
        <v>8</v>
      </c>
      <c r="J4" s="116"/>
      <c r="K4" s="116">
        <v>9</v>
      </c>
      <c r="L4" s="116"/>
      <c r="M4" s="116">
        <v>9</v>
      </c>
      <c r="N4" s="116"/>
      <c r="O4" s="108"/>
      <c r="P4" s="109"/>
      <c r="Q4" s="110"/>
      <c r="R4" s="111"/>
      <c r="S4" s="25">
        <f>E4+G4+I4+K4+M4+O4+Q4</f>
        <v>43</v>
      </c>
      <c r="T4" s="25">
        <f t="shared" ref="T4:T17" si="0">SUM(S4-U4-V4)</f>
        <v>40</v>
      </c>
      <c r="U4" s="28">
        <v>3</v>
      </c>
      <c r="V4" s="28"/>
    </row>
    <row r="5" spans="1:22" x14ac:dyDescent="0.25">
      <c r="A5" s="48"/>
      <c r="B5" s="48"/>
      <c r="C5" s="50"/>
      <c r="D5" s="39"/>
      <c r="E5" s="116"/>
      <c r="F5" s="116"/>
      <c r="G5" s="116"/>
      <c r="H5" s="116"/>
      <c r="I5" s="114"/>
      <c r="J5" s="109"/>
      <c r="K5" s="114"/>
      <c r="L5" s="109"/>
      <c r="M5" s="114"/>
      <c r="N5" s="109"/>
      <c r="O5" s="108"/>
      <c r="P5" s="109"/>
      <c r="Q5" s="110"/>
      <c r="R5" s="11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16"/>
      <c r="F6" s="116"/>
      <c r="G6" s="116"/>
      <c r="H6" s="116"/>
      <c r="I6" s="114"/>
      <c r="J6" s="109"/>
      <c r="K6" s="114"/>
      <c r="L6" s="109"/>
      <c r="M6" s="114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16"/>
      <c r="F7" s="116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16"/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8"/>
      <c r="F9" s="109"/>
      <c r="G9" s="108"/>
      <c r="H9" s="109"/>
      <c r="I9" s="108"/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08"/>
      <c r="F10" s="109"/>
      <c r="G10" s="108"/>
      <c r="H10" s="109"/>
      <c r="I10" s="108"/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8"/>
      <c r="F11" s="109"/>
      <c r="G11" s="108"/>
      <c r="H11" s="109"/>
      <c r="I11" s="108"/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48"/>
      <c r="D12" s="27"/>
      <c r="E12" s="108"/>
      <c r="F12" s="109"/>
      <c r="G12" s="108"/>
      <c r="H12" s="109"/>
      <c r="I12" s="108"/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48"/>
      <c r="D13" s="27"/>
      <c r="E13" s="108"/>
      <c r="F13" s="109"/>
      <c r="G13" s="108"/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108"/>
      <c r="F14" s="109"/>
      <c r="G14" s="108"/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108"/>
      <c r="F15" s="109"/>
      <c r="G15" s="108"/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8"/>
      <c r="C16" s="48"/>
      <c r="D16" s="27"/>
      <c r="E16" s="108"/>
      <c r="F16" s="109"/>
      <c r="G16" s="108"/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5">
        <v>3600</v>
      </c>
      <c r="B17" s="48" t="s">
        <v>129</v>
      </c>
      <c r="C17" s="48"/>
      <c r="D17" s="27" t="s">
        <v>92</v>
      </c>
      <c r="E17" s="108"/>
      <c r="F17" s="109"/>
      <c r="G17" s="108"/>
      <c r="H17" s="109"/>
      <c r="I17" s="108">
        <v>1</v>
      </c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1</v>
      </c>
      <c r="T17" s="25">
        <f t="shared" si="0"/>
        <v>0</v>
      </c>
      <c r="U17" s="28">
        <v>1</v>
      </c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</v>
      </c>
      <c r="F20" s="113"/>
      <c r="G20" s="112">
        <f>SUM(G4:G19)</f>
        <v>9</v>
      </c>
      <c r="H20" s="113"/>
      <c r="I20" s="112">
        <f>SUM(I4:I19)</f>
        <v>9</v>
      </c>
      <c r="J20" s="113"/>
      <c r="K20" s="112">
        <f>SUM(K4:K19)</f>
        <v>9</v>
      </c>
      <c r="L20" s="113"/>
      <c r="M20" s="112">
        <f>SUM(M4:M19)</f>
        <v>9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66"/>
      <c r="N21" s="67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4</v>
      </c>
      <c r="D26" s="33"/>
      <c r="I26" s="45">
        <v>1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7.3</v>
      </c>
      <c r="F3" s="54">
        <v>16.3</v>
      </c>
      <c r="G3" s="54">
        <v>8</v>
      </c>
      <c r="H3" s="54">
        <v>9.15</v>
      </c>
      <c r="I3" s="54" t="s">
        <v>97</v>
      </c>
      <c r="J3" s="54"/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>
        <v>47</v>
      </c>
      <c r="D4" s="39" t="s">
        <v>76</v>
      </c>
      <c r="E4" s="116">
        <v>8.5</v>
      </c>
      <c r="F4" s="116"/>
      <c r="G4" s="116">
        <v>1.25</v>
      </c>
      <c r="H4" s="116"/>
      <c r="I4" s="119"/>
      <c r="J4" s="119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9.75</v>
      </c>
      <c r="T4" s="25">
        <f t="shared" ref="T4:T17" si="0">SUM(S4-U4-V4)</f>
        <v>9.75</v>
      </c>
      <c r="U4" s="28"/>
      <c r="V4" s="28"/>
    </row>
    <row r="5" spans="1:22" x14ac:dyDescent="0.25">
      <c r="A5" s="48">
        <v>6409</v>
      </c>
      <c r="B5" s="107" t="s">
        <v>125</v>
      </c>
      <c r="C5" s="50">
        <v>11</v>
      </c>
      <c r="D5" s="39" t="s">
        <v>62</v>
      </c>
      <c r="E5" s="116"/>
      <c r="F5" s="116"/>
      <c r="G5" s="116"/>
      <c r="H5" s="116"/>
      <c r="I5" s="117"/>
      <c r="J5" s="118"/>
      <c r="K5" s="108">
        <v>8</v>
      </c>
      <c r="L5" s="109"/>
      <c r="M5" s="108">
        <v>5</v>
      </c>
      <c r="N5" s="109"/>
      <c r="O5" s="108"/>
      <c r="P5" s="109"/>
      <c r="Q5" s="110"/>
      <c r="R5" s="111"/>
      <c r="S5" s="25">
        <f t="shared" ref="S5:S20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8"/>
      <c r="B6" s="48"/>
      <c r="C6" s="50"/>
      <c r="D6" s="39"/>
      <c r="E6" s="116"/>
      <c r="F6" s="116"/>
      <c r="G6" s="116"/>
      <c r="H6" s="116"/>
      <c r="I6" s="117"/>
      <c r="J6" s="118"/>
      <c r="K6" s="108"/>
      <c r="L6" s="109"/>
      <c r="M6" s="108"/>
      <c r="N6" s="109"/>
      <c r="O6" s="108"/>
      <c r="P6" s="109"/>
      <c r="Q6" s="110"/>
      <c r="R6" s="11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16"/>
      <c r="F7" s="116"/>
      <c r="G7" s="116"/>
      <c r="H7" s="116"/>
      <c r="I7" s="117"/>
      <c r="J7" s="118"/>
      <c r="K7" s="108"/>
      <c r="L7" s="109"/>
      <c r="M7" s="108"/>
      <c r="N7" s="109"/>
      <c r="O7" s="108"/>
      <c r="P7" s="109"/>
      <c r="Q7" s="110"/>
      <c r="R7" s="11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6"/>
      <c r="F8" s="116"/>
      <c r="G8" s="116"/>
      <c r="H8" s="116"/>
      <c r="I8" s="117"/>
      <c r="J8" s="118"/>
      <c r="K8" s="108"/>
      <c r="L8" s="109"/>
      <c r="M8" s="108"/>
      <c r="N8" s="109"/>
      <c r="O8" s="108"/>
      <c r="P8" s="109"/>
      <c r="Q8" s="110"/>
      <c r="R8" s="11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08"/>
      <c r="F9" s="109"/>
      <c r="G9" s="108"/>
      <c r="H9" s="109"/>
      <c r="I9" s="120"/>
      <c r="J9" s="118"/>
      <c r="K9" s="108"/>
      <c r="L9" s="109"/>
      <c r="M9" s="108"/>
      <c r="N9" s="109"/>
      <c r="O9" s="108"/>
      <c r="P9" s="109"/>
      <c r="Q9" s="110"/>
      <c r="R9" s="11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8"/>
      <c r="F10" s="109"/>
      <c r="G10" s="108"/>
      <c r="H10" s="109"/>
      <c r="I10" s="120"/>
      <c r="J10" s="118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8"/>
      <c r="F11" s="109"/>
      <c r="G11" s="108"/>
      <c r="H11" s="109"/>
      <c r="I11" s="120"/>
      <c r="J11" s="118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8"/>
      <c r="F12" s="109"/>
      <c r="G12" s="108"/>
      <c r="H12" s="109"/>
      <c r="I12" s="120"/>
      <c r="J12" s="118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8"/>
      <c r="F13" s="109"/>
      <c r="G13" s="108"/>
      <c r="H13" s="109"/>
      <c r="I13" s="120"/>
      <c r="J13" s="118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8"/>
      <c r="F14" s="109"/>
      <c r="G14" s="108"/>
      <c r="H14" s="109"/>
      <c r="I14" s="120"/>
      <c r="J14" s="118"/>
      <c r="K14" s="108"/>
      <c r="L14" s="109"/>
      <c r="M14" s="108"/>
      <c r="N14" s="109"/>
      <c r="O14" s="108"/>
      <c r="P14" s="109"/>
      <c r="Q14" s="110"/>
      <c r="R14" s="11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8"/>
      <c r="F15" s="109"/>
      <c r="G15" s="108"/>
      <c r="H15" s="109"/>
      <c r="I15" s="120"/>
      <c r="J15" s="118"/>
      <c r="K15" s="108"/>
      <c r="L15" s="109"/>
      <c r="M15" s="108"/>
      <c r="N15" s="109"/>
      <c r="O15" s="108"/>
      <c r="P15" s="109"/>
      <c r="Q15" s="110"/>
      <c r="R15" s="11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8"/>
      <c r="F16" s="109"/>
      <c r="G16" s="108"/>
      <c r="H16" s="109"/>
      <c r="I16" s="120"/>
      <c r="J16" s="118"/>
      <c r="K16" s="108"/>
      <c r="L16" s="109"/>
      <c r="M16" s="108"/>
      <c r="N16" s="109"/>
      <c r="O16" s="108"/>
      <c r="P16" s="109"/>
      <c r="Q16" s="110"/>
      <c r="R16" s="11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0"/>
      <c r="B17" s="48"/>
      <c r="C17" s="48"/>
      <c r="D17" s="59"/>
      <c r="E17" s="108"/>
      <c r="F17" s="109"/>
      <c r="G17" s="108"/>
      <c r="H17" s="109"/>
      <c r="I17" s="120"/>
      <c r="J17" s="118"/>
      <c r="K17" s="108"/>
      <c r="L17" s="109"/>
      <c r="M17" s="108"/>
      <c r="N17" s="109"/>
      <c r="O17" s="108"/>
      <c r="P17" s="109"/>
      <c r="Q17" s="110"/>
      <c r="R17" s="11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0"/>
      <c r="R18" s="11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0"/>
      <c r="R19" s="11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2">
        <f>SUM(E4:E19)</f>
        <v>8.5</v>
      </c>
      <c r="F20" s="113"/>
      <c r="G20" s="112">
        <f>SUM(G4:G19)</f>
        <v>1.25</v>
      </c>
      <c r="H20" s="113"/>
      <c r="I20" s="112">
        <f>SUM(I4:I19)</f>
        <v>0</v>
      </c>
      <c r="J20" s="113"/>
      <c r="K20" s="112">
        <f>SUM(K4:K19)</f>
        <v>8</v>
      </c>
      <c r="L20" s="113"/>
      <c r="M20" s="112">
        <f>SUM(M4:M19)</f>
        <v>5</v>
      </c>
      <c r="N20" s="113"/>
      <c r="O20" s="112">
        <f>SUM(O4:O19)</f>
        <v>0</v>
      </c>
      <c r="P20" s="113"/>
      <c r="Q20" s="112">
        <f>SUM(Q4:Q19)</f>
        <v>0</v>
      </c>
      <c r="R20" s="113"/>
      <c r="S20" s="25">
        <f t="shared" si="1"/>
        <v>22.75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22.75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0.5</v>
      </c>
      <c r="G22" s="32"/>
      <c r="H22" s="32">
        <f>SUM(G20)-H21</f>
        <v>-6.75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-14.25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22.75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22.75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I40" sqref="I4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08.03.2015</v>
      </c>
      <c r="B2" s="19"/>
      <c r="C2" s="19"/>
      <c r="D2" s="19"/>
      <c r="E2" s="115" t="s">
        <v>15</v>
      </c>
      <c r="F2" s="115"/>
      <c r="G2" s="115" t="s">
        <v>16</v>
      </c>
      <c r="H2" s="115"/>
      <c r="I2" s="115" t="s">
        <v>17</v>
      </c>
      <c r="J2" s="115"/>
      <c r="K2" s="115" t="s">
        <v>18</v>
      </c>
      <c r="L2" s="115"/>
      <c r="M2" s="115" t="s">
        <v>19</v>
      </c>
      <c r="N2" s="115"/>
      <c r="O2" s="115" t="s">
        <v>20</v>
      </c>
      <c r="P2" s="115"/>
      <c r="Q2" s="115" t="s">
        <v>21</v>
      </c>
      <c r="R2" s="11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8</v>
      </c>
      <c r="H3" s="54">
        <v>16.3</v>
      </c>
      <c r="I3" s="54">
        <v>7</v>
      </c>
      <c r="J3" s="54">
        <v>16.3</v>
      </c>
      <c r="K3" s="54">
        <v>7.45</v>
      </c>
      <c r="L3" s="54">
        <v>16.3</v>
      </c>
      <c r="M3" s="54">
        <v>7</v>
      </c>
      <c r="N3" s="54">
        <v>16.3</v>
      </c>
      <c r="O3" s="54">
        <v>7</v>
      </c>
      <c r="P3" s="54">
        <v>11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7" t="s">
        <v>130</v>
      </c>
      <c r="C4" s="50">
        <v>31</v>
      </c>
      <c r="D4" s="39" t="s">
        <v>118</v>
      </c>
      <c r="E4" s="108">
        <v>3</v>
      </c>
      <c r="F4" s="109"/>
      <c r="G4" s="108"/>
      <c r="H4" s="109"/>
      <c r="I4" s="108"/>
      <c r="J4" s="109"/>
      <c r="K4" s="116"/>
      <c r="L4" s="116"/>
      <c r="M4" s="116"/>
      <c r="N4" s="116"/>
      <c r="O4" s="108"/>
      <c r="P4" s="109"/>
      <c r="Q4" s="110"/>
      <c r="R4" s="111"/>
      <c r="S4" s="25">
        <f>E4+G4+I4+K4+M4+O4+Q4</f>
        <v>3</v>
      </c>
      <c r="T4" s="25">
        <f t="shared" ref="T4:T30" si="0">SUM(S4-U4-V4)</f>
        <v>2</v>
      </c>
      <c r="U4" s="28">
        <v>1</v>
      </c>
      <c r="V4" s="28"/>
    </row>
    <row r="5" spans="1:22" x14ac:dyDescent="0.25">
      <c r="A5" s="48">
        <v>6344</v>
      </c>
      <c r="B5" s="107" t="s">
        <v>132</v>
      </c>
      <c r="C5" s="50">
        <v>46</v>
      </c>
      <c r="D5" s="39" t="s">
        <v>98</v>
      </c>
      <c r="E5" s="108">
        <v>1.5</v>
      </c>
      <c r="F5" s="109"/>
      <c r="G5" s="116"/>
      <c r="H5" s="116"/>
      <c r="I5" s="114"/>
      <c r="J5" s="109"/>
      <c r="K5" s="108"/>
      <c r="L5" s="109"/>
      <c r="M5" s="108"/>
      <c r="N5" s="109"/>
      <c r="O5" s="108"/>
      <c r="P5" s="109"/>
      <c r="Q5" s="110"/>
      <c r="R5" s="111"/>
      <c r="S5" s="25">
        <f t="shared" ref="S5:S33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6462</v>
      </c>
      <c r="B6" s="107" t="s">
        <v>131</v>
      </c>
      <c r="C6" s="50">
        <v>3</v>
      </c>
      <c r="D6" s="39" t="s">
        <v>84</v>
      </c>
      <c r="E6" s="108">
        <v>1</v>
      </c>
      <c r="F6" s="109"/>
      <c r="G6" s="116"/>
      <c r="H6" s="116"/>
      <c r="I6" s="114"/>
      <c r="J6" s="109"/>
      <c r="K6" s="108"/>
      <c r="L6" s="109"/>
      <c r="M6" s="108"/>
      <c r="N6" s="109"/>
      <c r="O6" s="108"/>
      <c r="P6" s="109"/>
      <c r="Q6" s="110"/>
      <c r="R6" s="111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6462</v>
      </c>
      <c r="B7" s="107" t="s">
        <v>131</v>
      </c>
      <c r="C7" s="50">
        <v>4</v>
      </c>
      <c r="D7" s="39" t="s">
        <v>93</v>
      </c>
      <c r="E7" s="108">
        <v>1</v>
      </c>
      <c r="F7" s="109"/>
      <c r="G7" s="116"/>
      <c r="H7" s="116"/>
      <c r="I7" s="114"/>
      <c r="J7" s="109"/>
      <c r="K7" s="108"/>
      <c r="L7" s="109"/>
      <c r="M7" s="108"/>
      <c r="N7" s="109"/>
      <c r="O7" s="108"/>
      <c r="P7" s="109"/>
      <c r="Q7" s="110"/>
      <c r="R7" s="11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6462</v>
      </c>
      <c r="B8" s="107" t="s">
        <v>131</v>
      </c>
      <c r="C8" s="50">
        <v>5</v>
      </c>
      <c r="D8" s="39" t="s">
        <v>93</v>
      </c>
      <c r="E8" s="116">
        <v>0.5</v>
      </c>
      <c r="F8" s="116"/>
      <c r="G8" s="116"/>
      <c r="H8" s="116"/>
      <c r="I8" s="114"/>
      <c r="J8" s="109"/>
      <c r="K8" s="108"/>
      <c r="L8" s="109"/>
      <c r="M8" s="108"/>
      <c r="N8" s="109"/>
      <c r="O8" s="108"/>
      <c r="P8" s="109"/>
      <c r="Q8" s="110"/>
      <c r="R8" s="11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6460</v>
      </c>
      <c r="B9" s="107" t="s">
        <v>124</v>
      </c>
      <c r="C9" s="50">
        <v>6</v>
      </c>
      <c r="D9" s="39" t="s">
        <v>89</v>
      </c>
      <c r="E9" s="108">
        <v>0.5</v>
      </c>
      <c r="F9" s="109"/>
      <c r="G9" s="108">
        <v>0.5</v>
      </c>
      <c r="H9" s="109"/>
      <c r="I9" s="108">
        <v>1</v>
      </c>
      <c r="J9" s="109"/>
      <c r="K9" s="108"/>
      <c r="L9" s="109"/>
      <c r="M9" s="108"/>
      <c r="N9" s="109"/>
      <c r="O9" s="108"/>
      <c r="P9" s="109"/>
      <c r="Q9" s="110"/>
      <c r="R9" s="111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6460</v>
      </c>
      <c r="B10" s="107" t="s">
        <v>124</v>
      </c>
      <c r="C10" s="50">
        <v>7</v>
      </c>
      <c r="D10" s="39" t="s">
        <v>89</v>
      </c>
      <c r="E10" s="108">
        <v>0.5</v>
      </c>
      <c r="F10" s="109"/>
      <c r="G10" s="108">
        <v>0.5</v>
      </c>
      <c r="H10" s="109"/>
      <c r="I10" s="108">
        <v>1</v>
      </c>
      <c r="J10" s="109"/>
      <c r="K10" s="108"/>
      <c r="L10" s="109"/>
      <c r="M10" s="108"/>
      <c r="N10" s="109"/>
      <c r="O10" s="108"/>
      <c r="P10" s="109"/>
      <c r="Q10" s="110"/>
      <c r="R10" s="11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6460</v>
      </c>
      <c r="B11" s="107" t="s">
        <v>124</v>
      </c>
      <c r="C11" s="50">
        <v>8</v>
      </c>
      <c r="D11" s="39" t="s">
        <v>89</v>
      </c>
      <c r="E11" s="108">
        <v>0.5</v>
      </c>
      <c r="F11" s="109"/>
      <c r="G11" s="108">
        <v>0.75</v>
      </c>
      <c r="H11" s="109"/>
      <c r="I11" s="108">
        <v>1</v>
      </c>
      <c r="J11" s="109"/>
      <c r="K11" s="108"/>
      <c r="L11" s="109"/>
      <c r="M11" s="108"/>
      <c r="N11" s="109"/>
      <c r="O11" s="108"/>
      <c r="P11" s="109"/>
      <c r="Q11" s="110"/>
      <c r="R11" s="111"/>
      <c r="S11" s="25">
        <f t="shared" si="1"/>
        <v>2.25</v>
      </c>
      <c r="T11" s="25">
        <f t="shared" si="0"/>
        <v>2.25</v>
      </c>
      <c r="U11" s="28"/>
      <c r="V11" s="28"/>
    </row>
    <row r="12" spans="1:22" x14ac:dyDescent="0.25">
      <c r="A12" s="48">
        <v>6460</v>
      </c>
      <c r="B12" s="107" t="s">
        <v>124</v>
      </c>
      <c r="C12" s="50">
        <v>9</v>
      </c>
      <c r="D12" s="39" t="s">
        <v>89</v>
      </c>
      <c r="E12" s="108">
        <v>0.5</v>
      </c>
      <c r="F12" s="109"/>
      <c r="G12" s="108">
        <v>0.75</v>
      </c>
      <c r="H12" s="109"/>
      <c r="I12" s="108">
        <v>1</v>
      </c>
      <c r="J12" s="109"/>
      <c r="K12" s="108"/>
      <c r="L12" s="109"/>
      <c r="M12" s="108"/>
      <c r="N12" s="109"/>
      <c r="O12" s="108"/>
      <c r="P12" s="109"/>
      <c r="Q12" s="110"/>
      <c r="R12" s="111"/>
      <c r="S12" s="25">
        <f t="shared" si="1"/>
        <v>2.25</v>
      </c>
      <c r="T12" s="25">
        <f t="shared" si="0"/>
        <v>2.25</v>
      </c>
      <c r="U12" s="28"/>
      <c r="V12" s="28"/>
    </row>
    <row r="13" spans="1:22" x14ac:dyDescent="0.25">
      <c r="A13" s="48">
        <v>6436</v>
      </c>
      <c r="B13" s="107" t="s">
        <v>123</v>
      </c>
      <c r="C13" s="50">
        <v>24</v>
      </c>
      <c r="D13" s="39" t="s">
        <v>100</v>
      </c>
      <c r="E13" s="108"/>
      <c r="F13" s="109"/>
      <c r="G13" s="108">
        <v>0.25</v>
      </c>
      <c r="H13" s="109"/>
      <c r="I13" s="108"/>
      <c r="J13" s="109"/>
      <c r="K13" s="108"/>
      <c r="L13" s="109"/>
      <c r="M13" s="108"/>
      <c r="N13" s="109"/>
      <c r="O13" s="108"/>
      <c r="P13" s="109"/>
      <c r="Q13" s="110"/>
      <c r="R13" s="111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48">
        <v>6436</v>
      </c>
      <c r="B14" s="107" t="s">
        <v>123</v>
      </c>
      <c r="C14" s="50">
        <v>25</v>
      </c>
      <c r="D14" s="39" t="s">
        <v>100</v>
      </c>
      <c r="E14" s="108"/>
      <c r="F14" s="109"/>
      <c r="G14" s="108">
        <v>0.25</v>
      </c>
      <c r="H14" s="109"/>
      <c r="I14" s="108"/>
      <c r="J14" s="109"/>
      <c r="K14" s="108"/>
      <c r="L14" s="109"/>
      <c r="M14" s="108"/>
      <c r="N14" s="109"/>
      <c r="O14" s="108"/>
      <c r="P14" s="109"/>
      <c r="Q14" s="110"/>
      <c r="R14" s="111"/>
      <c r="S14" s="25">
        <f t="shared" ref="S14:S26" si="2">E14+G14+I14+K14+M14+O14+Q14</f>
        <v>0.25</v>
      </c>
      <c r="T14" s="25">
        <f t="shared" ref="T14:T26" si="3">SUM(S14-U14-V14)</f>
        <v>0.25</v>
      </c>
      <c r="U14" s="28"/>
      <c r="V14" s="28"/>
    </row>
    <row r="15" spans="1:22" x14ac:dyDescent="0.25">
      <c r="A15" s="48">
        <v>6436</v>
      </c>
      <c r="B15" s="107" t="s">
        <v>123</v>
      </c>
      <c r="C15" s="50">
        <v>26</v>
      </c>
      <c r="D15" s="39" t="s">
        <v>100</v>
      </c>
      <c r="E15" s="108"/>
      <c r="F15" s="109"/>
      <c r="G15" s="108">
        <v>0.25</v>
      </c>
      <c r="H15" s="109"/>
      <c r="I15" s="108"/>
      <c r="J15" s="109"/>
      <c r="K15" s="108"/>
      <c r="L15" s="109"/>
      <c r="M15" s="108"/>
      <c r="N15" s="109"/>
      <c r="O15" s="108"/>
      <c r="P15" s="109"/>
      <c r="Q15" s="110"/>
      <c r="R15" s="111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48">
        <v>6436</v>
      </c>
      <c r="B16" s="107" t="s">
        <v>123</v>
      </c>
      <c r="C16" s="50">
        <v>27</v>
      </c>
      <c r="D16" s="39" t="s">
        <v>100</v>
      </c>
      <c r="E16" s="108"/>
      <c r="F16" s="109"/>
      <c r="G16" s="108">
        <v>0.25</v>
      </c>
      <c r="H16" s="109"/>
      <c r="I16" s="108"/>
      <c r="J16" s="109"/>
      <c r="K16" s="108"/>
      <c r="L16" s="109"/>
      <c r="M16" s="108"/>
      <c r="N16" s="109"/>
      <c r="O16" s="108"/>
      <c r="P16" s="109"/>
      <c r="Q16" s="110"/>
      <c r="R16" s="111"/>
      <c r="S16" s="25">
        <f t="shared" ref="S16:S21" si="4">E16+G16+I16+K16+M16+O16+Q16</f>
        <v>0.25</v>
      </c>
      <c r="T16" s="25">
        <f t="shared" ref="T16:T21" si="5">SUM(S16-U16-V16)</f>
        <v>0.25</v>
      </c>
      <c r="U16" s="28"/>
      <c r="V16" s="28"/>
    </row>
    <row r="17" spans="1:22" x14ac:dyDescent="0.25">
      <c r="A17" s="48">
        <v>6435</v>
      </c>
      <c r="B17" s="107" t="s">
        <v>130</v>
      </c>
      <c r="C17" s="50">
        <v>49</v>
      </c>
      <c r="D17" s="58" t="s">
        <v>80</v>
      </c>
      <c r="E17" s="108"/>
      <c r="F17" s="109"/>
      <c r="G17" s="108">
        <v>2</v>
      </c>
      <c r="H17" s="109"/>
      <c r="I17" s="108">
        <v>1</v>
      </c>
      <c r="J17" s="109"/>
      <c r="K17" s="108"/>
      <c r="L17" s="109"/>
      <c r="M17" s="108"/>
      <c r="N17" s="109"/>
      <c r="O17" s="108"/>
      <c r="P17" s="109"/>
      <c r="Q17" s="110"/>
      <c r="R17" s="111"/>
      <c r="S17" s="25">
        <f t="shared" si="4"/>
        <v>3</v>
      </c>
      <c r="T17" s="25">
        <f t="shared" si="5"/>
        <v>3</v>
      </c>
      <c r="U17" s="28"/>
      <c r="V17" s="28"/>
    </row>
    <row r="18" spans="1:22" x14ac:dyDescent="0.25">
      <c r="A18" s="48">
        <v>6435</v>
      </c>
      <c r="B18" s="107" t="s">
        <v>130</v>
      </c>
      <c r="C18" s="50">
        <v>42</v>
      </c>
      <c r="D18" s="39" t="s">
        <v>76</v>
      </c>
      <c r="E18" s="108"/>
      <c r="F18" s="109"/>
      <c r="G18" s="108">
        <v>0.5</v>
      </c>
      <c r="H18" s="109"/>
      <c r="I18" s="108"/>
      <c r="J18" s="109"/>
      <c r="K18" s="108"/>
      <c r="L18" s="109"/>
      <c r="M18" s="108"/>
      <c r="N18" s="109"/>
      <c r="O18" s="108"/>
      <c r="P18" s="109"/>
      <c r="Q18" s="110"/>
      <c r="R18" s="111"/>
      <c r="S18" s="25">
        <f t="shared" si="4"/>
        <v>0.5</v>
      </c>
      <c r="T18" s="25">
        <f t="shared" si="5"/>
        <v>0.5</v>
      </c>
      <c r="U18" s="28"/>
      <c r="V18" s="28"/>
    </row>
    <row r="19" spans="1:22" x14ac:dyDescent="0.25">
      <c r="A19" s="48">
        <v>6435</v>
      </c>
      <c r="B19" s="107" t="s">
        <v>130</v>
      </c>
      <c r="C19" s="50">
        <v>48</v>
      </c>
      <c r="D19" s="39" t="s">
        <v>76</v>
      </c>
      <c r="E19" s="108"/>
      <c r="F19" s="109"/>
      <c r="G19" s="108"/>
      <c r="H19" s="109"/>
      <c r="I19" s="108">
        <v>1</v>
      </c>
      <c r="J19" s="109"/>
      <c r="K19" s="108">
        <v>1</v>
      </c>
      <c r="L19" s="109"/>
      <c r="M19" s="108"/>
      <c r="N19" s="109"/>
      <c r="O19" s="108"/>
      <c r="P19" s="109"/>
      <c r="Q19" s="110"/>
      <c r="R19" s="111"/>
      <c r="S19" s="25">
        <f t="shared" si="4"/>
        <v>2</v>
      </c>
      <c r="T19" s="25">
        <f t="shared" si="5"/>
        <v>0.75</v>
      </c>
      <c r="U19" s="28">
        <v>1.25</v>
      </c>
      <c r="V19" s="28"/>
    </row>
    <row r="20" spans="1:22" x14ac:dyDescent="0.25">
      <c r="A20" s="48">
        <v>6445</v>
      </c>
      <c r="B20" s="107" t="s">
        <v>134</v>
      </c>
      <c r="C20" s="50">
        <v>10</v>
      </c>
      <c r="D20" s="58" t="s">
        <v>101</v>
      </c>
      <c r="E20" s="108"/>
      <c r="F20" s="109"/>
      <c r="G20" s="108"/>
      <c r="H20" s="109"/>
      <c r="I20" s="108">
        <v>1</v>
      </c>
      <c r="J20" s="109"/>
      <c r="K20" s="108"/>
      <c r="L20" s="109"/>
      <c r="M20" s="108"/>
      <c r="N20" s="109"/>
      <c r="O20" s="108"/>
      <c r="P20" s="109"/>
      <c r="Q20" s="110"/>
      <c r="R20" s="111"/>
      <c r="S20" s="25">
        <f t="shared" si="4"/>
        <v>1</v>
      </c>
      <c r="T20" s="25">
        <f t="shared" si="5"/>
        <v>1</v>
      </c>
      <c r="U20" s="28"/>
      <c r="V20" s="28"/>
    </row>
    <row r="21" spans="1:22" x14ac:dyDescent="0.25">
      <c r="A21" s="48">
        <v>6435</v>
      </c>
      <c r="B21" s="107" t="s">
        <v>130</v>
      </c>
      <c r="C21" s="50">
        <v>49</v>
      </c>
      <c r="D21" s="39" t="s">
        <v>76</v>
      </c>
      <c r="E21" s="108"/>
      <c r="F21" s="109"/>
      <c r="G21" s="108"/>
      <c r="H21" s="109"/>
      <c r="I21" s="108"/>
      <c r="J21" s="109"/>
      <c r="K21" s="108">
        <v>1</v>
      </c>
      <c r="L21" s="109"/>
      <c r="M21" s="108"/>
      <c r="N21" s="109"/>
      <c r="O21" s="108"/>
      <c r="P21" s="109"/>
      <c r="Q21" s="110"/>
      <c r="R21" s="111"/>
      <c r="S21" s="25">
        <f t="shared" si="4"/>
        <v>1</v>
      </c>
      <c r="T21" s="25">
        <f t="shared" si="5"/>
        <v>1</v>
      </c>
      <c r="U21" s="28"/>
      <c r="V21" s="28"/>
    </row>
    <row r="22" spans="1:22" x14ac:dyDescent="0.25">
      <c r="A22" s="48">
        <v>6409</v>
      </c>
      <c r="B22" s="107" t="s">
        <v>125</v>
      </c>
      <c r="C22" s="50">
        <v>13</v>
      </c>
      <c r="D22" s="39" t="s">
        <v>62</v>
      </c>
      <c r="E22" s="108"/>
      <c r="F22" s="109"/>
      <c r="G22" s="108"/>
      <c r="H22" s="109"/>
      <c r="I22" s="108"/>
      <c r="J22" s="109"/>
      <c r="K22" s="108">
        <v>1</v>
      </c>
      <c r="L22" s="109"/>
      <c r="M22" s="108"/>
      <c r="N22" s="109"/>
      <c r="O22" s="108"/>
      <c r="P22" s="109"/>
      <c r="Q22" s="110"/>
      <c r="R22" s="111"/>
      <c r="S22" s="25">
        <f t="shared" si="2"/>
        <v>1</v>
      </c>
      <c r="T22" s="25">
        <f t="shared" si="3"/>
        <v>-1</v>
      </c>
      <c r="U22" s="28">
        <v>2</v>
      </c>
      <c r="V22" s="28"/>
    </row>
    <row r="23" spans="1:22" x14ac:dyDescent="0.25">
      <c r="A23" s="48">
        <v>6435</v>
      </c>
      <c r="B23" s="107" t="s">
        <v>130</v>
      </c>
      <c r="C23" s="50">
        <v>69</v>
      </c>
      <c r="D23" s="58" t="s">
        <v>113</v>
      </c>
      <c r="E23" s="108"/>
      <c r="F23" s="109"/>
      <c r="G23" s="108"/>
      <c r="H23" s="109"/>
      <c r="I23" s="108"/>
      <c r="J23" s="109"/>
      <c r="K23" s="108">
        <v>0.5</v>
      </c>
      <c r="L23" s="109"/>
      <c r="M23" s="108"/>
      <c r="N23" s="109"/>
      <c r="O23" s="108"/>
      <c r="P23" s="109"/>
      <c r="Q23" s="110"/>
      <c r="R23" s="111"/>
      <c r="S23" s="25">
        <f t="shared" ref="S23:S25" si="6">E23+G23+I23+K23+M23+O23+Q23</f>
        <v>0.5</v>
      </c>
      <c r="T23" s="25">
        <f t="shared" ref="T23:T25" si="7">SUM(S23-U23-V23)</f>
        <v>0.5</v>
      </c>
      <c r="U23" s="28"/>
      <c r="V23" s="28"/>
    </row>
    <row r="24" spans="1:22" x14ac:dyDescent="0.25">
      <c r="A24" s="48">
        <v>6435</v>
      </c>
      <c r="B24" s="107" t="s">
        <v>130</v>
      </c>
      <c r="C24" s="50">
        <v>58</v>
      </c>
      <c r="D24" s="58" t="s">
        <v>84</v>
      </c>
      <c r="E24" s="108"/>
      <c r="F24" s="109"/>
      <c r="G24" s="108"/>
      <c r="H24" s="109"/>
      <c r="I24" s="108"/>
      <c r="J24" s="109"/>
      <c r="K24" s="108">
        <v>2</v>
      </c>
      <c r="L24" s="109"/>
      <c r="M24" s="108">
        <v>1</v>
      </c>
      <c r="N24" s="109"/>
      <c r="O24" s="108"/>
      <c r="P24" s="109"/>
      <c r="Q24" s="110"/>
      <c r="R24" s="111"/>
      <c r="S24" s="25">
        <f t="shared" si="6"/>
        <v>3</v>
      </c>
      <c r="T24" s="25">
        <f t="shared" si="7"/>
        <v>3</v>
      </c>
      <c r="U24" s="28"/>
      <c r="V24" s="28"/>
    </row>
    <row r="25" spans="1:22" x14ac:dyDescent="0.25">
      <c r="A25" s="48">
        <v>6435</v>
      </c>
      <c r="B25" s="107" t="s">
        <v>130</v>
      </c>
      <c r="C25" s="50">
        <v>61</v>
      </c>
      <c r="D25" s="58" t="s">
        <v>117</v>
      </c>
      <c r="E25" s="108"/>
      <c r="F25" s="109"/>
      <c r="G25" s="108"/>
      <c r="H25" s="109"/>
      <c r="I25" s="108"/>
      <c r="J25" s="109"/>
      <c r="K25" s="108"/>
      <c r="L25" s="109"/>
      <c r="M25" s="108">
        <v>2</v>
      </c>
      <c r="N25" s="109"/>
      <c r="O25" s="108"/>
      <c r="P25" s="109"/>
      <c r="Q25" s="110"/>
      <c r="R25" s="111"/>
      <c r="S25" s="25">
        <f t="shared" si="6"/>
        <v>2</v>
      </c>
      <c r="T25" s="25">
        <f t="shared" si="7"/>
        <v>1</v>
      </c>
      <c r="U25" s="28">
        <v>1</v>
      </c>
      <c r="V25" s="28"/>
    </row>
    <row r="26" spans="1:22" x14ac:dyDescent="0.25">
      <c r="A26" s="48">
        <v>6296</v>
      </c>
      <c r="B26" s="107" t="s">
        <v>127</v>
      </c>
      <c r="C26" s="48">
        <v>77</v>
      </c>
      <c r="D26" s="27" t="s">
        <v>121</v>
      </c>
      <c r="E26" s="108"/>
      <c r="F26" s="109"/>
      <c r="G26" s="108"/>
      <c r="H26" s="109"/>
      <c r="I26" s="108"/>
      <c r="J26" s="109"/>
      <c r="K26" s="108"/>
      <c r="L26" s="109"/>
      <c r="M26" s="108"/>
      <c r="N26" s="109"/>
      <c r="O26" s="108">
        <v>4</v>
      </c>
      <c r="P26" s="109"/>
      <c r="Q26" s="110"/>
      <c r="R26" s="111"/>
      <c r="S26" s="25">
        <f t="shared" si="2"/>
        <v>4</v>
      </c>
      <c r="T26" s="25">
        <f t="shared" si="3"/>
        <v>4</v>
      </c>
      <c r="U26" s="28"/>
      <c r="V26" s="28"/>
    </row>
    <row r="27" spans="1:22" x14ac:dyDescent="0.25">
      <c r="A27" s="48"/>
      <c r="B27" s="48"/>
      <c r="C27" s="48"/>
      <c r="D27" s="27"/>
      <c r="E27" s="108"/>
      <c r="F27" s="109"/>
      <c r="G27" s="108"/>
      <c r="H27" s="109"/>
      <c r="I27" s="108"/>
      <c r="J27" s="109"/>
      <c r="K27" s="108"/>
      <c r="L27" s="109"/>
      <c r="M27" s="108"/>
      <c r="N27" s="109"/>
      <c r="O27" s="108"/>
      <c r="P27" s="109"/>
      <c r="Q27" s="110"/>
      <c r="R27" s="111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2">
        <v>3600</v>
      </c>
      <c r="B28" s="48" t="s">
        <v>129</v>
      </c>
      <c r="C28" s="48"/>
      <c r="D28" s="59" t="s">
        <v>99</v>
      </c>
      <c r="E28" s="108"/>
      <c r="F28" s="109"/>
      <c r="G28" s="108">
        <v>1</v>
      </c>
      <c r="H28" s="109"/>
      <c r="I28" s="108"/>
      <c r="J28" s="109"/>
      <c r="K28" s="108"/>
      <c r="L28" s="109"/>
      <c r="M28" s="108">
        <v>2</v>
      </c>
      <c r="N28" s="109"/>
      <c r="O28" s="108"/>
      <c r="P28" s="109"/>
      <c r="Q28" s="110"/>
      <c r="R28" s="111"/>
      <c r="S28" s="25">
        <f t="shared" si="1"/>
        <v>3</v>
      </c>
      <c r="T28" s="25">
        <f t="shared" si="0"/>
        <v>3</v>
      </c>
      <c r="U28" s="28"/>
      <c r="V28" s="28"/>
    </row>
    <row r="29" spans="1:22" x14ac:dyDescent="0.25">
      <c r="A29" s="48">
        <v>3600</v>
      </c>
      <c r="B29" s="48" t="s">
        <v>129</v>
      </c>
      <c r="C29" s="48"/>
      <c r="D29" s="27" t="s">
        <v>67</v>
      </c>
      <c r="E29" s="108"/>
      <c r="F29" s="109"/>
      <c r="G29" s="108"/>
      <c r="H29" s="109"/>
      <c r="I29" s="108"/>
      <c r="J29" s="109"/>
      <c r="K29" s="108">
        <v>0.75</v>
      </c>
      <c r="L29" s="109"/>
      <c r="M29" s="108">
        <v>2</v>
      </c>
      <c r="N29" s="109"/>
      <c r="O29" s="108"/>
      <c r="P29" s="109"/>
      <c r="Q29" s="110"/>
      <c r="R29" s="111"/>
      <c r="S29" s="25">
        <f t="shared" si="1"/>
        <v>2.75</v>
      </c>
      <c r="T29" s="25">
        <f t="shared" si="0"/>
        <v>1.75</v>
      </c>
      <c r="U29" s="28">
        <v>1</v>
      </c>
      <c r="V29" s="28"/>
    </row>
    <row r="30" spans="1:22" x14ac:dyDescent="0.25">
      <c r="A30" s="48">
        <v>3600</v>
      </c>
      <c r="B30" s="48" t="s">
        <v>129</v>
      </c>
      <c r="C30" s="48"/>
      <c r="D30" s="27" t="s">
        <v>66</v>
      </c>
      <c r="E30" s="108"/>
      <c r="F30" s="109"/>
      <c r="G30" s="108">
        <v>1</v>
      </c>
      <c r="H30" s="109"/>
      <c r="I30" s="108">
        <v>2</v>
      </c>
      <c r="J30" s="109"/>
      <c r="K30" s="108">
        <v>2</v>
      </c>
      <c r="L30" s="109"/>
      <c r="M30" s="108">
        <v>2</v>
      </c>
      <c r="N30" s="109"/>
      <c r="O30" s="108"/>
      <c r="P30" s="109"/>
      <c r="Q30" s="110"/>
      <c r="R30" s="111"/>
      <c r="S30" s="25">
        <f t="shared" si="1"/>
        <v>7</v>
      </c>
      <c r="T30" s="25">
        <f t="shared" si="0"/>
        <v>6</v>
      </c>
      <c r="U30" s="28">
        <v>1</v>
      </c>
      <c r="V30" s="28"/>
    </row>
    <row r="31" spans="1:22" x14ac:dyDescent="0.25">
      <c r="A31" s="23" t="s">
        <v>37</v>
      </c>
      <c r="B31" s="23"/>
      <c r="C31" s="23"/>
      <c r="D31" s="23"/>
      <c r="E31" s="110"/>
      <c r="F31" s="111"/>
      <c r="G31" s="110"/>
      <c r="H31" s="111"/>
      <c r="I31" s="110"/>
      <c r="J31" s="111"/>
      <c r="K31" s="110"/>
      <c r="L31" s="111"/>
      <c r="M31" s="110"/>
      <c r="N31" s="111"/>
      <c r="O31" s="110"/>
      <c r="P31" s="111"/>
      <c r="Q31" s="110"/>
      <c r="R31" s="111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0"/>
      <c r="F32" s="111"/>
      <c r="G32" s="110"/>
      <c r="H32" s="111"/>
      <c r="I32" s="110"/>
      <c r="J32" s="111"/>
      <c r="K32" s="110"/>
      <c r="L32" s="111"/>
      <c r="M32" s="110"/>
      <c r="N32" s="111"/>
      <c r="O32" s="110"/>
      <c r="P32" s="111"/>
      <c r="Q32" s="110"/>
      <c r="R32" s="111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12">
        <f>SUM(E4:E32)</f>
        <v>9</v>
      </c>
      <c r="F33" s="113"/>
      <c r="G33" s="112">
        <f>SUM(G4:G32)</f>
        <v>8</v>
      </c>
      <c r="H33" s="113"/>
      <c r="I33" s="112">
        <f>SUM(I4:I32)</f>
        <v>9</v>
      </c>
      <c r="J33" s="113"/>
      <c r="K33" s="112">
        <f>SUM(K4:K32)</f>
        <v>8.25</v>
      </c>
      <c r="L33" s="113"/>
      <c r="M33" s="112">
        <f>SUM(M4:M32)</f>
        <v>9</v>
      </c>
      <c r="N33" s="113"/>
      <c r="O33" s="112">
        <f>SUM(O4:O32)</f>
        <v>4</v>
      </c>
      <c r="P33" s="113"/>
      <c r="Q33" s="112">
        <f>SUM(Q4:Q32)</f>
        <v>0</v>
      </c>
      <c r="R33" s="113"/>
      <c r="S33" s="25">
        <f t="shared" si="1"/>
        <v>47.25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1</v>
      </c>
      <c r="G35" s="32"/>
      <c r="H35" s="32">
        <f>SUM(G33)-H34</f>
        <v>0</v>
      </c>
      <c r="I35" s="32"/>
      <c r="J35" s="32">
        <f>SUM(I33)-J34</f>
        <v>1</v>
      </c>
      <c r="K35" s="32"/>
      <c r="L35" s="32">
        <f>SUM(K33)-L34</f>
        <v>0.25</v>
      </c>
      <c r="M35" s="32"/>
      <c r="N35" s="32">
        <f>SUM(M33)-N34</f>
        <v>1</v>
      </c>
      <c r="O35" s="32"/>
      <c r="P35" s="32">
        <f>SUM(O33)</f>
        <v>4</v>
      </c>
      <c r="Q35" s="32"/>
      <c r="R35" s="32">
        <f>SUM(Q33)</f>
        <v>0</v>
      </c>
      <c r="S35" s="28">
        <f>SUM(E35:R35)</f>
        <v>7.25</v>
      </c>
      <c r="T35" s="28"/>
      <c r="U35" s="28">
        <f>SUM(U4:U34)</f>
        <v>7.25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40</v>
      </c>
      <c r="I38" s="2">
        <v>3600</v>
      </c>
    </row>
    <row r="39" spans="1:22" x14ac:dyDescent="0.25">
      <c r="A39" s="16" t="s">
        <v>26</v>
      </c>
      <c r="C39" s="41">
        <f>U35</f>
        <v>7.25</v>
      </c>
      <c r="D39" s="33"/>
      <c r="I39" s="45">
        <v>12.75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47.25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2015-03-10T10:43:34Z</cp:lastPrinted>
  <dcterms:created xsi:type="dcterms:W3CDTF">2010-01-14T13:00:57Z</dcterms:created>
  <dcterms:modified xsi:type="dcterms:W3CDTF">2015-05-11T14:46:45Z</dcterms:modified>
</cp:coreProperties>
</file>