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B24" i="1" l="1"/>
  <c r="K11" i="1" l="1"/>
  <c r="S23" i="34"/>
  <c r="T23" i="34" s="1"/>
  <c r="S22" i="34"/>
  <c r="T22" i="34" s="1"/>
  <c r="S21" i="34"/>
  <c r="T21" i="34" s="1"/>
  <c r="S20" i="34"/>
  <c r="T20" i="34" s="1"/>
  <c r="S19" i="34"/>
  <c r="T19" i="34" s="1"/>
  <c r="S28" i="34"/>
  <c r="T28" i="34" s="1"/>
  <c r="S27" i="34"/>
  <c r="T27" i="34" s="1"/>
  <c r="S26" i="34"/>
  <c r="T26" i="34" s="1"/>
  <c r="S25" i="34"/>
  <c r="T25" i="34" s="1"/>
  <c r="S24" i="34"/>
  <c r="T24" i="34" s="1"/>
  <c r="S18" i="34"/>
  <c r="T18" i="34" s="1"/>
  <c r="S17" i="34"/>
  <c r="T17" i="34" s="1"/>
  <c r="S16" i="34"/>
  <c r="T16" i="34" s="1"/>
  <c r="E25" i="5"/>
  <c r="K6" i="1" l="1"/>
  <c r="I6" i="1"/>
  <c r="H6" i="1"/>
  <c r="V22" i="39"/>
  <c r="C27" i="39" s="1"/>
  <c r="U22" i="39"/>
  <c r="C26" i="39" s="1"/>
  <c r="C6" i="1" s="1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C7" i="1" l="1"/>
  <c r="D6" i="1"/>
  <c r="S20" i="39"/>
  <c r="T21" i="39"/>
  <c r="C25" i="39" s="1"/>
  <c r="F22" i="39"/>
  <c r="S22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G30" i="38" s="1"/>
  <c r="S20" i="38"/>
  <c r="B11" i="1"/>
  <c r="G11" i="1" s="1"/>
  <c r="C30" i="39"/>
  <c r="G30" i="39" s="1"/>
  <c r="B6" i="1"/>
  <c r="G6" i="1" s="1"/>
  <c r="F22" i="38"/>
  <c r="S22" i="38" s="1"/>
  <c r="K16" i="1"/>
  <c r="K24" i="1" s="1"/>
  <c r="C28" i="1" s="1"/>
  <c r="I16" i="1"/>
  <c r="H16" i="1"/>
  <c r="V22" i="37"/>
  <c r="C27" i="37" s="1"/>
  <c r="D16" i="1" s="1"/>
  <c r="U22" i="37"/>
  <c r="C26" i="37" s="1"/>
  <c r="C16" i="1" s="1"/>
  <c r="P22" i="37"/>
  <c r="S21" i="37"/>
  <c r="Q20" i="37"/>
  <c r="R22" i="37" s="1"/>
  <c r="O20" i="37"/>
  <c r="M20" i="37"/>
  <c r="N22" i="37" s="1"/>
  <c r="K20" i="37"/>
  <c r="L22" i="37" s="1"/>
  <c r="I20" i="37"/>
  <c r="J22" i="37" s="1"/>
  <c r="G20" i="37"/>
  <c r="H22" i="37" s="1"/>
  <c r="E20" i="37"/>
  <c r="F22" i="37" s="1"/>
  <c r="S19" i="37"/>
  <c r="C29" i="37" s="1"/>
  <c r="F16" i="1" s="1"/>
  <c r="S18" i="37"/>
  <c r="C28" i="37" s="1"/>
  <c r="E16" i="1" s="1"/>
  <c r="S17" i="37"/>
  <c r="T17" i="37" s="1"/>
  <c r="S16" i="37"/>
  <c r="T16" i="37" s="1"/>
  <c r="S15" i="37"/>
  <c r="T15" i="37" s="1"/>
  <c r="S14" i="37"/>
  <c r="T14" i="37" s="1"/>
  <c r="S13" i="37"/>
  <c r="T13" i="37" s="1"/>
  <c r="S12" i="37"/>
  <c r="T12" i="37" s="1"/>
  <c r="S11" i="37"/>
  <c r="T11" i="37" s="1"/>
  <c r="S10" i="37"/>
  <c r="T10" i="37" s="1"/>
  <c r="S9" i="37"/>
  <c r="T9" i="37" s="1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D13" i="1"/>
  <c r="C40" i="34"/>
  <c r="V35" i="34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/>
  <c r="I33" i="34"/>
  <c r="J35" i="34" s="1"/>
  <c r="G33" i="34"/>
  <c r="H35" i="34" s="1"/>
  <c r="E33" i="34"/>
  <c r="S33" i="34" s="1"/>
  <c r="S32" i="34"/>
  <c r="C42" i="34" s="1"/>
  <c r="F13" i="1" s="1"/>
  <c r="S31" i="34"/>
  <c r="C41" i="34" s="1"/>
  <c r="E13" i="1" s="1"/>
  <c r="S30" i="34"/>
  <c r="T30" i="34" s="1"/>
  <c r="S29" i="34"/>
  <c r="T29" i="34" s="1"/>
  <c r="S15" i="34"/>
  <c r="T15" i="34"/>
  <c r="S14" i="34"/>
  <c r="T14" i="34" s="1"/>
  <c r="S13" i="34"/>
  <c r="T13" i="34" s="1"/>
  <c r="S12" i="34"/>
  <c r="T12" i="34" s="1"/>
  <c r="S11" i="34"/>
  <c r="T11" i="34"/>
  <c r="S10" i="34"/>
  <c r="T10" i="34" s="1"/>
  <c r="S9" i="34"/>
  <c r="T9" i="34" s="1"/>
  <c r="S8" i="34"/>
  <c r="T8" i="34" s="1"/>
  <c r="S7" i="34"/>
  <c r="T7" i="34"/>
  <c r="S6" i="34"/>
  <c r="T6" i="34" s="1"/>
  <c r="S5" i="34"/>
  <c r="T5" i="34" s="1"/>
  <c r="S4" i="34"/>
  <c r="T4" i="34" s="1"/>
  <c r="A2" i="34"/>
  <c r="K10" i="1"/>
  <c r="I10" i="1"/>
  <c r="H10" i="1"/>
  <c r="E10" i="1"/>
  <c r="C26" i="32"/>
  <c r="C10" i="1" s="1"/>
  <c r="V22" i="32"/>
  <c r="C27" i="32"/>
  <c r="D10" i="1" s="1"/>
  <c r="U22" i="32"/>
  <c r="R22" i="32"/>
  <c r="S21" i="32"/>
  <c r="Q20" i="32"/>
  <c r="O20" i="32"/>
  <c r="P22" i="32"/>
  <c r="M20" i="32"/>
  <c r="N22" i="32"/>
  <c r="K20" i="32"/>
  <c r="L22" i="32"/>
  <c r="I20" i="32"/>
  <c r="J22" i="32" s="1"/>
  <c r="G20" i="32"/>
  <c r="H22" i="32" s="1"/>
  <c r="E20" i="32"/>
  <c r="F22" i="32" s="1"/>
  <c r="S19" i="32"/>
  <c r="C29" i="32" s="1"/>
  <c r="F10" i="1" s="1"/>
  <c r="S18" i="32"/>
  <c r="C28" i="32" s="1"/>
  <c r="S17" i="32"/>
  <c r="T17" i="32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/>
  <c r="S10" i="32"/>
  <c r="T10" i="32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/>
  <c r="C21" i="1" s="1"/>
  <c r="S21" i="30"/>
  <c r="Q20" i="30"/>
  <c r="R22" i="30"/>
  <c r="O20" i="30"/>
  <c r="P22" i="30"/>
  <c r="M20" i="30"/>
  <c r="N22" i="30"/>
  <c r="K20" i="30"/>
  <c r="L22" i="30"/>
  <c r="I20" i="30"/>
  <c r="J22" i="30"/>
  <c r="G20" i="30"/>
  <c r="H22" i="30"/>
  <c r="E20" i="30"/>
  <c r="F22" i="30"/>
  <c r="S19" i="30"/>
  <c r="C29" i="30"/>
  <c r="F21" i="1" s="1"/>
  <c r="S18" i="30"/>
  <c r="C28" i="30"/>
  <c r="E21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T21" i="30" s="1"/>
  <c r="C25" i="30" s="1"/>
  <c r="S6" i="30"/>
  <c r="T6" i="30" s="1"/>
  <c r="S5" i="30"/>
  <c r="T5" i="30" s="1"/>
  <c r="S4" i="30"/>
  <c r="T4" i="30" s="1"/>
  <c r="K8" i="1"/>
  <c r="S10" i="12"/>
  <c r="T10" i="12"/>
  <c r="S9" i="12"/>
  <c r="T9" i="12"/>
  <c r="S8" i="12"/>
  <c r="T8" i="12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D17" i="1"/>
  <c r="S18" i="16"/>
  <c r="H8" i="1"/>
  <c r="H7" i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/>
  <c r="S16" i="5"/>
  <c r="T16" i="5"/>
  <c r="S14" i="5"/>
  <c r="T14" i="5"/>
  <c r="S13" i="5"/>
  <c r="T13" i="5"/>
  <c r="S12" i="5"/>
  <c r="T12" i="5"/>
  <c r="V22" i="24"/>
  <c r="C27" i="24"/>
  <c r="D20" i="1" s="1"/>
  <c r="U22" i="24"/>
  <c r="C26" i="24"/>
  <c r="C20" i="1" s="1"/>
  <c r="S21" i="24"/>
  <c r="Q20" i="24"/>
  <c r="R22" i="24"/>
  <c r="O20" i="24"/>
  <c r="P22" i="24"/>
  <c r="M20" i="24"/>
  <c r="N22" i="24"/>
  <c r="K20" i="24"/>
  <c r="L22" i="24"/>
  <c r="I20" i="24"/>
  <c r="J22" i="24"/>
  <c r="G20" i="24"/>
  <c r="H22" i="24"/>
  <c r="E20" i="24"/>
  <c r="F22" i="24"/>
  <c r="S22" i="24" s="1"/>
  <c r="S19" i="24"/>
  <c r="C29" i="24" s="1"/>
  <c r="S18" i="24"/>
  <c r="C28" i="24" s="1"/>
  <c r="E20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/>
  <c r="D19" i="1" s="1"/>
  <c r="U22" i="16"/>
  <c r="C26" i="16" s="1"/>
  <c r="C19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S22" i="16" s="1"/>
  <c r="E20" i="16"/>
  <c r="F22" i="16" s="1"/>
  <c r="S19" i="16"/>
  <c r="C29" i="16" s="1"/>
  <c r="F19" i="1" s="1"/>
  <c r="C28" i="16"/>
  <c r="E19" i="1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1" i="16" s="1"/>
  <c r="C25" i="16" s="1"/>
  <c r="S4" i="16"/>
  <c r="T4" i="16" s="1"/>
  <c r="A2" i="16"/>
  <c r="V24" i="17"/>
  <c r="C29" i="17"/>
  <c r="D18" i="1" s="1"/>
  <c r="U24" i="17"/>
  <c r="C28" i="17" s="1"/>
  <c r="C18" i="1"/>
  <c r="S23" i="17"/>
  <c r="Q22" i="17"/>
  <c r="R24" i="17" s="1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 s="1"/>
  <c r="F18" i="1" s="1"/>
  <c r="S20" i="17"/>
  <c r="C30" i="17" s="1"/>
  <c r="E18" i="1" s="1"/>
  <c r="S19" i="17"/>
  <c r="T19" i="17" s="1"/>
  <c r="S18" i="17"/>
  <c r="T18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T23" i="17" s="1"/>
  <c r="C27" i="17" s="1"/>
  <c r="A2" i="17"/>
  <c r="V22" i="6"/>
  <c r="C27" i="6"/>
  <c r="U22" i="6"/>
  <c r="C26" i="6"/>
  <c r="C17" i="1" s="1"/>
  <c r="S21" i="6"/>
  <c r="Q20" i="6"/>
  <c r="R22" i="6" s="1"/>
  <c r="O20" i="6"/>
  <c r="P22" i="6" s="1"/>
  <c r="M20" i="6"/>
  <c r="N22" i="6" s="1"/>
  <c r="K20" i="6"/>
  <c r="L22" i="6" s="1"/>
  <c r="I20" i="6"/>
  <c r="J22" i="6" s="1"/>
  <c r="G20" i="6"/>
  <c r="H22" i="6" s="1"/>
  <c r="S22" i="6" s="1"/>
  <c r="E20" i="6"/>
  <c r="F22" i="6" s="1"/>
  <c r="S19" i="6"/>
  <c r="C29" i="6"/>
  <c r="F17" i="1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5" i="1" s="1"/>
  <c r="U22" i="9"/>
  <c r="C26" i="9" s="1"/>
  <c r="C15" i="1"/>
  <c r="S21" i="9"/>
  <c r="Q20" i="9"/>
  <c r="R22" i="9" s="1"/>
  <c r="O20" i="9"/>
  <c r="P22" i="9" s="1"/>
  <c r="M20" i="9"/>
  <c r="N22" i="9" s="1"/>
  <c r="K20" i="9"/>
  <c r="L22" i="9" s="1"/>
  <c r="I20" i="9"/>
  <c r="J22" i="9" s="1"/>
  <c r="S22" i="9" s="1"/>
  <c r="G20" i="9"/>
  <c r="H22" i="9" s="1"/>
  <c r="E20" i="9"/>
  <c r="F22" i="9" s="1"/>
  <c r="S19" i="9"/>
  <c r="C29" i="9" s="1"/>
  <c r="F15" i="1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/>
  <c r="S8" i="9"/>
  <c r="T8" i="9" s="1"/>
  <c r="S7" i="9"/>
  <c r="T7" i="9" s="1"/>
  <c r="S6" i="9"/>
  <c r="T6" i="9" s="1"/>
  <c r="S5" i="9"/>
  <c r="T5" i="9"/>
  <c r="S4" i="9"/>
  <c r="T4" i="9"/>
  <c r="A2" i="9"/>
  <c r="V22" i="28"/>
  <c r="C27" i="28" s="1"/>
  <c r="D12" i="1" s="1"/>
  <c r="U22" i="28"/>
  <c r="C26" i="28" s="1"/>
  <c r="C12" i="1" s="1"/>
  <c r="S21" i="28"/>
  <c r="Q20" i="28"/>
  <c r="R22" i="28"/>
  <c r="O20" i="28"/>
  <c r="P22" i="28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F12" i="1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T21" i="28" s="1"/>
  <c r="C25" i="28" s="1"/>
  <c r="S4" i="28"/>
  <c r="T4" i="28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L22" i="14" s="1"/>
  <c r="I20" i="14"/>
  <c r="J22" i="14" s="1"/>
  <c r="G20" i="14"/>
  <c r="S20" i="14" s="1"/>
  <c r="E20" i="14"/>
  <c r="F22" i="14" s="1"/>
  <c r="S19" i="14"/>
  <c r="C29" i="14" s="1"/>
  <c r="F9" i="1" s="1"/>
  <c r="S18" i="14"/>
  <c r="C28" i="14" s="1"/>
  <c r="E9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8" i="1" s="1"/>
  <c r="U22" i="22"/>
  <c r="C26" i="22"/>
  <c r="C8" i="1" s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E20" i="22"/>
  <c r="S19" i="22"/>
  <c r="C29" i="22" s="1"/>
  <c r="F8" i="1" s="1"/>
  <c r="S18" i="22"/>
  <c r="C28" i="22" s="1"/>
  <c r="E8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V22" i="20"/>
  <c r="C27" i="20"/>
  <c r="D7" i="1" s="1"/>
  <c r="U22" i="20"/>
  <c r="C26" i="20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E20" i="20"/>
  <c r="F22" i="20"/>
  <c r="S22" i="20" s="1"/>
  <c r="S19" i="20"/>
  <c r="C29" i="20" s="1"/>
  <c r="F7" i="1" s="1"/>
  <c r="S18" i="20"/>
  <c r="C28" i="20" s="1"/>
  <c r="E7" i="1" s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T21" i="20" s="1"/>
  <c r="C25" i="20" s="1"/>
  <c r="A2" i="20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/>
  <c r="C23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3" i="1" s="1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 s="1"/>
  <c r="S6" i="18"/>
  <c r="T6" i="18" s="1"/>
  <c r="S7" i="18"/>
  <c r="T7" i="18" s="1"/>
  <c r="S8" i="18"/>
  <c r="T8" i="18"/>
  <c r="S9" i="18"/>
  <c r="T9" i="18" s="1"/>
  <c r="A2" i="12"/>
  <c r="S4" i="12"/>
  <c r="S21" i="12" s="1"/>
  <c r="S5" i="12"/>
  <c r="T5" i="12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4" i="1" s="1"/>
  <c r="E21" i="12"/>
  <c r="F23" i="12"/>
  <c r="G21" i="12"/>
  <c r="H23" i="12"/>
  <c r="I21" i="12"/>
  <c r="J23" i="12"/>
  <c r="K21" i="12"/>
  <c r="L23" i="12"/>
  <c r="M21" i="12"/>
  <c r="N23" i="12"/>
  <c r="O21" i="12"/>
  <c r="P23" i="12"/>
  <c r="Q21" i="12"/>
  <c r="R23" i="12" s="1"/>
  <c r="S22" i="12"/>
  <c r="V23" i="12"/>
  <c r="C28" i="12" s="1"/>
  <c r="D14" i="1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/>
  <c r="S22" i="18"/>
  <c r="U23" i="18"/>
  <c r="C27" i="18" s="1"/>
  <c r="D22" i="1" s="1"/>
  <c r="V23" i="18"/>
  <c r="C28" i="18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3" i="1"/>
  <c r="S23" i="5"/>
  <c r="C33" i="5" s="1"/>
  <c r="E23" i="1" s="1"/>
  <c r="S24" i="5"/>
  <c r="C34" i="5" s="1"/>
  <c r="F23" i="1" s="1"/>
  <c r="Q25" i="5"/>
  <c r="R27" i="5" s="1"/>
  <c r="S26" i="5"/>
  <c r="F27" i="5"/>
  <c r="S20" i="24"/>
  <c r="C29" i="18"/>
  <c r="E22" i="1" s="1"/>
  <c r="T21" i="6"/>
  <c r="C25" i="6" s="1"/>
  <c r="T21" i="24"/>
  <c r="C25" i="24" s="1"/>
  <c r="S24" i="17"/>
  <c r="E17" i="1"/>
  <c r="S20" i="22"/>
  <c r="F22" i="22"/>
  <c r="S22" i="22" s="1"/>
  <c r="S22" i="30"/>
  <c r="S20" i="30"/>
  <c r="S20" i="20"/>
  <c r="S20" i="32"/>
  <c r="F35" i="34"/>
  <c r="T22" i="18" l="1"/>
  <c r="C26" i="18" s="1"/>
  <c r="B22" i="1" s="1"/>
  <c r="B17" i="1"/>
  <c r="C30" i="6"/>
  <c r="C31" i="18"/>
  <c r="T26" i="5"/>
  <c r="C30" i="5" s="1"/>
  <c r="D24" i="1"/>
  <c r="T21" i="22"/>
  <c r="C25" i="22" s="1"/>
  <c r="C32" i="17"/>
  <c r="B18" i="1"/>
  <c r="G18" i="1" s="1"/>
  <c r="B19" i="1"/>
  <c r="G19" i="1" s="1"/>
  <c r="C30" i="16"/>
  <c r="S23" i="18"/>
  <c r="T21" i="14"/>
  <c r="C25" i="14" s="1"/>
  <c r="T21" i="9"/>
  <c r="C25" i="9" s="1"/>
  <c r="C30" i="30"/>
  <c r="G30" i="30" s="1"/>
  <c r="B21" i="1"/>
  <c r="G21" i="1" s="1"/>
  <c r="B20" i="1"/>
  <c r="C30" i="24"/>
  <c r="G30" i="24" s="1"/>
  <c r="F20" i="1"/>
  <c r="F22" i="1"/>
  <c r="S23" i="12"/>
  <c r="C30" i="20"/>
  <c r="G30" i="20" s="1"/>
  <c r="B7" i="1"/>
  <c r="G7" i="1" s="1"/>
  <c r="C30" i="28"/>
  <c r="B12" i="1"/>
  <c r="G12" i="1" s="1"/>
  <c r="S22" i="28"/>
  <c r="S20" i="28"/>
  <c r="S20" i="9"/>
  <c r="S20" i="16"/>
  <c r="S20" i="6"/>
  <c r="G30" i="6" s="1"/>
  <c r="S20" i="37"/>
  <c r="S22" i="17"/>
  <c r="G32" i="17" s="1"/>
  <c r="S25" i="5"/>
  <c r="S27" i="5"/>
  <c r="T4" i="12"/>
  <c r="T22" i="12" s="1"/>
  <c r="C26" i="12" s="1"/>
  <c r="H22" i="14"/>
  <c r="S22" i="14" s="1"/>
  <c r="S21" i="18"/>
  <c r="G31" i="18" s="1"/>
  <c r="C22" i="1"/>
  <c r="C24" i="1" s="1"/>
  <c r="S22" i="32"/>
  <c r="H24" i="1"/>
  <c r="S35" i="34"/>
  <c r="T34" i="34"/>
  <c r="C38" i="34" s="1"/>
  <c r="B13" i="1" s="1"/>
  <c r="G13" i="1" s="1"/>
  <c r="C43" i="34"/>
  <c r="G43" i="34" s="1"/>
  <c r="T21" i="37"/>
  <c r="C25" i="37" s="1"/>
  <c r="C30" i="37" s="1"/>
  <c r="G30" i="37" s="1"/>
  <c r="S22" i="37"/>
  <c r="B16" i="1"/>
  <c r="G16" i="1" s="1"/>
  <c r="T21" i="32"/>
  <c r="C25" i="32" s="1"/>
  <c r="C30" i="32" s="1"/>
  <c r="G30" i="32" s="1"/>
  <c r="B10" i="1"/>
  <c r="G10" i="1" s="1"/>
  <c r="I24" i="1"/>
  <c r="G17" i="1"/>
  <c r="E24" i="1"/>
  <c r="F24" i="1" l="1"/>
  <c r="G22" i="1"/>
  <c r="G20" i="1"/>
  <c r="G30" i="16"/>
  <c r="C30" i="9"/>
  <c r="G30" i="9" s="1"/>
  <c r="B15" i="1"/>
  <c r="G15" i="1" s="1"/>
  <c r="B8" i="1"/>
  <c r="C30" i="22"/>
  <c r="G30" i="22" s="1"/>
  <c r="B14" i="1"/>
  <c r="G14" i="1" s="1"/>
  <c r="C31" i="12"/>
  <c r="H31" i="12" s="1"/>
  <c r="G30" i="28"/>
  <c r="C30" i="14"/>
  <c r="G30" i="14" s="1"/>
  <c r="B9" i="1"/>
  <c r="G9" i="1" s="1"/>
  <c r="C35" i="5"/>
  <c r="G35" i="5" s="1"/>
  <c r="B23" i="1"/>
  <c r="G23" i="1" s="1"/>
  <c r="G8" i="1" l="1"/>
  <c r="G24" i="1" s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<sst xmlns="http://schemas.openxmlformats.org/spreadsheetml/2006/main" count="770" uniqueCount="116">
  <si>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</si>
  <si>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</si>
  <si>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</si>
  <si>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</si>
  <si>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</si>
  <si>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</si>
  <si>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</si>
  <si>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</si>
  <si>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</si>
  <si>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</si>
  <si>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</si>
  <si>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</si>
  <si>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</si>
  <si>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</si>
  <si>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</si>
  <si>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</si>
  <si>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</si>
  <si>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</si>
  <si>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</si>
  <si>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</si>
  <si>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</si>
  <si>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</si>
  <si>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</si>
  <si>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</si>
  <si>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</si>
  <si>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</si>
  <si>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</si>
  <si>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</si>
  <si>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</si>
  <si>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</si>
  <si>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</si>
  <si>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</si>
  <si>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</si>
  <si>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</si>
  <si>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</si>
  <si>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</si>
  <si>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</si>
  <si>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</si>
  <si>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</si>
  <si>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</si>
  <si>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</si>
  <si>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</si>
  <si>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</si>
  <si>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</si>
  <si>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</si>
  <si>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</si>
  <si>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</si>
  <si>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</si>
  <si>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</si>
  <si>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</si>
  <si>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</si>
  <si>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</si>
  <si>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</si>
  <si>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</si>
  <si>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</si>
  <si>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</si>
  <si>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</si>
  <si>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</si>
  <si>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</si>
  <si>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</si>
  <si>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</si>
  <si>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</si>
  <si>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</si>
  <si>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16/11/2014</t>
  </si>
  <si>
    <t>doors</t>
  </si>
  <si>
    <t>window boards</t>
  </si>
  <si>
    <t>plinths</t>
  </si>
  <si>
    <t>desk</t>
  </si>
  <si>
    <t>door</t>
  </si>
  <si>
    <t>unit</t>
  </si>
  <si>
    <t>tidy bench</t>
  </si>
  <si>
    <t>shutters</t>
  </si>
  <si>
    <t>panel</t>
  </si>
  <si>
    <t>window</t>
  </si>
  <si>
    <t>cabinet</t>
  </si>
  <si>
    <t>a hammond</t>
  </si>
  <si>
    <t>soffit</t>
  </si>
  <si>
    <t>lockers</t>
  </si>
  <si>
    <t>door &amp; frame</t>
  </si>
  <si>
    <t>desks</t>
  </si>
  <si>
    <t>plinth</t>
  </si>
  <si>
    <t xml:space="preserve">forklift </t>
  </si>
  <si>
    <t xml:space="preserve">labouring </t>
  </si>
  <si>
    <t>drive to tcl , barby</t>
  </si>
  <si>
    <t>load lorry</t>
  </si>
  <si>
    <t>1 to 2</t>
  </si>
  <si>
    <t>frame</t>
  </si>
  <si>
    <t>mdf</t>
  </si>
  <si>
    <t>sash windows</t>
  </si>
  <si>
    <t>fork lift</t>
  </si>
  <si>
    <t>maintenance sander</t>
  </si>
  <si>
    <t>maintenance saw</t>
  </si>
  <si>
    <t>maintenance bandsaw</t>
  </si>
  <si>
    <t>cupboard</t>
  </si>
  <si>
    <t>sick</t>
  </si>
  <si>
    <t>paintshop maintenance</t>
  </si>
  <si>
    <t>locker</t>
  </si>
  <si>
    <t>windowboards</t>
  </si>
  <si>
    <t>architraves</t>
  </si>
  <si>
    <t>packer</t>
  </si>
  <si>
    <t>moving materials</t>
  </si>
  <si>
    <t>load van</t>
  </si>
  <si>
    <t>sort stacks fsc</t>
  </si>
  <si>
    <t>unload lorry</t>
  </si>
  <si>
    <t>ASCH01</t>
  </si>
  <si>
    <t>SOUT15</t>
  </si>
  <si>
    <t>ALBE01</t>
  </si>
  <si>
    <t>ADEL02</t>
  </si>
  <si>
    <t>KENS08</t>
  </si>
  <si>
    <t>OFFI01</t>
  </si>
  <si>
    <t>EGER01</t>
  </si>
  <si>
    <t>GROV04</t>
  </si>
  <si>
    <t>CHEL01(HAR)</t>
  </si>
  <si>
    <t>KENS08(EF)</t>
  </si>
  <si>
    <t>ELEP01</t>
  </si>
  <si>
    <t>GROV03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</si>
</sst>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5" borderId="1" xfId="0" applyFont="1" applyFill="1" applyBorder="1" applyAlignment="1">
      <alignment horizontal="center"/>
    </xf>
    <xf numFmtId="0" fontId="12" fillId="0" borderId="0" xfId="0" applyFont="1" applyFill="1"/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C29" sqref="C2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4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5">
        <f>SUM(Buckingham!C31)</f>
        <v>0</v>
      </c>
      <c r="I6" s="85">
        <f>SUM(Buckingham!C32)</f>
        <v>0</v>
      </c>
      <c r="K6" s="44">
        <f>SUM(Buckingham!I26)</f>
        <v>0</v>
      </c>
    </row>
    <row r="7" spans="1:11" x14ac:dyDescent="0.25">
      <c r="A7" s="8" t="s">
        <v>45</v>
      </c>
      <c r="B7" s="9">
        <f>SUM(Caldecott!C25)</f>
        <v>40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40</v>
      </c>
      <c r="H7" s="11">
        <f>SUM(Caldecott!C31)</f>
        <v>0</v>
      </c>
      <c r="I7" s="11">
        <f>SUM(Caldecott!C32)</f>
        <v>0</v>
      </c>
      <c r="K7" s="44">
        <f>SUM(Caldecott!I26)</f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0.5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0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SUM(Drinkwater!I27)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SUM(Hodgson!C38)</f>
        <v>40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4">
        <f>SUM(Hodgson!I39)</f>
        <v>9.5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4">
        <f>SUM(McSharry!I26)</f>
        <v>2</v>
      </c>
    </row>
    <row r="16" spans="1:11" x14ac:dyDescent="0.25">
      <c r="A16" s="8" t="s">
        <v>60</v>
      </c>
      <c r="B16" s="9">
        <f>SUM(Pender!C25)</f>
        <v>40</v>
      </c>
      <c r="C16" s="9">
        <f>SUM(Pender!C26)</f>
        <v>0.5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40.5</v>
      </c>
      <c r="H16" s="11">
        <f>SUM(Pender!C31)</f>
        <v>0</v>
      </c>
      <c r="I16" s="11">
        <f>SUM(Pender!C32)</f>
        <v>0</v>
      </c>
      <c r="K16" s="44">
        <f>SUM(Pender!I26)</f>
        <v>40.5</v>
      </c>
    </row>
    <row r="17" spans="1:11" x14ac:dyDescent="0.25">
      <c r="A17" s="8" t="s">
        <v>10</v>
      </c>
      <c r="B17" s="9">
        <f>SUM(Reading!C25)</f>
        <v>40</v>
      </c>
      <c r="C17" s="9">
        <f>SUM(Reading!C26)</f>
        <v>0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4">
        <f>SUM(Reading!I26)</f>
        <v>0</v>
      </c>
    </row>
    <row r="18" spans="1:11" x14ac:dyDescent="0.25">
      <c r="A18" s="8" t="s">
        <v>11</v>
      </c>
      <c r="B18" s="9">
        <f>SUM(Spann!C27)</f>
        <v>40</v>
      </c>
      <c r="C18" s="9">
        <f>SUM(Spann!C28)</f>
        <v>0</v>
      </c>
      <c r="D18" s="9">
        <f>SUM(Spann!C29)</f>
        <v>0</v>
      </c>
      <c r="E18" s="9">
        <f>SUM(Spann!C30)</f>
        <v>0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3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24</v>
      </c>
      <c r="C21" s="9">
        <f>SUM(N.Winterburn!C26)</f>
        <v>0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32</v>
      </c>
      <c r="H21" s="11">
        <f>SUM(N.Winterburn!C31)</f>
        <v>0</v>
      </c>
      <c r="I21" s="11">
        <f>SUM(N.Winterburn!C32)</f>
        <v>0</v>
      </c>
      <c r="K21" s="44">
        <f>SUM(N.Winterburn!I26)</f>
        <v>3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0</v>
      </c>
      <c r="D22" s="9">
        <f>SUM(T.Winterburn!C27)</f>
        <v>0</v>
      </c>
      <c r="E22" s="9">
        <f>SUM(T.Winterburn!C29)</f>
        <v>0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5</v>
      </c>
    </row>
    <row r="23" spans="1:11" x14ac:dyDescent="0.25">
      <c r="A23" s="8" t="s">
        <v>14</v>
      </c>
      <c r="B23" s="9">
        <f>SUM(Wright!C30)</f>
        <v>0</v>
      </c>
      <c r="C23" s="9">
        <f>SUM(Wright!C31)</f>
        <v>0</v>
      </c>
      <c r="D23" s="9">
        <f>SUM(Wright!C32)</f>
        <v>0</v>
      </c>
      <c r="E23" s="9">
        <f>SUM(Wright!C33)</f>
        <v>40</v>
      </c>
      <c r="F23" s="9">
        <f>SUM(Wright!C34)</f>
        <v>0</v>
      </c>
      <c r="G23" s="10">
        <f t="shared" si="0"/>
        <v>40</v>
      </c>
      <c r="H23" s="11">
        <f>SUM(Wright!C36)</f>
        <v>0</v>
      </c>
      <c r="I23" s="11">
        <f>SUM(Wright!C37)</f>
        <v>0</v>
      </c>
      <c r="K23" s="44">
        <f>SUM(Wright!I31)</f>
        <v>0</v>
      </c>
    </row>
    <row r="24" spans="1:11" s="4" customFormat="1" x14ac:dyDescent="0.25">
      <c r="A24" s="12" t="s">
        <v>24</v>
      </c>
      <c r="B24" s="13">
        <f>SUM(B6:B23)</f>
        <v>660</v>
      </c>
      <c r="C24" s="13">
        <f t="shared" ref="B24:I24" si="1">SUM(C7:C23)</f>
        <v>0.5</v>
      </c>
      <c r="D24" s="13">
        <f t="shared" si="1"/>
        <v>0</v>
      </c>
      <c r="E24" s="13">
        <f t="shared" si="1"/>
        <v>48</v>
      </c>
      <c r="F24" s="13">
        <f t="shared" si="1"/>
        <v>0</v>
      </c>
      <c r="G24" s="13">
        <f t="shared" si="1"/>
        <v>668.5</v>
      </c>
      <c r="H24" s="14">
        <f t="shared" si="1"/>
        <v>0</v>
      </c>
      <c r="I24" s="14">
        <f t="shared" si="1"/>
        <v>0</v>
      </c>
      <c r="K24" s="13">
        <f>SUM(K7:K23)</f>
        <v>63.5</v>
      </c>
    </row>
    <row r="27" spans="1:11" x14ac:dyDescent="0.25">
      <c r="A27" s="1" t="s">
        <v>30</v>
      </c>
      <c r="C27" s="35">
        <f>B24+C24+D24</f>
        <v>660.5</v>
      </c>
    </row>
    <row r="28" spans="1:11" x14ac:dyDescent="0.25">
      <c r="A28" s="1" t="s">
        <v>31</v>
      </c>
      <c r="C28" s="35">
        <f>K24</f>
        <v>63.5</v>
      </c>
    </row>
    <row r="29" spans="1:11" x14ac:dyDescent="0.25">
      <c r="A29" s="1" t="s">
        <v>35</v>
      </c>
      <c r="C29" s="42">
        <f>C28/C27</f>
        <v>9.613928841786526E-2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16/11/2014</v>
      </c>
      <c r="B2" s="81"/>
      <c r="C2" s="81"/>
      <c r="D2" s="81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5</v>
      </c>
      <c r="D4" s="39" t="s">
        <v>64</v>
      </c>
      <c r="E4" s="89">
        <v>8</v>
      </c>
      <c r="F4" s="89"/>
      <c r="G4" s="89">
        <v>8</v>
      </c>
      <c r="H4" s="89"/>
      <c r="I4" s="90"/>
      <c r="J4" s="91"/>
      <c r="K4" s="89"/>
      <c r="L4" s="89"/>
      <c r="M4" s="89">
        <v>7.25</v>
      </c>
      <c r="N4" s="89"/>
      <c r="O4" s="92"/>
      <c r="P4" s="91"/>
      <c r="Q4" s="93"/>
      <c r="R4" s="94"/>
      <c r="S4" s="25">
        <f>E4+G4+I4+K4+M4+O4+Q4</f>
        <v>23.25</v>
      </c>
      <c r="T4" s="25">
        <f t="shared" ref="T4:T17" si="0">SUM(S4-U4-V4)</f>
        <v>23.25</v>
      </c>
      <c r="U4" s="28"/>
      <c r="V4" s="28"/>
    </row>
    <row r="5" spans="1:22" x14ac:dyDescent="0.25">
      <c r="A5" s="49">
        <v>6486</v>
      </c>
      <c r="B5" s="87" t="s">
        <v>105</v>
      </c>
      <c r="C5" s="51">
        <v>1</v>
      </c>
      <c r="D5" s="39" t="s">
        <v>65</v>
      </c>
      <c r="E5" s="89"/>
      <c r="F5" s="89"/>
      <c r="G5" s="89"/>
      <c r="H5" s="89"/>
      <c r="I5" s="90"/>
      <c r="J5" s="91"/>
      <c r="K5" s="92">
        <v>8</v>
      </c>
      <c r="L5" s="91"/>
      <c r="M5" s="92">
        <v>0.75</v>
      </c>
      <c r="N5" s="91"/>
      <c r="O5" s="92"/>
      <c r="P5" s="91"/>
      <c r="Q5" s="93"/>
      <c r="R5" s="94"/>
      <c r="S5" s="25">
        <f t="shared" ref="S5:S20" si="1">E5+G5+I5+K5+M5+O5+Q5</f>
        <v>8.75</v>
      </c>
      <c r="T5" s="25">
        <f t="shared" si="0"/>
        <v>8.75</v>
      </c>
      <c r="U5" s="28"/>
      <c r="V5" s="28"/>
    </row>
    <row r="6" spans="1:22" x14ac:dyDescent="0.25">
      <c r="A6" s="49"/>
      <c r="B6" s="49"/>
      <c r="C6" s="51"/>
      <c r="D6" s="60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4"/>
      <c r="B9" s="49"/>
      <c r="C9" s="51"/>
      <c r="D9" s="60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4"/>
      <c r="B10" s="49"/>
      <c r="C10" s="49"/>
      <c r="D10" s="61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9"/>
      <c r="C11" s="49"/>
      <c r="D11" s="61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4"/>
      <c r="B12" s="49"/>
      <c r="C12" s="49"/>
      <c r="D12" s="61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4"/>
      <c r="B13" s="49"/>
      <c r="C13" s="49"/>
      <c r="D13" s="48" t="s">
        <v>51</v>
      </c>
      <c r="E13" s="92"/>
      <c r="F13" s="91"/>
      <c r="G13" s="92"/>
      <c r="H13" s="91"/>
      <c r="I13" s="92">
        <v>8</v>
      </c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84"/>
      <c r="B14" s="49"/>
      <c r="C14" s="49"/>
      <c r="D14" s="61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4"/>
      <c r="B15" s="49"/>
      <c r="C15" s="49"/>
      <c r="D15" s="61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4"/>
      <c r="B16" s="49"/>
      <c r="C16" s="49"/>
      <c r="D16" s="6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81"/>
      <c r="D18" s="81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81"/>
      <c r="D19" s="81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2"/>
      <c r="F21" s="83">
        <v>8</v>
      </c>
      <c r="G21" s="82"/>
      <c r="H21" s="83">
        <v>8</v>
      </c>
      <c r="I21" s="82"/>
      <c r="J21" s="83">
        <v>8</v>
      </c>
      <c r="K21" s="82"/>
      <c r="L21" s="83">
        <v>8</v>
      </c>
      <c r="M21" s="82"/>
      <c r="N21" s="83">
        <v>8</v>
      </c>
      <c r="O21" s="82"/>
      <c r="P21" s="83"/>
      <c r="Q21" s="82"/>
      <c r="R21" s="8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106</v>
      </c>
      <c r="C4" s="51">
        <v>6</v>
      </c>
      <c r="D4" s="39" t="s">
        <v>66</v>
      </c>
      <c r="E4" s="89">
        <v>8</v>
      </c>
      <c r="F4" s="89"/>
      <c r="G4" s="89">
        <v>8</v>
      </c>
      <c r="H4" s="89"/>
      <c r="I4" s="90">
        <v>8</v>
      </c>
      <c r="J4" s="91"/>
      <c r="K4" s="89">
        <v>8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39"/>
      <c r="E5" s="89"/>
      <c r="F5" s="89"/>
      <c r="G5" s="89"/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60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31" sqref="F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7" t="s">
        <v>107</v>
      </c>
      <c r="C4" s="51">
        <v>4</v>
      </c>
      <c r="D4" s="39" t="s">
        <v>67</v>
      </c>
      <c r="E4" s="89">
        <v>8</v>
      </c>
      <c r="F4" s="89"/>
      <c r="G4" s="89">
        <v>8</v>
      </c>
      <c r="H4" s="89"/>
      <c r="I4" s="89">
        <v>8</v>
      </c>
      <c r="J4" s="89"/>
      <c r="K4" s="89">
        <v>1</v>
      </c>
      <c r="L4" s="89"/>
      <c r="M4" s="89"/>
      <c r="N4" s="89"/>
      <c r="O4" s="92"/>
      <c r="P4" s="91"/>
      <c r="Q4" s="93"/>
      <c r="R4" s="94"/>
      <c r="S4" s="25">
        <f>E4+G4+I4+K4+M4+O4+Q4</f>
        <v>25</v>
      </c>
      <c r="T4" s="25">
        <f t="shared" ref="T4:T17" si="0">SUM(S4-U4-V4)</f>
        <v>25</v>
      </c>
      <c r="U4" s="28"/>
      <c r="V4" s="28"/>
    </row>
    <row r="5" spans="1:22" x14ac:dyDescent="0.25">
      <c r="A5" s="49">
        <v>6296</v>
      </c>
      <c r="B5" s="87" t="s">
        <v>108</v>
      </c>
      <c r="C5" s="51">
        <v>63</v>
      </c>
      <c r="D5" s="39" t="s">
        <v>68</v>
      </c>
      <c r="E5" s="89"/>
      <c r="F5" s="89"/>
      <c r="G5" s="89"/>
      <c r="H5" s="89"/>
      <c r="I5" s="90"/>
      <c r="J5" s="91"/>
      <c r="K5" s="92">
        <v>7</v>
      </c>
      <c r="L5" s="91"/>
      <c r="M5" s="92">
        <v>1.5</v>
      </c>
      <c r="N5" s="91"/>
      <c r="O5" s="92"/>
      <c r="P5" s="91"/>
      <c r="Q5" s="93"/>
      <c r="R5" s="94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9">
        <v>6296</v>
      </c>
      <c r="B6" s="87" t="s">
        <v>108</v>
      </c>
      <c r="C6" s="51">
        <v>64</v>
      </c>
      <c r="D6" s="39" t="s">
        <v>69</v>
      </c>
      <c r="E6" s="89"/>
      <c r="F6" s="89"/>
      <c r="G6" s="89"/>
      <c r="H6" s="89"/>
      <c r="I6" s="90"/>
      <c r="J6" s="91"/>
      <c r="K6" s="92"/>
      <c r="L6" s="91"/>
      <c r="M6" s="92">
        <v>6</v>
      </c>
      <c r="N6" s="91"/>
      <c r="O6" s="92"/>
      <c r="P6" s="91"/>
      <c r="Q6" s="93"/>
      <c r="R6" s="94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109</v>
      </c>
      <c r="C17" s="49"/>
      <c r="D17" s="27" t="s">
        <v>70</v>
      </c>
      <c r="E17" s="92"/>
      <c r="F17" s="91"/>
      <c r="G17" s="92"/>
      <c r="H17" s="91"/>
      <c r="I17" s="92"/>
      <c r="J17" s="91"/>
      <c r="K17" s="92"/>
      <c r="L17" s="91"/>
      <c r="M17" s="92">
        <v>0.5</v>
      </c>
      <c r="N17" s="91"/>
      <c r="O17" s="92"/>
      <c r="P17" s="91"/>
      <c r="Q17" s="93"/>
      <c r="R17" s="9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6344</v>
      </c>
      <c r="B4" s="87" t="s">
        <v>110</v>
      </c>
      <c r="C4" s="51">
        <v>39</v>
      </c>
      <c r="D4" s="39" t="s">
        <v>71</v>
      </c>
      <c r="E4" s="89">
        <v>1.75</v>
      </c>
      <c r="F4" s="89"/>
      <c r="G4" s="89"/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1.75</v>
      </c>
      <c r="T4" s="25">
        <f t="shared" ref="T4:T17" si="0">SUM(S4-U4-V4)</f>
        <v>1.75</v>
      </c>
      <c r="U4" s="28"/>
      <c r="V4" s="28"/>
    </row>
    <row r="5" spans="1:22" x14ac:dyDescent="0.25">
      <c r="A5" s="49">
        <v>6344</v>
      </c>
      <c r="B5" s="87" t="s">
        <v>110</v>
      </c>
      <c r="C5" s="51">
        <v>35</v>
      </c>
      <c r="D5" s="39" t="s">
        <v>71</v>
      </c>
      <c r="E5" s="89">
        <v>2.75</v>
      </c>
      <c r="F5" s="89"/>
      <c r="G5" s="89">
        <v>0.25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6344</v>
      </c>
      <c r="B6" s="87" t="s">
        <v>110</v>
      </c>
      <c r="C6" s="51">
        <v>40</v>
      </c>
      <c r="D6" s="39" t="s">
        <v>72</v>
      </c>
      <c r="E6" s="89">
        <v>3</v>
      </c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9">
        <v>6428</v>
      </c>
      <c r="B7" s="87" t="s">
        <v>111</v>
      </c>
      <c r="C7" s="49">
        <v>5</v>
      </c>
      <c r="D7" s="39" t="s">
        <v>64</v>
      </c>
      <c r="E7" s="89">
        <v>0.5</v>
      </c>
      <c r="F7" s="89"/>
      <c r="G7" s="89">
        <v>7.75</v>
      </c>
      <c r="H7" s="89"/>
      <c r="I7" s="90">
        <v>8</v>
      </c>
      <c r="J7" s="91"/>
      <c r="K7" s="92">
        <v>8</v>
      </c>
      <c r="L7" s="91"/>
      <c r="M7" s="92">
        <v>8</v>
      </c>
      <c r="N7" s="91"/>
      <c r="O7" s="92"/>
      <c r="P7" s="91"/>
      <c r="Q7" s="93"/>
      <c r="R7" s="94"/>
      <c r="S7" s="25">
        <f t="shared" si="1"/>
        <v>32.25</v>
      </c>
      <c r="T7" s="25">
        <f t="shared" si="0"/>
        <v>32.25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7</v>
      </c>
      <c r="D4" s="39" t="s">
        <v>74</v>
      </c>
      <c r="E4" s="89">
        <v>8</v>
      </c>
      <c r="F4" s="89"/>
      <c r="G4" s="89">
        <v>8</v>
      </c>
      <c r="H4" s="89"/>
      <c r="I4" s="89">
        <v>3</v>
      </c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9">
        <v>6465</v>
      </c>
      <c r="B5" s="87" t="s">
        <v>112</v>
      </c>
      <c r="C5" s="51">
        <v>1</v>
      </c>
      <c r="D5" s="39" t="s">
        <v>73</v>
      </c>
      <c r="E5" s="89"/>
      <c r="F5" s="89"/>
      <c r="G5" s="89"/>
      <c r="H5" s="89"/>
      <c r="I5" s="90">
        <v>5</v>
      </c>
      <c r="J5" s="91"/>
      <c r="K5" s="92">
        <v>2</v>
      </c>
      <c r="L5" s="91"/>
      <c r="M5" s="92"/>
      <c r="N5" s="91"/>
      <c r="O5" s="92"/>
      <c r="P5" s="91"/>
      <c r="Q5" s="93"/>
      <c r="R5" s="94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9">
        <v>6296</v>
      </c>
      <c r="B6" s="87" t="s">
        <v>108</v>
      </c>
      <c r="C6" s="51">
        <v>35</v>
      </c>
      <c r="D6" s="39" t="s">
        <v>69</v>
      </c>
      <c r="E6" s="89"/>
      <c r="F6" s="89"/>
      <c r="G6" s="89"/>
      <c r="H6" s="89"/>
      <c r="I6" s="90"/>
      <c r="J6" s="91"/>
      <c r="K6" s="92">
        <v>2.5</v>
      </c>
      <c r="L6" s="91"/>
      <c r="M6" s="92"/>
      <c r="N6" s="91"/>
      <c r="O6" s="92"/>
      <c r="P6" s="91"/>
      <c r="Q6" s="93"/>
      <c r="R6" s="94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9">
        <v>6296</v>
      </c>
      <c r="B7" s="87" t="s">
        <v>108</v>
      </c>
      <c r="C7" s="49">
        <v>61</v>
      </c>
      <c r="D7" s="39" t="s">
        <v>69</v>
      </c>
      <c r="E7" s="89"/>
      <c r="F7" s="89"/>
      <c r="G7" s="89"/>
      <c r="H7" s="89"/>
      <c r="I7" s="90"/>
      <c r="J7" s="91"/>
      <c r="K7" s="92">
        <v>3.5</v>
      </c>
      <c r="L7" s="91"/>
      <c r="M7" s="92">
        <v>8</v>
      </c>
      <c r="N7" s="91"/>
      <c r="O7" s="92"/>
      <c r="P7" s="91"/>
      <c r="Q7" s="93"/>
      <c r="R7" s="94"/>
      <c r="S7" s="25">
        <f t="shared" si="1"/>
        <v>11.5</v>
      </c>
      <c r="T7" s="25">
        <f t="shared" si="0"/>
        <v>11.5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75</v>
      </c>
      <c r="B1" s="15"/>
      <c r="C1" s="15"/>
    </row>
    <row r="2" spans="1:22" s="22" customFormat="1" x14ac:dyDescent="0.25">
      <c r="A2" s="18" t="str">
        <f>Analysis!A3</f>
        <v>W/E 16/11/2014</v>
      </c>
      <c r="B2" s="78"/>
      <c r="C2" s="78"/>
      <c r="D2" s="78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9"/>
      <c r="P3" s="79"/>
      <c r="Q3" s="79"/>
      <c r="R3" s="79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5</v>
      </c>
      <c r="D4" s="39" t="s">
        <v>64</v>
      </c>
      <c r="E4" s="89">
        <v>2.5</v>
      </c>
      <c r="F4" s="89"/>
      <c r="G4" s="89">
        <v>3</v>
      </c>
      <c r="H4" s="89"/>
      <c r="I4" s="89">
        <v>5.5</v>
      </c>
      <c r="J4" s="89"/>
      <c r="K4" s="89">
        <v>8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9">
        <v>6344</v>
      </c>
      <c r="B5" s="87" t="s">
        <v>110</v>
      </c>
      <c r="C5" s="51">
        <v>39</v>
      </c>
      <c r="D5" s="39" t="s">
        <v>71</v>
      </c>
      <c r="E5" s="89">
        <v>5.5</v>
      </c>
      <c r="F5" s="89"/>
      <c r="G5" s="89">
        <v>0.5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9">
        <v>6344</v>
      </c>
      <c r="B6" s="87" t="s">
        <v>110</v>
      </c>
      <c r="C6" s="51">
        <v>35</v>
      </c>
      <c r="D6" s="39" t="s">
        <v>71</v>
      </c>
      <c r="E6" s="89"/>
      <c r="F6" s="89"/>
      <c r="G6" s="89">
        <v>4.5</v>
      </c>
      <c r="H6" s="89"/>
      <c r="I6" s="90">
        <v>2.5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9"/>
      <c r="B7" s="52"/>
      <c r="C7" s="49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0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0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0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0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0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6"/>
      <c r="F21" s="77">
        <v>8</v>
      </c>
      <c r="G21" s="76"/>
      <c r="H21" s="77">
        <v>8</v>
      </c>
      <c r="I21" s="76"/>
      <c r="J21" s="77">
        <v>8</v>
      </c>
      <c r="K21" s="76"/>
      <c r="L21" s="77">
        <v>8</v>
      </c>
      <c r="M21" s="76"/>
      <c r="N21" s="77">
        <v>8</v>
      </c>
      <c r="O21" s="76"/>
      <c r="P21" s="77"/>
      <c r="Q21" s="76"/>
      <c r="R21" s="7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7" t="s">
        <v>108</v>
      </c>
      <c r="C4" s="51">
        <v>21</v>
      </c>
      <c r="D4" s="39" t="s">
        <v>77</v>
      </c>
      <c r="E4" s="92">
        <v>1</v>
      </c>
      <c r="F4" s="91"/>
      <c r="G4" s="92"/>
      <c r="H4" s="91"/>
      <c r="I4" s="92"/>
      <c r="J4" s="91"/>
      <c r="K4" s="89"/>
      <c r="L4" s="89"/>
      <c r="M4" s="89"/>
      <c r="N4" s="89"/>
      <c r="O4" s="92"/>
      <c r="P4" s="91"/>
      <c r="Q4" s="93"/>
      <c r="R4" s="94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9">
        <v>6296</v>
      </c>
      <c r="B5" s="87" t="s">
        <v>108</v>
      </c>
      <c r="C5" s="51">
        <v>22</v>
      </c>
      <c r="D5" s="39" t="s">
        <v>77</v>
      </c>
      <c r="E5" s="89">
        <v>5</v>
      </c>
      <c r="F5" s="89"/>
      <c r="G5" s="89"/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9">
        <v>6478</v>
      </c>
      <c r="B6" s="87" t="s">
        <v>113</v>
      </c>
      <c r="C6" s="51">
        <v>1</v>
      </c>
      <c r="D6" s="39" t="s">
        <v>78</v>
      </c>
      <c r="E6" s="89">
        <v>0.5</v>
      </c>
      <c r="F6" s="89"/>
      <c r="G6" s="89">
        <v>8</v>
      </c>
      <c r="H6" s="89"/>
      <c r="I6" s="90">
        <v>8</v>
      </c>
      <c r="J6" s="91"/>
      <c r="K6" s="92">
        <v>8</v>
      </c>
      <c r="L6" s="91"/>
      <c r="M6" s="92">
        <v>5</v>
      </c>
      <c r="N6" s="91"/>
      <c r="O6" s="92"/>
      <c r="P6" s="91"/>
      <c r="Q6" s="93"/>
      <c r="R6" s="94"/>
      <c r="S6" s="25">
        <f t="shared" si="1"/>
        <v>29.5</v>
      </c>
      <c r="T6" s="25">
        <f t="shared" si="0"/>
        <v>29.5</v>
      </c>
      <c r="U6" s="28"/>
      <c r="V6" s="28"/>
    </row>
    <row r="7" spans="1:22" x14ac:dyDescent="0.25">
      <c r="A7" s="49">
        <v>6448</v>
      </c>
      <c r="B7" s="87" t="s">
        <v>114</v>
      </c>
      <c r="C7" s="51">
        <v>1</v>
      </c>
      <c r="D7" s="39" t="s">
        <v>72</v>
      </c>
      <c r="E7" s="89">
        <v>1.5</v>
      </c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5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6" sqref="E26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106</v>
      </c>
      <c r="C4" s="51">
        <v>6</v>
      </c>
      <c r="D4" s="39" t="s">
        <v>66</v>
      </c>
      <c r="E4" s="92">
        <v>6</v>
      </c>
      <c r="F4" s="91"/>
      <c r="G4" s="92"/>
      <c r="H4" s="91"/>
      <c r="I4" s="92"/>
      <c r="J4" s="91"/>
      <c r="K4" s="89"/>
      <c r="L4" s="89"/>
      <c r="M4" s="89"/>
      <c r="N4" s="89"/>
      <c r="O4" s="92"/>
      <c r="P4" s="91"/>
      <c r="Q4" s="93"/>
      <c r="R4" s="94"/>
      <c r="S4" s="25">
        <f>E4+G4+I4+K4+M4+O4+Q4</f>
        <v>6</v>
      </c>
      <c r="T4" s="25">
        <f t="shared" ref="T4:T30" si="0">SUM(S4-U4-V4)</f>
        <v>6</v>
      </c>
      <c r="U4" s="28"/>
      <c r="V4" s="28"/>
    </row>
    <row r="5" spans="1:22" x14ac:dyDescent="0.25">
      <c r="A5" s="49">
        <v>6344</v>
      </c>
      <c r="B5" s="87" t="s">
        <v>110</v>
      </c>
      <c r="C5" s="51">
        <v>40</v>
      </c>
      <c r="D5" s="39" t="s">
        <v>72</v>
      </c>
      <c r="E5" s="89">
        <v>0.5</v>
      </c>
      <c r="F5" s="89"/>
      <c r="G5" s="89"/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33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6436</v>
      </c>
      <c r="B6" s="87" t="s">
        <v>107</v>
      </c>
      <c r="C6" s="51">
        <v>4</v>
      </c>
      <c r="D6" s="39" t="s">
        <v>67</v>
      </c>
      <c r="E6" s="89">
        <v>1</v>
      </c>
      <c r="F6" s="89"/>
      <c r="G6" s="89"/>
      <c r="H6" s="89"/>
      <c r="I6" s="90">
        <v>0.5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6296</v>
      </c>
      <c r="B7" s="87" t="s">
        <v>108</v>
      </c>
      <c r="C7" s="51">
        <v>63</v>
      </c>
      <c r="D7" s="39" t="s">
        <v>68</v>
      </c>
      <c r="E7" s="89"/>
      <c r="F7" s="89"/>
      <c r="G7" s="89">
        <v>2.5</v>
      </c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9">
        <v>6398</v>
      </c>
      <c r="B8" s="87" t="s">
        <v>115</v>
      </c>
      <c r="C8" s="51">
        <v>18</v>
      </c>
      <c r="D8" s="39" t="s">
        <v>64</v>
      </c>
      <c r="E8" s="89"/>
      <c r="F8" s="89"/>
      <c r="G8" s="89">
        <v>3.5</v>
      </c>
      <c r="H8" s="89"/>
      <c r="I8" s="90">
        <v>1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9">
        <v>6435</v>
      </c>
      <c r="B9" s="87" t="s">
        <v>104</v>
      </c>
      <c r="C9" s="51">
        <v>5</v>
      </c>
      <c r="D9" s="39" t="s">
        <v>64</v>
      </c>
      <c r="E9" s="92"/>
      <c r="F9" s="91"/>
      <c r="G9" s="92"/>
      <c r="H9" s="91"/>
      <c r="I9" s="92">
        <v>1</v>
      </c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73">
        <v>6486</v>
      </c>
      <c r="B10" s="87" t="s">
        <v>105</v>
      </c>
      <c r="C10" s="49">
        <v>1</v>
      </c>
      <c r="D10" s="27" t="s">
        <v>97</v>
      </c>
      <c r="E10" s="92"/>
      <c r="F10" s="91"/>
      <c r="G10" s="92"/>
      <c r="H10" s="91"/>
      <c r="I10" s="92">
        <v>1</v>
      </c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86">
        <v>6486</v>
      </c>
      <c r="B11" s="87" t="s">
        <v>105</v>
      </c>
      <c r="C11" s="49">
        <v>2</v>
      </c>
      <c r="D11" s="27" t="s">
        <v>98</v>
      </c>
      <c r="E11" s="92"/>
      <c r="F11" s="91"/>
      <c r="G11" s="92"/>
      <c r="H11" s="91"/>
      <c r="I11" s="92">
        <v>0.5</v>
      </c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73">
        <v>6478</v>
      </c>
      <c r="B12" s="87" t="s">
        <v>113</v>
      </c>
      <c r="C12" s="49">
        <v>3</v>
      </c>
      <c r="D12" s="27" t="s">
        <v>76</v>
      </c>
      <c r="E12" s="92"/>
      <c r="F12" s="91"/>
      <c r="G12" s="92"/>
      <c r="H12" s="91"/>
      <c r="I12" s="92">
        <v>0.5</v>
      </c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86">
        <v>6428</v>
      </c>
      <c r="B13" s="87" t="s">
        <v>111</v>
      </c>
      <c r="C13" s="49">
        <v>3</v>
      </c>
      <c r="D13" s="39" t="s">
        <v>88</v>
      </c>
      <c r="E13" s="92"/>
      <c r="F13" s="91"/>
      <c r="G13" s="92"/>
      <c r="H13" s="91"/>
      <c r="I13" s="92">
        <v>1</v>
      </c>
      <c r="J13" s="91"/>
      <c r="K13" s="92"/>
      <c r="L13" s="91"/>
      <c r="M13" s="92">
        <v>0.75</v>
      </c>
      <c r="N13" s="91"/>
      <c r="O13" s="92"/>
      <c r="P13" s="91"/>
      <c r="Q13" s="93"/>
      <c r="R13" s="94"/>
      <c r="S13" s="25">
        <f>E13+G13+I13+K13+M13+O13+Q13</f>
        <v>1.75</v>
      </c>
      <c r="T13" s="25">
        <f>SUM(S13-U13-V13)</f>
        <v>1.75</v>
      </c>
      <c r="U13" s="28"/>
      <c r="V13" s="28"/>
    </row>
    <row r="14" spans="1:22" x14ac:dyDescent="0.25">
      <c r="A14" s="86">
        <v>6428</v>
      </c>
      <c r="B14" s="87" t="s">
        <v>111</v>
      </c>
      <c r="C14" s="49">
        <v>4</v>
      </c>
      <c r="D14" s="39" t="s">
        <v>88</v>
      </c>
      <c r="E14" s="92"/>
      <c r="F14" s="91"/>
      <c r="G14" s="92"/>
      <c r="H14" s="91"/>
      <c r="I14" s="92">
        <v>1</v>
      </c>
      <c r="J14" s="91"/>
      <c r="K14" s="92">
        <v>1</v>
      </c>
      <c r="L14" s="91"/>
      <c r="M14" s="92">
        <v>0.75</v>
      </c>
      <c r="N14" s="91"/>
      <c r="O14" s="92"/>
      <c r="P14" s="91"/>
      <c r="Q14" s="93"/>
      <c r="R14" s="94"/>
      <c r="S14" s="25">
        <f t="shared" si="1"/>
        <v>2.75</v>
      </c>
      <c r="T14" s="25">
        <f t="shared" si="0"/>
        <v>2.75</v>
      </c>
      <c r="U14" s="28"/>
      <c r="V14" s="28"/>
    </row>
    <row r="15" spans="1:22" x14ac:dyDescent="0.25">
      <c r="A15" s="73">
        <v>6344</v>
      </c>
      <c r="B15" s="87" t="s">
        <v>110</v>
      </c>
      <c r="C15" s="49">
        <v>41</v>
      </c>
      <c r="D15" s="27" t="s">
        <v>99</v>
      </c>
      <c r="E15" s="92"/>
      <c r="F15" s="91"/>
      <c r="G15" s="92"/>
      <c r="H15" s="91"/>
      <c r="I15" s="92"/>
      <c r="J15" s="91"/>
      <c r="K15" s="92">
        <v>0.5</v>
      </c>
      <c r="L15" s="91"/>
      <c r="M15" s="92"/>
      <c r="N15" s="91"/>
      <c r="O15" s="92"/>
      <c r="P15" s="91"/>
      <c r="Q15" s="93"/>
      <c r="R15" s="94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86">
        <v>6296</v>
      </c>
      <c r="B16" s="87" t="s">
        <v>108</v>
      </c>
      <c r="C16" s="49">
        <v>61</v>
      </c>
      <c r="D16" s="27" t="s">
        <v>69</v>
      </c>
      <c r="E16" s="92"/>
      <c r="F16" s="91"/>
      <c r="G16" s="92"/>
      <c r="H16" s="91"/>
      <c r="I16" s="92"/>
      <c r="J16" s="91"/>
      <c r="K16" s="92">
        <v>1.75</v>
      </c>
      <c r="L16" s="91"/>
      <c r="M16" s="92">
        <v>0.5</v>
      </c>
      <c r="N16" s="91"/>
      <c r="O16" s="92"/>
      <c r="P16" s="91"/>
      <c r="Q16" s="93"/>
      <c r="R16" s="94"/>
      <c r="S16" s="25">
        <f t="shared" ref="S16:S28" si="2">E16+G16+I16+K16+M16+O16+Q16</f>
        <v>2.25</v>
      </c>
      <c r="T16" s="25">
        <f t="shared" ref="T16:T28" si="3">SUM(S16-U16-V16)</f>
        <v>2.25</v>
      </c>
      <c r="U16" s="28"/>
      <c r="V16" s="28"/>
    </row>
    <row r="17" spans="1:22" x14ac:dyDescent="0.25">
      <c r="A17" s="86">
        <v>6296</v>
      </c>
      <c r="B17" s="87" t="s">
        <v>108</v>
      </c>
      <c r="C17" s="49">
        <v>62</v>
      </c>
      <c r="D17" s="27" t="s">
        <v>69</v>
      </c>
      <c r="E17" s="92"/>
      <c r="F17" s="91"/>
      <c r="G17" s="92"/>
      <c r="H17" s="91"/>
      <c r="I17" s="92"/>
      <c r="J17" s="91"/>
      <c r="K17" s="92">
        <v>1.75</v>
      </c>
      <c r="L17" s="91"/>
      <c r="M17" s="92">
        <v>0.5</v>
      </c>
      <c r="N17" s="91"/>
      <c r="O17" s="92"/>
      <c r="P17" s="91"/>
      <c r="Q17" s="93"/>
      <c r="R17" s="94"/>
      <c r="S17" s="25">
        <f t="shared" si="2"/>
        <v>2.25</v>
      </c>
      <c r="T17" s="25">
        <f t="shared" si="3"/>
        <v>2.25</v>
      </c>
      <c r="U17" s="28"/>
      <c r="V17" s="28"/>
    </row>
    <row r="18" spans="1:22" x14ac:dyDescent="0.25">
      <c r="A18" s="86">
        <v>6296</v>
      </c>
      <c r="B18" s="87" t="s">
        <v>108</v>
      </c>
      <c r="C18" s="49">
        <v>64</v>
      </c>
      <c r="D18" s="27" t="s">
        <v>69</v>
      </c>
      <c r="E18" s="92"/>
      <c r="F18" s="91"/>
      <c r="G18" s="92"/>
      <c r="H18" s="91"/>
      <c r="I18" s="92"/>
      <c r="J18" s="91"/>
      <c r="K18" s="92"/>
      <c r="L18" s="91"/>
      <c r="M18" s="92">
        <v>0.5</v>
      </c>
      <c r="N18" s="91"/>
      <c r="O18" s="92"/>
      <c r="P18" s="91"/>
      <c r="Q18" s="93"/>
      <c r="R18" s="94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86">
        <v>6296</v>
      </c>
      <c r="B19" s="87" t="s">
        <v>108</v>
      </c>
      <c r="C19" s="49">
        <v>65</v>
      </c>
      <c r="D19" s="27" t="s">
        <v>69</v>
      </c>
      <c r="E19" s="92"/>
      <c r="F19" s="91"/>
      <c r="G19" s="92"/>
      <c r="H19" s="91"/>
      <c r="I19" s="92"/>
      <c r="J19" s="91"/>
      <c r="K19" s="92"/>
      <c r="L19" s="91"/>
      <c r="M19" s="92">
        <v>0.5</v>
      </c>
      <c r="N19" s="91"/>
      <c r="O19" s="92"/>
      <c r="P19" s="91"/>
      <c r="Q19" s="93"/>
      <c r="R19" s="94"/>
      <c r="S19" s="25">
        <f t="shared" ref="S19:S23" si="4">E19+G19+I19+K19+M19+O19+Q19</f>
        <v>0.5</v>
      </c>
      <c r="T19" s="25">
        <f t="shared" ref="T19:T23" si="5">SUM(S19-U19-V19)</f>
        <v>0.5</v>
      </c>
      <c r="U19" s="28"/>
      <c r="V19" s="28"/>
    </row>
    <row r="20" spans="1:22" x14ac:dyDescent="0.25">
      <c r="A20" s="86">
        <v>6296</v>
      </c>
      <c r="B20" s="87" t="s">
        <v>108</v>
      </c>
      <c r="C20" s="49">
        <v>66</v>
      </c>
      <c r="D20" s="27" t="s">
        <v>69</v>
      </c>
      <c r="E20" s="92"/>
      <c r="F20" s="91"/>
      <c r="G20" s="92"/>
      <c r="H20" s="91"/>
      <c r="I20" s="92"/>
      <c r="J20" s="91"/>
      <c r="K20" s="92"/>
      <c r="L20" s="91"/>
      <c r="M20" s="92">
        <v>0.5</v>
      </c>
      <c r="N20" s="91"/>
      <c r="O20" s="92"/>
      <c r="P20" s="91"/>
      <c r="Q20" s="93"/>
      <c r="R20" s="94"/>
      <c r="S20" s="25">
        <f t="shared" si="4"/>
        <v>0.5</v>
      </c>
      <c r="T20" s="25">
        <f t="shared" si="5"/>
        <v>0.5</v>
      </c>
      <c r="U20" s="28"/>
      <c r="V20" s="28"/>
    </row>
    <row r="21" spans="1:22" x14ac:dyDescent="0.25">
      <c r="A21" s="86">
        <v>6296</v>
      </c>
      <c r="B21" s="87" t="s">
        <v>108</v>
      </c>
      <c r="C21" s="49">
        <v>67</v>
      </c>
      <c r="D21" s="27" t="s">
        <v>69</v>
      </c>
      <c r="E21" s="92"/>
      <c r="F21" s="91"/>
      <c r="G21" s="92"/>
      <c r="H21" s="91"/>
      <c r="I21" s="92"/>
      <c r="J21" s="91"/>
      <c r="K21" s="92"/>
      <c r="L21" s="91"/>
      <c r="M21" s="92">
        <v>0.5</v>
      </c>
      <c r="N21" s="91"/>
      <c r="O21" s="92"/>
      <c r="P21" s="91"/>
      <c r="Q21" s="93"/>
      <c r="R21" s="94"/>
      <c r="S21" s="25">
        <f t="shared" si="4"/>
        <v>0.5</v>
      </c>
      <c r="T21" s="25">
        <f t="shared" si="5"/>
        <v>0.5</v>
      </c>
      <c r="U21" s="28"/>
      <c r="V21" s="28"/>
    </row>
    <row r="22" spans="1:22" x14ac:dyDescent="0.25">
      <c r="A22" s="86">
        <v>6296</v>
      </c>
      <c r="B22" s="87" t="s">
        <v>108</v>
      </c>
      <c r="C22" s="49">
        <v>68</v>
      </c>
      <c r="D22" s="27" t="s">
        <v>69</v>
      </c>
      <c r="E22" s="92"/>
      <c r="F22" s="91"/>
      <c r="G22" s="92"/>
      <c r="H22" s="91"/>
      <c r="I22" s="92"/>
      <c r="J22" s="91"/>
      <c r="K22" s="92"/>
      <c r="L22" s="91"/>
      <c r="M22" s="92">
        <v>0.5</v>
      </c>
      <c r="N22" s="91"/>
      <c r="O22" s="92"/>
      <c r="P22" s="91"/>
      <c r="Q22" s="93"/>
      <c r="R22" s="94"/>
      <c r="S22" s="25">
        <f t="shared" si="4"/>
        <v>0.5</v>
      </c>
      <c r="T22" s="25">
        <f t="shared" si="5"/>
        <v>0.5</v>
      </c>
      <c r="U22" s="28"/>
      <c r="V22" s="28"/>
    </row>
    <row r="23" spans="1:22" x14ac:dyDescent="0.25">
      <c r="A23" s="86">
        <v>6296</v>
      </c>
      <c r="B23" s="87" t="s">
        <v>108</v>
      </c>
      <c r="C23" s="49">
        <v>69</v>
      </c>
      <c r="D23" s="27" t="s">
        <v>69</v>
      </c>
      <c r="E23" s="92"/>
      <c r="F23" s="91"/>
      <c r="G23" s="92"/>
      <c r="H23" s="91"/>
      <c r="I23" s="92"/>
      <c r="J23" s="91"/>
      <c r="K23" s="92"/>
      <c r="L23" s="91"/>
      <c r="M23" s="92">
        <v>0.5</v>
      </c>
      <c r="N23" s="91"/>
      <c r="O23" s="92"/>
      <c r="P23" s="91"/>
      <c r="Q23" s="93"/>
      <c r="R23" s="94"/>
      <c r="S23" s="25">
        <f t="shared" si="4"/>
        <v>0.5</v>
      </c>
      <c r="T23" s="25">
        <f t="shared" si="5"/>
        <v>0.5</v>
      </c>
      <c r="U23" s="28"/>
      <c r="V23" s="28"/>
    </row>
    <row r="24" spans="1:22" x14ac:dyDescent="0.25">
      <c r="A24" s="86"/>
      <c r="B24" s="49"/>
      <c r="C24" s="49"/>
      <c r="D24" s="27"/>
      <c r="E24" s="92"/>
      <c r="F24" s="91"/>
      <c r="G24" s="92"/>
      <c r="H24" s="91"/>
      <c r="I24" s="92"/>
      <c r="J24" s="91"/>
      <c r="K24" s="92"/>
      <c r="L24" s="91"/>
      <c r="M24" s="92"/>
      <c r="N24" s="91"/>
      <c r="O24" s="92"/>
      <c r="P24" s="91"/>
      <c r="Q24" s="93"/>
      <c r="R24" s="94"/>
      <c r="S24" s="25">
        <f t="shared" si="2"/>
        <v>0</v>
      </c>
      <c r="T24" s="25">
        <f t="shared" si="3"/>
        <v>0</v>
      </c>
      <c r="U24" s="28"/>
      <c r="V24" s="28"/>
    </row>
    <row r="25" spans="1:22" x14ac:dyDescent="0.25">
      <c r="A25" s="86"/>
      <c r="B25" s="49"/>
      <c r="C25" s="49"/>
      <c r="D25" s="27"/>
      <c r="E25" s="92"/>
      <c r="F25" s="91"/>
      <c r="G25" s="92"/>
      <c r="H25" s="91"/>
      <c r="I25" s="92"/>
      <c r="J25" s="91"/>
      <c r="K25" s="92"/>
      <c r="L25" s="91"/>
      <c r="M25" s="92"/>
      <c r="N25" s="91"/>
      <c r="O25" s="92"/>
      <c r="P25" s="91"/>
      <c r="Q25" s="93"/>
      <c r="R25" s="94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86"/>
      <c r="B26" s="49"/>
      <c r="C26" s="49"/>
      <c r="D26" s="27"/>
      <c r="E26" s="92"/>
      <c r="F26" s="91"/>
      <c r="G26" s="92"/>
      <c r="H26" s="91"/>
      <c r="I26" s="92"/>
      <c r="J26" s="91"/>
      <c r="K26" s="92"/>
      <c r="L26" s="91"/>
      <c r="M26" s="92"/>
      <c r="N26" s="91"/>
      <c r="O26" s="92"/>
      <c r="P26" s="91"/>
      <c r="Q26" s="93"/>
      <c r="R26" s="94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9">
        <v>3600</v>
      </c>
      <c r="B27" s="49" t="s">
        <v>109</v>
      </c>
      <c r="C27" s="49"/>
      <c r="D27" s="27" t="s">
        <v>102</v>
      </c>
      <c r="E27" s="92"/>
      <c r="F27" s="91"/>
      <c r="G27" s="92"/>
      <c r="H27" s="91"/>
      <c r="I27" s="92"/>
      <c r="J27" s="91"/>
      <c r="K27" s="92">
        <v>2</v>
      </c>
      <c r="L27" s="91"/>
      <c r="M27" s="92">
        <v>1</v>
      </c>
      <c r="N27" s="91"/>
      <c r="O27" s="92"/>
      <c r="P27" s="91"/>
      <c r="Q27" s="93"/>
      <c r="R27" s="94"/>
      <c r="S27" s="25">
        <f t="shared" si="2"/>
        <v>3</v>
      </c>
      <c r="T27" s="25">
        <f t="shared" si="3"/>
        <v>3</v>
      </c>
      <c r="U27" s="28"/>
      <c r="V27" s="28"/>
    </row>
    <row r="28" spans="1:22" x14ac:dyDescent="0.25">
      <c r="A28" s="49">
        <v>3600</v>
      </c>
      <c r="B28" s="49" t="s">
        <v>109</v>
      </c>
      <c r="C28" s="49"/>
      <c r="D28" s="27" t="s">
        <v>103</v>
      </c>
      <c r="E28" s="92"/>
      <c r="F28" s="91"/>
      <c r="G28" s="92"/>
      <c r="H28" s="91"/>
      <c r="I28" s="92">
        <v>0.25</v>
      </c>
      <c r="J28" s="91"/>
      <c r="K28" s="92"/>
      <c r="L28" s="91"/>
      <c r="M28" s="92">
        <v>0.25</v>
      </c>
      <c r="N28" s="91"/>
      <c r="O28" s="92"/>
      <c r="P28" s="91"/>
      <c r="Q28" s="93"/>
      <c r="R28" s="94"/>
      <c r="S28" s="25">
        <f t="shared" si="2"/>
        <v>0.5</v>
      </c>
      <c r="T28" s="25">
        <f t="shared" si="3"/>
        <v>0.5</v>
      </c>
      <c r="U28" s="28"/>
      <c r="V28" s="28"/>
    </row>
    <row r="29" spans="1:22" x14ac:dyDescent="0.25">
      <c r="A29" s="49">
        <v>3600</v>
      </c>
      <c r="B29" s="49" t="s">
        <v>109</v>
      </c>
      <c r="C29" s="49"/>
      <c r="D29" s="27" t="s">
        <v>101</v>
      </c>
      <c r="E29" s="92"/>
      <c r="F29" s="91"/>
      <c r="G29" s="92"/>
      <c r="H29" s="91"/>
      <c r="I29" s="92">
        <v>0.5</v>
      </c>
      <c r="J29" s="91"/>
      <c r="K29" s="92"/>
      <c r="L29" s="91"/>
      <c r="M29" s="92"/>
      <c r="N29" s="91"/>
      <c r="O29" s="92"/>
      <c r="P29" s="91"/>
      <c r="Q29" s="93"/>
      <c r="R29" s="94"/>
      <c r="S29" s="25">
        <f t="shared" si="1"/>
        <v>0.5</v>
      </c>
      <c r="T29" s="25">
        <f t="shared" si="0"/>
        <v>0.5</v>
      </c>
      <c r="U29" s="28"/>
      <c r="V29" s="28"/>
    </row>
    <row r="30" spans="1:22" x14ac:dyDescent="0.25">
      <c r="A30" s="49">
        <v>3600</v>
      </c>
      <c r="B30" s="49" t="s">
        <v>109</v>
      </c>
      <c r="C30" s="49"/>
      <c r="D30" s="27" t="s">
        <v>100</v>
      </c>
      <c r="E30" s="92">
        <v>0.5</v>
      </c>
      <c r="F30" s="91"/>
      <c r="G30" s="92">
        <v>2</v>
      </c>
      <c r="H30" s="91"/>
      <c r="I30" s="92">
        <v>0.75</v>
      </c>
      <c r="J30" s="91"/>
      <c r="K30" s="92">
        <v>1</v>
      </c>
      <c r="L30" s="91"/>
      <c r="M30" s="92">
        <v>1.25</v>
      </c>
      <c r="N30" s="91"/>
      <c r="O30" s="92"/>
      <c r="P30" s="91"/>
      <c r="Q30" s="93"/>
      <c r="R30" s="94"/>
      <c r="S30" s="25">
        <f t="shared" si="1"/>
        <v>5.5</v>
      </c>
      <c r="T30" s="25">
        <f t="shared" si="0"/>
        <v>5.5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95">
        <f>SUM(E4:E32)</f>
        <v>8</v>
      </c>
      <c r="F33" s="96"/>
      <c r="G33" s="95">
        <f>SUM(G4:G32)</f>
        <v>8</v>
      </c>
      <c r="H33" s="96"/>
      <c r="I33" s="95">
        <f>SUM(I4:I32)</f>
        <v>8</v>
      </c>
      <c r="J33" s="96"/>
      <c r="K33" s="95">
        <f>SUM(K4:K32)</f>
        <v>8</v>
      </c>
      <c r="L33" s="96"/>
      <c r="M33" s="95">
        <f>SUM(M4:M32)</f>
        <v>8</v>
      </c>
      <c r="N33" s="96"/>
      <c r="O33" s="95">
        <f>SUM(O4:O32)</f>
        <v>0</v>
      </c>
      <c r="P33" s="96"/>
      <c r="Q33" s="95">
        <f>SUM(Q4:Q32)</f>
        <v>0</v>
      </c>
      <c r="R33" s="96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40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v>9.5</v>
      </c>
    </row>
    <row r="40" spans="1:22" x14ac:dyDescent="0.25">
      <c r="A40" s="16" t="s">
        <v>27</v>
      </c>
      <c r="C40" s="33">
        <f>V35</f>
        <v>0</v>
      </c>
      <c r="I40" s="47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29:F29"/>
    <mergeCell ref="G29:H29"/>
    <mergeCell ref="I29:J29"/>
    <mergeCell ref="K29:L29"/>
    <mergeCell ref="M29:N29"/>
    <mergeCell ref="O29:P29"/>
    <mergeCell ref="Q29:R29"/>
    <mergeCell ref="E15:F15"/>
    <mergeCell ref="G15:H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Q30:R30"/>
    <mergeCell ref="E31:F31"/>
    <mergeCell ref="G31:H31"/>
    <mergeCell ref="I31:J31"/>
    <mergeCell ref="K31:L31"/>
    <mergeCell ref="M31:N31"/>
    <mergeCell ref="Q32:R32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G18:H18"/>
    <mergeCell ref="I18:J18"/>
    <mergeCell ref="K18:L18"/>
    <mergeCell ref="M18:N18"/>
    <mergeCell ref="O18:P18"/>
    <mergeCell ref="Q18:R18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F31" sqref="F31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7" t="s">
        <v>19</v>
      </c>
      <c r="N2" s="97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6344</v>
      </c>
      <c r="B4" s="87" t="s">
        <v>110</v>
      </c>
      <c r="C4" s="51">
        <v>38</v>
      </c>
      <c r="D4" s="46" t="s">
        <v>68</v>
      </c>
      <c r="E4" s="89">
        <v>0.5</v>
      </c>
      <c r="F4" s="89"/>
      <c r="G4" s="100"/>
      <c r="H4" s="100"/>
      <c r="I4" s="90"/>
      <c r="J4" s="91"/>
      <c r="K4" s="92"/>
      <c r="L4" s="91"/>
      <c r="M4" s="98"/>
      <c r="N4" s="99"/>
      <c r="O4" s="93"/>
      <c r="P4" s="94"/>
      <c r="Q4" s="93"/>
      <c r="R4" s="94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9">
        <v>6409</v>
      </c>
      <c r="B5" s="87" t="s">
        <v>106</v>
      </c>
      <c r="C5" s="51">
        <v>6</v>
      </c>
      <c r="D5" s="39" t="s">
        <v>66</v>
      </c>
      <c r="E5" s="89">
        <v>7.5</v>
      </c>
      <c r="F5" s="89"/>
      <c r="G5" s="100"/>
      <c r="H5" s="100"/>
      <c r="I5" s="90">
        <v>8</v>
      </c>
      <c r="J5" s="91"/>
      <c r="K5" s="92">
        <v>8</v>
      </c>
      <c r="L5" s="91"/>
      <c r="M5" s="98">
        <v>8</v>
      </c>
      <c r="N5" s="99"/>
      <c r="O5" s="93"/>
      <c r="P5" s="94"/>
      <c r="Q5" s="93"/>
      <c r="R5" s="94"/>
      <c r="S5" s="25">
        <f t="shared" ref="S5:S20" si="1">E5+G5+I5+K5+M5+O5+Q5</f>
        <v>31.5</v>
      </c>
      <c r="T5" s="25">
        <f t="shared" si="0"/>
        <v>31.5</v>
      </c>
      <c r="U5" s="28"/>
      <c r="V5" s="28"/>
    </row>
    <row r="6" spans="1:22" x14ac:dyDescent="0.25">
      <c r="A6" s="49"/>
      <c r="B6" s="49"/>
      <c r="C6" s="51"/>
      <c r="D6" s="46"/>
      <c r="E6" s="89"/>
      <c r="F6" s="89"/>
      <c r="G6" s="100"/>
      <c r="H6" s="100"/>
      <c r="I6" s="90"/>
      <c r="J6" s="91"/>
      <c r="K6" s="92"/>
      <c r="L6" s="91"/>
      <c r="M6" s="98"/>
      <c r="N6" s="99"/>
      <c r="O6" s="93"/>
      <c r="P6" s="94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49"/>
      <c r="C7" s="51"/>
      <c r="D7" s="46"/>
      <c r="E7" s="89"/>
      <c r="F7" s="89"/>
      <c r="G7" s="100"/>
      <c r="H7" s="100"/>
      <c r="I7" s="90"/>
      <c r="J7" s="91"/>
      <c r="K7" s="92"/>
      <c r="L7" s="91"/>
      <c r="M7" s="98"/>
      <c r="N7" s="99"/>
      <c r="O7" s="93"/>
      <c r="P7" s="94"/>
      <c r="Q7" s="93"/>
      <c r="R7" s="94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39"/>
      <c r="E8" s="64"/>
      <c r="F8" s="65"/>
      <c r="G8" s="64"/>
      <c r="H8" s="65"/>
      <c r="I8" s="69"/>
      <c r="J8" s="65"/>
      <c r="K8" s="64"/>
      <c r="L8" s="65"/>
      <c r="M8" s="92"/>
      <c r="N8" s="91"/>
      <c r="O8" s="66"/>
      <c r="P8" s="67"/>
      <c r="Q8" s="66"/>
      <c r="R8" s="6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64"/>
      <c r="F9" s="65"/>
      <c r="G9" s="64"/>
      <c r="H9" s="65"/>
      <c r="I9" s="69"/>
      <c r="J9" s="65"/>
      <c r="K9" s="64"/>
      <c r="L9" s="65"/>
      <c r="M9" s="92"/>
      <c r="N9" s="91"/>
      <c r="O9" s="66"/>
      <c r="P9" s="67"/>
      <c r="Q9" s="66"/>
      <c r="R9" s="6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64"/>
      <c r="F10" s="65"/>
      <c r="G10" s="64"/>
      <c r="H10" s="65"/>
      <c r="I10" s="69"/>
      <c r="J10" s="65"/>
      <c r="K10" s="64"/>
      <c r="L10" s="65"/>
      <c r="M10" s="92"/>
      <c r="N10" s="91"/>
      <c r="O10" s="66"/>
      <c r="P10" s="67"/>
      <c r="Q10" s="66"/>
      <c r="R10" s="6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1"/>
      <c r="F11" s="101"/>
      <c r="G11" s="100"/>
      <c r="H11" s="100"/>
      <c r="I11" s="90"/>
      <c r="J11" s="91"/>
      <c r="K11" s="92"/>
      <c r="L11" s="91"/>
      <c r="M11" s="92"/>
      <c r="N11" s="91"/>
      <c r="O11" s="93"/>
      <c r="P11" s="94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48" t="s">
        <v>51</v>
      </c>
      <c r="E12" s="93"/>
      <c r="F12" s="94"/>
      <c r="G12" s="98">
        <v>8</v>
      </c>
      <c r="H12" s="99"/>
      <c r="I12" s="92"/>
      <c r="J12" s="91"/>
      <c r="K12" s="92"/>
      <c r="L12" s="91"/>
      <c r="M12" s="92"/>
      <c r="N12" s="91"/>
      <c r="O12" s="93"/>
      <c r="P12" s="94"/>
      <c r="Q12" s="93"/>
      <c r="R12" s="94"/>
      <c r="S12" s="25">
        <f t="shared" si="1"/>
        <v>8</v>
      </c>
      <c r="T12" s="25">
        <f t="shared" si="0"/>
        <v>8</v>
      </c>
      <c r="U12" s="29"/>
      <c r="V12" s="28"/>
    </row>
    <row r="13" spans="1:22" x14ac:dyDescent="0.25">
      <c r="A13" s="19"/>
      <c r="B13" s="19"/>
      <c r="C13" s="19"/>
      <c r="D13" s="71"/>
      <c r="E13" s="93"/>
      <c r="F13" s="94"/>
      <c r="G13" s="98"/>
      <c r="H13" s="99"/>
      <c r="I13" s="92"/>
      <c r="J13" s="91"/>
      <c r="K13" s="92"/>
      <c r="L13" s="91"/>
      <c r="M13" s="92"/>
      <c r="N13" s="91"/>
      <c r="O13" s="93"/>
      <c r="P13" s="94"/>
      <c r="Q13" s="93"/>
      <c r="R13" s="94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93"/>
      <c r="F14" s="94"/>
      <c r="G14" s="98"/>
      <c r="H14" s="99"/>
      <c r="I14" s="92"/>
      <c r="J14" s="91"/>
      <c r="K14" s="92"/>
      <c r="L14" s="91"/>
      <c r="M14" s="92"/>
      <c r="N14" s="91"/>
      <c r="O14" s="93"/>
      <c r="P14" s="94"/>
      <c r="Q14" s="93"/>
      <c r="R14" s="94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93"/>
      <c r="F15" s="94"/>
      <c r="G15" s="98"/>
      <c r="H15" s="99"/>
      <c r="I15" s="92"/>
      <c r="J15" s="91"/>
      <c r="K15" s="92"/>
      <c r="L15" s="91"/>
      <c r="M15" s="92"/>
      <c r="N15" s="91"/>
      <c r="O15" s="93"/>
      <c r="P15" s="94"/>
      <c r="Q15" s="93"/>
      <c r="R15" s="94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93"/>
      <c r="F16" s="94"/>
      <c r="G16" s="98"/>
      <c r="H16" s="99"/>
      <c r="I16" s="92"/>
      <c r="J16" s="91"/>
      <c r="K16" s="92"/>
      <c r="L16" s="91"/>
      <c r="M16" s="92"/>
      <c r="N16" s="91"/>
      <c r="O16" s="93"/>
      <c r="P16" s="94"/>
      <c r="Q16" s="93"/>
      <c r="R16" s="94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93"/>
      <c r="F17" s="94"/>
      <c r="G17" s="98"/>
      <c r="H17" s="99"/>
      <c r="I17" s="92"/>
      <c r="J17" s="91"/>
      <c r="K17" s="92"/>
      <c r="L17" s="91"/>
      <c r="M17" s="92"/>
      <c r="N17" s="91"/>
      <c r="O17" s="93"/>
      <c r="P17" s="94"/>
      <c r="Q17" s="93"/>
      <c r="R17" s="94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93"/>
      <c r="F18" s="94"/>
      <c r="G18" s="58"/>
      <c r="H18" s="59"/>
      <c r="I18" s="92"/>
      <c r="J18" s="91"/>
      <c r="K18" s="92"/>
      <c r="L18" s="91"/>
      <c r="M18" s="58"/>
      <c r="N18" s="59"/>
      <c r="O18" s="93"/>
      <c r="P18" s="94"/>
      <c r="Q18" s="93"/>
      <c r="R18" s="94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3"/>
      <c r="F19" s="94"/>
      <c r="G19" s="98"/>
      <c r="H19" s="99"/>
      <c r="I19" s="93"/>
      <c r="J19" s="94"/>
      <c r="K19" s="93"/>
      <c r="L19" s="94"/>
      <c r="M19" s="98"/>
      <c r="N19" s="99"/>
      <c r="O19" s="93"/>
      <c r="P19" s="94"/>
      <c r="Q19" s="93"/>
      <c r="R19" s="94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8"/>
      <c r="N20" s="99"/>
      <c r="O20" s="93"/>
      <c r="P20" s="94"/>
      <c r="Q20" s="93"/>
      <c r="R20" s="94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5">
        <f>SUM(E4:E20)</f>
        <v>8</v>
      </c>
      <c r="F21" s="96"/>
      <c r="G21" s="95">
        <f>SUM(G4:G20)</f>
        <v>8</v>
      </c>
      <c r="H21" s="96"/>
      <c r="I21" s="95">
        <f>SUM(I4:I20)</f>
        <v>8</v>
      </c>
      <c r="J21" s="96"/>
      <c r="K21" s="95">
        <f>SUM(K4:K20)</f>
        <v>8</v>
      </c>
      <c r="L21" s="96"/>
      <c r="M21" s="95">
        <f>SUM(M4:M20)</f>
        <v>8</v>
      </c>
      <c r="N21" s="96"/>
      <c r="O21" s="95">
        <f>SUM(O4:O20)</f>
        <v>0</v>
      </c>
      <c r="P21" s="96"/>
      <c r="Q21" s="95">
        <f>SUM(Q4:Q20)</f>
        <v>0</v>
      </c>
      <c r="R21" s="9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/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13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9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108</v>
      </c>
      <c r="C4" s="51">
        <v>43</v>
      </c>
      <c r="D4" s="39" t="s">
        <v>79</v>
      </c>
      <c r="E4" s="89">
        <v>8</v>
      </c>
      <c r="F4" s="89"/>
      <c r="G4" s="89"/>
      <c r="H4" s="89"/>
      <c r="I4" s="89">
        <v>7</v>
      </c>
      <c r="J4" s="89"/>
      <c r="K4" s="89">
        <v>7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30</v>
      </c>
      <c r="T4" s="25">
        <f t="shared" ref="T4:T17" si="0">SUM(S4-U4-V4)</f>
        <v>30</v>
      </c>
      <c r="U4" s="28"/>
      <c r="V4" s="28"/>
    </row>
    <row r="5" spans="1:22" x14ac:dyDescent="0.25">
      <c r="A5" s="49">
        <v>6409</v>
      </c>
      <c r="B5" s="87" t="s">
        <v>106</v>
      </c>
      <c r="C5" s="51">
        <v>6</v>
      </c>
      <c r="D5" s="39" t="s">
        <v>66</v>
      </c>
      <c r="E5" s="89"/>
      <c r="F5" s="89"/>
      <c r="G5" s="89">
        <v>7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109</v>
      </c>
      <c r="C17" s="49"/>
      <c r="D17" s="27" t="s">
        <v>81</v>
      </c>
      <c r="E17" s="92"/>
      <c r="F17" s="91"/>
      <c r="G17" s="92">
        <v>1</v>
      </c>
      <c r="H17" s="91"/>
      <c r="I17" s="92">
        <v>1</v>
      </c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7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109</v>
      </c>
      <c r="C4" s="51"/>
      <c r="D4" s="39" t="s">
        <v>82</v>
      </c>
      <c r="E4" s="89">
        <v>8</v>
      </c>
      <c r="F4" s="89"/>
      <c r="G4" s="89">
        <v>6.5</v>
      </c>
      <c r="H4" s="89"/>
      <c r="I4" s="89">
        <v>8</v>
      </c>
      <c r="J4" s="89"/>
      <c r="K4" s="89">
        <v>7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37.5</v>
      </c>
      <c r="T4" s="25">
        <f t="shared" ref="T4:T17" si="0">SUM(S4-U4-V4)</f>
        <v>37.5</v>
      </c>
      <c r="U4" s="28"/>
      <c r="V4" s="28"/>
    </row>
    <row r="5" spans="1:22" x14ac:dyDescent="0.25">
      <c r="A5" s="49">
        <v>3600</v>
      </c>
      <c r="B5" s="49" t="s">
        <v>109</v>
      </c>
      <c r="C5" s="51"/>
      <c r="D5" s="39" t="s">
        <v>83</v>
      </c>
      <c r="E5" s="89"/>
      <c r="F5" s="89"/>
      <c r="G5" s="89">
        <v>2</v>
      </c>
      <c r="H5" s="89"/>
      <c r="I5" s="90"/>
      <c r="J5" s="91"/>
      <c r="K5" s="92">
        <v>1</v>
      </c>
      <c r="L5" s="91"/>
      <c r="M5" s="92"/>
      <c r="N5" s="91"/>
      <c r="O5" s="92"/>
      <c r="P5" s="91"/>
      <c r="Q5" s="93"/>
      <c r="R5" s="94"/>
      <c r="S5" s="25">
        <f t="shared" ref="S5:S20" si="1">E5+G5+I5+K5+M5+O5+Q5</f>
        <v>3</v>
      </c>
      <c r="T5" s="25">
        <f t="shared" si="0"/>
        <v>2.5</v>
      </c>
      <c r="U5" s="28">
        <v>0.5</v>
      </c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5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5"/>
      <c r="B10" s="49"/>
      <c r="C10" s="51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5"/>
      <c r="B11" s="49"/>
      <c r="C11" s="51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5"/>
      <c r="B12" s="49"/>
      <c r="C12" s="51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5"/>
      <c r="B13" s="49"/>
      <c r="C13" s="51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5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8.5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0.5</v>
      </c>
      <c r="D26" s="33"/>
      <c r="I26" s="45">
        <v>40.5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5</v>
      </c>
      <c r="D4" s="39" t="s">
        <v>64</v>
      </c>
      <c r="E4" s="89">
        <v>8</v>
      </c>
      <c r="F4" s="89"/>
      <c r="G4" s="89">
        <v>8</v>
      </c>
      <c r="H4" s="89"/>
      <c r="I4" s="89">
        <v>8</v>
      </c>
      <c r="J4" s="89"/>
      <c r="K4" s="89">
        <v>8</v>
      </c>
      <c r="L4" s="89"/>
      <c r="M4" s="89">
        <v>7.25</v>
      </c>
      <c r="N4" s="89"/>
      <c r="O4" s="92"/>
      <c r="P4" s="91"/>
      <c r="Q4" s="93"/>
      <c r="R4" s="94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49">
        <v>6486</v>
      </c>
      <c r="B5" s="87" t="s">
        <v>105</v>
      </c>
      <c r="C5" s="51" t="s">
        <v>85</v>
      </c>
      <c r="D5" s="39" t="s">
        <v>84</v>
      </c>
      <c r="E5" s="89"/>
      <c r="F5" s="89"/>
      <c r="G5" s="89"/>
      <c r="H5" s="89"/>
      <c r="I5" s="90"/>
      <c r="J5" s="91"/>
      <c r="K5" s="92"/>
      <c r="L5" s="91"/>
      <c r="M5" s="92">
        <v>0.75</v>
      </c>
      <c r="N5" s="91"/>
      <c r="O5" s="92"/>
      <c r="P5" s="91"/>
      <c r="Q5" s="93"/>
      <c r="R5" s="94"/>
      <c r="S5" s="25">
        <f t="shared" ref="S5:S2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6478</v>
      </c>
      <c r="B4" s="87" t="s">
        <v>113</v>
      </c>
      <c r="C4" s="51">
        <v>1</v>
      </c>
      <c r="D4" s="39" t="s">
        <v>78</v>
      </c>
      <c r="E4" s="89">
        <v>6.5</v>
      </c>
      <c r="F4" s="89"/>
      <c r="G4" s="89"/>
      <c r="H4" s="89"/>
      <c r="I4" s="89">
        <v>0.5</v>
      </c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7</v>
      </c>
      <c r="T4" s="25">
        <f t="shared" ref="T4:T19" si="0">SUM(S4-U4-V4)</f>
        <v>7</v>
      </c>
      <c r="U4" s="28"/>
      <c r="V4" s="28"/>
    </row>
    <row r="5" spans="1:22" x14ac:dyDescent="0.25">
      <c r="A5" s="49">
        <v>6465</v>
      </c>
      <c r="B5" s="87" t="s">
        <v>112</v>
      </c>
      <c r="C5" s="51">
        <v>5</v>
      </c>
      <c r="D5" s="39" t="s">
        <v>80</v>
      </c>
      <c r="E5" s="89">
        <v>0.75</v>
      </c>
      <c r="F5" s="89"/>
      <c r="G5" s="89">
        <v>1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2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49">
        <v>6409</v>
      </c>
      <c r="B6" s="87" t="s">
        <v>106</v>
      </c>
      <c r="C6" s="51">
        <v>6</v>
      </c>
      <c r="D6" s="39" t="s">
        <v>66</v>
      </c>
      <c r="E6" s="89"/>
      <c r="F6" s="89"/>
      <c r="G6" s="89">
        <v>2</v>
      </c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9">
        <v>6296</v>
      </c>
      <c r="B7" s="87" t="s">
        <v>108</v>
      </c>
      <c r="C7" s="49">
        <v>63</v>
      </c>
      <c r="D7" s="39" t="s">
        <v>86</v>
      </c>
      <c r="E7" s="89"/>
      <c r="F7" s="89"/>
      <c r="G7" s="89">
        <v>5</v>
      </c>
      <c r="H7" s="89"/>
      <c r="I7" s="90">
        <v>0.5</v>
      </c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9">
        <v>6486</v>
      </c>
      <c r="B8" s="87" t="s">
        <v>105</v>
      </c>
      <c r="C8" s="51">
        <v>1</v>
      </c>
      <c r="D8" s="39" t="s">
        <v>87</v>
      </c>
      <c r="E8" s="89"/>
      <c r="F8" s="89"/>
      <c r="G8" s="89"/>
      <c r="H8" s="89"/>
      <c r="I8" s="90">
        <v>1.5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9">
        <v>6486</v>
      </c>
      <c r="B9" s="87" t="s">
        <v>105</v>
      </c>
      <c r="C9" s="51">
        <v>2</v>
      </c>
      <c r="D9" s="39" t="s">
        <v>87</v>
      </c>
      <c r="E9" s="92"/>
      <c r="F9" s="91"/>
      <c r="G9" s="92"/>
      <c r="H9" s="91"/>
      <c r="I9" s="92">
        <v>1.5</v>
      </c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54">
        <v>6428</v>
      </c>
      <c r="B10" s="87" t="s">
        <v>111</v>
      </c>
      <c r="C10" s="49">
        <v>3</v>
      </c>
      <c r="D10" s="39" t="s">
        <v>88</v>
      </c>
      <c r="E10" s="92"/>
      <c r="F10" s="91"/>
      <c r="G10" s="92"/>
      <c r="H10" s="91"/>
      <c r="I10" s="92">
        <v>1.75</v>
      </c>
      <c r="J10" s="91"/>
      <c r="K10" s="92">
        <v>3.25</v>
      </c>
      <c r="L10" s="91"/>
      <c r="M10" s="92">
        <v>3.75</v>
      </c>
      <c r="N10" s="91"/>
      <c r="O10" s="92"/>
      <c r="P10" s="91"/>
      <c r="Q10" s="93"/>
      <c r="R10" s="94"/>
      <c r="S10" s="25">
        <f t="shared" si="1"/>
        <v>8.75</v>
      </c>
      <c r="T10" s="25">
        <f t="shared" si="0"/>
        <v>8.75</v>
      </c>
      <c r="U10" s="28"/>
      <c r="V10" s="28"/>
    </row>
    <row r="11" spans="1:22" x14ac:dyDescent="0.25">
      <c r="A11" s="86">
        <v>6428</v>
      </c>
      <c r="B11" s="87" t="s">
        <v>111</v>
      </c>
      <c r="C11" s="49">
        <v>4</v>
      </c>
      <c r="D11" s="39" t="s">
        <v>88</v>
      </c>
      <c r="E11" s="92"/>
      <c r="F11" s="91"/>
      <c r="G11" s="92"/>
      <c r="H11" s="91"/>
      <c r="I11" s="92">
        <v>1.75</v>
      </c>
      <c r="J11" s="91"/>
      <c r="K11" s="92">
        <v>3.5</v>
      </c>
      <c r="L11" s="91"/>
      <c r="M11" s="92">
        <v>3.75</v>
      </c>
      <c r="N11" s="91"/>
      <c r="O11" s="92"/>
      <c r="P11" s="91"/>
      <c r="Q11" s="93"/>
      <c r="R11" s="94"/>
      <c r="S11" s="25">
        <f t="shared" si="1"/>
        <v>9</v>
      </c>
      <c r="T11" s="25">
        <f t="shared" si="0"/>
        <v>9</v>
      </c>
      <c r="U11" s="28"/>
      <c r="V11" s="28"/>
    </row>
    <row r="12" spans="1:22" x14ac:dyDescent="0.25">
      <c r="A12" s="62"/>
      <c r="B12" s="49"/>
      <c r="C12" s="49"/>
      <c r="D12" s="39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66"/>
      <c r="R15" s="6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>
        <v>3600</v>
      </c>
      <c r="B16" s="49" t="s">
        <v>109</v>
      </c>
      <c r="C16" s="49"/>
      <c r="D16" s="27" t="s">
        <v>92</v>
      </c>
      <c r="E16" s="92"/>
      <c r="F16" s="91"/>
      <c r="G16" s="92"/>
      <c r="H16" s="91"/>
      <c r="I16" s="92"/>
      <c r="J16" s="91"/>
      <c r="K16" s="92"/>
      <c r="L16" s="91"/>
      <c r="M16" s="92">
        <v>0.25</v>
      </c>
      <c r="N16" s="91"/>
      <c r="O16" s="92"/>
      <c r="P16" s="91"/>
      <c r="Q16" s="66"/>
      <c r="R16" s="67"/>
      <c r="S16" s="25">
        <f>E16+G16+I16+K16+M16+O16+Q16</f>
        <v>0.25</v>
      </c>
      <c r="T16" s="25">
        <f>SUM(S16-U16-V16)</f>
        <v>0.25</v>
      </c>
      <c r="U16" s="28"/>
      <c r="V16" s="28"/>
    </row>
    <row r="17" spans="1:22" x14ac:dyDescent="0.25">
      <c r="A17" s="49">
        <v>3600</v>
      </c>
      <c r="B17" s="49" t="s">
        <v>109</v>
      </c>
      <c r="C17" s="49"/>
      <c r="D17" s="27" t="s">
        <v>91</v>
      </c>
      <c r="E17" s="92"/>
      <c r="F17" s="91"/>
      <c r="G17" s="92"/>
      <c r="H17" s="91"/>
      <c r="I17" s="92"/>
      <c r="J17" s="91"/>
      <c r="K17" s="92">
        <v>0.25</v>
      </c>
      <c r="L17" s="91"/>
      <c r="M17" s="92"/>
      <c r="N17" s="91"/>
      <c r="O17" s="92"/>
      <c r="P17" s="91"/>
      <c r="Q17" s="93"/>
      <c r="R17" s="94"/>
      <c r="S17" s="25">
        <f>E17+G17+I17+K17+M17+O17+Q17</f>
        <v>0.25</v>
      </c>
      <c r="T17" s="25">
        <f>SUM(S17-U17-V17)</f>
        <v>0.25</v>
      </c>
      <c r="U17" s="28"/>
      <c r="V17" s="28"/>
    </row>
    <row r="18" spans="1:22" x14ac:dyDescent="0.25">
      <c r="A18" s="49">
        <v>3600</v>
      </c>
      <c r="B18" s="49" t="s">
        <v>109</v>
      </c>
      <c r="C18" s="49"/>
      <c r="D18" s="27" t="s">
        <v>90</v>
      </c>
      <c r="E18" s="92">
        <v>0.25</v>
      </c>
      <c r="F18" s="91"/>
      <c r="G18" s="92"/>
      <c r="H18" s="91"/>
      <c r="I18" s="92"/>
      <c r="J18" s="91"/>
      <c r="K18" s="92"/>
      <c r="L18" s="91"/>
      <c r="M18" s="92"/>
      <c r="N18" s="91"/>
      <c r="O18" s="92"/>
      <c r="P18" s="91"/>
      <c r="Q18" s="93"/>
      <c r="R18" s="94"/>
      <c r="S18" s="25">
        <f t="shared" si="1"/>
        <v>0.25</v>
      </c>
      <c r="T18" s="25">
        <f t="shared" si="0"/>
        <v>0.25</v>
      </c>
      <c r="U18" s="28"/>
      <c r="V18" s="28"/>
    </row>
    <row r="19" spans="1:22" x14ac:dyDescent="0.25">
      <c r="A19" s="49">
        <v>3600</v>
      </c>
      <c r="B19" s="49" t="s">
        <v>109</v>
      </c>
      <c r="C19" s="49"/>
      <c r="D19" s="27" t="s">
        <v>89</v>
      </c>
      <c r="E19" s="92">
        <v>0.5</v>
      </c>
      <c r="F19" s="91"/>
      <c r="G19" s="92"/>
      <c r="H19" s="91"/>
      <c r="I19" s="92">
        <v>0.5</v>
      </c>
      <c r="J19" s="91"/>
      <c r="K19" s="92">
        <v>1</v>
      </c>
      <c r="L19" s="91"/>
      <c r="M19" s="92">
        <v>0.25</v>
      </c>
      <c r="N19" s="91"/>
      <c r="O19" s="92"/>
      <c r="P19" s="91"/>
      <c r="Q19" s="93"/>
      <c r="R19" s="94"/>
      <c r="S19" s="25">
        <f t="shared" si="1"/>
        <v>2.25</v>
      </c>
      <c r="T19" s="25">
        <f t="shared" si="0"/>
        <v>2.25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93"/>
      <c r="F21" s="94"/>
      <c r="G21" s="93"/>
      <c r="H21" s="94"/>
      <c r="I21" s="93"/>
      <c r="J21" s="94"/>
      <c r="K21" s="93"/>
      <c r="L21" s="94"/>
      <c r="M21" s="93"/>
      <c r="N21" s="94"/>
      <c r="O21" s="93"/>
      <c r="P21" s="94"/>
      <c r="Q21" s="93"/>
      <c r="R21" s="9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5">
        <f>SUM(E4:E21)</f>
        <v>8</v>
      </c>
      <c r="F22" s="96"/>
      <c r="G22" s="95">
        <f>SUM(G4:G21)</f>
        <v>8</v>
      </c>
      <c r="H22" s="96"/>
      <c r="I22" s="95">
        <f>SUM(I4:I21)</f>
        <v>8</v>
      </c>
      <c r="J22" s="96"/>
      <c r="K22" s="95">
        <f>SUM(K4:K21)</f>
        <v>8</v>
      </c>
      <c r="L22" s="96"/>
      <c r="M22" s="95">
        <f>SUM(M4:M21)</f>
        <v>8</v>
      </c>
      <c r="N22" s="96"/>
      <c r="O22" s="95">
        <f>SUM(O4:O21)</f>
        <v>0</v>
      </c>
      <c r="P22" s="96"/>
      <c r="Q22" s="95">
        <f>SUM(Q4:Q21)</f>
        <v>0</v>
      </c>
      <c r="R22" s="9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3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38"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I16:J16"/>
    <mergeCell ref="K16:L16"/>
    <mergeCell ref="M16:N16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5</v>
      </c>
      <c r="D4" s="39" t="s">
        <v>64</v>
      </c>
      <c r="E4" s="89">
        <v>8</v>
      </c>
      <c r="F4" s="89"/>
      <c r="G4" s="89">
        <v>1</v>
      </c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9">
        <v>6409</v>
      </c>
      <c r="B5" s="87" t="s">
        <v>106</v>
      </c>
      <c r="C5" s="51">
        <v>6</v>
      </c>
      <c r="D5" s="39" t="s">
        <v>66</v>
      </c>
      <c r="E5" s="89"/>
      <c r="F5" s="89"/>
      <c r="G5" s="89">
        <v>7</v>
      </c>
      <c r="H5" s="89"/>
      <c r="I5" s="90">
        <v>8</v>
      </c>
      <c r="J5" s="91"/>
      <c r="K5" s="92">
        <v>8</v>
      </c>
      <c r="L5" s="91"/>
      <c r="M5" s="92">
        <v>8</v>
      </c>
      <c r="N5" s="91"/>
      <c r="O5" s="92"/>
      <c r="P5" s="91"/>
      <c r="Q5" s="93"/>
      <c r="R5" s="94"/>
      <c r="S5" s="25">
        <f t="shared" ref="S5:S20" si="1">E5+G5+I5+K5+M5+O5+Q5</f>
        <v>31</v>
      </c>
      <c r="T5" s="25">
        <f t="shared" si="0"/>
        <v>31</v>
      </c>
      <c r="U5" s="28"/>
      <c r="V5" s="28"/>
    </row>
    <row r="6" spans="1:22" x14ac:dyDescent="0.25">
      <c r="A6" s="49"/>
      <c r="B6" s="49"/>
      <c r="C6" s="51"/>
      <c r="D6" s="60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60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8"/>
      <c r="B9" s="49"/>
      <c r="C9" s="51"/>
      <c r="D9" s="60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8"/>
      <c r="B10" s="49"/>
      <c r="C10" s="49"/>
      <c r="D10" s="61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9"/>
      <c r="C11" s="49"/>
      <c r="D11" s="61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9"/>
      <c r="C12" s="49"/>
      <c r="D12" s="61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61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9"/>
      <c r="C15" s="49"/>
      <c r="D15" s="61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9"/>
      <c r="C16" s="49"/>
      <c r="D16" s="6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39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102"/>
      <c r="P18" s="103"/>
      <c r="Q18" s="102"/>
      <c r="R18" s="10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104</v>
      </c>
      <c r="C4" s="51">
        <v>5</v>
      </c>
      <c r="D4" s="39" t="s">
        <v>64</v>
      </c>
      <c r="E4" s="89">
        <v>1</v>
      </c>
      <c r="F4" s="89"/>
      <c r="G4" s="89"/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9">
        <v>6344</v>
      </c>
      <c r="B5" s="87" t="s">
        <v>110</v>
      </c>
      <c r="C5" s="51">
        <v>39</v>
      </c>
      <c r="D5" s="39" t="s">
        <v>71</v>
      </c>
      <c r="E5" s="89">
        <v>7</v>
      </c>
      <c r="F5" s="89"/>
      <c r="G5" s="89">
        <v>2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49">
        <v>6344</v>
      </c>
      <c r="B6" s="87" t="s">
        <v>110</v>
      </c>
      <c r="C6" s="51">
        <v>40</v>
      </c>
      <c r="D6" s="39" t="s">
        <v>72</v>
      </c>
      <c r="E6" s="89"/>
      <c r="F6" s="89"/>
      <c r="G6" s="89">
        <v>4</v>
      </c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9">
        <v>6465</v>
      </c>
      <c r="B7" s="87" t="s">
        <v>112</v>
      </c>
      <c r="C7" s="51">
        <v>5</v>
      </c>
      <c r="D7" s="39" t="s">
        <v>80</v>
      </c>
      <c r="E7" s="89"/>
      <c r="F7" s="89"/>
      <c r="G7" s="89">
        <v>0.5</v>
      </c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>
        <v>6296</v>
      </c>
      <c r="B8" s="87" t="s">
        <v>108</v>
      </c>
      <c r="C8" s="51">
        <v>33</v>
      </c>
      <c r="D8" s="39" t="s">
        <v>93</v>
      </c>
      <c r="E8" s="89"/>
      <c r="F8" s="89"/>
      <c r="G8" s="89">
        <v>1.5</v>
      </c>
      <c r="H8" s="89"/>
      <c r="I8" s="90">
        <v>3</v>
      </c>
      <c r="J8" s="91"/>
      <c r="K8" s="92">
        <v>3.5</v>
      </c>
      <c r="L8" s="91"/>
      <c r="M8" s="92">
        <v>8</v>
      </c>
      <c r="N8" s="91"/>
      <c r="O8" s="92"/>
      <c r="P8" s="91"/>
      <c r="Q8" s="93"/>
      <c r="R8" s="94"/>
      <c r="S8" s="25">
        <f t="shared" si="1"/>
        <v>16</v>
      </c>
      <c r="T8" s="25">
        <f t="shared" si="0"/>
        <v>16</v>
      </c>
      <c r="U8" s="28"/>
      <c r="V8" s="28"/>
    </row>
    <row r="9" spans="1:22" x14ac:dyDescent="0.25">
      <c r="A9" s="49">
        <v>6296</v>
      </c>
      <c r="B9" s="87" t="s">
        <v>108</v>
      </c>
      <c r="C9" s="51">
        <v>19</v>
      </c>
      <c r="D9" s="39" t="s">
        <v>77</v>
      </c>
      <c r="E9" s="92"/>
      <c r="F9" s="91"/>
      <c r="G9" s="92"/>
      <c r="H9" s="91"/>
      <c r="I9" s="92">
        <v>5</v>
      </c>
      <c r="J9" s="91"/>
      <c r="K9" s="92">
        <v>4.5</v>
      </c>
      <c r="L9" s="91"/>
      <c r="M9" s="92"/>
      <c r="N9" s="91"/>
      <c r="O9" s="92"/>
      <c r="P9" s="91"/>
      <c r="Q9" s="93"/>
      <c r="R9" s="94"/>
      <c r="S9" s="25">
        <f t="shared" si="1"/>
        <v>9.5</v>
      </c>
      <c r="T9" s="25">
        <f t="shared" si="0"/>
        <v>9.5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4"/>
      <c r="F11" s="65"/>
      <c r="G11" s="64"/>
      <c r="H11" s="65"/>
      <c r="I11" s="64"/>
      <c r="J11" s="65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92"/>
      <c r="F12" s="91"/>
      <c r="G12" s="92"/>
      <c r="H12" s="91"/>
      <c r="I12" s="64"/>
      <c r="J12" s="65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4"/>
      <c r="F13" s="65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4"/>
      <c r="F14" s="65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4"/>
      <c r="F15" s="65"/>
      <c r="G15" s="92"/>
      <c r="H15" s="91"/>
      <c r="I15" s="64"/>
      <c r="J15" s="65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 t="s">
        <v>94</v>
      </c>
      <c r="F3" s="56"/>
      <c r="G3" s="56">
        <v>8</v>
      </c>
      <c r="H3" s="56">
        <v>16.3</v>
      </c>
      <c r="I3" s="56">
        <v>8</v>
      </c>
      <c r="J3" s="56">
        <v>16.3</v>
      </c>
      <c r="K3" s="56"/>
      <c r="L3" s="56"/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7" t="s">
        <v>108</v>
      </c>
      <c r="C4" s="51">
        <v>33</v>
      </c>
      <c r="D4" s="39" t="s">
        <v>93</v>
      </c>
      <c r="E4" s="89"/>
      <c r="F4" s="89"/>
      <c r="G4" s="89">
        <v>3.5</v>
      </c>
      <c r="H4" s="89"/>
      <c r="I4" s="90"/>
      <c r="J4" s="91"/>
      <c r="K4" s="89"/>
      <c r="L4" s="89"/>
      <c r="M4" s="89"/>
      <c r="N4" s="89"/>
      <c r="O4" s="92"/>
      <c r="P4" s="91"/>
      <c r="Q4" s="93"/>
      <c r="R4" s="94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49">
        <v>6296</v>
      </c>
      <c r="B5" s="87" t="s">
        <v>108</v>
      </c>
      <c r="C5" s="51">
        <v>42</v>
      </c>
      <c r="D5" s="39" t="s">
        <v>79</v>
      </c>
      <c r="E5" s="89"/>
      <c r="F5" s="89"/>
      <c r="G5" s="89">
        <v>3.5</v>
      </c>
      <c r="H5" s="89"/>
      <c r="I5" s="90">
        <v>7</v>
      </c>
      <c r="J5" s="91"/>
      <c r="K5" s="92"/>
      <c r="L5" s="91"/>
      <c r="M5" s="92">
        <v>4</v>
      </c>
      <c r="N5" s="91"/>
      <c r="O5" s="92"/>
      <c r="P5" s="91"/>
      <c r="Q5" s="93"/>
      <c r="R5" s="94"/>
      <c r="S5" s="25">
        <f t="shared" ref="S5:S20" si="1">E5+G5+I5+K5+M5+O5+Q5</f>
        <v>14.5</v>
      </c>
      <c r="T5" s="25">
        <f t="shared" si="0"/>
        <v>14.5</v>
      </c>
      <c r="U5" s="28"/>
      <c r="V5" s="28"/>
    </row>
    <row r="6" spans="1:22" x14ac:dyDescent="0.25">
      <c r="A6" s="49">
        <v>6436</v>
      </c>
      <c r="B6" s="87" t="s">
        <v>107</v>
      </c>
      <c r="C6" s="51">
        <v>4</v>
      </c>
      <c r="D6" s="39" t="s">
        <v>67</v>
      </c>
      <c r="E6" s="89"/>
      <c r="F6" s="89"/>
      <c r="G6" s="89"/>
      <c r="H6" s="89"/>
      <c r="I6" s="90"/>
      <c r="J6" s="91"/>
      <c r="K6" s="92"/>
      <c r="L6" s="91"/>
      <c r="M6" s="92">
        <v>3</v>
      </c>
      <c r="N6" s="91"/>
      <c r="O6" s="92"/>
      <c r="P6" s="91"/>
      <c r="Q6" s="93"/>
      <c r="R6" s="94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9"/>
      <c r="B7" s="52"/>
      <c r="C7" s="53"/>
      <c r="D7" s="60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0"/>
      <c r="B9" s="49"/>
      <c r="C9" s="51"/>
      <c r="D9" s="60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0"/>
      <c r="B10" s="49"/>
      <c r="C10" s="49"/>
      <c r="D10" s="61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9"/>
      <c r="C11" s="49"/>
      <c r="D11" s="61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9"/>
      <c r="C12" s="49"/>
      <c r="D12" s="61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9"/>
      <c r="C13" s="49"/>
      <c r="D13" s="61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9"/>
      <c r="C14" s="49"/>
      <c r="D14" s="61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0"/>
      <c r="B15" s="49"/>
      <c r="C15" s="49"/>
      <c r="D15" s="61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0"/>
      <c r="B16" s="49"/>
      <c r="C16" s="49"/>
      <c r="D16" s="6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109</v>
      </c>
      <c r="C17" s="49"/>
      <c r="D17" s="27" t="s">
        <v>95</v>
      </c>
      <c r="E17" s="92"/>
      <c r="F17" s="91"/>
      <c r="G17" s="92">
        <v>1</v>
      </c>
      <c r="H17" s="91"/>
      <c r="I17" s="92">
        <v>1</v>
      </c>
      <c r="J17" s="91"/>
      <c r="K17" s="92"/>
      <c r="L17" s="91"/>
      <c r="M17" s="92">
        <v>1</v>
      </c>
      <c r="N17" s="91"/>
      <c r="O17" s="92"/>
      <c r="P17" s="91"/>
      <c r="Q17" s="93"/>
      <c r="R17" s="94"/>
      <c r="S17" s="25">
        <f t="shared" si="1"/>
        <v>3</v>
      </c>
      <c r="T17" s="25">
        <f t="shared" si="0"/>
        <v>3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3"/>
      <c r="F18" s="94"/>
      <c r="G18" s="93"/>
      <c r="H18" s="94"/>
      <c r="I18" s="93"/>
      <c r="J18" s="94"/>
      <c r="K18" s="93">
        <v>8</v>
      </c>
      <c r="L18" s="94"/>
      <c r="M18" s="93"/>
      <c r="N18" s="94"/>
      <c r="O18" s="93"/>
      <c r="P18" s="94"/>
      <c r="Q18" s="93"/>
      <c r="R18" s="94"/>
      <c r="S18" s="25">
        <f t="shared" si="1"/>
        <v>8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0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3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108</v>
      </c>
      <c r="C4" s="51">
        <v>24</v>
      </c>
      <c r="D4" s="46" t="s">
        <v>96</v>
      </c>
      <c r="E4" s="100">
        <v>3</v>
      </c>
      <c r="F4" s="100"/>
      <c r="G4" s="100"/>
      <c r="H4" s="100"/>
      <c r="I4" s="100"/>
      <c r="J4" s="100"/>
      <c r="K4" s="100"/>
      <c r="L4" s="100"/>
      <c r="M4" s="100"/>
      <c r="N4" s="100"/>
      <c r="O4" s="89"/>
      <c r="P4" s="89"/>
      <c r="Q4" s="101"/>
      <c r="R4" s="101"/>
      <c r="S4" s="25">
        <f t="shared" ref="S4:S9" si="0">E4+G4+I4+K4+M4+O4+Q4</f>
        <v>3</v>
      </c>
      <c r="T4" s="25">
        <f t="shared" ref="T4:T18" si="1">SUM(S4-U4-V4)</f>
        <v>3</v>
      </c>
      <c r="U4" s="28"/>
      <c r="V4" s="28"/>
    </row>
    <row r="5" spans="1:22" x14ac:dyDescent="0.25">
      <c r="A5" s="49">
        <v>6296</v>
      </c>
      <c r="B5" s="87" t="s">
        <v>108</v>
      </c>
      <c r="C5" s="49">
        <v>35</v>
      </c>
      <c r="D5" s="23" t="s">
        <v>69</v>
      </c>
      <c r="E5" s="100">
        <v>3</v>
      </c>
      <c r="F5" s="100"/>
      <c r="G5" s="100"/>
      <c r="H5" s="100"/>
      <c r="I5" s="100"/>
      <c r="J5" s="100"/>
      <c r="K5" s="100"/>
      <c r="L5" s="100"/>
      <c r="M5" s="100"/>
      <c r="N5" s="100"/>
      <c r="O5" s="89"/>
      <c r="P5" s="89"/>
      <c r="Q5" s="101"/>
      <c r="R5" s="101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9">
        <v>6296</v>
      </c>
      <c r="B6" s="87" t="s">
        <v>108</v>
      </c>
      <c r="C6" s="51">
        <v>33</v>
      </c>
      <c r="D6" s="39" t="s">
        <v>93</v>
      </c>
      <c r="E6" s="100">
        <v>1</v>
      </c>
      <c r="F6" s="100"/>
      <c r="G6" s="100">
        <v>3.5</v>
      </c>
      <c r="H6" s="100"/>
      <c r="I6" s="100"/>
      <c r="J6" s="100"/>
      <c r="K6" s="100"/>
      <c r="L6" s="100"/>
      <c r="M6" s="100"/>
      <c r="N6" s="100"/>
      <c r="O6" s="89"/>
      <c r="P6" s="89"/>
      <c r="Q6" s="101"/>
      <c r="R6" s="101"/>
      <c r="S6" s="25">
        <f t="shared" si="0"/>
        <v>4.5</v>
      </c>
      <c r="T6" s="25">
        <f>SUM(S6-U6-V6)</f>
        <v>4.5</v>
      </c>
      <c r="U6" s="28"/>
      <c r="V6" s="28"/>
    </row>
    <row r="7" spans="1:22" x14ac:dyDescent="0.25">
      <c r="A7" s="49">
        <v>6296</v>
      </c>
      <c r="B7" s="87" t="s">
        <v>108</v>
      </c>
      <c r="C7" s="51">
        <v>43</v>
      </c>
      <c r="D7" s="39" t="s">
        <v>79</v>
      </c>
      <c r="E7" s="100"/>
      <c r="F7" s="100"/>
      <c r="G7" s="100">
        <v>3.5</v>
      </c>
      <c r="H7" s="100"/>
      <c r="I7" s="100">
        <v>7</v>
      </c>
      <c r="J7" s="100"/>
      <c r="K7" s="100">
        <v>7</v>
      </c>
      <c r="L7" s="100"/>
      <c r="M7" s="100">
        <v>4</v>
      </c>
      <c r="N7" s="100"/>
      <c r="O7" s="89"/>
      <c r="P7" s="89"/>
      <c r="Q7" s="101"/>
      <c r="R7" s="101"/>
      <c r="S7" s="25">
        <f t="shared" si="0"/>
        <v>21.5</v>
      </c>
      <c r="T7" s="25">
        <f>SUM(S7-U7-V7)</f>
        <v>21.5</v>
      </c>
      <c r="U7" s="28"/>
      <c r="V7" s="28"/>
    </row>
    <row r="8" spans="1:22" x14ac:dyDescent="0.25">
      <c r="A8" s="49">
        <v>6436</v>
      </c>
      <c r="B8" s="87" t="s">
        <v>107</v>
      </c>
      <c r="C8" s="51">
        <v>4</v>
      </c>
      <c r="D8" s="39" t="s">
        <v>67</v>
      </c>
      <c r="E8" s="100"/>
      <c r="F8" s="100"/>
      <c r="G8" s="100"/>
      <c r="H8" s="100"/>
      <c r="I8" s="100"/>
      <c r="J8" s="100"/>
      <c r="K8" s="100"/>
      <c r="L8" s="100"/>
      <c r="M8" s="100">
        <v>3</v>
      </c>
      <c r="N8" s="100"/>
      <c r="O8" s="89"/>
      <c r="P8" s="89"/>
      <c r="Q8" s="101"/>
      <c r="R8" s="101"/>
      <c r="S8" s="25">
        <f t="shared" si="0"/>
        <v>3</v>
      </c>
      <c r="T8" s="25">
        <f>SUM(S8-U8-V8)</f>
        <v>3</v>
      </c>
      <c r="U8" s="28"/>
      <c r="V8" s="28"/>
    </row>
    <row r="9" spans="1:22" x14ac:dyDescent="0.25">
      <c r="A9" s="49"/>
      <c r="B9" s="49"/>
      <c r="C9" s="51"/>
      <c r="D9" s="3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89"/>
      <c r="P9" s="89"/>
      <c r="Q9" s="101"/>
      <c r="R9" s="101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9"/>
      <c r="B10" s="49"/>
      <c r="C10" s="51"/>
      <c r="D10" s="39"/>
      <c r="E10" s="100"/>
      <c r="F10" s="100"/>
      <c r="G10" s="100"/>
      <c r="H10" s="100"/>
      <c r="I10" s="104"/>
      <c r="J10" s="99"/>
      <c r="K10" s="98"/>
      <c r="L10" s="99"/>
      <c r="M10" s="98"/>
      <c r="N10" s="99"/>
      <c r="O10" s="92"/>
      <c r="P10" s="91"/>
      <c r="Q10" s="93"/>
      <c r="R10" s="94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9"/>
      <c r="B11" s="49"/>
      <c r="C11" s="51"/>
      <c r="D11" s="39"/>
      <c r="E11" s="100"/>
      <c r="F11" s="100"/>
      <c r="G11" s="100"/>
      <c r="H11" s="100"/>
      <c r="I11" s="104"/>
      <c r="J11" s="99"/>
      <c r="K11" s="98"/>
      <c r="L11" s="99"/>
      <c r="M11" s="98"/>
      <c r="N11" s="99"/>
      <c r="O11" s="92"/>
      <c r="P11" s="91"/>
      <c r="Q11" s="93"/>
      <c r="R11" s="94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9"/>
      <c r="B12" s="49"/>
      <c r="C12" s="51"/>
      <c r="D12" s="39"/>
      <c r="E12" s="100"/>
      <c r="F12" s="100"/>
      <c r="G12" s="100"/>
      <c r="H12" s="100"/>
      <c r="I12" s="104"/>
      <c r="J12" s="99"/>
      <c r="K12" s="98"/>
      <c r="L12" s="99"/>
      <c r="M12" s="98"/>
      <c r="N12" s="99"/>
      <c r="O12" s="92"/>
      <c r="P12" s="91"/>
      <c r="Q12" s="93"/>
      <c r="R12" s="94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100"/>
      <c r="F13" s="100"/>
      <c r="G13" s="100"/>
      <c r="H13" s="100"/>
      <c r="I13" s="98"/>
      <c r="J13" s="99"/>
      <c r="K13" s="98"/>
      <c r="L13" s="99"/>
      <c r="M13" s="98"/>
      <c r="N13" s="99"/>
      <c r="O13" s="92"/>
      <c r="P13" s="91"/>
      <c r="Q13" s="93"/>
      <c r="R13" s="94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2"/>
      <c r="P14" s="91"/>
      <c r="Q14" s="93"/>
      <c r="R14" s="94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9"/>
      <c r="B15" s="49"/>
      <c r="C15" s="49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2"/>
      <c r="P15" s="91"/>
      <c r="Q15" s="93"/>
      <c r="R15" s="94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64"/>
      <c r="F16" s="65"/>
      <c r="G16" s="92"/>
      <c r="H16" s="91"/>
      <c r="I16" s="64"/>
      <c r="J16" s="65"/>
      <c r="K16" s="98"/>
      <c r="L16" s="99"/>
      <c r="M16" s="98"/>
      <c r="N16" s="99"/>
      <c r="O16" s="92"/>
      <c r="P16" s="91"/>
      <c r="Q16" s="93"/>
      <c r="R16" s="94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1"/>
      <c r="G17" s="92"/>
      <c r="H17" s="91"/>
      <c r="I17" s="92"/>
      <c r="J17" s="91"/>
      <c r="K17" s="98"/>
      <c r="L17" s="99"/>
      <c r="M17" s="98"/>
      <c r="N17" s="99"/>
      <c r="O17" s="92"/>
      <c r="P17" s="91"/>
      <c r="Q17" s="93"/>
      <c r="R17" s="94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9">
        <v>3600</v>
      </c>
      <c r="B18" s="49" t="s">
        <v>109</v>
      </c>
      <c r="C18" s="49"/>
      <c r="D18" s="27" t="s">
        <v>95</v>
      </c>
      <c r="E18" s="92">
        <v>1</v>
      </c>
      <c r="F18" s="91"/>
      <c r="G18" s="92">
        <v>1</v>
      </c>
      <c r="H18" s="91"/>
      <c r="I18" s="92">
        <v>1</v>
      </c>
      <c r="J18" s="91"/>
      <c r="K18" s="98">
        <v>1</v>
      </c>
      <c r="L18" s="99"/>
      <c r="M18" s="98">
        <v>1</v>
      </c>
      <c r="N18" s="99"/>
      <c r="O18" s="92"/>
      <c r="P18" s="91"/>
      <c r="Q18" s="93"/>
      <c r="R18" s="94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5">
        <f>SUM(E4:E20)</f>
        <v>8</v>
      </c>
      <c r="F21" s="96"/>
      <c r="G21" s="95">
        <f>SUM(G4:G20)</f>
        <v>8</v>
      </c>
      <c r="H21" s="96"/>
      <c r="I21" s="95">
        <f>SUM(I4:I20)</f>
        <v>8</v>
      </c>
      <c r="J21" s="96"/>
      <c r="K21" s="95">
        <f>SUM(K4:K20)</f>
        <v>8</v>
      </c>
      <c r="L21" s="96"/>
      <c r="M21" s="95">
        <f>SUM(M4:M20)</f>
        <v>8</v>
      </c>
      <c r="N21" s="96"/>
      <c r="O21" s="95">
        <f>SUM(O4:O20)</f>
        <v>0</v>
      </c>
      <c r="P21" s="96"/>
      <c r="Q21" s="95">
        <f>SUM(Q4:Q20)</f>
        <v>0</v>
      </c>
      <c r="R21" s="9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F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16/11/2014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/>
      <c r="B4" s="49"/>
      <c r="C4" s="51"/>
      <c r="D4" s="60"/>
      <c r="E4" s="89"/>
      <c r="F4" s="89"/>
      <c r="G4" s="89"/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0</v>
      </c>
      <c r="T4" s="25">
        <f t="shared" ref="T4:T22" si="0">SUM(S4-U4-V4)</f>
        <v>0</v>
      </c>
      <c r="U4" s="28"/>
      <c r="V4" s="28"/>
    </row>
    <row r="5" spans="1:22" x14ac:dyDescent="0.25">
      <c r="A5" s="49"/>
      <c r="B5" s="49"/>
      <c r="C5" s="51"/>
      <c r="D5" s="39"/>
      <c r="E5" s="89"/>
      <c r="F5" s="89"/>
      <c r="G5" s="89"/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39"/>
      <c r="E7" s="89"/>
      <c r="F7" s="89"/>
      <c r="G7" s="89"/>
      <c r="H7" s="89"/>
      <c r="I7" s="90"/>
      <c r="J7" s="91"/>
      <c r="K7" s="92"/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3"/>
      <c r="B13" s="49"/>
      <c r="C13" s="49"/>
      <c r="D13" s="39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9"/>
      <c r="C14" s="49"/>
      <c r="D14" s="39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39"/>
      <c r="E18" s="92"/>
      <c r="F18" s="91"/>
      <c r="G18" s="92"/>
      <c r="H18" s="91"/>
      <c r="I18" s="92"/>
      <c r="J18" s="91"/>
      <c r="K18" s="92"/>
      <c r="L18" s="91"/>
      <c r="M18" s="92"/>
      <c r="N18" s="91"/>
      <c r="O18" s="92"/>
      <c r="P18" s="91"/>
      <c r="Q18" s="93"/>
      <c r="R18" s="9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9"/>
      <c r="B19" s="49"/>
      <c r="C19" s="49"/>
      <c r="D19" s="39"/>
      <c r="E19" s="92"/>
      <c r="F19" s="91"/>
      <c r="G19" s="92"/>
      <c r="H19" s="91"/>
      <c r="I19" s="92"/>
      <c r="J19" s="91"/>
      <c r="K19" s="92"/>
      <c r="L19" s="91"/>
      <c r="M19" s="92"/>
      <c r="N19" s="91"/>
      <c r="O19" s="92"/>
      <c r="P19" s="91"/>
      <c r="Q19" s="93"/>
      <c r="R19" s="94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9"/>
      <c r="B20" s="49"/>
      <c r="C20" s="49"/>
      <c r="D20" s="27"/>
      <c r="E20" s="92"/>
      <c r="F20" s="91"/>
      <c r="G20" s="92"/>
      <c r="H20" s="91"/>
      <c r="I20" s="92"/>
      <c r="J20" s="91"/>
      <c r="K20" s="92"/>
      <c r="L20" s="91"/>
      <c r="M20" s="92"/>
      <c r="N20" s="91"/>
      <c r="O20" s="92"/>
      <c r="P20" s="91"/>
      <c r="Q20" s="93"/>
      <c r="R20" s="94"/>
      <c r="S20" s="25">
        <f t="shared" si="2"/>
        <v>0</v>
      </c>
      <c r="T20" s="25">
        <f t="shared" si="0"/>
        <v>0</v>
      </c>
      <c r="U20" s="28"/>
      <c r="V20" s="28"/>
    </row>
    <row r="21" spans="1:22" x14ac:dyDescent="0.25">
      <c r="A21" s="49"/>
      <c r="B21" s="49"/>
      <c r="C21" s="49"/>
      <c r="D21" s="27"/>
      <c r="E21" s="92"/>
      <c r="F21" s="91"/>
      <c r="G21" s="92"/>
      <c r="H21" s="91"/>
      <c r="I21" s="92"/>
      <c r="J21" s="91"/>
      <c r="K21" s="92"/>
      <c r="L21" s="91"/>
      <c r="M21" s="92"/>
      <c r="N21" s="91"/>
      <c r="O21" s="92"/>
      <c r="P21" s="91"/>
      <c r="Q21" s="93"/>
      <c r="R21" s="94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9"/>
      <c r="B22" s="49"/>
      <c r="C22" s="49"/>
      <c r="D22" s="27"/>
      <c r="E22" s="92"/>
      <c r="F22" s="91"/>
      <c r="G22" s="92"/>
      <c r="H22" s="91"/>
      <c r="I22" s="92"/>
      <c r="J22" s="91"/>
      <c r="K22" s="92"/>
      <c r="L22" s="91"/>
      <c r="M22" s="92"/>
      <c r="N22" s="91"/>
      <c r="O22" s="92"/>
      <c r="P22" s="91"/>
      <c r="Q22" s="93"/>
      <c r="R22" s="94"/>
      <c r="S22" s="25">
        <f t="shared" si="2"/>
        <v>0</v>
      </c>
      <c r="T22" s="25">
        <f t="shared" si="0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3">
        <v>8</v>
      </c>
      <c r="F23" s="94"/>
      <c r="G23" s="93">
        <v>8</v>
      </c>
      <c r="H23" s="94"/>
      <c r="I23" s="93">
        <v>8</v>
      </c>
      <c r="J23" s="94"/>
      <c r="K23" s="93">
        <v>8</v>
      </c>
      <c r="L23" s="94"/>
      <c r="M23" s="93">
        <v>8</v>
      </c>
      <c r="N23" s="94"/>
      <c r="O23" s="93"/>
      <c r="P23" s="94"/>
      <c r="Q23" s="93"/>
      <c r="R23" s="94"/>
      <c r="S23" s="25">
        <f t="shared" si="1"/>
        <v>40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3"/>
      <c r="F24" s="94"/>
      <c r="G24" s="93"/>
      <c r="H24" s="94"/>
      <c r="I24" s="93"/>
      <c r="J24" s="94"/>
      <c r="K24" s="93"/>
      <c r="L24" s="94"/>
      <c r="M24" s="93"/>
      <c r="N24" s="94"/>
      <c r="O24" s="93"/>
      <c r="P24" s="94"/>
      <c r="Q24" s="93"/>
      <c r="R24" s="94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5">
        <f>SUM(E4:E24)</f>
        <v>8</v>
      </c>
      <c r="F25" s="96"/>
      <c r="G25" s="95">
        <f>SUM(G4:G24)</f>
        <v>8</v>
      </c>
      <c r="H25" s="96"/>
      <c r="I25" s="95">
        <f>SUM(I4:I24)</f>
        <v>8</v>
      </c>
      <c r="J25" s="96"/>
      <c r="K25" s="95">
        <f>SUM(K4:K24)</f>
        <v>8</v>
      </c>
      <c r="L25" s="96"/>
      <c r="M25" s="95">
        <f>SUM(M4:M24)</f>
        <v>8</v>
      </c>
      <c r="N25" s="96"/>
      <c r="O25" s="95">
        <f>SUM(O4:O24)</f>
        <v>0</v>
      </c>
      <c r="P25" s="96"/>
      <c r="Q25" s="95">
        <f>SUM(Q4:Q24)</f>
        <v>0</v>
      </c>
      <c r="R25" s="96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/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40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F31" sqref="F31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2014-11-17T14:23:50Z</cp:lastPrinted>
  <dcterms:created xsi:type="dcterms:W3CDTF">2010-01-14T13:00:57Z</dcterms:created>
  <dcterms:modified xsi:type="dcterms:W3CDTF">2015-05-11T15:23:39Z</dcterms:modified>
</cp:coreProperties>
</file>