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Watkins" sheetId="36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S11" i="36" l="1"/>
  <c r="T11" i="36" s="1"/>
  <c r="I25" i="5"/>
  <c r="I10" i="1" l="1"/>
  <c r="H10" i="1"/>
  <c r="C10" i="1"/>
  <c r="C26" i="38"/>
  <c r="V22" i="38"/>
  <c r="C27" i="38" s="1"/>
  <c r="D10" i="1" s="1"/>
  <c r="U22" i="38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S20" i="38"/>
  <c r="B10" i="1"/>
  <c r="G10" i="1" s="1"/>
  <c r="G30" i="38"/>
  <c r="F22" i="38"/>
  <c r="S22" i="38" s="1"/>
  <c r="K15" i="1"/>
  <c r="I15" i="1"/>
  <c r="H15" i="1"/>
  <c r="V22" i="37"/>
  <c r="C27" i="37"/>
  <c r="D15" i="1" s="1"/>
  <c r="U22" i="37"/>
  <c r="C26" i="37" s="1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/>
  <c r="F15" i="1" s="1"/>
  <c r="S18" i="37"/>
  <c r="C28" i="37" s="1"/>
  <c r="E15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S6" i="37"/>
  <c r="T6" i="37" s="1"/>
  <c r="S5" i="37"/>
  <c r="T5" i="37" s="1"/>
  <c r="S4" i="37"/>
  <c r="T4" i="37" s="1"/>
  <c r="A2" i="37"/>
  <c r="K20" i="1"/>
  <c r="I20" i="1"/>
  <c r="H20" i="1"/>
  <c r="V22" i="36"/>
  <c r="C27" i="36" s="1"/>
  <c r="D20" i="1" s="1"/>
  <c r="U22" i="36"/>
  <c r="C26" i="36" s="1"/>
  <c r="R22" i="36"/>
  <c r="S21" i="36"/>
  <c r="Q20" i="36"/>
  <c r="O20" i="36"/>
  <c r="P22" i="36"/>
  <c r="M20" i="36"/>
  <c r="N22" i="36" s="1"/>
  <c r="K20" i="36"/>
  <c r="L22" i="36" s="1"/>
  <c r="I20" i="36"/>
  <c r="J22" i="36" s="1"/>
  <c r="G20" i="36"/>
  <c r="H22" i="36" s="1"/>
  <c r="E20" i="36"/>
  <c r="F22" i="36"/>
  <c r="S19" i="36"/>
  <c r="C29" i="36" s="1"/>
  <c r="F20" i="1" s="1"/>
  <c r="S18" i="36"/>
  <c r="C28" i="36" s="1"/>
  <c r="E20" i="1" s="1"/>
  <c r="S17" i="36"/>
  <c r="T17" i="36"/>
  <c r="S16" i="36"/>
  <c r="T16" i="36" s="1"/>
  <c r="S15" i="36"/>
  <c r="T15" i="36"/>
  <c r="S14" i="36"/>
  <c r="T14" i="36" s="1"/>
  <c r="S13" i="36"/>
  <c r="T13" i="36"/>
  <c r="S12" i="36"/>
  <c r="T12" i="36" s="1"/>
  <c r="S10" i="36"/>
  <c r="T10" i="36"/>
  <c r="S9" i="36"/>
  <c r="T9" i="36" s="1"/>
  <c r="S8" i="36"/>
  <c r="T8" i="36"/>
  <c r="S7" i="36"/>
  <c r="T7" i="36" s="1"/>
  <c r="S6" i="36"/>
  <c r="T6" i="36"/>
  <c r="S5" i="36"/>
  <c r="T5" i="36" s="1"/>
  <c r="S4" i="36"/>
  <c r="T4" i="36"/>
  <c r="A2" i="36"/>
  <c r="K12" i="1"/>
  <c r="I12" i="1"/>
  <c r="H12" i="1"/>
  <c r="C27" i="34"/>
  <c r="D12" i="1" s="1"/>
  <c r="V22" i="34"/>
  <c r="U22" i="34"/>
  <c r="C26" i="34"/>
  <c r="C12" i="1" s="1"/>
  <c r="R22" i="34"/>
  <c r="S21" i="34"/>
  <c r="Q20" i="34"/>
  <c r="O20" i="34"/>
  <c r="P22" i="34"/>
  <c r="M20" i="34"/>
  <c r="N22" i="34" s="1"/>
  <c r="K20" i="34"/>
  <c r="L22" i="34"/>
  <c r="I20" i="34"/>
  <c r="J22" i="34" s="1"/>
  <c r="G20" i="34"/>
  <c r="H22" i="34" s="1"/>
  <c r="E20" i="34"/>
  <c r="S19" i="34"/>
  <c r="C29" i="34" s="1"/>
  <c r="F12" i="1" s="1"/>
  <c r="S18" i="34"/>
  <c r="C28" i="34"/>
  <c r="E12" i="1" s="1"/>
  <c r="S17" i="34"/>
  <c r="T17" i="34" s="1"/>
  <c r="S16" i="34"/>
  <c r="T16" i="34" s="1"/>
  <c r="S15" i="34"/>
  <c r="T15" i="34" s="1"/>
  <c r="S14" i="34"/>
  <c r="T14" i="34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9" i="1"/>
  <c r="I9" i="1"/>
  <c r="H9" i="1"/>
  <c r="V22" i="32"/>
  <c r="C27" i="32"/>
  <c r="D9" i="1" s="1"/>
  <c r="U22" i="32"/>
  <c r="C26" i="32" s="1"/>
  <c r="C9" i="1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 s="1"/>
  <c r="E20" i="32"/>
  <c r="F22" i="32"/>
  <c r="S19" i="32"/>
  <c r="C29" i="32" s="1"/>
  <c r="F9" i="1" s="1"/>
  <c r="S18" i="32"/>
  <c r="C28" i="32" s="1"/>
  <c r="E9" i="1" s="1"/>
  <c r="S17" i="32"/>
  <c r="T17" i="32"/>
  <c r="T16" i="32"/>
  <c r="S16" i="32"/>
  <c r="S15" i="32"/>
  <c r="T15" i="32"/>
  <c r="T14" i="32"/>
  <c r="S14" i="32"/>
  <c r="S13" i="32"/>
  <c r="T13" i="32"/>
  <c r="T12" i="32"/>
  <c r="S12" i="32"/>
  <c r="S11" i="32"/>
  <c r="T11" i="32"/>
  <c r="S10" i="32"/>
  <c r="T10" i="32" s="1"/>
  <c r="S9" i="32"/>
  <c r="T9" i="32"/>
  <c r="T8" i="32"/>
  <c r="S8" i="32"/>
  <c r="S7" i="32"/>
  <c r="T7" i="32"/>
  <c r="T6" i="32"/>
  <c r="S6" i="32"/>
  <c r="S5" i="32"/>
  <c r="T5" i="32"/>
  <c r="S4" i="32"/>
  <c r="T4" i="32" s="1"/>
  <c r="A2" i="32"/>
  <c r="K21" i="1"/>
  <c r="A2" i="30"/>
  <c r="I21" i="1"/>
  <c r="H21" i="1"/>
  <c r="V22" i="30"/>
  <c r="C27" i="30"/>
  <c r="D21" i="1" s="1"/>
  <c r="U22" i="30"/>
  <c r="C26" i="30"/>
  <c r="C21" i="1"/>
  <c r="S21" i="30"/>
  <c r="Q20" i="30"/>
  <c r="R22" i="30"/>
  <c r="O20" i="30"/>
  <c r="P22" i="30" s="1"/>
  <c r="M20" i="30"/>
  <c r="N22" i="30"/>
  <c r="K20" i="30"/>
  <c r="L22" i="30" s="1"/>
  <c r="S22" i="30" s="1"/>
  <c r="I20" i="30"/>
  <c r="J22" i="30" s="1"/>
  <c r="G20" i="30"/>
  <c r="H22" i="30" s="1"/>
  <c r="E20" i="30"/>
  <c r="F22" i="30" s="1"/>
  <c r="S19" i="30"/>
  <c r="C29" i="30" s="1"/>
  <c r="F21" i="1" s="1"/>
  <c r="S18" i="30"/>
  <c r="C28" i="30" s="1"/>
  <c r="D22" i="1" s="1"/>
  <c r="E21" i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 s="1"/>
  <c r="S6" i="30"/>
  <c r="T6" i="30"/>
  <c r="S5" i="30"/>
  <c r="T5" i="30" s="1"/>
  <c r="S4" i="30"/>
  <c r="T4" i="30"/>
  <c r="T21" i="30" s="1"/>
  <c r="C25" i="30" s="1"/>
  <c r="K7" i="1"/>
  <c r="S10" i="12"/>
  <c r="T10" i="12" s="1"/>
  <c r="S9" i="12"/>
  <c r="T9" i="12" s="1"/>
  <c r="S8" i="12"/>
  <c r="T8" i="12" s="1"/>
  <c r="K22" i="1"/>
  <c r="K19" i="1"/>
  <c r="K18" i="1"/>
  <c r="K17" i="1"/>
  <c r="K16" i="1"/>
  <c r="K14" i="1"/>
  <c r="K13" i="1"/>
  <c r="K11" i="1"/>
  <c r="K8" i="1"/>
  <c r="K6" i="1"/>
  <c r="I23" i="1"/>
  <c r="I22" i="1"/>
  <c r="I19" i="1"/>
  <c r="I18" i="1"/>
  <c r="I17" i="1"/>
  <c r="I16" i="1"/>
  <c r="I14" i="1"/>
  <c r="I13" i="1"/>
  <c r="I11" i="1"/>
  <c r="I8" i="1"/>
  <c r="I7" i="1"/>
  <c r="I6" i="1"/>
  <c r="H23" i="1"/>
  <c r="H22" i="1"/>
  <c r="H19" i="1"/>
  <c r="H18" i="1"/>
  <c r="H17" i="1"/>
  <c r="H16" i="1"/>
  <c r="H14" i="1"/>
  <c r="H13" i="1"/>
  <c r="H11" i="1"/>
  <c r="H8" i="1"/>
  <c r="S18" i="16"/>
  <c r="H7" i="1"/>
  <c r="H6" i="1"/>
  <c r="H24" i="1" s="1"/>
  <c r="S14" i="17"/>
  <c r="T14" i="17" s="1"/>
  <c r="S15" i="17"/>
  <c r="T15" i="17"/>
  <c r="S16" i="17"/>
  <c r="T16" i="17" s="1"/>
  <c r="S17" i="17"/>
  <c r="T17" i="17"/>
  <c r="S14" i="12"/>
  <c r="T14" i="12" s="1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D19" i="1" s="1"/>
  <c r="U22" i="24"/>
  <c r="C26" i="24" s="1"/>
  <c r="C19" i="1" s="1"/>
  <c r="S21" i="24"/>
  <c r="Q20" i="24"/>
  <c r="R22" i="24"/>
  <c r="O20" i="24"/>
  <c r="P22" i="24" s="1"/>
  <c r="M20" i="24"/>
  <c r="N22" i="24"/>
  <c r="K20" i="24"/>
  <c r="L22" i="24" s="1"/>
  <c r="I20" i="24"/>
  <c r="J22" i="24"/>
  <c r="G20" i="24"/>
  <c r="H22" i="24" s="1"/>
  <c r="E20" i="24"/>
  <c r="F22" i="24"/>
  <c r="S19" i="24"/>
  <c r="C29" i="24"/>
  <c r="S18" i="24"/>
  <c r="C28" i="24" s="1"/>
  <c r="E19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T21" i="24" s="1"/>
  <c r="C25" i="24" s="1"/>
  <c r="S7" i="24"/>
  <c r="T7" i="24"/>
  <c r="S6" i="24"/>
  <c r="T6" i="24" s="1"/>
  <c r="S5" i="24"/>
  <c r="T5" i="24"/>
  <c r="S4" i="24"/>
  <c r="T4" i="24" s="1"/>
  <c r="A2" i="24"/>
  <c r="V22" i="16"/>
  <c r="C27" i="16"/>
  <c r="D18" i="1" s="1"/>
  <c r="U22" i="16"/>
  <c r="C26" i="16"/>
  <c r="C18" i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22" i="16" s="1"/>
  <c r="S19" i="16"/>
  <c r="C29" i="16" s="1"/>
  <c r="F18" i="1" s="1"/>
  <c r="C28" i="16"/>
  <c r="E18" i="1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T21" i="16" s="1"/>
  <c r="C25" i="16" s="1"/>
  <c r="A2" i="16"/>
  <c r="V24" i="17"/>
  <c r="C29" i="17"/>
  <c r="D17" i="1" s="1"/>
  <c r="U24" i="17"/>
  <c r="C28" i="17" s="1"/>
  <c r="C17" i="1" s="1"/>
  <c r="S23" i="17"/>
  <c r="Q22" i="17"/>
  <c r="R24" i="17" s="1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4" i="17" s="1"/>
  <c r="S21" i="17"/>
  <c r="C31" i="17" s="1"/>
  <c r="F17" i="1" s="1"/>
  <c r="S20" i="17"/>
  <c r="C30" i="17" s="1"/>
  <c r="E17" i="1" s="1"/>
  <c r="S19" i="17"/>
  <c r="T19" i="17" s="1"/>
  <c r="S18" i="17"/>
  <c r="T18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2" i="6"/>
  <c r="C27" i="6"/>
  <c r="D16" i="1" s="1"/>
  <c r="U22" i="6"/>
  <c r="C26" i="6"/>
  <c r="C16" i="1" s="1"/>
  <c r="S21" i="6"/>
  <c r="Q20" i="6"/>
  <c r="R22" i="6" s="1"/>
  <c r="O20" i="6"/>
  <c r="P22" i="6" s="1"/>
  <c r="M20" i="6"/>
  <c r="N22" i="6" s="1"/>
  <c r="K20" i="6"/>
  <c r="L22" i="6" s="1"/>
  <c r="I20" i="6"/>
  <c r="J22" i="6" s="1"/>
  <c r="G20" i="6"/>
  <c r="H22" i="6" s="1"/>
  <c r="E20" i="6"/>
  <c r="F22" i="6" s="1"/>
  <c r="S19" i="6"/>
  <c r="C29" i="6"/>
  <c r="F16" i="1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N22" i="9" s="1"/>
  <c r="K20" i="9"/>
  <c r="L22" i="9" s="1"/>
  <c r="I20" i="9"/>
  <c r="J22" i="9" s="1"/>
  <c r="G20" i="9"/>
  <c r="H22" i="9" s="1"/>
  <c r="E20" i="9"/>
  <c r="F22" i="9" s="1"/>
  <c r="S19" i="9"/>
  <c r="C29" i="9" s="1"/>
  <c r="F14" i="1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/>
  <c r="D11" i="1" s="1"/>
  <c r="U22" i="28"/>
  <c r="C26" i="28"/>
  <c r="C11" i="1" s="1"/>
  <c r="S21" i="28"/>
  <c r="Q20" i="28"/>
  <c r="R22" i="28" s="1"/>
  <c r="O20" i="28"/>
  <c r="P22" i="28" s="1"/>
  <c r="M20" i="28"/>
  <c r="S20" i="28" s="1"/>
  <c r="K20" i="28"/>
  <c r="L22" i="28"/>
  <c r="I20" i="28"/>
  <c r="J22" i="28"/>
  <c r="G20" i="28"/>
  <c r="H22" i="28"/>
  <c r="E20" i="28"/>
  <c r="F22" i="28"/>
  <c r="S22" i="28" s="1"/>
  <c r="S19" i="28"/>
  <c r="C29" i="28"/>
  <c r="F11" i="1" s="1"/>
  <c r="S18" i="28"/>
  <c r="C28" i="28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T21" i="28" s="1"/>
  <c r="C25" i="28" s="1"/>
  <c r="S5" i="28"/>
  <c r="T5" i="28" s="1"/>
  <c r="S4" i="28"/>
  <c r="T4" i="28" s="1"/>
  <c r="A2" i="28"/>
  <c r="V22" i="14"/>
  <c r="C27" i="14"/>
  <c r="D8" i="1" s="1"/>
  <c r="U22" i="14"/>
  <c r="C26" i="14"/>
  <c r="C8" i="1" s="1"/>
  <c r="S21" i="14"/>
  <c r="Q20" i="14"/>
  <c r="R22" i="14"/>
  <c r="O20" i="14"/>
  <c r="P22" i="14"/>
  <c r="M20" i="14"/>
  <c r="N22" i="14"/>
  <c r="K20" i="14"/>
  <c r="L22" i="14"/>
  <c r="I20" i="14"/>
  <c r="J22" i="14"/>
  <c r="G20" i="14"/>
  <c r="H22" i="14"/>
  <c r="E20" i="14"/>
  <c r="F22" i="14"/>
  <c r="S19" i="14"/>
  <c r="C29" i="14"/>
  <c r="F8" i="1" s="1"/>
  <c r="S18" i="14"/>
  <c r="C28" i="14"/>
  <c r="E8" i="1" s="1"/>
  <c r="S17" i="14"/>
  <c r="T17" i="14"/>
  <c r="S16" i="14"/>
  <c r="T16" i="14"/>
  <c r="S15" i="14"/>
  <c r="T15" i="14"/>
  <c r="S14" i="14"/>
  <c r="T14" i="14"/>
  <c r="S13" i="14"/>
  <c r="T13" i="14"/>
  <c r="S12" i="14"/>
  <c r="T12" i="14"/>
  <c r="S11" i="14"/>
  <c r="T11" i="14"/>
  <c r="S10" i="14"/>
  <c r="T10" i="14"/>
  <c r="S9" i="14"/>
  <c r="T9" i="14"/>
  <c r="S8" i="14"/>
  <c r="T8" i="14"/>
  <c r="S7" i="14"/>
  <c r="T7" i="14"/>
  <c r="S6" i="14"/>
  <c r="T6" i="14"/>
  <c r="S5" i="14"/>
  <c r="T5" i="14"/>
  <c r="S4" i="14"/>
  <c r="T4" i="14" s="1"/>
  <c r="T21" i="14" s="1"/>
  <c r="C25" i="14" s="1"/>
  <c r="A2" i="14"/>
  <c r="V22" i="22"/>
  <c r="C27" i="22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S22" i="22" s="1"/>
  <c r="E20" i="22"/>
  <c r="S19" i="22"/>
  <c r="C29" i="22"/>
  <c r="F7" i="1" s="1"/>
  <c r="S18" i="22"/>
  <c r="C28" i="22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A2" i="22"/>
  <c r="V22" i="20"/>
  <c r="C27" i="20" s="1"/>
  <c r="D6" i="1" s="1"/>
  <c r="U22" i="20"/>
  <c r="C26" i="20"/>
  <c r="C6" i="1" s="1"/>
  <c r="S21" i="20"/>
  <c r="Q20" i="20"/>
  <c r="R22" i="20" s="1"/>
  <c r="O20" i="20"/>
  <c r="P22" i="20" s="1"/>
  <c r="M20" i="20"/>
  <c r="N22" i="20" s="1"/>
  <c r="K20" i="20"/>
  <c r="L22" i="20" s="1"/>
  <c r="I20" i="20"/>
  <c r="J22" i="20" s="1"/>
  <c r="G20" i="20"/>
  <c r="H22" i="20" s="1"/>
  <c r="E20" i="20"/>
  <c r="F22" i="20" s="1"/>
  <c r="S19" i="20"/>
  <c r="C29" i="20"/>
  <c r="F6" i="1" s="1"/>
  <c r="S18" i="20"/>
  <c r="C28" i="20"/>
  <c r="E6" i="1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0" i="20"/>
  <c r="T10" i="20" s="1"/>
  <c r="S9" i="20"/>
  <c r="T9" i="20" s="1"/>
  <c r="S8" i="20"/>
  <c r="T8" i="20" s="1"/>
  <c r="S7" i="20"/>
  <c r="T7" i="20" s="1"/>
  <c r="S6" i="20"/>
  <c r="T6" i="20" s="1"/>
  <c r="S5" i="20"/>
  <c r="T5" i="20" s="1"/>
  <c r="S4" i="20"/>
  <c r="T4" i="20" s="1"/>
  <c r="A2" i="20"/>
  <c r="S19" i="12"/>
  <c r="C29" i="12"/>
  <c r="E13" i="1" s="1"/>
  <c r="S18" i="12"/>
  <c r="T18" i="12"/>
  <c r="S18" i="5"/>
  <c r="T18" i="5"/>
  <c r="U23" i="12"/>
  <c r="C27" i="12"/>
  <c r="C13" i="1" s="1"/>
  <c r="U27" i="5"/>
  <c r="C31" i="5" s="1"/>
  <c r="C23" i="1" s="1"/>
  <c r="S22" i="5"/>
  <c r="T22" i="5"/>
  <c r="S21" i="5"/>
  <c r="T21" i="5"/>
  <c r="S20" i="5"/>
  <c r="T20" i="5"/>
  <c r="S19" i="5"/>
  <c r="T19" i="5"/>
  <c r="S15" i="5"/>
  <c r="T15" i="5"/>
  <c r="V27" i="5"/>
  <c r="C32" i="5"/>
  <c r="D23" i="1" s="1"/>
  <c r="E25" i="5"/>
  <c r="G25" i="5"/>
  <c r="H27" i="5"/>
  <c r="J27" i="5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/>
  <c r="S5" i="12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F13" i="1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/>
  <c r="D13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2" i="1" s="1"/>
  <c r="S20" i="18"/>
  <c r="C30" i="18"/>
  <c r="E21" i="18"/>
  <c r="F23" i="18"/>
  <c r="S23" i="18" s="1"/>
  <c r="G21" i="18"/>
  <c r="H23" i="18"/>
  <c r="I21" i="18"/>
  <c r="J23" i="18"/>
  <c r="K21" i="18"/>
  <c r="L23" i="18"/>
  <c r="M21" i="18"/>
  <c r="N23" i="18"/>
  <c r="O21" i="18"/>
  <c r="Q21" i="18"/>
  <c r="R23" i="18" s="1"/>
  <c r="S22" i="18"/>
  <c r="P23" i="18"/>
  <c r="U23" i="18"/>
  <c r="C27" i="18" s="1"/>
  <c r="C22" i="1" s="1"/>
  <c r="V23" i="18"/>
  <c r="C28" i="18" s="1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3" i="1"/>
  <c r="S23" i="5"/>
  <c r="C33" i="5"/>
  <c r="E23" i="1" s="1"/>
  <c r="S24" i="5"/>
  <c r="C34" i="5"/>
  <c r="F23" i="1" s="1"/>
  <c r="Q25" i="5"/>
  <c r="R27" i="5"/>
  <c r="S26" i="5"/>
  <c r="F27" i="5"/>
  <c r="S20" i="24"/>
  <c r="T10" i="5"/>
  <c r="T21" i="6"/>
  <c r="C25" i="6"/>
  <c r="C30" i="6" s="1"/>
  <c r="G30" i="6" s="1"/>
  <c r="S20" i="6"/>
  <c r="T5" i="12"/>
  <c r="S25" i="5"/>
  <c r="S20" i="16"/>
  <c r="T23" i="17"/>
  <c r="C27" i="17" s="1"/>
  <c r="E16" i="1"/>
  <c r="T21" i="9"/>
  <c r="C25" i="9" s="1"/>
  <c r="S22" i="9"/>
  <c r="S22" i="14"/>
  <c r="S20" i="14"/>
  <c r="S20" i="22"/>
  <c r="F22" i="22"/>
  <c r="S20" i="30"/>
  <c r="S20" i="32"/>
  <c r="F22" i="34"/>
  <c r="S20" i="36"/>
  <c r="S20" i="37"/>
  <c r="C30" i="28" l="1"/>
  <c r="B11" i="1"/>
  <c r="G11" i="1" s="1"/>
  <c r="G30" i="30"/>
  <c r="C32" i="17"/>
  <c r="B17" i="1"/>
  <c r="T22" i="18"/>
  <c r="C26" i="18" s="1"/>
  <c r="S23" i="12"/>
  <c r="T21" i="20"/>
  <c r="C25" i="20" s="1"/>
  <c r="D24" i="1"/>
  <c r="G30" i="28"/>
  <c r="T26" i="5"/>
  <c r="C30" i="5" s="1"/>
  <c r="B14" i="1"/>
  <c r="G14" i="1" s="1"/>
  <c r="C30" i="9"/>
  <c r="T22" i="12"/>
  <c r="C26" i="12" s="1"/>
  <c r="S22" i="20"/>
  <c r="B7" i="1"/>
  <c r="G7" i="1" s="1"/>
  <c r="C30" i="22"/>
  <c r="G30" i="22" s="1"/>
  <c r="C30" i="14"/>
  <c r="G30" i="14" s="1"/>
  <c r="B8" i="1"/>
  <c r="G8" i="1" s="1"/>
  <c r="B18" i="1"/>
  <c r="C30" i="16"/>
  <c r="G30" i="16" s="1"/>
  <c r="C30" i="30"/>
  <c r="B21" i="1"/>
  <c r="G21" i="1" s="1"/>
  <c r="S27" i="5"/>
  <c r="S22" i="17"/>
  <c r="G32" i="17" s="1"/>
  <c r="B16" i="1"/>
  <c r="G16" i="1" s="1"/>
  <c r="S22" i="6"/>
  <c r="S20" i="34"/>
  <c r="S21" i="18"/>
  <c r="F19" i="1"/>
  <c r="F22" i="1"/>
  <c r="S22" i="24"/>
  <c r="T21" i="36"/>
  <c r="C25" i="36" s="1"/>
  <c r="B20" i="1" s="1"/>
  <c r="S20" i="20"/>
  <c r="S21" i="12"/>
  <c r="S20" i="9"/>
  <c r="G30" i="9" s="1"/>
  <c r="I24" i="1"/>
  <c r="T21" i="32"/>
  <c r="C25" i="32" s="1"/>
  <c r="S22" i="32"/>
  <c r="C30" i="24"/>
  <c r="G30" i="24" s="1"/>
  <c r="B19" i="1"/>
  <c r="G19" i="1" s="1"/>
  <c r="K24" i="1"/>
  <c r="C28" i="1" s="1"/>
  <c r="F24" i="1"/>
  <c r="C20" i="1"/>
  <c r="G20" i="1" s="1"/>
  <c r="C30" i="36"/>
  <c r="G30" i="36" s="1"/>
  <c r="G18" i="1"/>
  <c r="C24" i="1"/>
  <c r="S22" i="34"/>
  <c r="S22" i="36"/>
  <c r="G17" i="1"/>
  <c r="S22" i="37"/>
  <c r="E24" i="1"/>
  <c r="C30" i="32"/>
  <c r="G30" i="32" s="1"/>
  <c r="B9" i="1"/>
  <c r="G9" i="1" s="1"/>
  <c r="T21" i="37"/>
  <c r="C25" i="37" s="1"/>
  <c r="B15" i="1" s="1"/>
  <c r="G15" i="1" s="1"/>
  <c r="T21" i="34"/>
  <c r="C25" i="34" s="1"/>
  <c r="B12" i="1" s="1"/>
  <c r="G12" i="1" s="1"/>
  <c r="C30" i="20" l="1"/>
  <c r="G30" i="20" s="1"/>
  <c r="B6" i="1"/>
  <c r="B23" i="1"/>
  <c r="G23" i="1" s="1"/>
  <c r="C35" i="5"/>
  <c r="G35" i="5" s="1"/>
  <c r="C30" i="34"/>
  <c r="G30" i="34" s="1"/>
  <c r="C30" i="37"/>
  <c r="G30" i="37" s="1"/>
  <c r="C31" i="12"/>
  <c r="H31" i="12" s="1"/>
  <c r="B13" i="1"/>
  <c r="G13" i="1" s="1"/>
  <c r="C31" i="18"/>
  <c r="G31" i="18" s="1"/>
  <c r="B22" i="1"/>
  <c r="G22" i="1" s="1"/>
  <c r="G6" i="1" l="1"/>
  <c r="G24" i="1" s="1"/>
  <c r="B24" i="1"/>
  <c r="C27" i="1" s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<sst xmlns="http://schemas.openxmlformats.org/spreadsheetml/2006/main" count="757" uniqueCount="107">
  <si>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</si>
  <si>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</si>
  <si>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</si>
  <si>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</si>
  <si>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</si>
  <si>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</si>
  <si>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</si>
  <si>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</si>
  <si>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</si>
  <si>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</si>
  <si>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</si>
  <si>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</si>
  <si>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</si>
  <si>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</si>
  <si>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</si>
  <si>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</si>
  <si>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</si>
  <si>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</si>
  <si>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</si>
  <si>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</si>
  <si>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</si>
  <si>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</si>
  <si>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</si>
  <si>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</si>
  <si>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</si>
  <si>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</si>
  <si>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</si>
  <si>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</si>
  <si>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</si>
  <si>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</si>
  <si>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</si>
  <si>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</si>
  <si>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</si>
  <si>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</si>
  <si>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</si>
  <si>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</si>
  <si>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</si>
  <si>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</si>
  <si>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</si>
  <si>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</si>
  <si>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</si>
  <si>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</si>
  <si>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</si>
  <si>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</si>
  <si>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</si>
  <si>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</si>
  <si>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</si>
  <si>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</si>
  <si>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</si>
  <si>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</si>
  <si>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</si>
  <si>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</si>
  <si>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</si>
  <si>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</si>
  <si>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</si>
  <si>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</si>
  <si>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</si>
  <si>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</si>
  <si>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</si>
  <si>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</si>
  <si>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</si>
  <si>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</si>
  <si>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A Hammond</t>
  </si>
  <si>
    <t>W/E 21.09.14</t>
  </si>
  <si>
    <t>first aid course</t>
  </si>
  <si>
    <t>unit</t>
  </si>
  <si>
    <t>1to6</t>
  </si>
  <si>
    <t>units</t>
  </si>
  <si>
    <t>frames</t>
  </si>
  <si>
    <t>casements</t>
  </si>
  <si>
    <t>panels</t>
  </si>
  <si>
    <t>forklift</t>
  </si>
  <si>
    <t>maintenance sander</t>
  </si>
  <si>
    <t>architraves</t>
  </si>
  <si>
    <t>lockers</t>
  </si>
  <si>
    <t>cupboard</t>
  </si>
  <si>
    <t>moving materials</t>
  </si>
  <si>
    <t>labouring</t>
  </si>
  <si>
    <t>extraction</t>
  </si>
  <si>
    <t>production meeting</t>
  </si>
  <si>
    <t>supervision</t>
  </si>
  <si>
    <t>paintshop maintenance</t>
  </si>
  <si>
    <t>doors</t>
  </si>
  <si>
    <t>loading /design change</t>
  </si>
  <si>
    <t>driving to warwick / goodwins</t>
  </si>
  <si>
    <t>tidy mill</t>
  </si>
  <si>
    <t xml:space="preserve">driving to london </t>
  </si>
  <si>
    <t>stairs</t>
  </si>
  <si>
    <t>door</t>
  </si>
  <si>
    <t>desks</t>
  </si>
  <si>
    <t>access panel</t>
  </si>
  <si>
    <t>fridge unit</t>
  </si>
  <si>
    <t>mirrors</t>
  </si>
  <si>
    <t>frame</t>
  </si>
  <si>
    <t>clean out spray booth</t>
  </si>
  <si>
    <t>loading</t>
  </si>
  <si>
    <t>KENS08</t>
  </si>
  <si>
    <t>BRIG03(read)</t>
  </si>
  <si>
    <t>offi01</t>
  </si>
  <si>
    <t>WEST08</t>
  </si>
  <si>
    <t>GROV03</t>
  </si>
  <si>
    <t>PALA01</t>
  </si>
  <si>
    <t>QUEE06</t>
  </si>
  <si>
    <t>STEP02</t>
  </si>
  <si>
    <t>EGER01</t>
  </si>
  <si>
    <t>BRIS04(PF)</t>
  </si>
  <si>
    <t>ASCH01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</si>
</sst>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20" sqref="K20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40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40</v>
      </c>
      <c r="H6" s="11">
        <f>SUM(Caldecott!C31)</f>
        <v>0</v>
      </c>
      <c r="I6" s="11">
        <f>SUM(Caldecott!C32)</f>
        <v>0</v>
      </c>
      <c r="K6" s="44">
        <f>SUM(Caldecott!I26)</f>
        <v>16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2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42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</v>
      </c>
      <c r="B8" s="9">
        <f>SUM(Doran!C25)</f>
        <v>32</v>
      </c>
      <c r="C8" s="9">
        <f>SUM(Doran!C26)</f>
        <v>1.5</v>
      </c>
      <c r="D8" s="9">
        <f>SUM(Doran!C27)</f>
        <v>0</v>
      </c>
      <c r="E8" s="9">
        <f>SUM(Doran!C28)</f>
        <v>8</v>
      </c>
      <c r="F8" s="9">
        <f>SUM(Doran!C29)</f>
        <v>0</v>
      </c>
      <c r="G8" s="10">
        <f t="shared" ref="G8:G23" si="0">B8+C8+D8+E8+F8</f>
        <v>41.5</v>
      </c>
      <c r="H8" s="11">
        <f>SUM(Doran!C31)</f>
        <v>0</v>
      </c>
      <c r="I8" s="11">
        <f>SUM(Doran!C32)</f>
        <v>0</v>
      </c>
      <c r="K8" s="44">
        <f>SUM(Doran!I26)</f>
        <v>0</v>
      </c>
    </row>
    <row r="9" spans="1:11" x14ac:dyDescent="0.25">
      <c r="A9" s="8" t="s">
        <v>56</v>
      </c>
      <c r="B9" s="9">
        <f>SUM(Drinkwater!C25)</f>
        <v>16</v>
      </c>
      <c r="C9" s="9">
        <f>SUM(Drinkwater!C26)</f>
        <v>2</v>
      </c>
      <c r="D9" s="9">
        <f>SUM(Drinkwater!C27)</f>
        <v>0</v>
      </c>
      <c r="E9" s="9">
        <f>SUM(Drinkwater!C28)</f>
        <v>24</v>
      </c>
      <c r="F9" s="9">
        <f>SUM(Drinkwater!C29)</f>
        <v>0</v>
      </c>
      <c r="G9" s="10">
        <f t="shared" si="0"/>
        <v>42</v>
      </c>
      <c r="H9" s="11">
        <f>SUM(Drinkwater!C31)</f>
        <v>0</v>
      </c>
      <c r="I9" s="11">
        <f>SUM(Drinkwater!C32)</f>
        <v>0</v>
      </c>
      <c r="K9" s="44">
        <f>SUM(Drinkwater!I26)</f>
        <v>0</v>
      </c>
    </row>
    <row r="10" spans="1:11" x14ac:dyDescent="0.25">
      <c r="A10" s="8" t="s">
        <v>62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58</v>
      </c>
      <c r="B12" s="9">
        <f>SUM(Hodgson!C25)</f>
        <v>37.503999999999998</v>
      </c>
      <c r="C12" s="9">
        <f>SUM(Hodgson!C26)</f>
        <v>0</v>
      </c>
      <c r="D12" s="9">
        <f>SUM(Hodgson!C27)</f>
        <v>0</v>
      </c>
      <c r="E12" s="9">
        <f>SUM(Hodgson!C28)</f>
        <v>0</v>
      </c>
      <c r="F12" s="9">
        <f>SUM(Hodgson!C29)</f>
        <v>0</v>
      </c>
      <c r="G12" s="10">
        <f t="shared" si="0"/>
        <v>37.503999999999998</v>
      </c>
      <c r="H12" s="11">
        <f>SUM(Hodgson!C31)</f>
        <v>0</v>
      </c>
      <c r="I12" s="11">
        <f>SUM(Hodgson!C32)</f>
        <v>0</v>
      </c>
      <c r="K12" s="44">
        <f>SUM(Hodgson!I26)</f>
        <v>9.75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2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42</v>
      </c>
      <c r="H13" s="11">
        <f>SUM(Kendrick!C32)</f>
        <v>0</v>
      </c>
      <c r="I13" s="11">
        <f>SUM(Kendrick!C33)</f>
        <v>0</v>
      </c>
      <c r="K13" s="44">
        <f>SUM(Kendrick!I27)</f>
        <v>4</v>
      </c>
    </row>
    <row r="14" spans="1:11" x14ac:dyDescent="0.25">
      <c r="A14" s="8" t="s">
        <v>9</v>
      </c>
      <c r="B14" s="9">
        <f>SUM(McSharry!C25)</f>
        <v>39.25</v>
      </c>
      <c r="C14" s="9">
        <f>SUM(McSharry!C26)</f>
        <v>1.5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40.75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x14ac:dyDescent="0.25">
      <c r="A15" s="8" t="s">
        <v>61</v>
      </c>
      <c r="B15" s="9">
        <f>SUM(Pender!C25)</f>
        <v>40</v>
      </c>
      <c r="C15" s="9">
        <f>SUM(Pender!C26)</f>
        <v>0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40</v>
      </c>
      <c r="H15" s="11">
        <f>SUM(Pender!C31)</f>
        <v>0</v>
      </c>
      <c r="I15" s="11">
        <f>SUM(Pender!C32)</f>
        <v>0</v>
      </c>
      <c r="K15" s="44">
        <f>SUM(Pender!I26)</f>
        <v>40</v>
      </c>
    </row>
    <row r="16" spans="1:11" x14ac:dyDescent="0.25">
      <c r="A16" s="8" t="s">
        <v>10</v>
      </c>
      <c r="B16" s="9">
        <f>SUM(Reading!C25)</f>
        <v>37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37</v>
      </c>
      <c r="H16" s="11">
        <f>SUM(Reading!C31)</f>
        <v>0</v>
      </c>
      <c r="I16" s="11">
        <f>SUM(Reading!C32)</f>
        <v>0</v>
      </c>
      <c r="K16" s="44">
        <f>SUM(Reading!I26)</f>
        <v>0</v>
      </c>
    </row>
    <row r="17" spans="1:11" x14ac:dyDescent="0.25">
      <c r="A17" s="8" t="s">
        <v>11</v>
      </c>
      <c r="B17" s="9">
        <f>SUM(Spann!C27)</f>
        <v>32</v>
      </c>
      <c r="C17" s="9">
        <f>SUM(Spann!C28)</f>
        <v>2</v>
      </c>
      <c r="D17" s="9">
        <f>SUM(Spann!C29)</f>
        <v>0</v>
      </c>
      <c r="E17" s="9">
        <f>SUM(Spann!C30)</f>
        <v>8</v>
      </c>
      <c r="F17" s="9">
        <f>SUM(Spann!C31)</f>
        <v>0</v>
      </c>
      <c r="G17" s="10">
        <f t="shared" si="0"/>
        <v>42</v>
      </c>
      <c r="H17" s="11">
        <f>SUM(Spann!C33)</f>
        <v>0</v>
      </c>
      <c r="I17" s="11">
        <f>SUM(Spann!C34)</f>
        <v>0</v>
      </c>
      <c r="K17" s="44">
        <f>SUM(Spann!I28)</f>
        <v>2.75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2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42</v>
      </c>
      <c r="H18" s="11">
        <f>SUM(Taylor!C31)</f>
        <v>0</v>
      </c>
      <c r="I18" s="11">
        <f>SUM(Taylor!C32)</f>
        <v>0</v>
      </c>
      <c r="K18" s="44">
        <f>SUM(Taylor!I26)</f>
        <v>1.25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0.25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40.25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60</v>
      </c>
      <c r="B20" s="9">
        <f>SUM(Watkins!C25)</f>
        <v>40</v>
      </c>
      <c r="C20" s="9">
        <f>SUM(Watkins!C26)</f>
        <v>2</v>
      </c>
      <c r="D20" s="9">
        <f>SUM(Watkins!C27)</f>
        <v>0</v>
      </c>
      <c r="E20" s="9">
        <f>SUM(Watkins!C28)</f>
        <v>0</v>
      </c>
      <c r="F20" s="9">
        <f>SUM(Watkins!C29)</f>
        <v>0</v>
      </c>
      <c r="G20" s="10">
        <f t="shared" si="0"/>
        <v>42</v>
      </c>
      <c r="H20" s="11">
        <f>SUM(Watkins!C31)</f>
        <v>0</v>
      </c>
      <c r="I20" s="11">
        <f>SUM(Watkins!C32)</f>
        <v>0</v>
      </c>
      <c r="K20" s="44">
        <f>SUM(Watkins!I26)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2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42</v>
      </c>
      <c r="H21" s="11">
        <f>SUM(N.Winterburn!C31)</f>
        <v>0</v>
      </c>
      <c r="I21" s="11">
        <f>SUM(N.Winterburn!C32)</f>
        <v>0</v>
      </c>
      <c r="K21" s="44">
        <f>SUM(N.Winterburn!I26)</f>
        <v>9</v>
      </c>
    </row>
    <row r="22" spans="1:11" x14ac:dyDescent="0.25">
      <c r="A22" s="8" t="s">
        <v>13</v>
      </c>
      <c r="B22" s="9">
        <f>SUM(T.Winterburn!C26)</f>
        <v>37</v>
      </c>
      <c r="C22" s="9">
        <f>SUM(T.Winterburn!C27)</f>
        <v>2</v>
      </c>
      <c r="D22" s="9">
        <f>SUM(N.Winterburn!C28)</f>
        <v>0</v>
      </c>
      <c r="E22" s="9">
        <f>SUM(T.Winterburn!C29)</f>
        <v>0</v>
      </c>
      <c r="F22" s="9">
        <f>SUM(T.Winterburn!C30)</f>
        <v>0</v>
      </c>
      <c r="G22" s="10">
        <f t="shared" si="0"/>
        <v>39</v>
      </c>
      <c r="H22" s="11">
        <f>SUM(T.Winterburn!C32)</f>
        <v>0</v>
      </c>
      <c r="I22" s="11">
        <f>SUM(T.Winterburn!C33)</f>
        <v>0</v>
      </c>
      <c r="K22" s="44">
        <f>SUM(T.Winterburn!I27)</f>
        <v>9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4.5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44.5</v>
      </c>
      <c r="H23" s="11">
        <f>SUM(Wright!C36)</f>
        <v>0</v>
      </c>
      <c r="I23" s="11">
        <f>SUM(Wright!C37)</f>
        <v>0</v>
      </c>
      <c r="K23" s="44">
        <f>SUM(Wright!I31)</f>
        <v>40.75</v>
      </c>
    </row>
    <row r="24" spans="1:11" s="4" customFormat="1" x14ac:dyDescent="0.25">
      <c r="A24" s="12" t="s">
        <v>24</v>
      </c>
      <c r="B24" s="13">
        <f t="shared" ref="B24:I24" si="1">SUM(B6:B23)</f>
        <v>667.75400000000002</v>
      </c>
      <c r="C24" s="13">
        <f t="shared" si="1"/>
        <v>23.75</v>
      </c>
      <c r="D24" s="13">
        <f t="shared" si="1"/>
        <v>0</v>
      </c>
      <c r="E24" s="13">
        <f t="shared" si="1"/>
        <v>40</v>
      </c>
      <c r="F24" s="13">
        <f t="shared" si="1"/>
        <v>0</v>
      </c>
      <c r="G24" s="13">
        <f t="shared" si="1"/>
        <v>731.50400000000002</v>
      </c>
      <c r="H24" s="14">
        <f t="shared" si="1"/>
        <v>0</v>
      </c>
      <c r="I24" s="14">
        <f t="shared" si="1"/>
        <v>0</v>
      </c>
      <c r="K24" s="13">
        <f>SUM(K6:K23)</f>
        <v>132.5</v>
      </c>
    </row>
    <row r="27" spans="1:11" x14ac:dyDescent="0.25">
      <c r="A27" s="1" t="s">
        <v>30</v>
      </c>
      <c r="C27" s="35">
        <f>B24+C24+D24</f>
        <v>691.50400000000002</v>
      </c>
    </row>
    <row r="28" spans="1:11" x14ac:dyDescent="0.25">
      <c r="A28" s="1" t="s">
        <v>31</v>
      </c>
      <c r="C28" s="35">
        <f>K24</f>
        <v>132.5</v>
      </c>
    </row>
    <row r="29" spans="1:11" x14ac:dyDescent="0.25">
      <c r="A29" s="1" t="s">
        <v>35</v>
      </c>
      <c r="C29" s="42">
        <f>C28/C27</f>
        <v>0.19161132835095676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6.3</v>
      </c>
      <c r="F3" s="56">
        <v>16.3</v>
      </c>
      <c r="G3" s="56">
        <v>8.4499999999999993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89">
        <v>1</v>
      </c>
      <c r="F4" s="89"/>
      <c r="G4" s="89">
        <v>1</v>
      </c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2</v>
      </c>
      <c r="T4" s="25">
        <f t="shared" ref="T4:T17" si="0">SUM(S4-U4-V4)</f>
        <v>1</v>
      </c>
      <c r="U4" s="28">
        <v>1</v>
      </c>
      <c r="V4" s="28"/>
    </row>
    <row r="5" spans="1:22" x14ac:dyDescent="0.25">
      <c r="A5" s="49">
        <v>6296</v>
      </c>
      <c r="B5" s="81" t="s">
        <v>96</v>
      </c>
      <c r="C5" s="51">
        <v>18</v>
      </c>
      <c r="D5" s="39" t="s">
        <v>74</v>
      </c>
      <c r="E5" s="89">
        <v>8.5</v>
      </c>
      <c r="F5" s="89"/>
      <c r="G5" s="89">
        <v>6.25</v>
      </c>
      <c r="H5" s="89"/>
      <c r="I5" s="90">
        <v>8</v>
      </c>
      <c r="J5" s="87"/>
      <c r="K5" s="90">
        <v>8</v>
      </c>
      <c r="L5" s="87"/>
      <c r="M5" s="90">
        <v>8</v>
      </c>
      <c r="N5" s="87"/>
      <c r="O5" s="86"/>
      <c r="P5" s="87"/>
      <c r="Q5" s="84"/>
      <c r="R5" s="85"/>
      <c r="S5" s="25">
        <f t="shared" ref="S5:S20" si="1">E5+G5+I5+K5+M5+O5+Q5</f>
        <v>38.75</v>
      </c>
      <c r="T5" s="25">
        <f t="shared" si="0"/>
        <v>38.25</v>
      </c>
      <c r="U5" s="28">
        <v>0.5</v>
      </c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9.5</v>
      </c>
      <c r="F20" s="83"/>
      <c r="G20" s="82">
        <f>SUM(G4:G19)</f>
        <v>7.25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40.75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0.75</v>
      </c>
      <c r="T22" s="28"/>
      <c r="U22" s="28">
        <f>SUM(U4:U21)</f>
        <v>1.5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1.5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98</v>
      </c>
      <c r="C4" s="51"/>
      <c r="D4" s="39" t="s">
        <v>77</v>
      </c>
      <c r="E4" s="89">
        <v>7</v>
      </c>
      <c r="F4" s="89"/>
      <c r="G4" s="89">
        <v>6</v>
      </c>
      <c r="H4" s="89"/>
      <c r="I4" s="89">
        <v>1</v>
      </c>
      <c r="J4" s="89"/>
      <c r="K4" s="89">
        <v>8</v>
      </c>
      <c r="L4" s="89"/>
      <c r="M4" s="89">
        <v>8</v>
      </c>
      <c r="N4" s="89"/>
      <c r="O4" s="86"/>
      <c r="P4" s="87"/>
      <c r="Q4" s="84"/>
      <c r="R4" s="85"/>
      <c r="S4" s="25">
        <f>E4+G4+I4+K4+M4+O4+Q4</f>
        <v>30</v>
      </c>
      <c r="T4" s="25">
        <f t="shared" ref="T4:T17" si="0">SUM(S4-U4-V4)</f>
        <v>30</v>
      </c>
      <c r="U4" s="28"/>
      <c r="V4" s="28"/>
    </row>
    <row r="5" spans="1:22" x14ac:dyDescent="0.25">
      <c r="A5" s="49">
        <v>3600</v>
      </c>
      <c r="B5" s="49" t="s">
        <v>98</v>
      </c>
      <c r="C5" s="51"/>
      <c r="D5" s="39" t="s">
        <v>84</v>
      </c>
      <c r="E5" s="89">
        <v>1</v>
      </c>
      <c r="F5" s="89"/>
      <c r="G5" s="89">
        <v>2</v>
      </c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3600</v>
      </c>
      <c r="B6" s="49" t="s">
        <v>98</v>
      </c>
      <c r="C6" s="51"/>
      <c r="D6" s="39" t="s">
        <v>86</v>
      </c>
      <c r="E6" s="89"/>
      <c r="F6" s="89"/>
      <c r="G6" s="89"/>
      <c r="H6" s="89"/>
      <c r="I6" s="90">
        <v>7</v>
      </c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4"/>
      <c r="B10" s="49"/>
      <c r="C10" s="51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9"/>
      <c r="C11" s="51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9"/>
      <c r="C12" s="51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9"/>
      <c r="C13" s="51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11</v>
      </c>
      <c r="F3" s="56">
        <v>16.3</v>
      </c>
      <c r="G3" s="56">
        <v>8</v>
      </c>
      <c r="H3" s="56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6439</v>
      </c>
      <c r="B4" s="81" t="s">
        <v>102</v>
      </c>
      <c r="C4" s="51">
        <v>2</v>
      </c>
      <c r="D4" s="39" t="s">
        <v>69</v>
      </c>
      <c r="E4" s="89">
        <v>2.75</v>
      </c>
      <c r="F4" s="89"/>
      <c r="G4" s="89"/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2.75</v>
      </c>
      <c r="T4" s="25">
        <f t="shared" ref="T4:T17" si="0">SUM(S4-U4-V4)</f>
        <v>2.75</v>
      </c>
      <c r="U4" s="28"/>
      <c r="V4" s="28"/>
    </row>
    <row r="5" spans="1:22" x14ac:dyDescent="0.25">
      <c r="A5" s="49">
        <v>6301</v>
      </c>
      <c r="B5" s="81" t="s">
        <v>103</v>
      </c>
      <c r="C5" s="51">
        <v>36</v>
      </c>
      <c r="D5" s="39" t="s">
        <v>70</v>
      </c>
      <c r="E5" s="89">
        <v>2.25</v>
      </c>
      <c r="F5" s="89"/>
      <c r="G5" s="89">
        <v>7</v>
      </c>
      <c r="H5" s="89"/>
      <c r="I5" s="90">
        <v>3</v>
      </c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12.25</v>
      </c>
      <c r="T5" s="25">
        <f t="shared" si="0"/>
        <v>12.25</v>
      </c>
      <c r="U5" s="28"/>
      <c r="V5" s="28"/>
    </row>
    <row r="6" spans="1:22" x14ac:dyDescent="0.25">
      <c r="A6" s="49">
        <v>6450</v>
      </c>
      <c r="B6" s="81" t="s">
        <v>101</v>
      </c>
      <c r="C6" s="51" t="s">
        <v>66</v>
      </c>
      <c r="D6" s="39" t="s">
        <v>67</v>
      </c>
      <c r="E6" s="89"/>
      <c r="F6" s="89"/>
      <c r="G6" s="89">
        <v>1</v>
      </c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5826</v>
      </c>
      <c r="B7" s="81" t="s">
        <v>105</v>
      </c>
      <c r="C7" s="51">
        <v>23</v>
      </c>
      <c r="D7" s="39" t="s">
        <v>88</v>
      </c>
      <c r="E7" s="89"/>
      <c r="F7" s="89"/>
      <c r="G7" s="89"/>
      <c r="H7" s="89"/>
      <c r="I7" s="90">
        <v>5</v>
      </c>
      <c r="J7" s="87"/>
      <c r="K7" s="86">
        <v>8</v>
      </c>
      <c r="L7" s="87"/>
      <c r="M7" s="86">
        <v>8</v>
      </c>
      <c r="N7" s="87"/>
      <c r="O7" s="86"/>
      <c r="P7" s="87"/>
      <c r="Q7" s="84"/>
      <c r="R7" s="85"/>
      <c r="S7" s="25">
        <f t="shared" si="1"/>
        <v>21</v>
      </c>
      <c r="T7" s="25">
        <f t="shared" si="0"/>
        <v>21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5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-3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8" sqref="E18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48</v>
      </c>
      <c r="D4" s="39" t="s">
        <v>68</v>
      </c>
      <c r="E4" s="89">
        <v>2.75</v>
      </c>
      <c r="F4" s="89"/>
      <c r="G4" s="89">
        <v>2.5</v>
      </c>
      <c r="H4" s="89"/>
      <c r="I4" s="89">
        <v>0.5</v>
      </c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5.75</v>
      </c>
      <c r="T4" s="25">
        <f t="shared" ref="T4:T19" si="0">SUM(S4-U4-V4)</f>
        <v>5.75</v>
      </c>
      <c r="U4" s="28"/>
      <c r="V4" s="28"/>
    </row>
    <row r="5" spans="1:22" x14ac:dyDescent="0.25">
      <c r="A5" s="49">
        <v>6296</v>
      </c>
      <c r="B5" s="81" t="s">
        <v>96</v>
      </c>
      <c r="C5" s="51">
        <v>49</v>
      </c>
      <c r="D5" s="39" t="s">
        <v>68</v>
      </c>
      <c r="E5" s="89">
        <v>2.75</v>
      </c>
      <c r="F5" s="89"/>
      <c r="G5" s="89">
        <v>2.5</v>
      </c>
      <c r="H5" s="89"/>
      <c r="I5" s="90">
        <v>0.5</v>
      </c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2" si="1">E5+G5+I5+K5+M5+O5+Q5</f>
        <v>5.75</v>
      </c>
      <c r="T5" s="25">
        <f t="shared" si="0"/>
        <v>5.75</v>
      </c>
      <c r="U5" s="28"/>
      <c r="V5" s="28"/>
    </row>
    <row r="6" spans="1:22" x14ac:dyDescent="0.25">
      <c r="A6" s="49">
        <v>6296</v>
      </c>
      <c r="B6" s="81" t="s">
        <v>96</v>
      </c>
      <c r="C6" s="51">
        <v>50</v>
      </c>
      <c r="D6" s="39" t="s">
        <v>68</v>
      </c>
      <c r="E6" s="89">
        <v>3</v>
      </c>
      <c r="F6" s="89"/>
      <c r="G6" s="89">
        <v>2.5</v>
      </c>
      <c r="H6" s="89"/>
      <c r="I6" s="90">
        <v>0.5</v>
      </c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6</v>
      </c>
      <c r="T6" s="25">
        <f t="shared" si="0"/>
        <v>4</v>
      </c>
      <c r="U6" s="28">
        <v>2</v>
      </c>
      <c r="V6" s="28"/>
    </row>
    <row r="7" spans="1:22" x14ac:dyDescent="0.25">
      <c r="A7" s="49">
        <v>6435</v>
      </c>
      <c r="B7" s="81" t="s">
        <v>106</v>
      </c>
      <c r="C7" s="49">
        <v>1</v>
      </c>
      <c r="D7" s="39" t="s">
        <v>87</v>
      </c>
      <c r="E7" s="89"/>
      <c r="F7" s="89"/>
      <c r="G7" s="89"/>
      <c r="H7" s="89"/>
      <c r="I7" s="90">
        <v>6</v>
      </c>
      <c r="J7" s="87"/>
      <c r="K7" s="86">
        <v>7.75</v>
      </c>
      <c r="L7" s="87"/>
      <c r="M7" s="86"/>
      <c r="N7" s="87"/>
      <c r="O7" s="86"/>
      <c r="P7" s="87"/>
      <c r="Q7" s="84"/>
      <c r="R7" s="85"/>
      <c r="S7" s="25">
        <f t="shared" si="1"/>
        <v>13.75</v>
      </c>
      <c r="T7" s="25">
        <f t="shared" si="0"/>
        <v>13.75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3"/>
      <c r="B11" s="49"/>
      <c r="C11" s="49"/>
      <c r="D11" s="39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>
        <v>3600</v>
      </c>
      <c r="B18" s="49" t="s">
        <v>98</v>
      </c>
      <c r="C18" s="49"/>
      <c r="D18" s="27" t="s">
        <v>72</v>
      </c>
      <c r="E18" s="86">
        <v>0.75</v>
      </c>
      <c r="F18" s="87"/>
      <c r="G18" s="86"/>
      <c r="H18" s="87"/>
      <c r="I18" s="86"/>
      <c r="J18" s="87"/>
      <c r="K18" s="86"/>
      <c r="L18" s="87"/>
      <c r="M18" s="86"/>
      <c r="N18" s="87"/>
      <c r="O18" s="86"/>
      <c r="P18" s="87"/>
      <c r="Q18" s="84"/>
      <c r="R18" s="85"/>
      <c r="S18" s="25">
        <f t="shared" si="1"/>
        <v>0.75</v>
      </c>
      <c r="T18" s="25">
        <f t="shared" si="0"/>
        <v>0.75</v>
      </c>
      <c r="U18" s="28"/>
      <c r="V18" s="28"/>
    </row>
    <row r="19" spans="1:22" x14ac:dyDescent="0.25">
      <c r="A19" s="49">
        <v>3600</v>
      </c>
      <c r="B19" s="49" t="s">
        <v>98</v>
      </c>
      <c r="C19" s="49"/>
      <c r="D19" s="27" t="s">
        <v>71</v>
      </c>
      <c r="E19" s="86">
        <v>0.75</v>
      </c>
      <c r="F19" s="87"/>
      <c r="G19" s="86">
        <v>0.5</v>
      </c>
      <c r="H19" s="87"/>
      <c r="I19" s="86">
        <v>0.5</v>
      </c>
      <c r="J19" s="87"/>
      <c r="K19" s="86">
        <v>0.25</v>
      </c>
      <c r="L19" s="87"/>
      <c r="M19" s="86"/>
      <c r="N19" s="87"/>
      <c r="O19" s="86"/>
      <c r="P19" s="87"/>
      <c r="Q19" s="84"/>
      <c r="R19" s="85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>
        <v>8</v>
      </c>
      <c r="N20" s="85"/>
      <c r="O20" s="84"/>
      <c r="P20" s="85"/>
      <c r="Q20" s="84"/>
      <c r="R20" s="85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82">
        <f>SUM(E4:E21)</f>
        <v>10</v>
      </c>
      <c r="F22" s="83"/>
      <c r="G22" s="82">
        <f>SUM(G4:G21)</f>
        <v>8</v>
      </c>
      <c r="H22" s="83"/>
      <c r="I22" s="82">
        <f>SUM(I4:I21)</f>
        <v>8</v>
      </c>
      <c r="J22" s="83"/>
      <c r="K22" s="82">
        <f>SUM(K4:K21)</f>
        <v>8</v>
      </c>
      <c r="L22" s="83"/>
      <c r="M22" s="82">
        <f>SUM(M4:M21)</f>
        <v>8</v>
      </c>
      <c r="N22" s="83"/>
      <c r="O22" s="82">
        <f>SUM(O4:O21)</f>
        <v>0</v>
      </c>
      <c r="P22" s="83"/>
      <c r="Q22" s="82">
        <f>SUM(Q4:Q21)</f>
        <v>0</v>
      </c>
      <c r="R22" s="83"/>
      <c r="S22" s="25">
        <f t="shared" si="1"/>
        <v>42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2</v>
      </c>
      <c r="T24" s="28"/>
      <c r="U24" s="28">
        <f>SUM(U4:U23)</f>
        <v>2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32</v>
      </c>
      <c r="I27" s="2">
        <v>3600</v>
      </c>
    </row>
    <row r="28" spans="1:22" x14ac:dyDescent="0.25">
      <c r="A28" s="16" t="s">
        <v>26</v>
      </c>
      <c r="C28" s="41">
        <f>U24</f>
        <v>2</v>
      </c>
      <c r="D28" s="33"/>
      <c r="I28" s="45">
        <v>2.75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8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42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17" sqref="K17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89">
        <v>1.25</v>
      </c>
      <c r="F4" s="89"/>
      <c r="G4" s="89"/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1.25</v>
      </c>
      <c r="T4" s="25">
        <f t="shared" ref="T4:T17" si="0">SUM(S4-U4-V4)</f>
        <v>-0.25</v>
      </c>
      <c r="U4" s="28">
        <v>1.5</v>
      </c>
      <c r="V4" s="28"/>
    </row>
    <row r="5" spans="1:22" x14ac:dyDescent="0.25">
      <c r="A5" s="49">
        <v>6439</v>
      </c>
      <c r="B5" s="81" t="s">
        <v>102</v>
      </c>
      <c r="C5" s="51">
        <v>2</v>
      </c>
      <c r="D5" s="39" t="s">
        <v>69</v>
      </c>
      <c r="E5" s="89">
        <v>8.75</v>
      </c>
      <c r="F5" s="89"/>
      <c r="G5" s="89">
        <v>8</v>
      </c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16.75</v>
      </c>
      <c r="T5" s="25">
        <f t="shared" si="0"/>
        <v>16.25</v>
      </c>
      <c r="U5" s="28">
        <v>0.5</v>
      </c>
      <c r="V5" s="28"/>
    </row>
    <row r="6" spans="1:22" x14ac:dyDescent="0.25">
      <c r="A6" s="49">
        <v>6344</v>
      </c>
      <c r="B6" s="81" t="s">
        <v>104</v>
      </c>
      <c r="C6" s="51">
        <v>26</v>
      </c>
      <c r="D6" s="60" t="s">
        <v>82</v>
      </c>
      <c r="E6" s="89"/>
      <c r="F6" s="89"/>
      <c r="G6" s="89"/>
      <c r="H6" s="89"/>
      <c r="I6" s="90">
        <v>8</v>
      </c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9">
        <v>6296</v>
      </c>
      <c r="B7" s="81" t="s">
        <v>96</v>
      </c>
      <c r="C7" s="51">
        <v>54</v>
      </c>
      <c r="D7" s="60" t="s">
        <v>90</v>
      </c>
      <c r="E7" s="89"/>
      <c r="F7" s="89"/>
      <c r="G7" s="89"/>
      <c r="H7" s="89"/>
      <c r="I7" s="90"/>
      <c r="J7" s="87"/>
      <c r="K7" s="86">
        <v>6.25</v>
      </c>
      <c r="L7" s="87"/>
      <c r="M7" s="86"/>
      <c r="N7" s="87"/>
      <c r="O7" s="86"/>
      <c r="P7" s="87"/>
      <c r="Q7" s="84"/>
      <c r="R7" s="85"/>
      <c r="S7" s="25">
        <f t="shared" si="1"/>
        <v>6.25</v>
      </c>
      <c r="T7" s="25">
        <f t="shared" si="0"/>
        <v>6.25</v>
      </c>
      <c r="U7" s="28"/>
      <c r="V7" s="28"/>
    </row>
    <row r="8" spans="1:22" x14ac:dyDescent="0.25">
      <c r="A8" s="49">
        <v>6296</v>
      </c>
      <c r="B8" s="81" t="s">
        <v>96</v>
      </c>
      <c r="C8" s="51">
        <v>12</v>
      </c>
      <c r="D8" s="60" t="s">
        <v>92</v>
      </c>
      <c r="E8" s="89"/>
      <c r="F8" s="89"/>
      <c r="G8" s="89"/>
      <c r="H8" s="89"/>
      <c r="I8" s="90"/>
      <c r="J8" s="87"/>
      <c r="K8" s="86">
        <v>1.25</v>
      </c>
      <c r="L8" s="87"/>
      <c r="M8" s="86">
        <v>7.25</v>
      </c>
      <c r="N8" s="87"/>
      <c r="O8" s="86"/>
      <c r="P8" s="87"/>
      <c r="Q8" s="84"/>
      <c r="R8" s="85"/>
      <c r="S8" s="25">
        <f t="shared" si="1"/>
        <v>8.5</v>
      </c>
      <c r="T8" s="25">
        <f t="shared" si="0"/>
        <v>8.5</v>
      </c>
      <c r="U8" s="28"/>
      <c r="V8" s="28"/>
    </row>
    <row r="9" spans="1:22" x14ac:dyDescent="0.25">
      <c r="A9" s="67"/>
      <c r="B9" s="49"/>
      <c r="C9" s="51"/>
      <c r="D9" s="6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7"/>
      <c r="B10" s="49"/>
      <c r="C10" s="49"/>
      <c r="D10" s="61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9"/>
      <c r="C11" s="49"/>
      <c r="D11" s="61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9"/>
      <c r="C12" s="49"/>
      <c r="D12" s="61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9"/>
      <c r="C13" s="49"/>
      <c r="D13" s="61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9"/>
      <c r="C14" s="49"/>
      <c r="D14" s="61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9"/>
      <c r="C15" s="49"/>
      <c r="D15" s="61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9"/>
      <c r="C16" s="49"/>
      <c r="D16" s="61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98</v>
      </c>
      <c r="C17" s="49"/>
      <c r="D17" s="27" t="s">
        <v>71</v>
      </c>
      <c r="E17" s="86"/>
      <c r="F17" s="87"/>
      <c r="G17" s="86"/>
      <c r="H17" s="87"/>
      <c r="I17" s="86"/>
      <c r="J17" s="87"/>
      <c r="K17" s="86">
        <v>0.5</v>
      </c>
      <c r="L17" s="87"/>
      <c r="M17" s="86">
        <v>0.75</v>
      </c>
      <c r="N17" s="87"/>
      <c r="O17" s="86"/>
      <c r="P17" s="87"/>
      <c r="Q17" s="84"/>
      <c r="R17" s="85"/>
      <c r="S17" s="25">
        <f t="shared" si="1"/>
        <v>1.25</v>
      </c>
      <c r="T17" s="25">
        <f t="shared" si="0"/>
        <v>1.25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96"/>
      <c r="P18" s="97"/>
      <c r="Q18" s="96"/>
      <c r="R18" s="9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6"/>
      <c r="F19" s="97"/>
      <c r="G19" s="96"/>
      <c r="H19" s="97"/>
      <c r="I19" s="96"/>
      <c r="J19" s="97"/>
      <c r="K19" s="96"/>
      <c r="L19" s="97"/>
      <c r="M19" s="96"/>
      <c r="N19" s="97"/>
      <c r="O19" s="96"/>
      <c r="P19" s="97"/>
      <c r="Q19" s="96"/>
      <c r="R19" s="9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10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1.25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7.45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41</v>
      </c>
      <c r="D4" s="60" t="s">
        <v>68</v>
      </c>
      <c r="E4" s="89">
        <v>6.75</v>
      </c>
      <c r="F4" s="89"/>
      <c r="G4" s="89"/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6.75</v>
      </c>
      <c r="T4" s="25">
        <f t="shared" ref="T4:T17" si="0">SUM(S4-U4-V4)</f>
        <v>6.5</v>
      </c>
      <c r="U4" s="28">
        <v>0.25</v>
      </c>
      <c r="V4" s="28"/>
    </row>
    <row r="5" spans="1:22" x14ac:dyDescent="0.25">
      <c r="A5" s="49">
        <v>6296</v>
      </c>
      <c r="B5" s="81" t="s">
        <v>96</v>
      </c>
      <c r="C5" s="51">
        <v>9</v>
      </c>
      <c r="D5" s="60" t="s">
        <v>68</v>
      </c>
      <c r="E5" s="89">
        <v>1.5</v>
      </c>
      <c r="F5" s="89"/>
      <c r="G5" s="89">
        <v>8</v>
      </c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9">
        <v>6296</v>
      </c>
      <c r="B6" s="81" t="s">
        <v>96</v>
      </c>
      <c r="C6" s="51">
        <v>19</v>
      </c>
      <c r="D6" s="39" t="s">
        <v>74</v>
      </c>
      <c r="E6" s="89"/>
      <c r="F6" s="89"/>
      <c r="G6" s="89"/>
      <c r="H6" s="89"/>
      <c r="I6" s="90">
        <v>8</v>
      </c>
      <c r="J6" s="87"/>
      <c r="K6" s="86">
        <v>8</v>
      </c>
      <c r="L6" s="87"/>
      <c r="M6" s="86">
        <v>8</v>
      </c>
      <c r="N6" s="87"/>
      <c r="O6" s="86"/>
      <c r="P6" s="87"/>
      <c r="Q6" s="84"/>
      <c r="R6" s="85"/>
      <c r="S6" s="25">
        <f t="shared" si="1"/>
        <v>24</v>
      </c>
      <c r="T6" s="25">
        <f t="shared" si="0"/>
        <v>24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5"/>
      <c r="F11" s="66"/>
      <c r="G11" s="65"/>
      <c r="H11" s="66"/>
      <c r="I11" s="65"/>
      <c r="J11" s="66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86"/>
      <c r="F12" s="87"/>
      <c r="G12" s="86"/>
      <c r="H12" s="87"/>
      <c r="I12" s="65"/>
      <c r="J12" s="66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5"/>
      <c r="F13" s="66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5"/>
      <c r="F14" s="66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5"/>
      <c r="F15" s="66"/>
      <c r="G15" s="86"/>
      <c r="H15" s="87"/>
      <c r="I15" s="65"/>
      <c r="J15" s="66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8.25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40.25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0.25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0.25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6344</v>
      </c>
      <c r="B4" s="81" t="s">
        <v>104</v>
      </c>
      <c r="C4" s="51">
        <v>26</v>
      </c>
      <c r="D4" s="60" t="s">
        <v>82</v>
      </c>
      <c r="E4" s="89">
        <v>8</v>
      </c>
      <c r="F4" s="89"/>
      <c r="G4" s="89"/>
      <c r="H4" s="89"/>
      <c r="I4" s="89">
        <v>8</v>
      </c>
      <c r="J4" s="89"/>
      <c r="K4" s="89">
        <v>7</v>
      </c>
      <c r="L4" s="89"/>
      <c r="M4" s="89">
        <v>2</v>
      </c>
      <c r="N4" s="89"/>
      <c r="O4" s="86"/>
      <c r="P4" s="87"/>
      <c r="Q4" s="84"/>
      <c r="R4" s="85"/>
      <c r="S4" s="25">
        <f>E4+G4+G11+K4+M4+O4+Q4</f>
        <v>25</v>
      </c>
      <c r="T4" s="25">
        <f t="shared" ref="T4:T17" si="0">SUM(S4-U4-V4)</f>
        <v>25</v>
      </c>
      <c r="U4" s="28"/>
      <c r="V4" s="28"/>
    </row>
    <row r="5" spans="1:22" x14ac:dyDescent="0.25">
      <c r="A5" s="49">
        <v>6450</v>
      </c>
      <c r="B5" s="81" t="s">
        <v>101</v>
      </c>
      <c r="C5" s="51" t="s">
        <v>66</v>
      </c>
      <c r="D5" s="39" t="s">
        <v>67</v>
      </c>
      <c r="E5" s="89">
        <v>2</v>
      </c>
      <c r="F5" s="89"/>
      <c r="G5" s="89"/>
      <c r="H5" s="89"/>
      <c r="I5" s="90"/>
      <c r="J5" s="87"/>
      <c r="K5" s="86">
        <v>1</v>
      </c>
      <c r="L5" s="87"/>
      <c r="M5" s="86"/>
      <c r="N5" s="87"/>
      <c r="O5" s="86"/>
      <c r="P5" s="87"/>
      <c r="Q5" s="84"/>
      <c r="R5" s="85"/>
      <c r="S5" s="25">
        <f t="shared" ref="S5:S20" si="1">E5+G5+I5+K5+M5+O5+Q5</f>
        <v>3</v>
      </c>
      <c r="T5" s="25">
        <f t="shared" si="0"/>
        <v>1</v>
      </c>
      <c r="U5" s="28">
        <v>2</v>
      </c>
      <c r="V5" s="28"/>
    </row>
    <row r="6" spans="1:22" x14ac:dyDescent="0.25">
      <c r="A6" s="49">
        <v>6296</v>
      </c>
      <c r="B6" s="81" t="s">
        <v>96</v>
      </c>
      <c r="C6" s="51">
        <v>9</v>
      </c>
      <c r="D6" s="39" t="s">
        <v>93</v>
      </c>
      <c r="E6" s="89"/>
      <c r="F6" s="89"/>
      <c r="G6" s="89"/>
      <c r="H6" s="89"/>
      <c r="I6" s="90"/>
      <c r="J6" s="87"/>
      <c r="K6" s="86"/>
      <c r="L6" s="87"/>
      <c r="M6" s="86">
        <v>6</v>
      </c>
      <c r="N6" s="87"/>
      <c r="O6" s="86"/>
      <c r="P6" s="87"/>
      <c r="Q6" s="84"/>
      <c r="R6" s="85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3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3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48" t="s">
        <v>51</v>
      </c>
      <c r="E11" s="86"/>
      <c r="F11" s="87"/>
      <c r="G11" s="86">
        <v>8</v>
      </c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ref="S11" si="2">E11+G11+I11+K11+M11+O11+Q11</f>
        <v>8</v>
      </c>
      <c r="T11" s="25">
        <f t="shared" ref="T11" si="3">SUM(S11-U11-V11)</f>
        <v>8</v>
      </c>
      <c r="U11" s="28"/>
      <c r="V11" s="28"/>
    </row>
    <row r="12" spans="1:22" x14ac:dyDescent="0.25">
      <c r="A12" s="49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10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7:R17"/>
    <mergeCell ref="Q18:R18"/>
    <mergeCell ref="E17:F17"/>
    <mergeCell ref="G17:H17"/>
    <mergeCell ref="I17:J17"/>
    <mergeCell ref="K17:L17"/>
    <mergeCell ref="M17:N17"/>
    <mergeCell ref="O17:P17"/>
    <mergeCell ref="Q19:R19"/>
    <mergeCell ref="E18:F18"/>
    <mergeCell ref="G18:H18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I12:J12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13:F13"/>
    <mergeCell ref="E14:F14"/>
    <mergeCell ref="E15:F15"/>
    <mergeCell ref="I15:J15"/>
    <mergeCell ref="Q2:R2"/>
    <mergeCell ref="E4:F4"/>
    <mergeCell ref="G4:H4"/>
    <mergeCell ref="G11:H11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4:J4"/>
    <mergeCell ref="E11:F11"/>
    <mergeCell ref="I11:J11"/>
    <mergeCell ref="Q5:R5"/>
    <mergeCell ref="E6:F6"/>
    <mergeCell ref="G6:H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89">
        <v>9</v>
      </c>
      <c r="F4" s="89"/>
      <c r="G4" s="89">
        <v>4</v>
      </c>
      <c r="H4" s="89"/>
      <c r="I4" s="90">
        <v>7</v>
      </c>
      <c r="J4" s="87"/>
      <c r="K4" s="89"/>
      <c r="L4" s="89"/>
      <c r="M4" s="89"/>
      <c r="N4" s="89"/>
      <c r="O4" s="86"/>
      <c r="P4" s="87"/>
      <c r="Q4" s="84"/>
      <c r="R4" s="85"/>
      <c r="S4" s="25">
        <f>E4+G4+I4+K4+M4+O4+Q4</f>
        <v>20</v>
      </c>
      <c r="T4" s="25">
        <f t="shared" ref="T4:T17" si="0">SUM(S4-U4-V4)</f>
        <v>18</v>
      </c>
      <c r="U4" s="28">
        <v>2</v>
      </c>
      <c r="V4" s="28"/>
    </row>
    <row r="5" spans="1:22" x14ac:dyDescent="0.25">
      <c r="A5" s="49">
        <v>6439</v>
      </c>
      <c r="B5" s="81" t="s">
        <v>102</v>
      </c>
      <c r="C5" s="51">
        <v>2</v>
      </c>
      <c r="D5" s="39" t="s">
        <v>69</v>
      </c>
      <c r="E5" s="89"/>
      <c r="F5" s="89"/>
      <c r="G5" s="89">
        <v>3</v>
      </c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>
        <v>6296</v>
      </c>
      <c r="B6" s="81" t="s">
        <v>96</v>
      </c>
      <c r="C6" s="51">
        <v>28</v>
      </c>
      <c r="D6" s="60" t="s">
        <v>67</v>
      </c>
      <c r="E6" s="89"/>
      <c r="F6" s="89"/>
      <c r="G6" s="89"/>
      <c r="H6" s="89"/>
      <c r="I6" s="90"/>
      <c r="J6" s="87"/>
      <c r="K6" s="86">
        <v>7</v>
      </c>
      <c r="L6" s="87"/>
      <c r="M6" s="86"/>
      <c r="N6" s="87"/>
      <c r="O6" s="86"/>
      <c r="P6" s="87"/>
      <c r="Q6" s="84"/>
      <c r="R6" s="8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9">
        <v>6296</v>
      </c>
      <c r="B7" s="81" t="s">
        <v>96</v>
      </c>
      <c r="C7" s="51">
        <v>15</v>
      </c>
      <c r="D7" s="60" t="s">
        <v>67</v>
      </c>
      <c r="E7" s="89"/>
      <c r="F7" s="89"/>
      <c r="G7" s="89"/>
      <c r="H7" s="89"/>
      <c r="I7" s="90"/>
      <c r="J7" s="87"/>
      <c r="K7" s="86"/>
      <c r="L7" s="87"/>
      <c r="M7" s="86">
        <v>3</v>
      </c>
      <c r="N7" s="87"/>
      <c r="O7" s="86"/>
      <c r="P7" s="87"/>
      <c r="Q7" s="84"/>
      <c r="R7" s="8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8"/>
      <c r="B9" s="49"/>
      <c r="C9" s="51"/>
      <c r="D9" s="6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8"/>
      <c r="B10" s="49"/>
      <c r="C10" s="49"/>
      <c r="D10" s="61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9"/>
      <c r="C11" s="49"/>
      <c r="D11" s="61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9"/>
      <c r="C12" s="49"/>
      <c r="D12" s="61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61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8"/>
      <c r="B15" s="49"/>
      <c r="C15" s="49"/>
      <c r="D15" s="61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8"/>
      <c r="B16" s="49"/>
      <c r="C16" s="49"/>
      <c r="D16" s="61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98</v>
      </c>
      <c r="C17" s="49"/>
      <c r="D17" s="27" t="s">
        <v>81</v>
      </c>
      <c r="E17" s="86">
        <v>1</v>
      </c>
      <c r="F17" s="87"/>
      <c r="G17" s="86">
        <v>1</v>
      </c>
      <c r="H17" s="87"/>
      <c r="I17" s="86">
        <v>1</v>
      </c>
      <c r="J17" s="87"/>
      <c r="K17" s="86">
        <v>1</v>
      </c>
      <c r="L17" s="87"/>
      <c r="M17" s="86">
        <v>5</v>
      </c>
      <c r="N17" s="87"/>
      <c r="O17" s="86"/>
      <c r="P17" s="87"/>
      <c r="Q17" s="84"/>
      <c r="R17" s="85"/>
      <c r="S17" s="25">
        <f t="shared" si="1"/>
        <v>9</v>
      </c>
      <c r="T17" s="25">
        <f t="shared" si="0"/>
        <v>9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10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2</v>
      </c>
      <c r="D26" s="33"/>
      <c r="I26" s="45">
        <v>9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92">
        <v>9</v>
      </c>
      <c r="F4" s="92"/>
      <c r="G4" s="92">
        <v>4</v>
      </c>
      <c r="H4" s="92"/>
      <c r="I4" s="92">
        <v>7</v>
      </c>
      <c r="J4" s="92"/>
      <c r="K4" s="92"/>
      <c r="L4" s="92"/>
      <c r="M4" s="92"/>
      <c r="N4" s="92"/>
      <c r="O4" s="89"/>
      <c r="P4" s="89"/>
      <c r="Q4" s="95"/>
      <c r="R4" s="95"/>
      <c r="S4" s="25">
        <f t="shared" ref="S4:S9" si="0">E4+G4+I4+K4+M4+O4+Q4</f>
        <v>20</v>
      </c>
      <c r="T4" s="25">
        <f t="shared" ref="T4:T18" si="1">SUM(S4-U4-V4)</f>
        <v>18</v>
      </c>
      <c r="U4" s="28">
        <v>2</v>
      </c>
      <c r="V4" s="28"/>
    </row>
    <row r="5" spans="1:22" x14ac:dyDescent="0.25">
      <c r="A5" s="49">
        <v>6296</v>
      </c>
      <c r="B5" s="81" t="s">
        <v>96</v>
      </c>
      <c r="C5" s="51">
        <v>28</v>
      </c>
      <c r="D5" s="60" t="s">
        <v>67</v>
      </c>
      <c r="E5" s="92"/>
      <c r="F5" s="92"/>
      <c r="G5" s="92"/>
      <c r="H5" s="92"/>
      <c r="I5" s="92"/>
      <c r="J5" s="92"/>
      <c r="K5" s="92">
        <v>7</v>
      </c>
      <c r="L5" s="92"/>
      <c r="M5" s="92"/>
      <c r="N5" s="92"/>
      <c r="O5" s="89"/>
      <c r="P5" s="89"/>
      <c r="Q5" s="95"/>
      <c r="R5" s="95"/>
      <c r="S5" s="25">
        <f t="shared" si="0"/>
        <v>7</v>
      </c>
      <c r="T5" s="25">
        <f>SUM(S5-U5-V5)</f>
        <v>7</v>
      </c>
      <c r="U5" s="28"/>
      <c r="V5" s="28"/>
    </row>
    <row r="6" spans="1:22" x14ac:dyDescent="0.25">
      <c r="A6" s="49">
        <v>6296</v>
      </c>
      <c r="B6" s="81" t="s">
        <v>96</v>
      </c>
      <c r="C6" s="51">
        <v>15</v>
      </c>
      <c r="D6" s="60" t="s">
        <v>67</v>
      </c>
      <c r="E6" s="92"/>
      <c r="F6" s="92"/>
      <c r="G6" s="92"/>
      <c r="H6" s="92"/>
      <c r="I6" s="92"/>
      <c r="J6" s="92"/>
      <c r="K6" s="92"/>
      <c r="L6" s="92"/>
      <c r="M6" s="92">
        <v>3</v>
      </c>
      <c r="N6" s="92"/>
      <c r="O6" s="89"/>
      <c r="P6" s="89"/>
      <c r="Q6" s="95"/>
      <c r="R6" s="95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49"/>
      <c r="B7" s="49"/>
      <c r="C7" s="51"/>
      <c r="D7" s="46"/>
      <c r="E7" s="92"/>
      <c r="F7" s="92"/>
      <c r="G7" s="92"/>
      <c r="H7" s="92"/>
      <c r="I7" s="92"/>
      <c r="J7" s="92"/>
      <c r="K7" s="92"/>
      <c r="L7" s="92"/>
      <c r="M7" s="92"/>
      <c r="N7" s="92"/>
      <c r="O7" s="89"/>
      <c r="P7" s="89"/>
      <c r="Q7" s="95"/>
      <c r="R7" s="95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9"/>
      <c r="B8" s="49"/>
      <c r="C8" s="51"/>
      <c r="D8" s="46"/>
      <c r="E8" s="92"/>
      <c r="F8" s="92"/>
      <c r="G8" s="92"/>
      <c r="H8" s="92"/>
      <c r="I8" s="92"/>
      <c r="J8" s="92"/>
      <c r="K8" s="92"/>
      <c r="L8" s="92"/>
      <c r="M8" s="92"/>
      <c r="N8" s="92"/>
      <c r="O8" s="89"/>
      <c r="P8" s="89"/>
      <c r="Q8" s="95"/>
      <c r="R8" s="95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9"/>
      <c r="B9" s="49"/>
      <c r="C9" s="51"/>
      <c r="D9" s="46"/>
      <c r="E9" s="92"/>
      <c r="F9" s="92"/>
      <c r="G9" s="92"/>
      <c r="H9" s="92"/>
      <c r="I9" s="92"/>
      <c r="J9" s="92"/>
      <c r="K9" s="92"/>
      <c r="L9" s="92"/>
      <c r="M9" s="92"/>
      <c r="N9" s="92"/>
      <c r="O9" s="89"/>
      <c r="P9" s="89"/>
      <c r="Q9" s="95"/>
      <c r="R9" s="95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9"/>
      <c r="B10" s="49"/>
      <c r="C10" s="51"/>
      <c r="D10" s="39"/>
      <c r="E10" s="92"/>
      <c r="F10" s="92"/>
      <c r="G10" s="92"/>
      <c r="H10" s="92"/>
      <c r="I10" s="98"/>
      <c r="J10" s="94"/>
      <c r="K10" s="93"/>
      <c r="L10" s="94"/>
      <c r="M10" s="93"/>
      <c r="N10" s="94"/>
      <c r="O10" s="86"/>
      <c r="P10" s="87"/>
      <c r="Q10" s="84"/>
      <c r="R10" s="85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9"/>
      <c r="B11" s="49"/>
      <c r="C11" s="51"/>
      <c r="D11" s="39"/>
      <c r="E11" s="92"/>
      <c r="F11" s="92"/>
      <c r="G11" s="92"/>
      <c r="H11" s="92"/>
      <c r="I11" s="98"/>
      <c r="J11" s="94"/>
      <c r="K11" s="93"/>
      <c r="L11" s="94"/>
      <c r="M11" s="93"/>
      <c r="N11" s="94"/>
      <c r="O11" s="86"/>
      <c r="P11" s="87"/>
      <c r="Q11" s="84"/>
      <c r="R11" s="85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9"/>
      <c r="B12" s="49"/>
      <c r="C12" s="51"/>
      <c r="D12" s="39"/>
      <c r="E12" s="92"/>
      <c r="F12" s="92"/>
      <c r="G12" s="92"/>
      <c r="H12" s="92"/>
      <c r="I12" s="98"/>
      <c r="J12" s="94"/>
      <c r="K12" s="93"/>
      <c r="L12" s="94"/>
      <c r="M12" s="93"/>
      <c r="N12" s="94"/>
      <c r="O12" s="86"/>
      <c r="P12" s="87"/>
      <c r="Q12" s="84"/>
      <c r="R12" s="85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92"/>
      <c r="F13" s="92"/>
      <c r="G13" s="92"/>
      <c r="H13" s="92"/>
      <c r="I13" s="93"/>
      <c r="J13" s="94"/>
      <c r="K13" s="93"/>
      <c r="L13" s="94"/>
      <c r="M13" s="93"/>
      <c r="N13" s="94"/>
      <c r="O13" s="86"/>
      <c r="P13" s="87"/>
      <c r="Q13" s="84"/>
      <c r="R13" s="85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/>
      <c r="E14" s="93"/>
      <c r="F14" s="94"/>
      <c r="G14" s="93"/>
      <c r="H14" s="94"/>
      <c r="I14" s="93"/>
      <c r="J14" s="94"/>
      <c r="K14" s="93"/>
      <c r="L14" s="94"/>
      <c r="M14" s="93"/>
      <c r="N14" s="94"/>
      <c r="O14" s="86"/>
      <c r="P14" s="87"/>
      <c r="Q14" s="84"/>
      <c r="R14" s="85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9"/>
      <c r="B15" s="49"/>
      <c r="C15" s="49"/>
      <c r="D15" s="27"/>
      <c r="E15" s="93"/>
      <c r="F15" s="94"/>
      <c r="G15" s="93"/>
      <c r="H15" s="94"/>
      <c r="I15" s="93"/>
      <c r="J15" s="94"/>
      <c r="K15" s="93"/>
      <c r="L15" s="94"/>
      <c r="M15" s="93"/>
      <c r="N15" s="94"/>
      <c r="O15" s="86"/>
      <c r="P15" s="87"/>
      <c r="Q15" s="84"/>
      <c r="R15" s="85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65"/>
      <c r="F16" s="66"/>
      <c r="G16" s="86"/>
      <c r="H16" s="87"/>
      <c r="I16" s="65"/>
      <c r="J16" s="66"/>
      <c r="K16" s="93"/>
      <c r="L16" s="94"/>
      <c r="M16" s="93"/>
      <c r="N16" s="94"/>
      <c r="O16" s="86"/>
      <c r="P16" s="87"/>
      <c r="Q16" s="84"/>
      <c r="R16" s="85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93"/>
      <c r="L17" s="94"/>
      <c r="M17" s="93"/>
      <c r="N17" s="94"/>
      <c r="O17" s="86"/>
      <c r="P17" s="87"/>
      <c r="Q17" s="84"/>
      <c r="R17" s="85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9">
        <v>3600</v>
      </c>
      <c r="B18" s="49" t="s">
        <v>98</v>
      </c>
      <c r="C18" s="49"/>
      <c r="D18" s="27" t="s">
        <v>81</v>
      </c>
      <c r="E18" s="86">
        <v>1</v>
      </c>
      <c r="F18" s="87"/>
      <c r="G18" s="86">
        <v>1</v>
      </c>
      <c r="H18" s="87"/>
      <c r="I18" s="86">
        <v>1</v>
      </c>
      <c r="J18" s="87"/>
      <c r="K18" s="93">
        <v>1</v>
      </c>
      <c r="L18" s="94"/>
      <c r="M18" s="93">
        <v>5</v>
      </c>
      <c r="N18" s="94"/>
      <c r="O18" s="86"/>
      <c r="P18" s="87"/>
      <c r="Q18" s="84"/>
      <c r="R18" s="85"/>
      <c r="S18" s="25">
        <f t="shared" si="2"/>
        <v>9</v>
      </c>
      <c r="T18" s="25">
        <f t="shared" si="1"/>
        <v>9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82">
        <f>SUM(E4:E20)</f>
        <v>10</v>
      </c>
      <c r="F21" s="83"/>
      <c r="G21" s="82">
        <f>SUM(G4:G20)</f>
        <v>5</v>
      </c>
      <c r="H21" s="83"/>
      <c r="I21" s="82">
        <f>SUM(I4:I20)</f>
        <v>8</v>
      </c>
      <c r="J21" s="83"/>
      <c r="K21" s="82">
        <f>SUM(K4:K20)</f>
        <v>8</v>
      </c>
      <c r="L21" s="83"/>
      <c r="M21" s="82">
        <f>SUM(M4:M20)</f>
        <v>8</v>
      </c>
      <c r="N21" s="83"/>
      <c r="O21" s="82">
        <f>SUM(O4:O20)</f>
        <v>0</v>
      </c>
      <c r="P21" s="83"/>
      <c r="Q21" s="82">
        <f>SUM(Q4:Q20)</f>
        <v>0</v>
      </c>
      <c r="R21" s="83"/>
      <c r="S21" s="25">
        <f>SUM(S4:S20)</f>
        <v>39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37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2</v>
      </c>
      <c r="G23" s="32"/>
      <c r="H23" s="32">
        <f>SUM(G21)-H22</f>
        <v>-3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-1</v>
      </c>
      <c r="T23" s="28"/>
      <c r="U23" s="28">
        <f>SUM(U4:U22)</f>
        <v>2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37</v>
      </c>
      <c r="I26" s="2">
        <v>3600</v>
      </c>
    </row>
    <row r="27" spans="1:22" x14ac:dyDescent="0.25">
      <c r="A27" s="16" t="s">
        <v>26</v>
      </c>
      <c r="C27" s="41">
        <f>U23</f>
        <v>2</v>
      </c>
      <c r="D27" s="33"/>
      <c r="I27" s="45">
        <v>9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39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60" t="s">
        <v>83</v>
      </c>
      <c r="E4" s="89">
        <v>1</v>
      </c>
      <c r="F4" s="89"/>
      <c r="G4" s="89">
        <v>1.5</v>
      </c>
      <c r="H4" s="89"/>
      <c r="I4" s="89"/>
      <c r="J4" s="89"/>
      <c r="K4" s="89">
        <v>0.5</v>
      </c>
      <c r="L4" s="89"/>
      <c r="M4" s="89"/>
      <c r="N4" s="89"/>
      <c r="O4" s="86"/>
      <c r="P4" s="87"/>
      <c r="Q4" s="84"/>
      <c r="R4" s="85"/>
      <c r="S4" s="25">
        <f>E4+G4+I4+K4+M4+O4+Q4</f>
        <v>3</v>
      </c>
      <c r="T4" s="25">
        <f t="shared" ref="T4:T22" si="0">SUM(S4-U4-V4)</f>
        <v>2</v>
      </c>
      <c r="U4" s="28">
        <v>1</v>
      </c>
      <c r="V4" s="28"/>
    </row>
    <row r="5" spans="1:22" x14ac:dyDescent="0.25">
      <c r="A5" s="49">
        <v>6439</v>
      </c>
      <c r="B5" s="81" t="s">
        <v>102</v>
      </c>
      <c r="C5" s="51">
        <v>2</v>
      </c>
      <c r="D5" s="39" t="s">
        <v>95</v>
      </c>
      <c r="E5" s="89"/>
      <c r="F5" s="89"/>
      <c r="G5" s="89"/>
      <c r="H5" s="89"/>
      <c r="I5" s="90">
        <v>0.25</v>
      </c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>
        <v>6296</v>
      </c>
      <c r="B6" s="81" t="s">
        <v>96</v>
      </c>
      <c r="C6" s="51">
        <v>29</v>
      </c>
      <c r="D6" s="39" t="s">
        <v>95</v>
      </c>
      <c r="E6" s="89"/>
      <c r="F6" s="89"/>
      <c r="G6" s="89"/>
      <c r="H6" s="89"/>
      <c r="I6" s="90"/>
      <c r="J6" s="87"/>
      <c r="K6" s="86"/>
      <c r="L6" s="87"/>
      <c r="M6" s="86">
        <v>0.5</v>
      </c>
      <c r="N6" s="87"/>
      <c r="O6" s="86"/>
      <c r="P6" s="87"/>
      <c r="Q6" s="84"/>
      <c r="R6" s="8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6398</v>
      </c>
      <c r="B7" s="81" t="s">
        <v>100</v>
      </c>
      <c r="C7" s="51">
        <v>2</v>
      </c>
      <c r="D7" s="39" t="s">
        <v>95</v>
      </c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39"/>
      <c r="E18" s="86"/>
      <c r="F18" s="87"/>
      <c r="G18" s="86"/>
      <c r="H18" s="87"/>
      <c r="I18" s="86"/>
      <c r="J18" s="87"/>
      <c r="K18" s="86"/>
      <c r="L18" s="87"/>
      <c r="M18" s="86"/>
      <c r="N18" s="87"/>
      <c r="O18" s="86"/>
      <c r="P18" s="87"/>
      <c r="Q18" s="84"/>
      <c r="R18" s="8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9">
        <v>3600</v>
      </c>
      <c r="B19" s="49" t="s">
        <v>98</v>
      </c>
      <c r="C19" s="49"/>
      <c r="D19" s="39" t="s">
        <v>94</v>
      </c>
      <c r="E19" s="86"/>
      <c r="F19" s="87"/>
      <c r="G19" s="86"/>
      <c r="H19" s="87"/>
      <c r="I19" s="86"/>
      <c r="J19" s="87"/>
      <c r="K19" s="86"/>
      <c r="L19" s="87"/>
      <c r="M19" s="86">
        <v>4</v>
      </c>
      <c r="N19" s="87"/>
      <c r="O19" s="86"/>
      <c r="P19" s="87"/>
      <c r="Q19" s="84"/>
      <c r="R19" s="85"/>
      <c r="S19" s="25">
        <f t="shared" si="2"/>
        <v>4</v>
      </c>
      <c r="T19" s="25">
        <f t="shared" si="0"/>
        <v>4</v>
      </c>
      <c r="U19" s="28"/>
      <c r="V19" s="28"/>
    </row>
    <row r="20" spans="1:22" x14ac:dyDescent="0.25">
      <c r="A20" s="49">
        <v>3600</v>
      </c>
      <c r="B20" s="49" t="s">
        <v>98</v>
      </c>
      <c r="C20" s="49"/>
      <c r="D20" s="27" t="s">
        <v>80</v>
      </c>
      <c r="E20" s="86">
        <v>7.75</v>
      </c>
      <c r="F20" s="87"/>
      <c r="G20" s="86">
        <v>6.75</v>
      </c>
      <c r="H20" s="87"/>
      <c r="I20" s="86">
        <v>8</v>
      </c>
      <c r="J20" s="87"/>
      <c r="K20" s="86">
        <v>7.75</v>
      </c>
      <c r="L20" s="87"/>
      <c r="M20" s="86">
        <v>3.75</v>
      </c>
      <c r="N20" s="87"/>
      <c r="O20" s="86"/>
      <c r="P20" s="87"/>
      <c r="Q20" s="84"/>
      <c r="R20" s="85"/>
      <c r="S20" s="25">
        <f t="shared" si="2"/>
        <v>34</v>
      </c>
      <c r="T20" s="25">
        <f t="shared" si="0"/>
        <v>30.5</v>
      </c>
      <c r="U20" s="28">
        <v>3.5</v>
      </c>
      <c r="V20" s="28"/>
    </row>
    <row r="21" spans="1:22" x14ac:dyDescent="0.25">
      <c r="A21" s="49">
        <v>3600</v>
      </c>
      <c r="B21" s="49" t="s">
        <v>98</v>
      </c>
      <c r="C21" s="49"/>
      <c r="D21" s="27" t="s">
        <v>79</v>
      </c>
      <c r="E21" s="86">
        <v>1.5</v>
      </c>
      <c r="F21" s="87"/>
      <c r="G21" s="86"/>
      <c r="H21" s="87"/>
      <c r="I21" s="86"/>
      <c r="J21" s="87"/>
      <c r="K21" s="86"/>
      <c r="L21" s="87"/>
      <c r="M21" s="86"/>
      <c r="N21" s="87"/>
      <c r="O21" s="86"/>
      <c r="P21" s="87"/>
      <c r="Q21" s="84"/>
      <c r="R21" s="8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98</v>
      </c>
      <c r="C22" s="49"/>
      <c r="D22" s="27" t="s">
        <v>78</v>
      </c>
      <c r="E22" s="86">
        <v>0.25</v>
      </c>
      <c r="F22" s="87"/>
      <c r="G22" s="86">
        <v>0.25</v>
      </c>
      <c r="H22" s="87"/>
      <c r="I22" s="86">
        <v>0.25</v>
      </c>
      <c r="J22" s="87"/>
      <c r="K22" s="86">
        <v>0.25</v>
      </c>
      <c r="L22" s="87"/>
      <c r="M22" s="86">
        <v>0.25</v>
      </c>
      <c r="N22" s="87"/>
      <c r="O22" s="86"/>
      <c r="P22" s="87"/>
      <c r="Q22" s="84"/>
      <c r="R22" s="85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4"/>
      <c r="F23" s="85"/>
      <c r="G23" s="84"/>
      <c r="H23" s="85"/>
      <c r="I23" s="84"/>
      <c r="J23" s="85"/>
      <c r="K23" s="84"/>
      <c r="L23" s="85"/>
      <c r="M23" s="84"/>
      <c r="N23" s="85"/>
      <c r="O23" s="84"/>
      <c r="P23" s="85"/>
      <c r="Q23" s="84"/>
      <c r="R23" s="8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4"/>
      <c r="F24" s="85"/>
      <c r="G24" s="84"/>
      <c r="H24" s="85"/>
      <c r="I24" s="84"/>
      <c r="J24" s="85"/>
      <c r="K24" s="84"/>
      <c r="L24" s="85"/>
      <c r="M24" s="84"/>
      <c r="N24" s="85"/>
      <c r="O24" s="84"/>
      <c r="P24" s="85"/>
      <c r="Q24" s="84"/>
      <c r="R24" s="8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82">
        <f>SUM(E4:E24)</f>
        <v>10.5</v>
      </c>
      <c r="F25" s="83"/>
      <c r="G25" s="82">
        <f>SUM(G4:G24)</f>
        <v>8.5</v>
      </c>
      <c r="H25" s="83"/>
      <c r="I25" s="82">
        <f>SUM(I4:I24)</f>
        <v>8.5</v>
      </c>
      <c r="J25" s="83"/>
      <c r="K25" s="82">
        <f>SUM(K4:K24)</f>
        <v>8.5</v>
      </c>
      <c r="L25" s="83"/>
      <c r="M25" s="82">
        <f>SUM(M4:M24)</f>
        <v>8.5</v>
      </c>
      <c r="N25" s="83"/>
      <c r="O25" s="82">
        <f>SUM(O4:O24)</f>
        <v>0</v>
      </c>
      <c r="P25" s="83"/>
      <c r="Q25" s="82">
        <f>SUM(Q4:Q24)</f>
        <v>0</v>
      </c>
      <c r="R25" s="83"/>
      <c r="S25" s="25">
        <f t="shared" si="1"/>
        <v>44.5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4.5</v>
      </c>
      <c r="T27" s="28"/>
      <c r="U27" s="28">
        <f>SUM(U4:U26)</f>
        <v>4.5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4.5</v>
      </c>
      <c r="D31" s="33"/>
      <c r="I31" s="45">
        <v>40.75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44.5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29</v>
      </c>
      <c r="D4" s="39" t="s">
        <v>65</v>
      </c>
      <c r="E4" s="89"/>
      <c r="F4" s="89"/>
      <c r="G4" s="89"/>
      <c r="H4" s="89"/>
      <c r="I4" s="90">
        <v>5</v>
      </c>
      <c r="J4" s="87"/>
      <c r="K4" s="89"/>
      <c r="L4" s="89"/>
      <c r="M4" s="89"/>
      <c r="N4" s="89"/>
      <c r="O4" s="86"/>
      <c r="P4" s="87"/>
      <c r="Q4" s="84"/>
      <c r="R4" s="85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9">
        <v>6456</v>
      </c>
      <c r="B5" s="81" t="s">
        <v>97</v>
      </c>
      <c r="C5" s="51">
        <v>1</v>
      </c>
      <c r="D5" s="39" t="s">
        <v>87</v>
      </c>
      <c r="E5" s="89"/>
      <c r="F5" s="89"/>
      <c r="G5" s="89"/>
      <c r="H5" s="89"/>
      <c r="I5" s="90">
        <v>3</v>
      </c>
      <c r="J5" s="87"/>
      <c r="K5" s="86">
        <v>8</v>
      </c>
      <c r="L5" s="87"/>
      <c r="M5" s="86">
        <v>8</v>
      </c>
      <c r="N5" s="87"/>
      <c r="O5" s="86"/>
      <c r="P5" s="87"/>
      <c r="Q5" s="84"/>
      <c r="R5" s="85"/>
      <c r="S5" s="25">
        <f t="shared" ref="S5:S20" si="1">E5+G5+I5+K5+M5+O5+Q5</f>
        <v>19</v>
      </c>
      <c r="T5" s="25">
        <f t="shared" si="0"/>
        <v>19</v>
      </c>
      <c r="U5" s="28"/>
      <c r="V5" s="28"/>
    </row>
    <row r="6" spans="1:22" x14ac:dyDescent="0.25">
      <c r="A6" s="49"/>
      <c r="B6" s="49"/>
      <c r="C6" s="51"/>
      <c r="D6" s="60"/>
      <c r="E6" s="89"/>
      <c r="F6" s="89"/>
      <c r="G6" s="89"/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98</v>
      </c>
      <c r="C17" s="49"/>
      <c r="D17" s="27" t="s">
        <v>64</v>
      </c>
      <c r="E17" s="86">
        <v>8</v>
      </c>
      <c r="F17" s="87"/>
      <c r="G17" s="86">
        <v>8</v>
      </c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16</v>
      </c>
      <c r="T17" s="25">
        <f t="shared" si="0"/>
        <v>16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16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G27" sqref="G27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29</v>
      </c>
      <c r="D4" s="39" t="s">
        <v>65</v>
      </c>
      <c r="E4" s="89">
        <v>10</v>
      </c>
      <c r="F4" s="89"/>
      <c r="G4" s="89">
        <v>8</v>
      </c>
      <c r="H4" s="89"/>
      <c r="I4" s="89">
        <v>4</v>
      </c>
      <c r="J4" s="89"/>
      <c r="K4" s="89">
        <v>4</v>
      </c>
      <c r="L4" s="89"/>
      <c r="M4" s="89"/>
      <c r="N4" s="89"/>
      <c r="O4" s="86"/>
      <c r="P4" s="87"/>
      <c r="Q4" s="84"/>
      <c r="R4" s="85"/>
      <c r="S4" s="25">
        <f>E4+G4+I4+K4+M4+O4+Q4</f>
        <v>26</v>
      </c>
      <c r="T4" s="25">
        <f t="shared" ref="T4:T17" si="0">SUM(S4-U4-V4)</f>
        <v>24</v>
      </c>
      <c r="U4" s="28">
        <v>2</v>
      </c>
      <c r="V4" s="28"/>
    </row>
    <row r="5" spans="1:22" x14ac:dyDescent="0.25">
      <c r="A5" s="49">
        <v>6296</v>
      </c>
      <c r="B5" s="81" t="s">
        <v>96</v>
      </c>
      <c r="C5" s="51">
        <v>14</v>
      </c>
      <c r="D5" s="39" t="s">
        <v>65</v>
      </c>
      <c r="E5" s="89"/>
      <c r="F5" s="89"/>
      <c r="G5" s="89"/>
      <c r="H5" s="89"/>
      <c r="I5" s="90">
        <v>4</v>
      </c>
      <c r="J5" s="87"/>
      <c r="K5" s="86">
        <v>4</v>
      </c>
      <c r="L5" s="87"/>
      <c r="M5" s="86">
        <v>8</v>
      </c>
      <c r="N5" s="87"/>
      <c r="O5" s="86"/>
      <c r="P5" s="87"/>
      <c r="Q5" s="84"/>
      <c r="R5" s="85"/>
      <c r="S5" s="25">
        <f t="shared" ref="S5:S20" si="1">E5+G5+I5+K5+M5+O5+Q5</f>
        <v>16</v>
      </c>
      <c r="T5" s="25">
        <f t="shared" si="0"/>
        <v>16</v>
      </c>
      <c r="U5" s="28"/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10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2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6.3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6445</v>
      </c>
      <c r="B4" s="81" t="s">
        <v>99</v>
      </c>
      <c r="C4" s="51">
        <v>3</v>
      </c>
      <c r="D4" s="39" t="s">
        <v>73</v>
      </c>
      <c r="E4" s="89">
        <v>2.5</v>
      </c>
      <c r="F4" s="89"/>
      <c r="G4" s="89"/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9">
        <v>6296</v>
      </c>
      <c r="B5" s="81" t="s">
        <v>96</v>
      </c>
      <c r="C5" s="51">
        <v>18</v>
      </c>
      <c r="D5" s="39" t="s">
        <v>74</v>
      </c>
      <c r="E5" s="89">
        <v>6.25</v>
      </c>
      <c r="F5" s="89"/>
      <c r="G5" s="89"/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6.25</v>
      </c>
      <c r="T5" s="25">
        <f t="shared" si="0"/>
        <v>4.75</v>
      </c>
      <c r="U5" s="28">
        <v>1.5</v>
      </c>
      <c r="V5" s="28"/>
    </row>
    <row r="6" spans="1:22" x14ac:dyDescent="0.25">
      <c r="A6" s="49">
        <v>6398</v>
      </c>
      <c r="B6" s="81" t="s">
        <v>100</v>
      </c>
      <c r="C6" s="51">
        <v>7</v>
      </c>
      <c r="D6" s="39" t="s">
        <v>67</v>
      </c>
      <c r="E6" s="89">
        <v>0.75</v>
      </c>
      <c r="F6" s="89"/>
      <c r="G6" s="89">
        <v>2.5</v>
      </c>
      <c r="H6" s="89"/>
      <c r="I6" s="90">
        <v>0.25</v>
      </c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9">
        <v>6398</v>
      </c>
      <c r="B7" s="81" t="s">
        <v>100</v>
      </c>
      <c r="C7" s="49">
        <v>5</v>
      </c>
      <c r="D7" s="39" t="s">
        <v>67</v>
      </c>
      <c r="E7" s="89"/>
      <c r="F7" s="89"/>
      <c r="G7" s="89">
        <v>2.75</v>
      </c>
      <c r="H7" s="89"/>
      <c r="I7" s="90">
        <v>0.25</v>
      </c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9">
        <v>6398</v>
      </c>
      <c r="B8" s="81" t="s">
        <v>100</v>
      </c>
      <c r="C8" s="51">
        <v>9</v>
      </c>
      <c r="D8" s="39" t="s">
        <v>67</v>
      </c>
      <c r="E8" s="89"/>
      <c r="F8" s="89"/>
      <c r="G8" s="89">
        <v>2.75</v>
      </c>
      <c r="H8" s="89"/>
      <c r="I8" s="90">
        <v>0.25</v>
      </c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9">
        <v>6296</v>
      </c>
      <c r="B9" s="81" t="s">
        <v>96</v>
      </c>
      <c r="C9" s="51">
        <v>19</v>
      </c>
      <c r="D9" s="39" t="s">
        <v>74</v>
      </c>
      <c r="E9" s="86"/>
      <c r="F9" s="87"/>
      <c r="G9" s="86"/>
      <c r="H9" s="87"/>
      <c r="I9" s="86">
        <v>3</v>
      </c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9">
        <v>6296</v>
      </c>
      <c r="B10" s="81" t="s">
        <v>96</v>
      </c>
      <c r="C10" s="49">
        <v>43</v>
      </c>
      <c r="D10" s="27" t="s">
        <v>89</v>
      </c>
      <c r="E10" s="86"/>
      <c r="F10" s="87"/>
      <c r="G10" s="86"/>
      <c r="H10" s="87"/>
      <c r="I10" s="86">
        <v>4.25</v>
      </c>
      <c r="J10" s="87"/>
      <c r="K10" s="86">
        <v>8</v>
      </c>
      <c r="L10" s="87"/>
      <c r="M10" s="86"/>
      <c r="N10" s="87"/>
      <c r="O10" s="86"/>
      <c r="P10" s="87"/>
      <c r="Q10" s="84"/>
      <c r="R10" s="85"/>
      <c r="S10" s="25">
        <f t="shared" si="1"/>
        <v>12.25</v>
      </c>
      <c r="T10" s="25">
        <f t="shared" si="0"/>
        <v>12.25</v>
      </c>
      <c r="U10" s="28"/>
      <c r="V10" s="28"/>
    </row>
    <row r="11" spans="1:22" x14ac:dyDescent="0.25">
      <c r="A11" s="49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>
        <v>8</v>
      </c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9.5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41.5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1.5</v>
      </c>
      <c r="T22" s="28"/>
      <c r="U22" s="28">
        <f>SUM(U4:U21)</f>
        <v>1.5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1.5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>
        <v>8</v>
      </c>
      <c r="H3" s="56">
        <v>16.3</v>
      </c>
      <c r="I3" s="56"/>
      <c r="J3" s="56"/>
      <c r="K3" s="56"/>
      <c r="L3" s="56"/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20</v>
      </c>
      <c r="D4" s="39" t="s">
        <v>74</v>
      </c>
      <c r="E4" s="89">
        <v>5.5</v>
      </c>
      <c r="F4" s="89"/>
      <c r="G4" s="89"/>
      <c r="H4" s="89"/>
      <c r="I4" s="89"/>
      <c r="J4" s="89"/>
      <c r="K4" s="89"/>
      <c r="L4" s="89"/>
      <c r="M4" s="89"/>
      <c r="N4" s="89"/>
      <c r="O4" s="86"/>
      <c r="P4" s="87"/>
      <c r="Q4" s="84"/>
      <c r="R4" s="85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9">
        <v>6450</v>
      </c>
      <c r="B5" s="81" t="s">
        <v>101</v>
      </c>
      <c r="C5" s="51" t="s">
        <v>66</v>
      </c>
      <c r="D5" s="39" t="s">
        <v>67</v>
      </c>
      <c r="E5" s="89">
        <v>4.5</v>
      </c>
      <c r="F5" s="89"/>
      <c r="G5" s="89">
        <v>8</v>
      </c>
      <c r="H5" s="89"/>
      <c r="I5" s="90"/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12.5</v>
      </c>
      <c r="T5" s="25">
        <f t="shared" si="0"/>
        <v>10.5</v>
      </c>
      <c r="U5" s="28">
        <v>2</v>
      </c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>
        <v>8</v>
      </c>
      <c r="J18" s="85"/>
      <c r="K18" s="84">
        <v>8</v>
      </c>
      <c r="L18" s="85"/>
      <c r="M18" s="84">
        <v>8</v>
      </c>
      <c r="N18" s="85"/>
      <c r="O18" s="84"/>
      <c r="P18" s="85"/>
      <c r="Q18" s="84"/>
      <c r="R18" s="85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10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16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24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21.09.14</v>
      </c>
      <c r="B2" s="77"/>
      <c r="C2" s="77"/>
      <c r="D2" s="77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8"/>
      <c r="P3" s="78"/>
      <c r="Q3" s="78"/>
      <c r="R3" s="78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89">
        <v>1.5</v>
      </c>
      <c r="F4" s="89"/>
      <c r="G4" s="89"/>
      <c r="H4" s="89"/>
      <c r="I4" s="89"/>
      <c r="J4" s="89"/>
      <c r="K4" s="89">
        <v>1</v>
      </c>
      <c r="L4" s="89"/>
      <c r="M4" s="89"/>
      <c r="N4" s="89"/>
      <c r="O4" s="86"/>
      <c r="P4" s="87"/>
      <c r="Q4" s="84"/>
      <c r="R4" s="85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9">
        <v>6445</v>
      </c>
      <c r="B5" s="81" t="s">
        <v>99</v>
      </c>
      <c r="C5" s="51">
        <v>3</v>
      </c>
      <c r="D5" s="39" t="s">
        <v>68</v>
      </c>
      <c r="E5" s="89">
        <v>6.5</v>
      </c>
      <c r="F5" s="89"/>
      <c r="G5" s="89">
        <v>6.5</v>
      </c>
      <c r="H5" s="89"/>
      <c r="I5" s="90">
        <v>8</v>
      </c>
      <c r="J5" s="87"/>
      <c r="K5" s="86"/>
      <c r="L5" s="87"/>
      <c r="M5" s="86"/>
      <c r="N5" s="87"/>
      <c r="O5" s="86"/>
      <c r="P5" s="87"/>
      <c r="Q5" s="84"/>
      <c r="R5" s="85"/>
      <c r="S5" s="25">
        <f t="shared" ref="S5:S20" si="1">E5+G5+I5+K5+M5+O5+Q5</f>
        <v>21</v>
      </c>
      <c r="T5" s="25">
        <f t="shared" si="0"/>
        <v>21</v>
      </c>
      <c r="U5" s="28"/>
      <c r="V5" s="28"/>
    </row>
    <row r="6" spans="1:22" x14ac:dyDescent="0.25">
      <c r="A6" s="49">
        <v>6439</v>
      </c>
      <c r="B6" s="81" t="s">
        <v>102</v>
      </c>
      <c r="C6" s="51">
        <v>2</v>
      </c>
      <c r="D6" s="39" t="s">
        <v>69</v>
      </c>
      <c r="E6" s="89"/>
      <c r="F6" s="89"/>
      <c r="G6" s="89">
        <v>1.5</v>
      </c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>
        <v>6301</v>
      </c>
      <c r="B7" s="81" t="s">
        <v>103</v>
      </c>
      <c r="C7" s="49">
        <v>39</v>
      </c>
      <c r="D7" s="39" t="s">
        <v>91</v>
      </c>
      <c r="E7" s="89"/>
      <c r="F7" s="89"/>
      <c r="G7" s="89"/>
      <c r="H7" s="89"/>
      <c r="I7" s="90"/>
      <c r="J7" s="87"/>
      <c r="K7" s="86">
        <v>7</v>
      </c>
      <c r="L7" s="87"/>
      <c r="M7" s="86">
        <v>8</v>
      </c>
      <c r="N7" s="87"/>
      <c r="O7" s="86"/>
      <c r="P7" s="87"/>
      <c r="Q7" s="84"/>
      <c r="R7" s="85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9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9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9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9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8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5"/>
      <c r="F21" s="76">
        <v>8</v>
      </c>
      <c r="G21" s="75"/>
      <c r="H21" s="76">
        <v>8</v>
      </c>
      <c r="I21" s="75"/>
      <c r="J21" s="76">
        <v>8</v>
      </c>
      <c r="K21" s="75"/>
      <c r="L21" s="76">
        <v>8</v>
      </c>
      <c r="M21" s="75"/>
      <c r="N21" s="76">
        <v>8</v>
      </c>
      <c r="O21" s="75"/>
      <c r="P21" s="76"/>
      <c r="Q21" s="75"/>
      <c r="R21" s="7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80">
        <v>8</v>
      </c>
      <c r="N3" s="80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96</v>
      </c>
      <c r="C4" s="51">
        <v>15</v>
      </c>
      <c r="D4" s="39" t="s">
        <v>75</v>
      </c>
      <c r="E4" s="86">
        <v>8</v>
      </c>
      <c r="F4" s="87"/>
      <c r="G4" s="86">
        <v>6</v>
      </c>
      <c r="H4" s="87"/>
      <c r="I4" s="86"/>
      <c r="J4" s="87"/>
      <c r="K4" s="89"/>
      <c r="L4" s="89"/>
      <c r="M4" s="89"/>
      <c r="N4" s="89"/>
      <c r="O4" s="86"/>
      <c r="P4" s="87"/>
      <c r="Q4" s="84"/>
      <c r="R4" s="85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49">
        <v>6296</v>
      </c>
      <c r="B5" s="81" t="s">
        <v>96</v>
      </c>
      <c r="C5" s="51">
        <v>21</v>
      </c>
      <c r="D5" s="60" t="s">
        <v>74</v>
      </c>
      <c r="E5" s="89"/>
      <c r="F5" s="89"/>
      <c r="G5" s="89">
        <v>2</v>
      </c>
      <c r="H5" s="89"/>
      <c r="I5" s="90">
        <v>8</v>
      </c>
      <c r="J5" s="87"/>
      <c r="K5" s="86">
        <v>8</v>
      </c>
      <c r="L5" s="87"/>
      <c r="M5" s="86">
        <v>5</v>
      </c>
      <c r="N5" s="87"/>
      <c r="O5" s="86"/>
      <c r="P5" s="87"/>
      <c r="Q5" s="84"/>
      <c r="R5" s="85"/>
      <c r="S5" s="25">
        <f t="shared" ref="S5:S20" si="1">E5+G5+I5+K5+M5+O5+Q5</f>
        <v>23</v>
      </c>
      <c r="T5" s="25">
        <f t="shared" si="0"/>
        <v>23</v>
      </c>
      <c r="U5" s="28"/>
      <c r="V5" s="28"/>
    </row>
    <row r="6" spans="1:22" x14ac:dyDescent="0.25">
      <c r="A6" s="49"/>
      <c r="B6" s="49"/>
      <c r="C6" s="51"/>
      <c r="D6" s="39"/>
      <c r="E6" s="89"/>
      <c r="F6" s="89"/>
      <c r="G6" s="89"/>
      <c r="H6" s="89"/>
      <c r="I6" s="90"/>
      <c r="J6" s="87"/>
      <c r="K6" s="86"/>
      <c r="L6" s="87"/>
      <c r="M6" s="86"/>
      <c r="N6" s="87"/>
      <c r="O6" s="86"/>
      <c r="P6" s="87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89"/>
      <c r="F7" s="89"/>
      <c r="G7" s="89"/>
      <c r="H7" s="89"/>
      <c r="I7" s="90"/>
      <c r="J7" s="87"/>
      <c r="K7" s="86"/>
      <c r="L7" s="87"/>
      <c r="M7" s="86"/>
      <c r="N7" s="87"/>
      <c r="O7" s="86"/>
      <c r="P7" s="87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9"/>
      <c r="F8" s="89"/>
      <c r="G8" s="89"/>
      <c r="H8" s="89"/>
      <c r="I8" s="90"/>
      <c r="J8" s="87"/>
      <c r="K8" s="86"/>
      <c r="L8" s="87"/>
      <c r="M8" s="86"/>
      <c r="N8" s="87"/>
      <c r="O8" s="86"/>
      <c r="P8" s="87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</v>
      </c>
      <c r="F20" s="83"/>
      <c r="G20" s="82">
        <f>SUM(G4:G19)</f>
        <v>8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5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P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14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1" t="s">
        <v>100</v>
      </c>
      <c r="C4" s="51">
        <v>5</v>
      </c>
      <c r="D4" s="39" t="s">
        <v>67</v>
      </c>
      <c r="E4" s="86">
        <v>2</v>
      </c>
      <c r="F4" s="87"/>
      <c r="G4" s="86">
        <v>2.25</v>
      </c>
      <c r="H4" s="87"/>
      <c r="I4" s="86">
        <v>1.5</v>
      </c>
      <c r="J4" s="87"/>
      <c r="K4" s="89"/>
      <c r="L4" s="89"/>
      <c r="M4" s="89">
        <v>4</v>
      </c>
      <c r="N4" s="89"/>
      <c r="O4" s="86"/>
      <c r="P4" s="87"/>
      <c r="Q4" s="84"/>
      <c r="R4" s="85"/>
      <c r="S4" s="25">
        <f>E4+G4+I4+K4+M4+O4+Q4</f>
        <v>9.75</v>
      </c>
      <c r="T4" s="25">
        <f t="shared" ref="T4:T17" si="0">SUM(S4-U4-V4)</f>
        <v>9.75</v>
      </c>
      <c r="U4" s="28"/>
      <c r="V4" s="28"/>
    </row>
    <row r="5" spans="1:22" x14ac:dyDescent="0.25">
      <c r="A5" s="49">
        <v>6398</v>
      </c>
      <c r="B5" s="81" t="s">
        <v>100</v>
      </c>
      <c r="C5" s="49">
        <v>7</v>
      </c>
      <c r="D5" s="39" t="s">
        <v>67</v>
      </c>
      <c r="E5" s="89">
        <v>2</v>
      </c>
      <c r="F5" s="89"/>
      <c r="G5" s="86">
        <v>2.25</v>
      </c>
      <c r="H5" s="87"/>
      <c r="I5" s="90">
        <v>1.25</v>
      </c>
      <c r="J5" s="87"/>
      <c r="K5" s="86">
        <v>1.25</v>
      </c>
      <c r="L5" s="87"/>
      <c r="M5" s="86"/>
      <c r="N5" s="87"/>
      <c r="O5" s="86"/>
      <c r="P5" s="87"/>
      <c r="Q5" s="84"/>
      <c r="R5" s="85"/>
      <c r="S5" s="25">
        <f t="shared" ref="S5:S20" si="1">E5+G5+I5+K5+M5+O5+Q5</f>
        <v>6.75</v>
      </c>
      <c r="T5" s="25">
        <f t="shared" si="0"/>
        <v>6.75</v>
      </c>
      <c r="U5" s="28"/>
      <c r="V5" s="28"/>
    </row>
    <row r="6" spans="1:22" x14ac:dyDescent="0.25">
      <c r="A6" s="49">
        <v>6398</v>
      </c>
      <c r="B6" s="81" t="s">
        <v>100</v>
      </c>
      <c r="C6" s="51">
        <v>9</v>
      </c>
      <c r="D6" s="39" t="s">
        <v>67</v>
      </c>
      <c r="E6" s="89">
        <v>2</v>
      </c>
      <c r="F6" s="89"/>
      <c r="G6" s="86">
        <v>2.25</v>
      </c>
      <c r="H6" s="87"/>
      <c r="I6" s="90">
        <v>1.25</v>
      </c>
      <c r="J6" s="87"/>
      <c r="K6" s="86">
        <v>1.25</v>
      </c>
      <c r="L6" s="87"/>
      <c r="M6" s="86"/>
      <c r="N6" s="87"/>
      <c r="O6" s="86"/>
      <c r="P6" s="87"/>
      <c r="Q6" s="84"/>
      <c r="R6" s="85"/>
      <c r="S6" s="25">
        <f t="shared" si="1"/>
        <v>6.75</v>
      </c>
      <c r="T6" s="25">
        <f t="shared" si="0"/>
        <v>6.75</v>
      </c>
      <c r="U6" s="28"/>
      <c r="V6" s="28"/>
    </row>
    <row r="7" spans="1:22" x14ac:dyDescent="0.25">
      <c r="A7" s="49">
        <v>6301</v>
      </c>
      <c r="B7" s="81" t="s">
        <v>103</v>
      </c>
      <c r="C7" s="51">
        <v>39</v>
      </c>
      <c r="D7" s="39" t="s">
        <v>67</v>
      </c>
      <c r="E7" s="89"/>
      <c r="F7" s="89"/>
      <c r="G7" s="89"/>
      <c r="H7" s="89"/>
      <c r="I7" s="90">
        <v>1</v>
      </c>
      <c r="J7" s="87"/>
      <c r="K7" s="86">
        <v>1.5</v>
      </c>
      <c r="L7" s="87"/>
      <c r="M7" s="86"/>
      <c r="N7" s="87"/>
      <c r="O7" s="86"/>
      <c r="P7" s="87"/>
      <c r="Q7" s="84"/>
      <c r="R7" s="85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9">
        <v>6296</v>
      </c>
      <c r="B8" s="81" t="s">
        <v>96</v>
      </c>
      <c r="C8" s="51">
        <v>54</v>
      </c>
      <c r="D8" s="39" t="s">
        <v>90</v>
      </c>
      <c r="E8" s="89"/>
      <c r="F8" s="89"/>
      <c r="G8" s="89"/>
      <c r="H8" s="89"/>
      <c r="I8" s="90"/>
      <c r="J8" s="87"/>
      <c r="K8" s="86">
        <v>2</v>
      </c>
      <c r="L8" s="87"/>
      <c r="M8" s="86"/>
      <c r="N8" s="87"/>
      <c r="O8" s="86"/>
      <c r="P8" s="87"/>
      <c r="Q8" s="84"/>
      <c r="R8" s="85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71"/>
      <c r="B9" s="49"/>
      <c r="C9" s="51"/>
      <c r="D9" s="39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1"/>
      <c r="B10" s="49"/>
      <c r="C10" s="49"/>
      <c r="D10" s="27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1"/>
      <c r="B11" s="49"/>
      <c r="C11" s="49"/>
      <c r="D11" s="27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1"/>
      <c r="B12" s="49"/>
      <c r="C12" s="49"/>
      <c r="D12" s="27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9"/>
      <c r="C13" s="49"/>
      <c r="D13" s="27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9"/>
      <c r="C14" s="49"/>
      <c r="D14" s="27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1"/>
      <c r="B15" s="49"/>
      <c r="C15" s="49"/>
      <c r="D15" s="27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1">
        <v>3600</v>
      </c>
      <c r="B16" s="49" t="s">
        <v>98</v>
      </c>
      <c r="C16" s="49"/>
      <c r="D16" s="27" t="s">
        <v>85</v>
      </c>
      <c r="E16" s="86"/>
      <c r="F16" s="87"/>
      <c r="G16" s="86"/>
      <c r="H16" s="87"/>
      <c r="I16" s="86">
        <v>2</v>
      </c>
      <c r="J16" s="87"/>
      <c r="K16" s="86">
        <v>0.5</v>
      </c>
      <c r="L16" s="87"/>
      <c r="M16" s="86">
        <v>0.5</v>
      </c>
      <c r="N16" s="87"/>
      <c r="O16" s="86"/>
      <c r="P16" s="87"/>
      <c r="Q16" s="84"/>
      <c r="R16" s="85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49">
        <v>3600</v>
      </c>
      <c r="B17" s="49" t="s">
        <v>98</v>
      </c>
      <c r="C17" s="49"/>
      <c r="D17" s="27" t="s">
        <v>76</v>
      </c>
      <c r="E17" s="86">
        <v>2</v>
      </c>
      <c r="F17" s="87"/>
      <c r="G17" s="86">
        <v>1.254</v>
      </c>
      <c r="H17" s="87"/>
      <c r="I17" s="86">
        <v>1</v>
      </c>
      <c r="J17" s="87"/>
      <c r="K17" s="86">
        <v>1.5</v>
      </c>
      <c r="L17" s="87"/>
      <c r="M17" s="86">
        <v>1</v>
      </c>
      <c r="N17" s="87"/>
      <c r="O17" s="86"/>
      <c r="P17" s="87"/>
      <c r="Q17" s="84"/>
      <c r="R17" s="85"/>
      <c r="S17" s="25">
        <f t="shared" si="1"/>
        <v>6.7539999999999996</v>
      </c>
      <c r="T17" s="25">
        <f t="shared" si="0"/>
        <v>6.7539999999999996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2">
        <f>SUM(E4:E19)</f>
        <v>8</v>
      </c>
      <c r="F20" s="83"/>
      <c r="G20" s="82">
        <f>SUM(G4:G19)</f>
        <v>8.0039999999999996</v>
      </c>
      <c r="H20" s="83"/>
      <c r="I20" s="82">
        <f>SUM(I4:I19)</f>
        <v>8</v>
      </c>
      <c r="J20" s="83"/>
      <c r="K20" s="82">
        <f>SUM(K4:K19)</f>
        <v>8</v>
      </c>
      <c r="L20" s="83"/>
      <c r="M20" s="82">
        <f>SUM(M4:M19)</f>
        <v>5.5</v>
      </c>
      <c r="N20" s="83"/>
      <c r="O20" s="82">
        <f>SUM(O4:O19)</f>
        <v>0</v>
      </c>
      <c r="P20" s="83"/>
      <c r="Q20" s="82">
        <f>SUM(Q4:Q19)</f>
        <v>0</v>
      </c>
      <c r="R20" s="83"/>
      <c r="S20" s="25">
        <f t="shared" si="1"/>
        <v>37.503999999999998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37.503999999999998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3.9999999999995595E-3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-2.4960000000000004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37.503999999999998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9.75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37.503999999999998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7" sqref="G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21.09.14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1" t="s">
        <v>19</v>
      </c>
      <c r="N2" s="91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6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6450</v>
      </c>
      <c r="B4" s="81" t="s">
        <v>101</v>
      </c>
      <c r="C4" s="51" t="s">
        <v>66</v>
      </c>
      <c r="D4" s="39" t="s">
        <v>67</v>
      </c>
      <c r="E4" s="89">
        <v>1.5</v>
      </c>
      <c r="F4" s="89"/>
      <c r="G4" s="92"/>
      <c r="H4" s="92"/>
      <c r="I4" s="90"/>
      <c r="J4" s="87"/>
      <c r="K4" s="86">
        <v>1</v>
      </c>
      <c r="L4" s="87"/>
      <c r="M4" s="93"/>
      <c r="N4" s="94"/>
      <c r="O4" s="84"/>
      <c r="P4" s="85"/>
      <c r="Q4" s="84"/>
      <c r="R4" s="85"/>
      <c r="S4" s="25">
        <f>E4+G4+I4+K4+M4+O4+Q4</f>
        <v>2.5</v>
      </c>
      <c r="T4" s="25">
        <f t="shared" ref="T4:T17" si="0">SUM(S4-U4-V4)</f>
        <v>1</v>
      </c>
      <c r="U4" s="28">
        <v>1.5</v>
      </c>
      <c r="V4" s="28"/>
    </row>
    <row r="5" spans="1:22" x14ac:dyDescent="0.25">
      <c r="A5" s="49">
        <v>6344</v>
      </c>
      <c r="B5" s="81" t="s">
        <v>104</v>
      </c>
      <c r="C5" s="51">
        <v>26</v>
      </c>
      <c r="D5" s="60" t="s">
        <v>82</v>
      </c>
      <c r="E5" s="89">
        <v>8.5</v>
      </c>
      <c r="F5" s="89"/>
      <c r="G5" s="92"/>
      <c r="H5" s="92"/>
      <c r="I5" s="90">
        <v>8</v>
      </c>
      <c r="J5" s="87"/>
      <c r="K5" s="86">
        <v>7</v>
      </c>
      <c r="L5" s="87"/>
      <c r="M5" s="93">
        <v>4</v>
      </c>
      <c r="N5" s="94"/>
      <c r="O5" s="84"/>
      <c r="P5" s="85"/>
      <c r="Q5" s="84"/>
      <c r="R5" s="85"/>
      <c r="S5" s="25">
        <f t="shared" ref="S5:S20" si="1">E5+G5+I5+K5+M5+O5+Q5</f>
        <v>27.5</v>
      </c>
      <c r="T5" s="25">
        <f t="shared" si="0"/>
        <v>27</v>
      </c>
      <c r="U5" s="28">
        <v>0.5</v>
      </c>
      <c r="V5" s="28"/>
    </row>
    <row r="6" spans="1:22" x14ac:dyDescent="0.25">
      <c r="A6" s="49"/>
      <c r="B6" s="49"/>
      <c r="C6" s="51"/>
      <c r="D6" s="46"/>
      <c r="E6" s="89"/>
      <c r="F6" s="89"/>
      <c r="G6" s="92"/>
      <c r="H6" s="92"/>
      <c r="I6" s="90"/>
      <c r="J6" s="87"/>
      <c r="K6" s="86"/>
      <c r="L6" s="87"/>
      <c r="M6" s="93"/>
      <c r="N6" s="94"/>
      <c r="O6" s="84"/>
      <c r="P6" s="85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49"/>
      <c r="C7" s="51"/>
      <c r="D7" s="46"/>
      <c r="E7" s="89"/>
      <c r="F7" s="89"/>
      <c r="G7" s="92"/>
      <c r="H7" s="92"/>
      <c r="I7" s="90"/>
      <c r="J7" s="87"/>
      <c r="K7" s="86"/>
      <c r="L7" s="87"/>
      <c r="M7" s="93"/>
      <c r="N7" s="94"/>
      <c r="O7" s="84"/>
      <c r="P7" s="85"/>
      <c r="Q7" s="84"/>
      <c r="R7" s="8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60"/>
      <c r="E8" s="89"/>
      <c r="F8" s="89"/>
      <c r="G8" s="92"/>
      <c r="H8" s="92"/>
      <c r="I8" s="90"/>
      <c r="J8" s="87"/>
      <c r="K8" s="86"/>
      <c r="L8" s="87"/>
      <c r="M8" s="93"/>
      <c r="N8" s="94"/>
      <c r="O8" s="84"/>
      <c r="P8" s="85"/>
      <c r="Q8" s="84"/>
      <c r="R8" s="8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89"/>
      <c r="F9" s="89"/>
      <c r="G9" s="92"/>
      <c r="H9" s="92"/>
      <c r="I9" s="90"/>
      <c r="J9" s="87"/>
      <c r="K9" s="86"/>
      <c r="L9" s="87"/>
      <c r="M9" s="93"/>
      <c r="N9" s="94"/>
      <c r="O9" s="84"/>
      <c r="P9" s="85"/>
      <c r="Q9" s="84"/>
      <c r="R9" s="8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89"/>
      <c r="F10" s="89"/>
      <c r="G10" s="92"/>
      <c r="H10" s="92"/>
      <c r="I10" s="90"/>
      <c r="J10" s="87"/>
      <c r="K10" s="86"/>
      <c r="L10" s="87"/>
      <c r="M10" s="93"/>
      <c r="N10" s="94"/>
      <c r="O10" s="84"/>
      <c r="P10" s="85"/>
      <c r="Q10" s="84"/>
      <c r="R10" s="8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95"/>
      <c r="F11" s="95"/>
      <c r="G11" s="92"/>
      <c r="H11" s="92"/>
      <c r="I11" s="90"/>
      <c r="J11" s="87"/>
      <c r="K11" s="86"/>
      <c r="L11" s="87"/>
      <c r="M11" s="86"/>
      <c r="N11" s="87"/>
      <c r="O11" s="84"/>
      <c r="P11" s="85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 t="s">
        <v>98</v>
      </c>
      <c r="C12" s="19"/>
      <c r="D12" s="48" t="s">
        <v>51</v>
      </c>
      <c r="E12" s="84"/>
      <c r="F12" s="85"/>
      <c r="G12" s="93">
        <v>8</v>
      </c>
      <c r="H12" s="94"/>
      <c r="I12" s="86"/>
      <c r="J12" s="87"/>
      <c r="K12" s="86"/>
      <c r="L12" s="87"/>
      <c r="M12" s="86"/>
      <c r="N12" s="87"/>
      <c r="O12" s="84"/>
      <c r="P12" s="85"/>
      <c r="Q12" s="84"/>
      <c r="R12" s="85"/>
      <c r="S12" s="25">
        <f t="shared" si="1"/>
        <v>8</v>
      </c>
      <c r="T12" s="25">
        <f t="shared" si="0"/>
        <v>8</v>
      </c>
      <c r="U12" s="29"/>
      <c r="V12" s="28"/>
    </row>
    <row r="13" spans="1:22" x14ac:dyDescent="0.25">
      <c r="A13" s="19"/>
      <c r="B13" s="19"/>
      <c r="C13" s="19"/>
      <c r="D13" s="69"/>
      <c r="E13" s="84"/>
      <c r="F13" s="85"/>
      <c r="G13" s="93"/>
      <c r="H13" s="94"/>
      <c r="I13" s="86"/>
      <c r="J13" s="87"/>
      <c r="K13" s="86"/>
      <c r="L13" s="87"/>
      <c r="M13" s="86"/>
      <c r="N13" s="87"/>
      <c r="O13" s="84"/>
      <c r="P13" s="85"/>
      <c r="Q13" s="84"/>
      <c r="R13" s="85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84"/>
      <c r="F14" s="85"/>
      <c r="G14" s="93"/>
      <c r="H14" s="94"/>
      <c r="I14" s="86"/>
      <c r="J14" s="87"/>
      <c r="K14" s="86"/>
      <c r="L14" s="87"/>
      <c r="M14" s="86"/>
      <c r="N14" s="87"/>
      <c r="O14" s="84"/>
      <c r="P14" s="85"/>
      <c r="Q14" s="84"/>
      <c r="R14" s="85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4"/>
      <c r="F15" s="85"/>
      <c r="G15" s="93"/>
      <c r="H15" s="94"/>
      <c r="I15" s="86"/>
      <c r="J15" s="87"/>
      <c r="K15" s="86"/>
      <c r="L15" s="87"/>
      <c r="M15" s="86"/>
      <c r="N15" s="87"/>
      <c r="O15" s="84"/>
      <c r="P15" s="85"/>
      <c r="Q15" s="84"/>
      <c r="R15" s="8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4"/>
      <c r="F16" s="85"/>
      <c r="G16" s="93"/>
      <c r="H16" s="94"/>
      <c r="I16" s="86"/>
      <c r="J16" s="87"/>
      <c r="K16" s="86"/>
      <c r="L16" s="87"/>
      <c r="M16" s="86"/>
      <c r="N16" s="87"/>
      <c r="O16" s="84"/>
      <c r="P16" s="85"/>
      <c r="Q16" s="84"/>
      <c r="R16" s="85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4"/>
      <c r="F17" s="85"/>
      <c r="G17" s="93"/>
      <c r="H17" s="94"/>
      <c r="I17" s="86"/>
      <c r="J17" s="87"/>
      <c r="K17" s="86"/>
      <c r="L17" s="87"/>
      <c r="M17" s="86"/>
      <c r="N17" s="87"/>
      <c r="O17" s="84"/>
      <c r="P17" s="85"/>
      <c r="Q17" s="84"/>
      <c r="R17" s="85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49">
        <v>3600</v>
      </c>
      <c r="B18" s="49" t="s">
        <v>98</v>
      </c>
      <c r="C18" s="49"/>
      <c r="D18" s="27" t="s">
        <v>81</v>
      </c>
      <c r="E18" s="84"/>
      <c r="F18" s="85"/>
      <c r="G18" s="58"/>
      <c r="H18" s="59"/>
      <c r="I18" s="86"/>
      <c r="J18" s="87"/>
      <c r="K18" s="86"/>
      <c r="L18" s="87"/>
      <c r="M18" s="93">
        <v>4</v>
      </c>
      <c r="N18" s="94"/>
      <c r="O18" s="84"/>
      <c r="P18" s="85"/>
      <c r="Q18" s="84"/>
      <c r="R18" s="85"/>
      <c r="S18" s="25">
        <f>E18+G18+I18+K18+M18+O18+Q18</f>
        <v>4</v>
      </c>
      <c r="T18" s="25">
        <f>SUM(S18-U18-V18)</f>
        <v>4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93"/>
      <c r="H19" s="94"/>
      <c r="I19" s="84"/>
      <c r="J19" s="85"/>
      <c r="K19" s="84"/>
      <c r="L19" s="85"/>
      <c r="M19" s="93"/>
      <c r="N19" s="94"/>
      <c r="O19" s="84"/>
      <c r="P19" s="85"/>
      <c r="Q19" s="84"/>
      <c r="R19" s="85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93"/>
      <c r="N20" s="94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82">
        <f>SUM(E4:E20)</f>
        <v>10</v>
      </c>
      <c r="F21" s="83"/>
      <c r="G21" s="82">
        <f>SUM(G4:G20)</f>
        <v>8</v>
      </c>
      <c r="H21" s="83"/>
      <c r="I21" s="82">
        <f>SUM(I4:I20)</f>
        <v>8</v>
      </c>
      <c r="J21" s="83"/>
      <c r="K21" s="82">
        <f>SUM(K4:K20)</f>
        <v>8</v>
      </c>
      <c r="L21" s="83"/>
      <c r="M21" s="82">
        <f>SUM(M4:M20)</f>
        <v>8</v>
      </c>
      <c r="N21" s="83"/>
      <c r="O21" s="82">
        <f>SUM(O4:O20)</f>
        <v>0</v>
      </c>
      <c r="P21" s="83"/>
      <c r="Q21" s="82">
        <f>SUM(Q4:Q20)</f>
        <v>0</v>
      </c>
      <c r="R21" s="83"/>
      <c r="S21" s="25">
        <f>SUM(S4:S20)</f>
        <v>42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2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2</v>
      </c>
      <c r="T23" s="28"/>
      <c r="U23" s="28">
        <f>SUM(U4:U22)</f>
        <v>2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2</v>
      </c>
      <c r="F27" s="34"/>
      <c r="I27" s="45">
        <v>4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42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2">
    <mergeCell ref="I10:J10"/>
    <mergeCell ref="K10:L10"/>
    <mergeCell ref="O10:P10"/>
    <mergeCell ref="Q10:R1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O18:P18"/>
    <mergeCell ref="Q17:R17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9:F19"/>
    <mergeCell ref="G19:H19"/>
    <mergeCell ref="I19:J19"/>
    <mergeCell ref="E17:F17"/>
    <mergeCell ref="I18:J18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M18:N18"/>
    <mergeCell ref="G11:H11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M8:N8"/>
    <mergeCell ref="M9:N9"/>
    <mergeCell ref="M10:N10"/>
    <mergeCell ref="K5:L5"/>
    <mergeCell ref="M4:N4"/>
    <mergeCell ref="Q5:R5"/>
    <mergeCell ref="Q4:R4"/>
    <mergeCell ref="M5:N5"/>
    <mergeCell ref="E12:F12"/>
    <mergeCell ref="G12:H12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Q11:R11"/>
    <mergeCell ref="E7:F7"/>
    <mergeCell ref="G7:H7"/>
    <mergeCell ref="M6:N6"/>
    <mergeCell ref="Q6:R6"/>
    <mergeCell ref="Q2:R2"/>
    <mergeCell ref="K6:L6"/>
    <mergeCell ref="O6:P6"/>
    <mergeCell ref="G5:H5"/>
    <mergeCell ref="E11:F11"/>
    <mergeCell ref="M11:N11"/>
    <mergeCell ref="I7:J7"/>
    <mergeCell ref="E6:F6"/>
    <mergeCell ref="G6:H6"/>
    <mergeCell ref="G2:H2"/>
    <mergeCell ref="I2:J2"/>
    <mergeCell ref="G4:H4"/>
    <mergeCell ref="K7:L7"/>
    <mergeCell ref="M7:N7"/>
    <mergeCell ref="O7:P7"/>
    <mergeCell ref="Q7:R7"/>
    <mergeCell ref="I11:J11"/>
    <mergeCell ref="K11:L11"/>
    <mergeCell ref="O11:P11"/>
    <mergeCell ref="K2:L2"/>
    <mergeCell ref="I5:J5"/>
    <mergeCell ref="E4:F4"/>
    <mergeCell ref="K4:L4"/>
    <mergeCell ref="M2:N2"/>
    <mergeCell ref="O5:P5"/>
    <mergeCell ref="O4:P4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2014-09-22T09:27:48Z</cp:lastPrinted>
  <dcterms:created xsi:type="dcterms:W3CDTF">2010-01-14T13:00:57Z</dcterms:created>
  <dcterms:modified xsi:type="dcterms:W3CDTF">2015-05-08T14:43:46Z</dcterms:modified>
</cp:coreProperties>
</file>