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rland " sheetId="28" r:id="rId6"/>
    <sheet name="Hodgson" sheetId="34" r:id="rId7"/>
    <sheet name="Kendrick" sheetId="12" r:id="rId8"/>
    <sheet name="McSharry" sheetId="9" r:id="rId9"/>
    <sheet name="Pender" sheetId="37" r:id="rId10"/>
    <sheet name="Reading" sheetId="6" r:id="rId11"/>
    <sheet name="Spann" sheetId="17" r:id="rId12"/>
    <sheet name="Taylor" sheetId="16" r:id="rId13"/>
    <sheet name="Ward" sheetId="24" r:id="rId14"/>
    <sheet name="Watkins" sheetId="36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15" i="34" l="1"/>
  <c r="T15" i="34" l="1"/>
  <c r="I14" i="1"/>
  <c r="H14" i="1"/>
  <c r="F14" i="1"/>
  <c r="V22" i="37"/>
  <c r="C27" i="37"/>
  <c r="D14" i="1" s="1"/>
  <c r="U22" i="37"/>
  <c r="C26" i="37" s="1"/>
  <c r="C14" i="1" s="1"/>
  <c r="N22" i="37"/>
  <c r="S21" i="37"/>
  <c r="Q20" i="37"/>
  <c r="R22" i="37"/>
  <c r="O20" i="37"/>
  <c r="P22" i="37" s="1"/>
  <c r="M20" i="37"/>
  <c r="K20" i="37"/>
  <c r="L22" i="37" s="1"/>
  <c r="I20" i="37"/>
  <c r="J22" i="37" s="1"/>
  <c r="G20" i="37"/>
  <c r="H22" i="37" s="1"/>
  <c r="E20" i="37"/>
  <c r="F22" i="37" s="1"/>
  <c r="S19" i="37"/>
  <c r="C29" i="37"/>
  <c r="S18" i="37"/>
  <c r="C28" i="37" s="1"/>
  <c r="S17" i="37"/>
  <c r="T17" i="37" s="1"/>
  <c r="T16" i="37"/>
  <c r="S16" i="37"/>
  <c r="S15" i="37"/>
  <c r="T15" i="37" s="1"/>
  <c r="T14" i="37"/>
  <c r="S14" i="37"/>
  <c r="S13" i="37"/>
  <c r="T13" i="37" s="1"/>
  <c r="S12" i="37"/>
  <c r="T12" i="37" s="1"/>
  <c r="S11" i="37"/>
  <c r="T11" i="37" s="1"/>
  <c r="S10" i="37"/>
  <c r="T10" i="37" s="1"/>
  <c r="S9" i="37"/>
  <c r="T9" i="37" s="1"/>
  <c r="T8" i="37"/>
  <c r="S8" i="37"/>
  <c r="S7" i="37"/>
  <c r="T7" i="37" s="1"/>
  <c r="T6" i="37"/>
  <c r="S6" i="37"/>
  <c r="S5" i="37"/>
  <c r="T5" i="37" s="1"/>
  <c r="S4" i="37"/>
  <c r="A2" i="37"/>
  <c r="I19" i="1"/>
  <c r="H19" i="1"/>
  <c r="F19" i="1"/>
  <c r="E19" i="1"/>
  <c r="V22" i="36"/>
  <c r="C27" i="36"/>
  <c r="D19" i="1" s="1"/>
  <c r="U22" i="36"/>
  <c r="C26" i="36" s="1"/>
  <c r="C19" i="1" s="1"/>
  <c r="S21" i="36"/>
  <c r="Q20" i="36"/>
  <c r="R22" i="36" s="1"/>
  <c r="O20" i="36"/>
  <c r="P22" i="36"/>
  <c r="M20" i="36"/>
  <c r="N22" i="36" s="1"/>
  <c r="K20" i="36"/>
  <c r="L22" i="36" s="1"/>
  <c r="I20" i="36"/>
  <c r="J22" i="36" s="1"/>
  <c r="G20" i="36"/>
  <c r="H22" i="36" s="1"/>
  <c r="E20" i="36"/>
  <c r="F22" i="36" s="1"/>
  <c r="S19" i="36"/>
  <c r="C29" i="36" s="1"/>
  <c r="S18" i="36"/>
  <c r="C28" i="36"/>
  <c r="S17" i="36"/>
  <c r="I26" i="36" s="1"/>
  <c r="K19" i="1" s="1"/>
  <c r="S16" i="36"/>
  <c r="T16" i="36"/>
  <c r="S15" i="36"/>
  <c r="T15" i="36" s="1"/>
  <c r="S14" i="36"/>
  <c r="T14" i="36"/>
  <c r="S13" i="36"/>
  <c r="T13" i="36" s="1"/>
  <c r="S12" i="36"/>
  <c r="T12" i="36"/>
  <c r="S11" i="36"/>
  <c r="T11" i="36" s="1"/>
  <c r="S10" i="36"/>
  <c r="T10" i="36"/>
  <c r="S9" i="36"/>
  <c r="T9" i="36" s="1"/>
  <c r="S8" i="36"/>
  <c r="T8" i="36"/>
  <c r="S7" i="36"/>
  <c r="T7" i="36" s="1"/>
  <c r="S6" i="36"/>
  <c r="T6" i="36"/>
  <c r="S5" i="36"/>
  <c r="T5" i="36" s="1"/>
  <c r="S4" i="36"/>
  <c r="T4" i="36" s="1"/>
  <c r="A2" i="36"/>
  <c r="F20" i="1"/>
  <c r="I11" i="1"/>
  <c r="H11" i="1"/>
  <c r="F11" i="1"/>
  <c r="D11" i="1"/>
  <c r="V23" i="34"/>
  <c r="C28" i="34" s="1"/>
  <c r="U23" i="34"/>
  <c r="C27" i="34" s="1"/>
  <c r="C11" i="1" s="1"/>
  <c r="S22" i="34"/>
  <c r="Q21" i="34"/>
  <c r="R23" i="34" s="1"/>
  <c r="O21" i="34"/>
  <c r="P23" i="34"/>
  <c r="M21" i="34"/>
  <c r="N23" i="34" s="1"/>
  <c r="K21" i="34"/>
  <c r="L23" i="34" s="1"/>
  <c r="I21" i="34"/>
  <c r="J23" i="34" s="1"/>
  <c r="G21" i="34"/>
  <c r="H23" i="34" s="1"/>
  <c r="E21" i="34"/>
  <c r="F23" i="34" s="1"/>
  <c r="S20" i="34"/>
  <c r="C30" i="34" s="1"/>
  <c r="S19" i="34"/>
  <c r="C29" i="34" s="1"/>
  <c r="S18" i="34"/>
  <c r="T18" i="34"/>
  <c r="S17" i="34"/>
  <c r="T17" i="34" s="1"/>
  <c r="S16" i="34"/>
  <c r="T16" i="34"/>
  <c r="S14" i="34"/>
  <c r="T14" i="34" s="1"/>
  <c r="S13" i="34"/>
  <c r="T13" i="34" s="1"/>
  <c r="S12" i="34"/>
  <c r="T12" i="34" s="1"/>
  <c r="S11" i="34"/>
  <c r="T11" i="34"/>
  <c r="S10" i="34"/>
  <c r="T10" i="34" s="1"/>
  <c r="S9" i="34"/>
  <c r="T9" i="34"/>
  <c r="S8" i="34"/>
  <c r="T8" i="34" s="1"/>
  <c r="S7" i="34"/>
  <c r="T7" i="34"/>
  <c r="S6" i="34"/>
  <c r="T6" i="34" s="1"/>
  <c r="S5" i="34"/>
  <c r="T5" i="34" s="1"/>
  <c r="S4" i="34"/>
  <c r="T4" i="34" s="1"/>
  <c r="A2" i="34"/>
  <c r="K9" i="1"/>
  <c r="I9" i="1"/>
  <c r="H9" i="1"/>
  <c r="V22" i="32"/>
  <c r="C27" i="32" s="1"/>
  <c r="D9" i="1" s="1"/>
  <c r="U22" i="32"/>
  <c r="C26" i="32" s="1"/>
  <c r="C9" i="1" s="1"/>
  <c r="R22" i="32"/>
  <c r="S21" i="32"/>
  <c r="Q20" i="32"/>
  <c r="O20" i="32"/>
  <c r="P22" i="32" s="1"/>
  <c r="M20" i="32"/>
  <c r="N22" i="32" s="1"/>
  <c r="K20" i="32"/>
  <c r="L22" i="32"/>
  <c r="I20" i="32"/>
  <c r="J22" i="32" s="1"/>
  <c r="G20" i="32"/>
  <c r="H22" i="32"/>
  <c r="E20" i="32"/>
  <c r="F22" i="32" s="1"/>
  <c r="S19" i="32"/>
  <c r="C29" i="32" s="1"/>
  <c r="F9" i="1" s="1"/>
  <c r="S18" i="32"/>
  <c r="C28" i="32" s="1"/>
  <c r="E9" i="1" s="1"/>
  <c r="S17" i="32"/>
  <c r="T17" i="32" s="1"/>
  <c r="S16" i="32"/>
  <c r="T16" i="32" s="1"/>
  <c r="S15" i="32"/>
  <c r="T15" i="32"/>
  <c r="S14" i="32"/>
  <c r="T14" i="32" s="1"/>
  <c r="S13" i="32"/>
  <c r="T13" i="32"/>
  <c r="S12" i="32"/>
  <c r="T12" i="32" s="1"/>
  <c r="S11" i="32"/>
  <c r="T11" i="32" s="1"/>
  <c r="S10" i="32"/>
  <c r="T10" i="32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/>
  <c r="D20" i="1"/>
  <c r="U22" i="30"/>
  <c r="C26" i="30"/>
  <c r="C20" i="1" s="1"/>
  <c r="S21" i="30"/>
  <c r="Q20" i="30"/>
  <c r="R22" i="30" s="1"/>
  <c r="O20" i="30"/>
  <c r="P22" i="30"/>
  <c r="M20" i="30"/>
  <c r="N22" i="30" s="1"/>
  <c r="K20" i="30"/>
  <c r="L22" i="30" s="1"/>
  <c r="I20" i="30"/>
  <c r="J22" i="30" s="1"/>
  <c r="G20" i="30"/>
  <c r="H22" i="30" s="1"/>
  <c r="E20" i="30"/>
  <c r="S19" i="30"/>
  <c r="C29" i="30"/>
  <c r="S18" i="30"/>
  <c r="C28" i="30" s="1"/>
  <c r="E20" i="1" s="1"/>
  <c r="S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S7" i="30"/>
  <c r="T7" i="30"/>
  <c r="S6" i="30"/>
  <c r="T6" i="30" s="1"/>
  <c r="S5" i="30"/>
  <c r="T5" i="30" s="1"/>
  <c r="S4" i="30"/>
  <c r="T4" i="30" s="1"/>
  <c r="K7" i="1"/>
  <c r="S10" i="12"/>
  <c r="T10" i="12" s="1"/>
  <c r="S9" i="12"/>
  <c r="T9" i="12"/>
  <c r="S8" i="12"/>
  <c r="T8" i="12" s="1"/>
  <c r="K18" i="1"/>
  <c r="K17" i="1"/>
  <c r="K13" i="1"/>
  <c r="K10" i="1"/>
  <c r="K8" i="1"/>
  <c r="K6" i="1"/>
  <c r="I22" i="1"/>
  <c r="I21" i="1"/>
  <c r="I18" i="1"/>
  <c r="I17" i="1"/>
  <c r="I16" i="1"/>
  <c r="I15" i="1"/>
  <c r="I13" i="1"/>
  <c r="I12" i="1"/>
  <c r="I10" i="1"/>
  <c r="I8" i="1"/>
  <c r="I7" i="1"/>
  <c r="I6" i="1"/>
  <c r="I23" i="1"/>
  <c r="H22" i="1"/>
  <c r="H21" i="1"/>
  <c r="H18" i="1"/>
  <c r="H17" i="1"/>
  <c r="H16" i="1"/>
  <c r="H15" i="1"/>
  <c r="H13" i="1"/>
  <c r="H12" i="1"/>
  <c r="H23" i="1" s="1"/>
  <c r="H10" i="1"/>
  <c r="H8" i="1"/>
  <c r="F16" i="1"/>
  <c r="F8" i="1"/>
  <c r="D8" i="1"/>
  <c r="S18" i="16"/>
  <c r="H7" i="1"/>
  <c r="H6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18" i="1" s="1"/>
  <c r="U22" i="24"/>
  <c r="C26" i="24"/>
  <c r="C18" i="1"/>
  <c r="S21" i="24"/>
  <c r="Q20" i="24"/>
  <c r="R22" i="24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S19" i="24"/>
  <c r="C29" i="24" s="1"/>
  <c r="S18" i="24"/>
  <c r="C28" i="24" s="1"/>
  <c r="E18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/>
  <c r="S4" i="24"/>
  <c r="T4" i="24" s="1"/>
  <c r="T21" i="24" s="1"/>
  <c r="C25" i="24" s="1"/>
  <c r="B18" i="1" s="1"/>
  <c r="A2" i="24"/>
  <c r="V22" i="16"/>
  <c r="C27" i="16" s="1"/>
  <c r="D17" i="1" s="1"/>
  <c r="U22" i="16"/>
  <c r="C26" i="16" s="1"/>
  <c r="C17" i="1" s="1"/>
  <c r="S21" i="16"/>
  <c r="Q20" i="16"/>
  <c r="R22" i="16"/>
  <c r="O20" i="16"/>
  <c r="P22" i="16" s="1"/>
  <c r="M20" i="16"/>
  <c r="N22" i="16"/>
  <c r="K20" i="16"/>
  <c r="L22" i="16" s="1"/>
  <c r="I20" i="16"/>
  <c r="J22" i="16" s="1"/>
  <c r="G20" i="16"/>
  <c r="H22" i="16" s="1"/>
  <c r="E20" i="16"/>
  <c r="F22" i="16"/>
  <c r="S19" i="16"/>
  <c r="C29" i="16" s="1"/>
  <c r="F17" i="1" s="1"/>
  <c r="C28" i="16"/>
  <c r="E17" i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/>
  <c r="S9" i="16"/>
  <c r="T9" i="16" s="1"/>
  <c r="S8" i="16"/>
  <c r="T8" i="16"/>
  <c r="S7" i="16"/>
  <c r="T7" i="16" s="1"/>
  <c r="S6" i="16"/>
  <c r="T6" i="16" s="1"/>
  <c r="S5" i="16"/>
  <c r="T5" i="16" s="1"/>
  <c r="S4" i="16"/>
  <c r="T4" i="16" s="1"/>
  <c r="A2" i="16"/>
  <c r="V24" i="17"/>
  <c r="C29" i="17" s="1"/>
  <c r="D16" i="1" s="1"/>
  <c r="U24" i="17"/>
  <c r="C28" i="17" s="1"/>
  <c r="C16" i="1" s="1"/>
  <c r="S23" i="17"/>
  <c r="Q22" i="17"/>
  <c r="R24" i="17"/>
  <c r="O22" i="17"/>
  <c r="P24" i="17" s="1"/>
  <c r="M22" i="17"/>
  <c r="N24" i="17" s="1"/>
  <c r="K22" i="17"/>
  <c r="L24" i="17" s="1"/>
  <c r="I22" i="17"/>
  <c r="J24" i="17" s="1"/>
  <c r="G22" i="17"/>
  <c r="H24" i="17" s="1"/>
  <c r="E22" i="17"/>
  <c r="F24" i="17" s="1"/>
  <c r="S21" i="17"/>
  <c r="C31" i="17"/>
  <c r="S20" i="17"/>
  <c r="C30" i="17" s="1"/>
  <c r="E16" i="1" s="1"/>
  <c r="S19" i="17"/>
  <c r="T19" i="17" s="1"/>
  <c r="S18" i="17"/>
  <c r="I28" i="17" s="1"/>
  <c r="K16" i="1" s="1"/>
  <c r="S13" i="17"/>
  <c r="T13" i="17"/>
  <c r="S12" i="17"/>
  <c r="T12" i="17" s="1"/>
  <c r="S11" i="17"/>
  <c r="T11" i="17"/>
  <c r="S10" i="17"/>
  <c r="T10" i="17" s="1"/>
  <c r="S9" i="17"/>
  <c r="T9" i="17" s="1"/>
  <c r="S8" i="17"/>
  <c r="T8" i="17"/>
  <c r="S7" i="17"/>
  <c r="T7" i="17" s="1"/>
  <c r="S6" i="17"/>
  <c r="T6" i="17" s="1"/>
  <c r="S5" i="17"/>
  <c r="T5" i="17" s="1"/>
  <c r="S4" i="17"/>
  <c r="T4" i="17" s="1"/>
  <c r="A2" i="17"/>
  <c r="V22" i="6"/>
  <c r="C27" i="6"/>
  <c r="D15" i="1" s="1"/>
  <c r="U22" i="6"/>
  <c r="C26" i="6" s="1"/>
  <c r="C15" i="1" s="1"/>
  <c r="S21" i="6"/>
  <c r="Q20" i="6"/>
  <c r="R22" i="6"/>
  <c r="O20" i="6"/>
  <c r="P22" i="6" s="1"/>
  <c r="M20" i="6"/>
  <c r="N22" i="6" s="1"/>
  <c r="K20" i="6"/>
  <c r="L22" i="6" s="1"/>
  <c r="I20" i="6"/>
  <c r="J22" i="6" s="1"/>
  <c r="G20" i="6"/>
  <c r="H22" i="6" s="1"/>
  <c r="E20" i="6"/>
  <c r="F22" i="6"/>
  <c r="S19" i="6"/>
  <c r="C29" i="6" s="1"/>
  <c r="F15" i="1" s="1"/>
  <c r="S18" i="6"/>
  <c r="C28" i="6"/>
  <c r="S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 s="1"/>
  <c r="S5" i="6"/>
  <c r="T5" i="6" s="1"/>
  <c r="S4" i="6"/>
  <c r="T4" i="6" s="1"/>
  <c r="A2" i="6"/>
  <c r="V22" i="9"/>
  <c r="C27" i="9"/>
  <c r="D13" i="1" s="1"/>
  <c r="U22" i="9"/>
  <c r="C26" i="9" s="1"/>
  <c r="C13" i="1" s="1"/>
  <c r="S21" i="9"/>
  <c r="Q20" i="9"/>
  <c r="R22" i="9"/>
  <c r="O20" i="9"/>
  <c r="M20" i="9"/>
  <c r="N22" i="9" s="1"/>
  <c r="K20" i="9"/>
  <c r="L22" i="9"/>
  <c r="I20" i="9"/>
  <c r="J22" i="9"/>
  <c r="G20" i="9"/>
  <c r="H22" i="9"/>
  <c r="E20" i="9"/>
  <c r="F22" i="9" s="1"/>
  <c r="S19" i="9"/>
  <c r="C29" i="9" s="1"/>
  <c r="F13" i="1" s="1"/>
  <c r="S18" i="9"/>
  <c r="C28" i="9"/>
  <c r="E13" i="1" s="1"/>
  <c r="S17" i="9"/>
  <c r="T17" i="9" s="1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 s="1"/>
  <c r="S9" i="9"/>
  <c r="T9" i="9"/>
  <c r="S8" i="9"/>
  <c r="T8" i="9" s="1"/>
  <c r="S7" i="9"/>
  <c r="T7" i="9" s="1"/>
  <c r="S6" i="9"/>
  <c r="T6" i="9" s="1"/>
  <c r="S5" i="9"/>
  <c r="T5" i="9"/>
  <c r="S4" i="9"/>
  <c r="T4" i="9" s="1"/>
  <c r="A2" i="9"/>
  <c r="V22" i="28"/>
  <c r="C27" i="28"/>
  <c r="D10" i="1" s="1"/>
  <c r="U22" i="28"/>
  <c r="C26" i="28"/>
  <c r="C10" i="1" s="1"/>
  <c r="S21" i="28"/>
  <c r="Q20" i="28"/>
  <c r="R22" i="28" s="1"/>
  <c r="O20" i="28"/>
  <c r="P22" i="28"/>
  <c r="M20" i="28"/>
  <c r="K20" i="28"/>
  <c r="L22" i="28" s="1"/>
  <c r="I20" i="28"/>
  <c r="G20" i="28"/>
  <c r="H22" i="28" s="1"/>
  <c r="E20" i="28"/>
  <c r="F22" i="28" s="1"/>
  <c r="S19" i="28"/>
  <c r="C29" i="28" s="1"/>
  <c r="F10" i="1" s="1"/>
  <c r="S18" i="28"/>
  <c r="C28" i="28" s="1"/>
  <c r="S17" i="28"/>
  <c r="T17" i="28" s="1"/>
  <c r="S16" i="28"/>
  <c r="T16" i="28"/>
  <c r="S15" i="28"/>
  <c r="T15" i="28" s="1"/>
  <c r="S14" i="28"/>
  <c r="T14" i="28"/>
  <c r="S13" i="28"/>
  <c r="T13" i="28" s="1"/>
  <c r="S12" i="28"/>
  <c r="T12" i="28"/>
  <c r="S11" i="28"/>
  <c r="T11" i="28" s="1"/>
  <c r="S10" i="28"/>
  <c r="T10" i="28"/>
  <c r="S9" i="28"/>
  <c r="T9" i="28" s="1"/>
  <c r="S8" i="28"/>
  <c r="T8" i="28"/>
  <c r="S7" i="28"/>
  <c r="T7" i="28" s="1"/>
  <c r="S6" i="28"/>
  <c r="T6" i="28"/>
  <c r="S5" i="28"/>
  <c r="T5" i="28" s="1"/>
  <c r="S4" i="28"/>
  <c r="T4" i="28" s="1"/>
  <c r="A2" i="28"/>
  <c r="V22" i="14"/>
  <c r="C27" i="14" s="1"/>
  <c r="U22" i="14"/>
  <c r="C26" i="14"/>
  <c r="C8" i="1" s="1"/>
  <c r="S21" i="14"/>
  <c r="Q20" i="14"/>
  <c r="R22" i="14"/>
  <c r="O20" i="14"/>
  <c r="P22" i="14" s="1"/>
  <c r="M20" i="14"/>
  <c r="N22" i="14" s="1"/>
  <c r="K20" i="14"/>
  <c r="L22" i="14" s="1"/>
  <c r="I20" i="14"/>
  <c r="J22" i="14" s="1"/>
  <c r="G20" i="14"/>
  <c r="H22" i="14"/>
  <c r="E20" i="14"/>
  <c r="F22" i="14" s="1"/>
  <c r="S19" i="14"/>
  <c r="C29" i="14" s="1"/>
  <c r="S18" i="14"/>
  <c r="C28" i="14"/>
  <c r="E8" i="1" s="1"/>
  <c r="S17" i="14"/>
  <c r="T17" i="14" s="1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/>
  <c r="D7" i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/>
  <c r="G20" i="22"/>
  <c r="H22" i="22" s="1"/>
  <c r="E20" i="22"/>
  <c r="F22" i="22" s="1"/>
  <c r="S19" i="22"/>
  <c r="C29" i="22"/>
  <c r="F7" i="1" s="1"/>
  <c r="S18" i="22"/>
  <c r="C28" i="22" s="1"/>
  <c r="E7" i="1" s="1"/>
  <c r="S17" i="22"/>
  <c r="T17" i="22" s="1"/>
  <c r="S16" i="22"/>
  <c r="T16" i="22" s="1"/>
  <c r="S15" i="22"/>
  <c r="T15" i="22"/>
  <c r="S14" i="22"/>
  <c r="T14" i="22" s="1"/>
  <c r="S13" i="22"/>
  <c r="T13" i="22"/>
  <c r="S12" i="22"/>
  <c r="T12" i="22" s="1"/>
  <c r="S11" i="22"/>
  <c r="T11" i="22"/>
  <c r="S10" i="22"/>
  <c r="T10" i="22" s="1"/>
  <c r="S9" i="22"/>
  <c r="T9" i="22"/>
  <c r="S8" i="22"/>
  <c r="T8" i="22" s="1"/>
  <c r="S7" i="22"/>
  <c r="T7" i="22"/>
  <c r="S6" i="22"/>
  <c r="T6" i="22" s="1"/>
  <c r="S5" i="22"/>
  <c r="T5" i="22" s="1"/>
  <c r="S4" i="22"/>
  <c r="T4" i="22" s="1"/>
  <c r="A2" i="22"/>
  <c r="V22" i="20"/>
  <c r="C27" i="20"/>
  <c r="D6" i="1"/>
  <c r="U22" i="20"/>
  <c r="C26" i="20" s="1"/>
  <c r="C6" i="1" s="1"/>
  <c r="S21" i="20"/>
  <c r="Q20" i="20"/>
  <c r="R22" i="20"/>
  <c r="O20" i="20"/>
  <c r="P22" i="20"/>
  <c r="M20" i="20"/>
  <c r="N22" i="20" s="1"/>
  <c r="K20" i="20"/>
  <c r="L22" i="20" s="1"/>
  <c r="I20" i="20"/>
  <c r="J22" i="20" s="1"/>
  <c r="G20" i="20"/>
  <c r="H22" i="20" s="1"/>
  <c r="E20" i="20"/>
  <c r="F22" i="20" s="1"/>
  <c r="S19" i="20"/>
  <c r="C29" i="20" s="1"/>
  <c r="F6" i="1" s="1"/>
  <c r="S18" i="20"/>
  <c r="C28" i="20" s="1"/>
  <c r="E6" i="1" s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T21" i="20" s="1"/>
  <c r="C25" i="20" s="1"/>
  <c r="B6" i="1" s="1"/>
  <c r="S4" i="20"/>
  <c r="T4" i="20"/>
  <c r="A2" i="20"/>
  <c r="S19" i="12"/>
  <c r="C29" i="12" s="1"/>
  <c r="S18" i="12"/>
  <c r="S18" i="5"/>
  <c r="T18" i="5" s="1"/>
  <c r="U23" i="12"/>
  <c r="C27" i="12"/>
  <c r="C12" i="1" s="1"/>
  <c r="U27" i="5"/>
  <c r="C31" i="5"/>
  <c r="C22" i="1"/>
  <c r="S22" i="5"/>
  <c r="T22" i="5" s="1"/>
  <c r="S21" i="5"/>
  <c r="T21" i="5"/>
  <c r="S20" i="5"/>
  <c r="T20" i="5" s="1"/>
  <c r="S19" i="5"/>
  <c r="T19" i="5"/>
  <c r="S15" i="5"/>
  <c r="T15" i="5" s="1"/>
  <c r="V27" i="5"/>
  <c r="C32" i="5" s="1"/>
  <c r="D22" i="1" s="1"/>
  <c r="E25" i="5"/>
  <c r="G25" i="5"/>
  <c r="H27" i="5" s="1"/>
  <c r="I25" i="5"/>
  <c r="J27" i="5"/>
  <c r="K25" i="5"/>
  <c r="L27" i="5" s="1"/>
  <c r="M25" i="5"/>
  <c r="N27" i="5"/>
  <c r="O25" i="5"/>
  <c r="P27" i="5" s="1"/>
  <c r="S11" i="5"/>
  <c r="T11" i="5"/>
  <c r="S5" i="18"/>
  <c r="T5" i="18" s="1"/>
  <c r="S6" i="18"/>
  <c r="T6" i="18"/>
  <c r="S7" i="18"/>
  <c r="T7" i="18" s="1"/>
  <c r="S8" i="18"/>
  <c r="T8" i="18"/>
  <c r="S9" i="18"/>
  <c r="T9" i="18" s="1"/>
  <c r="A2" i="12"/>
  <c r="S4" i="12"/>
  <c r="T4" i="12"/>
  <c r="S5" i="12"/>
  <c r="S6" i="12"/>
  <c r="T6" i="12"/>
  <c r="S7" i="12"/>
  <c r="T7" i="12" s="1"/>
  <c r="S11" i="12"/>
  <c r="T11" i="12"/>
  <c r="S12" i="12"/>
  <c r="T12" i="12" s="1"/>
  <c r="S15" i="12"/>
  <c r="T15" i="12"/>
  <c r="S16" i="12"/>
  <c r="T16" i="12" s="1"/>
  <c r="S17" i="12"/>
  <c r="T17" i="12"/>
  <c r="S20" i="12"/>
  <c r="C30" i="12" s="1"/>
  <c r="F12" i="1" s="1"/>
  <c r="E21" i="12"/>
  <c r="F23" i="12"/>
  <c r="G21" i="12"/>
  <c r="H23" i="12" s="1"/>
  <c r="I21" i="12"/>
  <c r="J23" i="12" s="1"/>
  <c r="K21" i="12"/>
  <c r="L23" i="12"/>
  <c r="M21" i="12"/>
  <c r="N23" i="12" s="1"/>
  <c r="O21" i="12"/>
  <c r="P23" i="12"/>
  <c r="Q21" i="12"/>
  <c r="S22" i="12"/>
  <c r="R23" i="12"/>
  <c r="V23" i="12"/>
  <c r="C28" i="12" s="1"/>
  <c r="D12" i="1" s="1"/>
  <c r="A2" i="18"/>
  <c r="S4" i="18"/>
  <c r="T4" i="18"/>
  <c r="S10" i="18"/>
  <c r="T10" i="18" s="1"/>
  <c r="S11" i="18"/>
  <c r="T11" i="18"/>
  <c r="S12" i="18"/>
  <c r="T12" i="18" s="1"/>
  <c r="S13" i="18"/>
  <c r="T13" i="18"/>
  <c r="S14" i="18"/>
  <c r="T14" i="18" s="1"/>
  <c r="S15" i="18"/>
  <c r="T15" i="18"/>
  <c r="S16" i="18"/>
  <c r="T16" i="18" s="1"/>
  <c r="S17" i="18"/>
  <c r="T17" i="18"/>
  <c r="S18" i="18"/>
  <c r="S19" i="18"/>
  <c r="S20" i="18"/>
  <c r="C30" i="18"/>
  <c r="F18" i="1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/>
  <c r="S5" i="5"/>
  <c r="T5" i="5" s="1"/>
  <c r="T26" i="5" s="1"/>
  <c r="C30" i="5" s="1"/>
  <c r="B22" i="1" s="1"/>
  <c r="S6" i="5"/>
  <c r="T6" i="5"/>
  <c r="S7" i="5"/>
  <c r="T7" i="5" s="1"/>
  <c r="S8" i="5"/>
  <c r="T8" i="5"/>
  <c r="S9" i="5"/>
  <c r="T9" i="5" s="1"/>
  <c r="S10" i="5"/>
  <c r="K22" i="1"/>
  <c r="S23" i="5"/>
  <c r="C33" i="5" s="1"/>
  <c r="S24" i="5"/>
  <c r="C34" i="5"/>
  <c r="F22" i="1" s="1"/>
  <c r="Q25" i="5"/>
  <c r="R27" i="5" s="1"/>
  <c r="S26" i="5"/>
  <c r="T10" i="5"/>
  <c r="C29" i="18"/>
  <c r="E21" i="1" s="1"/>
  <c r="T5" i="12"/>
  <c r="E15" i="1"/>
  <c r="S20" i="22"/>
  <c r="S25" i="5" l="1"/>
  <c r="T17" i="6"/>
  <c r="I26" i="6"/>
  <c r="K15" i="1" s="1"/>
  <c r="F27" i="5"/>
  <c r="S20" i="9"/>
  <c r="T18" i="12"/>
  <c r="I27" i="12"/>
  <c r="K12" i="1" s="1"/>
  <c r="T18" i="17"/>
  <c r="I27" i="34"/>
  <c r="K11" i="1" s="1"/>
  <c r="K23" i="1" s="1"/>
  <c r="C27" i="1" s="1"/>
  <c r="T17" i="36"/>
  <c r="F21" i="1"/>
  <c r="F23" i="1" s="1"/>
  <c r="T18" i="18"/>
  <c r="I27" i="18"/>
  <c r="K21" i="1" s="1"/>
  <c r="G18" i="1"/>
  <c r="T21" i="28"/>
  <c r="C25" i="28" s="1"/>
  <c r="B10" i="1" s="1"/>
  <c r="T17" i="30"/>
  <c r="I26" i="30"/>
  <c r="K20" i="1" s="1"/>
  <c r="T4" i="37"/>
  <c r="I26" i="37"/>
  <c r="K14" i="1" s="1"/>
  <c r="P22" i="9"/>
  <c r="S22" i="9" s="1"/>
  <c r="D21" i="1"/>
  <c r="D23" i="1" s="1"/>
  <c r="C21" i="1"/>
  <c r="C23" i="1" s="1"/>
  <c r="T21" i="22"/>
  <c r="C25" i="22" s="1"/>
  <c r="S27" i="5"/>
  <c r="E22" i="1"/>
  <c r="G22" i="1" s="1"/>
  <c r="C35" i="5"/>
  <c r="G35" i="5" s="1"/>
  <c r="S23" i="18"/>
  <c r="S21" i="18"/>
  <c r="T22" i="18"/>
  <c r="C26" i="18" s="1"/>
  <c r="C31" i="18" s="1"/>
  <c r="S20" i="28"/>
  <c r="S20" i="16"/>
  <c r="T21" i="16"/>
  <c r="C25" i="16" s="1"/>
  <c r="C30" i="16" s="1"/>
  <c r="S22" i="16"/>
  <c r="S20" i="30"/>
  <c r="T21" i="30"/>
  <c r="C25" i="30" s="1"/>
  <c r="B20" i="1" s="1"/>
  <c r="G20" i="1" s="1"/>
  <c r="F22" i="30"/>
  <c r="S22" i="30" s="1"/>
  <c r="T21" i="36"/>
  <c r="C25" i="36" s="1"/>
  <c r="B19" i="1" s="1"/>
  <c r="G19" i="1" s="1"/>
  <c r="S22" i="36"/>
  <c r="S20" i="36"/>
  <c r="S20" i="24"/>
  <c r="F22" i="24"/>
  <c r="S22" i="24" s="1"/>
  <c r="C30" i="24"/>
  <c r="S24" i="17"/>
  <c r="S22" i="17"/>
  <c r="T23" i="17"/>
  <c r="C27" i="17" s="1"/>
  <c r="B16" i="1" s="1"/>
  <c r="G16" i="1" s="1"/>
  <c r="T21" i="6"/>
  <c r="C25" i="6" s="1"/>
  <c r="B15" i="1" s="1"/>
  <c r="G15" i="1" s="1"/>
  <c r="S20" i="6"/>
  <c r="S22" i="6"/>
  <c r="T21" i="37"/>
  <c r="C25" i="37" s="1"/>
  <c r="B14" i="1" s="1"/>
  <c r="S20" i="37"/>
  <c r="S22" i="37"/>
  <c r="E14" i="1"/>
  <c r="T21" i="9"/>
  <c r="C25" i="9" s="1"/>
  <c r="B13" i="1" s="1"/>
  <c r="G13" i="1" s="1"/>
  <c r="T22" i="12"/>
  <c r="C26" i="12" s="1"/>
  <c r="B12" i="1" s="1"/>
  <c r="S23" i="12"/>
  <c r="E12" i="1"/>
  <c r="S21" i="12"/>
  <c r="S21" i="34"/>
  <c r="T22" i="34"/>
  <c r="C26" i="34" s="1"/>
  <c r="B11" i="1" s="1"/>
  <c r="S23" i="34"/>
  <c r="E11" i="1"/>
  <c r="J22" i="28"/>
  <c r="S22" i="28" s="1"/>
  <c r="E10" i="1"/>
  <c r="T21" i="32"/>
  <c r="C25" i="32" s="1"/>
  <c r="B9" i="1" s="1"/>
  <c r="G9" i="1" s="1"/>
  <c r="S22" i="32"/>
  <c r="S20" i="32"/>
  <c r="S22" i="14"/>
  <c r="T21" i="14"/>
  <c r="C25" i="14" s="1"/>
  <c r="B8" i="1" s="1"/>
  <c r="G8" i="1" s="1"/>
  <c r="S20" i="14"/>
  <c r="S22" i="22"/>
  <c r="B7" i="1"/>
  <c r="C30" i="22"/>
  <c r="G30" i="22" s="1"/>
  <c r="S22" i="20"/>
  <c r="C30" i="20"/>
  <c r="S20" i="20"/>
  <c r="G6" i="1"/>
  <c r="G10" i="1" l="1"/>
  <c r="C30" i="28"/>
  <c r="C30" i="37"/>
  <c r="G30" i="37" s="1"/>
  <c r="G14" i="1"/>
  <c r="C30" i="36"/>
  <c r="G30" i="36" s="1"/>
  <c r="G30" i="16"/>
  <c r="G31" i="18"/>
  <c r="B21" i="1"/>
  <c r="G21" i="1" s="1"/>
  <c r="G30" i="28"/>
  <c r="B17" i="1"/>
  <c r="G17" i="1" s="1"/>
  <c r="C30" i="30"/>
  <c r="G30" i="30" s="1"/>
  <c r="G30" i="24"/>
  <c r="C32" i="17"/>
  <c r="G32" i="17" s="1"/>
  <c r="C30" i="6"/>
  <c r="G30" i="6" s="1"/>
  <c r="C30" i="9"/>
  <c r="G30" i="9" s="1"/>
  <c r="C31" i="12"/>
  <c r="G12" i="1"/>
  <c r="H31" i="12"/>
  <c r="C31" i="34"/>
  <c r="G31" i="34" s="1"/>
  <c r="G11" i="1"/>
  <c r="E23" i="1"/>
  <c r="C30" i="32"/>
  <c r="G30" i="32" s="1"/>
  <c r="C30" i="14"/>
  <c r="G30" i="14" s="1"/>
  <c r="G7" i="1"/>
  <c r="G30" i="20"/>
  <c r="B23" i="1" l="1"/>
  <c r="C26" i="1" s="1"/>
  <c r="C28" i="1" s="1"/>
  <c r="G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<sst xmlns="http://schemas.openxmlformats.org/spreadsheetml/2006/main" count="718" uniqueCount="123">
  <si>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</si>
  <si>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</si>
  <si>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</si>
  <si>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</si>
  <si>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</si>
  <si>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</si>
  <si>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</si>
  <si>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</si>
  <si>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</si>
  <si>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</si>
  <si>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</si>
  <si>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</si>
  <si>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</si>
  <si>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</si>
  <si>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</si>
  <si>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</si>
  <si>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</si>
  <si>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</si>
  <si>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</si>
  <si>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</si>
  <si>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</si>
  <si>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</si>
  <si>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</si>
  <si>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</si>
  <si>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</si>
  <si>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</si>
  <si>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</si>
  <si>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</si>
  <si>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</si>
  <si>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</si>
  <si>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</si>
  <si>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</si>
  <si>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</si>
  <si>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</si>
  <si>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</si>
  <si>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</si>
  <si>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</si>
  <si>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</si>
  <si>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</si>
  <si>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</si>
  <si>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</si>
  <si>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</si>
  <si>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</si>
  <si>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</si>
  <si>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</si>
  <si>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</si>
  <si>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</si>
  <si>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</si>
  <si>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</si>
  <si>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</si>
  <si>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</si>
  <si>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</si>
  <si>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</si>
  <si>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</si>
  <si>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</si>
  <si>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</si>
  <si>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</si>
  <si>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</si>
  <si>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</si>
  <si>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</si>
  <si>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</si>
  <si>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</si>
  <si>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W/E 24/08/2014</t>
  </si>
  <si>
    <t>WINDOW BOARDS</t>
  </si>
  <si>
    <t>GLAZING BEAD</t>
  </si>
  <si>
    <t>DOOR FRAME</t>
  </si>
  <si>
    <t>SKIRTING BOARD</t>
  </si>
  <si>
    <t>DOOR FRAMES</t>
  </si>
  <si>
    <t>GATES</t>
  </si>
  <si>
    <t>1 TO 6</t>
  </si>
  <si>
    <t>TEA POINT</t>
  </si>
  <si>
    <t>DOOR &amp; FRAME</t>
  </si>
  <si>
    <t>STAIRS,BALLUSTRADE,SPINDLES</t>
  </si>
  <si>
    <t>WALL BATONS</t>
  </si>
  <si>
    <t>1a</t>
  </si>
  <si>
    <t>MEZZANINE STAIRS</t>
  </si>
  <si>
    <t>UNLOAD MEYER, LABLE SHEETS</t>
  </si>
  <si>
    <t>COLLEGE ENROLLMENT</t>
  </si>
  <si>
    <t>DOORS</t>
  </si>
  <si>
    <t>CUPBOARD</t>
  </si>
  <si>
    <t>MOVING MATERIALS</t>
  </si>
  <si>
    <t>1 to 6</t>
  </si>
  <si>
    <t>LABOURING</t>
  </si>
  <si>
    <t>DG - HELPING IN MACHINE SHOP</t>
  </si>
  <si>
    <t>SKIRTING BOARDS</t>
  </si>
  <si>
    <t>TIDY WORKBENCH</t>
  </si>
  <si>
    <t>MACHINE OAK WALL BATONS</t>
  </si>
  <si>
    <t>FAIRFAX DOOR &amp; FRAME</t>
  </si>
  <si>
    <t>FORKLIFT LOAD/UNLOAD,MOVE</t>
  </si>
  <si>
    <t>MACH/MAINT - CHANGE RESAW</t>
  </si>
  <si>
    <t>GATE</t>
  </si>
  <si>
    <t>GLUE SKIRTING</t>
  </si>
  <si>
    <t>DOOR FRAMES 9010</t>
  </si>
  <si>
    <t>PAINT SHOP MAINTENANCE</t>
  </si>
  <si>
    <t>26/27</t>
  </si>
  <si>
    <t>DOOR &amp; FRAMES</t>
  </si>
  <si>
    <t>PAINT SHOP MAINT</t>
  </si>
  <si>
    <t>31/32</t>
  </si>
  <si>
    <t>ARCHITRAVES &amp; PACKERS</t>
  </si>
  <si>
    <t>15A</t>
  </si>
  <si>
    <t>STORAGE CUPBOARD</t>
  </si>
  <si>
    <t>ARCHITRAVES</t>
  </si>
  <si>
    <t>CUPBOARDS</t>
  </si>
  <si>
    <t>MOVE TIMBER</t>
  </si>
  <si>
    <t>TIDY SHOP</t>
  </si>
  <si>
    <t>UNLOAD SHADBOLTS</t>
  </si>
  <si>
    <t>26-27</t>
  </si>
  <si>
    <t>1-6</t>
  </si>
  <si>
    <t>UNITS</t>
  </si>
  <si>
    <t>15-16</t>
  </si>
  <si>
    <t>STAIRS</t>
  </si>
  <si>
    <t>GROV03</t>
  </si>
  <si>
    <t>offi01</t>
  </si>
  <si>
    <t>WEST07</t>
  </si>
  <si>
    <t>WEST08</t>
  </si>
  <si>
    <t>EGER01</t>
  </si>
  <si>
    <t>KENS08</t>
  </si>
  <si>
    <t>AMER01</t>
  </si>
  <si>
    <t>PALA01</t>
  </si>
  <si>
    <t>FAIR02</t>
  </si>
  <si>
    <t>BRIG03(read)</t>
  </si>
  <si>
    <t>offi1</t>
  </si>
  <si>
    <t>GROV04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</si>
</sst>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2" fillId="0" borderId="0" xfId="0" applyFont="1" applyFill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C28" sqref="C2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6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0</v>
      </c>
      <c r="C6" s="9">
        <f>SUM(Caldecott!C26)</f>
        <v>0</v>
      </c>
      <c r="D6" s="9">
        <f>SUM(Caldecott!C27)</f>
        <v>0</v>
      </c>
      <c r="E6" s="9">
        <f>SUM(Caldecott!C28)</f>
        <v>40</v>
      </c>
      <c r="F6" s="9">
        <f>SUM(Caldecott!C29)</f>
        <v>0</v>
      </c>
      <c r="G6" s="10">
        <f>B6+C6+D6+E6+F6</f>
        <v>40</v>
      </c>
      <c r="H6" s="11">
        <f>SUM(Caldecott!C31)</f>
        <v>0</v>
      </c>
      <c r="I6" s="11">
        <f>SUM(Caldecott!C32)</f>
        <v>0</v>
      </c>
      <c r="K6" s="45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11.5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51.5</v>
      </c>
      <c r="H7" s="11">
        <f>SUM(Czege!C31)</f>
        <v>0</v>
      </c>
      <c r="I7" s="11">
        <f>SUM(Czege!C32)</f>
        <v>0</v>
      </c>
      <c r="K7" s="45">
        <f>SUM(Czege!I26)</f>
        <v>0.5</v>
      </c>
    </row>
    <row r="8" spans="1:11" x14ac:dyDescent="0.25">
      <c r="A8" s="8" t="s">
        <v>7</v>
      </c>
      <c r="B8" s="9">
        <f>SUM(Doran!C25)</f>
        <v>40</v>
      </c>
      <c r="C8" s="9">
        <f>SUM(Doran!C26)</f>
        <v>10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2" si="0">B8+C8+D8+E8+F8</f>
        <v>50</v>
      </c>
      <c r="H8" s="11">
        <f>SUM(Doran!C31)</f>
        <v>0</v>
      </c>
      <c r="I8" s="11">
        <f>SUM(Doran!C32)</f>
        <v>0</v>
      </c>
      <c r="K8" s="45">
        <f>SUM(Doran!I26)</f>
        <v>0</v>
      </c>
    </row>
    <row r="9" spans="1:11" x14ac:dyDescent="0.25">
      <c r="A9" s="8" t="s">
        <v>56</v>
      </c>
      <c r="B9" s="9">
        <f>SUM(Drinkwater!C25)</f>
        <v>40</v>
      </c>
      <c r="C9" s="9">
        <f>SUM(Drinkwater!C26)</f>
        <v>11.5</v>
      </c>
      <c r="D9" s="9">
        <f>SUM(Drinkwater!C27)</f>
        <v>6.25</v>
      </c>
      <c r="E9" s="9">
        <f>SUM(Drinkwater!C28)</f>
        <v>0</v>
      </c>
      <c r="F9" s="9">
        <f>SUM(Drinkwater!C29)</f>
        <v>0</v>
      </c>
      <c r="G9" s="10">
        <f t="shared" si="0"/>
        <v>57.75</v>
      </c>
      <c r="H9" s="11">
        <f>SUM(Drinkwater!C31)</f>
        <v>0</v>
      </c>
      <c r="I9" s="11">
        <f>SUM(Drinkwater!C32)</f>
        <v>0</v>
      </c>
      <c r="K9" s="45">
        <f>SUM(Drinkwater!I26)</f>
        <v>0</v>
      </c>
    </row>
    <row r="10" spans="1:11" x14ac:dyDescent="0.25">
      <c r="A10" s="8" t="s">
        <v>8</v>
      </c>
      <c r="B10" s="9">
        <f>SUM('Harland '!C25)</f>
        <v>13</v>
      </c>
      <c r="C10" s="9">
        <f>SUM('Harland '!C26)</f>
        <v>0</v>
      </c>
      <c r="D10" s="9">
        <f>SUM('Harland '!C27)</f>
        <v>0</v>
      </c>
      <c r="E10" s="9">
        <f>SUM('Harland '!C28)</f>
        <v>24</v>
      </c>
      <c r="F10" s="9">
        <f>SUM('Harland '!C29)</f>
        <v>0</v>
      </c>
      <c r="G10" s="10">
        <f t="shared" si="0"/>
        <v>37</v>
      </c>
      <c r="H10" s="11">
        <f>SUM('Harland '!C31)</f>
        <v>0</v>
      </c>
      <c r="I10" s="11">
        <f>SUM('Harland '!C32)</f>
        <v>0</v>
      </c>
      <c r="K10" s="45">
        <f>SUM('Harland '!I26)</f>
        <v>0</v>
      </c>
    </row>
    <row r="11" spans="1:11" x14ac:dyDescent="0.25">
      <c r="A11" s="8" t="s">
        <v>58</v>
      </c>
      <c r="B11" s="9">
        <f>SUM(Hodgson!C26)</f>
        <v>24</v>
      </c>
      <c r="C11" s="9">
        <f>SUM(Hodgson!C27)</f>
        <v>0</v>
      </c>
      <c r="D11" s="9">
        <f>SUM(Hodgson!C28)</f>
        <v>0</v>
      </c>
      <c r="E11" s="9">
        <f>SUM(Hodgson!C29)</f>
        <v>16</v>
      </c>
      <c r="F11" s="9">
        <f>SUM(Hodgson!C30)</f>
        <v>0</v>
      </c>
      <c r="G11" s="10">
        <f t="shared" si="0"/>
        <v>40</v>
      </c>
      <c r="H11" s="11">
        <f>SUM(Hodgson!C32)</f>
        <v>0</v>
      </c>
      <c r="I11" s="11">
        <f>SUM(Hodgson!C33)</f>
        <v>0</v>
      </c>
      <c r="K11" s="45">
        <f>SUM(Hodgson!I27)</f>
        <v>5.5</v>
      </c>
    </row>
    <row r="12" spans="1:11" x14ac:dyDescent="0.25">
      <c r="A12" s="8" t="s">
        <v>50</v>
      </c>
      <c r="B12" s="9">
        <f>SUM(Kendrick!C26)</f>
        <v>8</v>
      </c>
      <c r="C12" s="9">
        <f>SUM(Kendrick!C27)</f>
        <v>0</v>
      </c>
      <c r="D12" s="9">
        <f>SUM(Kendrick!C28)</f>
        <v>0</v>
      </c>
      <c r="E12" s="9">
        <f>SUM(Kendrick!C29)</f>
        <v>32</v>
      </c>
      <c r="F12" s="9">
        <f>SUM(Kendrick!C30)</f>
        <v>0</v>
      </c>
      <c r="G12" s="10">
        <f t="shared" si="0"/>
        <v>40</v>
      </c>
      <c r="H12" s="11">
        <f>SUM(Kendrick!C32)</f>
        <v>0</v>
      </c>
      <c r="I12" s="11">
        <f>SUM(Kendrick!C33)</f>
        <v>0</v>
      </c>
      <c r="K12" s="45">
        <f>SUM(Kendrick!I27)</f>
        <v>3</v>
      </c>
    </row>
    <row r="13" spans="1:11" x14ac:dyDescent="0.25">
      <c r="A13" s="8" t="s">
        <v>9</v>
      </c>
      <c r="B13" s="9">
        <f>SUM(McSharry!C25)</f>
        <v>40</v>
      </c>
      <c r="C13" s="9">
        <f>SUM(McSharry!C26)</f>
        <v>11.5</v>
      </c>
      <c r="D13" s="9">
        <f>SUM(McSharry!C27)</f>
        <v>1</v>
      </c>
      <c r="E13" s="9">
        <f>SUM(McSharry!C28)</f>
        <v>0</v>
      </c>
      <c r="F13" s="9">
        <f>SUM(McSharry!C29)</f>
        <v>0</v>
      </c>
      <c r="G13" s="10">
        <f t="shared" si="0"/>
        <v>52.5</v>
      </c>
      <c r="H13" s="11">
        <f>SUM(McSharry!C31)</f>
        <v>0</v>
      </c>
      <c r="I13" s="11">
        <f>SUM(McSharry!C32)</f>
        <v>0</v>
      </c>
      <c r="K13" s="45">
        <f>SUM(McSharry!I26)</f>
        <v>1</v>
      </c>
    </row>
    <row r="14" spans="1:11" x14ac:dyDescent="0.25">
      <c r="A14" s="8" t="s">
        <v>61</v>
      </c>
      <c r="B14" s="9">
        <f>SUM(Pender!C25)</f>
        <v>24</v>
      </c>
      <c r="C14" s="9">
        <f>SUM(Pender!C26)</f>
        <v>0</v>
      </c>
      <c r="D14" s="9">
        <f>SUM(Pender!C27)</f>
        <v>0</v>
      </c>
      <c r="E14" s="9">
        <f>SUM(Pender!C28)</f>
        <v>16</v>
      </c>
      <c r="F14" s="9">
        <f>SUM(Pender!C29)</f>
        <v>0</v>
      </c>
      <c r="G14" s="10">
        <f t="shared" si="0"/>
        <v>40</v>
      </c>
      <c r="H14" s="11">
        <f>SUM(Pender!C31)</f>
        <v>0</v>
      </c>
      <c r="I14" s="11">
        <f>SUM(Pender!C32)</f>
        <v>0</v>
      </c>
      <c r="K14" s="45">
        <f>SUM(Pender!I26)</f>
        <v>21.75</v>
      </c>
    </row>
    <row r="15" spans="1:11" x14ac:dyDescent="0.25">
      <c r="A15" s="8" t="s">
        <v>10</v>
      </c>
      <c r="B15" s="9">
        <f>SUM(Reading!C25)</f>
        <v>40</v>
      </c>
      <c r="C15" s="9">
        <f>SUM(Reading!C26)</f>
        <v>8</v>
      </c>
      <c r="D15" s="9">
        <f>SUM(Reading!C27)</f>
        <v>0</v>
      </c>
      <c r="E15" s="9">
        <f>SUM(Reading!C28)</f>
        <v>0</v>
      </c>
      <c r="F15" s="9">
        <f>SUM(Reading!C29)</f>
        <v>0</v>
      </c>
      <c r="G15" s="10">
        <f t="shared" si="0"/>
        <v>48</v>
      </c>
      <c r="H15" s="11">
        <f>SUM(Reading!C31)</f>
        <v>0</v>
      </c>
      <c r="I15" s="11">
        <f>SUM(Reading!C32)</f>
        <v>0</v>
      </c>
      <c r="K15" s="45">
        <f>SUM(Reading!I26)</f>
        <v>0.5</v>
      </c>
    </row>
    <row r="16" spans="1:11" x14ac:dyDescent="0.25">
      <c r="A16" s="8" t="s">
        <v>11</v>
      </c>
      <c r="B16" s="9">
        <f>SUM(Spann!C27)</f>
        <v>40</v>
      </c>
      <c r="C16" s="9">
        <f>SUM(Spann!C28)</f>
        <v>11.5</v>
      </c>
      <c r="D16" s="9">
        <f>SUM(Spann!C29)</f>
        <v>6.25</v>
      </c>
      <c r="E16" s="9">
        <f>SUM(Spann!C30)</f>
        <v>0</v>
      </c>
      <c r="F16" s="9">
        <f>SUM(Spann!C31)</f>
        <v>0</v>
      </c>
      <c r="G16" s="10">
        <f t="shared" si="0"/>
        <v>57.75</v>
      </c>
      <c r="H16" s="11">
        <f>SUM(Spann!C33)</f>
        <v>0</v>
      </c>
      <c r="I16" s="11">
        <f>SUM(Spann!C34)</f>
        <v>0</v>
      </c>
      <c r="K16" s="45">
        <f>SUM(Spann!I28)</f>
        <v>5</v>
      </c>
    </row>
    <row r="17" spans="1:11" x14ac:dyDescent="0.25">
      <c r="A17" s="8" t="s">
        <v>12</v>
      </c>
      <c r="B17" s="9">
        <f>SUM(Taylor!C25)</f>
        <v>32</v>
      </c>
      <c r="C17" s="9">
        <f>SUM(Taylor!C26)</f>
        <v>11.5</v>
      </c>
      <c r="D17" s="9">
        <f>SUM(Taylor!C27)</f>
        <v>3.5</v>
      </c>
      <c r="E17" s="9">
        <f>SUM(Taylor!C28)</f>
        <v>8</v>
      </c>
      <c r="F17" s="9">
        <f>SUM(Taylor!C29)</f>
        <v>0</v>
      </c>
      <c r="G17" s="10">
        <f t="shared" si="0"/>
        <v>55</v>
      </c>
      <c r="H17" s="11">
        <f>SUM(Taylor!C31)</f>
        <v>0</v>
      </c>
      <c r="I17" s="11">
        <f>SUM(Taylor!C32)</f>
        <v>0</v>
      </c>
      <c r="K17" s="45">
        <f>SUM(Taylor!I26)</f>
        <v>0</v>
      </c>
    </row>
    <row r="18" spans="1:11" x14ac:dyDescent="0.25">
      <c r="A18" s="8" t="s">
        <v>49</v>
      </c>
      <c r="B18" s="9">
        <f>SUM(Ward!C25)</f>
        <v>0</v>
      </c>
      <c r="C18" s="9">
        <f>SUM(Ward!C26)</f>
        <v>0</v>
      </c>
      <c r="D18" s="9">
        <f>SUM(Ward!C27)</f>
        <v>0</v>
      </c>
      <c r="E18" s="9">
        <f>SUM(Ward!C28)</f>
        <v>40</v>
      </c>
      <c r="F18" s="9">
        <f>SUM(T.Winterburn!C30)</f>
        <v>0</v>
      </c>
      <c r="G18" s="10">
        <f t="shared" si="0"/>
        <v>40</v>
      </c>
      <c r="H18" s="11">
        <f>SUM(Ward!C31)</f>
        <v>0</v>
      </c>
      <c r="I18" s="11">
        <f>SUM(Ward!C32)</f>
        <v>0</v>
      </c>
      <c r="K18" s="45">
        <f>SUM(Ward!I26)</f>
        <v>0</v>
      </c>
    </row>
    <row r="19" spans="1:11" x14ac:dyDescent="0.25">
      <c r="A19" s="8" t="s">
        <v>60</v>
      </c>
      <c r="B19" s="9">
        <f>SUM(Watkins!C25)</f>
        <v>40</v>
      </c>
      <c r="C19" s="9">
        <f>SUM(Watkins!C26)</f>
        <v>8.5</v>
      </c>
      <c r="D19" s="9">
        <f>SUM(Watkins!C27)</f>
        <v>0</v>
      </c>
      <c r="E19" s="9">
        <f>SUM(Watkins!C28)</f>
        <v>0</v>
      </c>
      <c r="F19" s="9">
        <f>SUM(Watkins!C29)</f>
        <v>0</v>
      </c>
      <c r="G19" s="10">
        <f t="shared" si="0"/>
        <v>48.5</v>
      </c>
      <c r="H19" s="11">
        <f>SUM(Watkins!C31)</f>
        <v>0</v>
      </c>
      <c r="I19" s="11">
        <f>SUM(Watkins!C32)</f>
        <v>0</v>
      </c>
      <c r="K19" s="45">
        <f>SUM(Watkins!I26)</f>
        <v>3</v>
      </c>
    </row>
    <row r="20" spans="1:11" x14ac:dyDescent="0.25">
      <c r="A20" s="8" t="s">
        <v>53</v>
      </c>
      <c r="B20" s="9">
        <f>SUM(N.Winterburn!C25)</f>
        <v>40</v>
      </c>
      <c r="C20" s="9">
        <f>SUM(N.Winterburn!C26)</f>
        <v>10.5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50.5</v>
      </c>
      <c r="H20" s="11">
        <f>SUM(N.Winterburn!C31)</f>
        <v>0</v>
      </c>
      <c r="I20" s="11">
        <f>SUM(N.Winterburn!C32)</f>
        <v>0</v>
      </c>
      <c r="K20" s="45">
        <f>SUM(N.Winterburn!I26)</f>
        <v>5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11.5</v>
      </c>
      <c r="D21" s="9">
        <f>SUM(T.Winterburn!C27)</f>
        <v>11.5</v>
      </c>
      <c r="E21" s="9">
        <f>SUM(T.Winterburn!C29)</f>
        <v>0</v>
      </c>
      <c r="F21" s="9">
        <f>SUM(T.Winterburn!C30)</f>
        <v>0</v>
      </c>
      <c r="G21" s="10">
        <f t="shared" si="0"/>
        <v>63</v>
      </c>
      <c r="H21" s="11">
        <f>SUM(T.Winterburn!C32)</f>
        <v>0</v>
      </c>
      <c r="I21" s="11">
        <f>SUM(T.Winterburn!C33)</f>
        <v>0</v>
      </c>
      <c r="K21" s="45">
        <f>SUM(T.Winterburn!I27)</f>
        <v>6</v>
      </c>
    </row>
    <row r="22" spans="1:11" x14ac:dyDescent="0.25">
      <c r="A22" s="8" t="s">
        <v>14</v>
      </c>
      <c r="B22" s="9">
        <f>SUM(Wright!C30)</f>
        <v>0</v>
      </c>
      <c r="C22" s="9">
        <f>SUM(Wright!C31)</f>
        <v>0</v>
      </c>
      <c r="D22" s="9">
        <f>SUM(Wright!C32)</f>
        <v>0</v>
      </c>
      <c r="E22" s="9">
        <f>SUM(Wright!C33)</f>
        <v>40</v>
      </c>
      <c r="F22" s="9">
        <f>SUM(Wright!C34)</f>
        <v>0</v>
      </c>
      <c r="G22" s="10">
        <f t="shared" si="0"/>
        <v>40</v>
      </c>
      <c r="H22" s="11">
        <f>SUM(Wright!C36)</f>
        <v>0</v>
      </c>
      <c r="I22" s="11">
        <f>SUM(Wright!C37)</f>
        <v>0</v>
      </c>
      <c r="K22" s="45">
        <f>SUM(Wright!I31)</f>
        <v>0</v>
      </c>
    </row>
    <row r="23" spans="1:11" s="4" customFormat="1" x14ac:dyDescent="0.25">
      <c r="A23" s="12" t="s">
        <v>24</v>
      </c>
      <c r="B23" s="13">
        <f t="shared" ref="B23:I23" si="1">SUM(B6:B22)</f>
        <v>461</v>
      </c>
      <c r="C23" s="13">
        <f t="shared" si="1"/>
        <v>106</v>
      </c>
      <c r="D23" s="13">
        <f t="shared" si="1"/>
        <v>28.5</v>
      </c>
      <c r="E23" s="13">
        <f t="shared" si="1"/>
        <v>216</v>
      </c>
      <c r="F23" s="13">
        <f t="shared" si="1"/>
        <v>0</v>
      </c>
      <c r="G23" s="13">
        <f t="shared" si="1"/>
        <v>811.5</v>
      </c>
      <c r="H23" s="14">
        <f t="shared" si="1"/>
        <v>0</v>
      </c>
      <c r="I23" s="14">
        <f t="shared" si="1"/>
        <v>0</v>
      </c>
      <c r="K23" s="13">
        <f>SUM(K6:K22)</f>
        <v>51.25</v>
      </c>
    </row>
    <row r="26" spans="1:11" x14ac:dyDescent="0.25">
      <c r="A26" s="1" t="s">
        <v>30</v>
      </c>
      <c r="C26" s="36">
        <f>B23+C23+D23</f>
        <v>595.5</v>
      </c>
    </row>
    <row r="27" spans="1:11" x14ac:dyDescent="0.25">
      <c r="A27" s="1" t="s">
        <v>31</v>
      </c>
      <c r="C27" s="36">
        <f>K23</f>
        <v>51.25</v>
      </c>
    </row>
    <row r="28" spans="1:11" x14ac:dyDescent="0.25">
      <c r="A28" s="1" t="s">
        <v>35</v>
      </c>
      <c r="C28" s="43">
        <f>C27/C26</f>
        <v>8.606213266162889E-2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4" sqref="I4:N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>
        <v>8</v>
      </c>
      <c r="J3" s="57">
        <v>16.3</v>
      </c>
      <c r="K3" s="58">
        <v>8</v>
      </c>
      <c r="L3" s="57">
        <v>16.3</v>
      </c>
      <c r="M3" s="58">
        <v>8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112</v>
      </c>
      <c r="C4" s="52"/>
      <c r="D4" s="40" t="s">
        <v>82</v>
      </c>
      <c r="E4" s="90"/>
      <c r="F4" s="90"/>
      <c r="G4" s="90"/>
      <c r="H4" s="90"/>
      <c r="I4" s="90">
        <v>5.75</v>
      </c>
      <c r="J4" s="90"/>
      <c r="K4" s="90">
        <v>8</v>
      </c>
      <c r="L4" s="90"/>
      <c r="M4" s="90">
        <v>8</v>
      </c>
      <c r="N4" s="90"/>
      <c r="O4" s="87"/>
      <c r="P4" s="88"/>
      <c r="Q4" s="85"/>
      <c r="R4" s="86"/>
      <c r="S4" s="26">
        <f>E4+G4+I4+K4+M4+O4+Q4</f>
        <v>21.75</v>
      </c>
      <c r="T4" s="26">
        <f t="shared" ref="T4:T17" si="0">SUM(S4-U4-V4)</f>
        <v>21.75</v>
      </c>
      <c r="U4" s="29"/>
      <c r="V4" s="29"/>
    </row>
    <row r="5" spans="1:22" x14ac:dyDescent="0.25">
      <c r="A5" s="50">
        <v>6296</v>
      </c>
      <c r="B5" s="82" t="s">
        <v>116</v>
      </c>
      <c r="C5" s="52">
        <v>2</v>
      </c>
      <c r="D5" s="40" t="s">
        <v>83</v>
      </c>
      <c r="E5" s="90"/>
      <c r="F5" s="90"/>
      <c r="G5" s="90"/>
      <c r="H5" s="90"/>
      <c r="I5" s="91">
        <v>2.25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2.25</v>
      </c>
      <c r="T5" s="26">
        <f t="shared" si="0"/>
        <v>2.25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8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8"/>
      <c r="B10" s="50"/>
      <c r="C10" s="52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8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8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8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8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8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>
        <v>8</v>
      </c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f>SUM(S4)</f>
        <v>21.75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16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4" sqref="B4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7.3</v>
      </c>
      <c r="F3" s="57">
        <v>17.3</v>
      </c>
      <c r="G3" s="57">
        <v>7</v>
      </c>
      <c r="H3" s="57">
        <v>17.3</v>
      </c>
      <c r="I3" s="58">
        <v>6</v>
      </c>
      <c r="J3" s="58">
        <v>17</v>
      </c>
      <c r="K3" s="58">
        <v>6</v>
      </c>
      <c r="L3" s="58">
        <v>17</v>
      </c>
      <c r="M3" s="58">
        <v>7.3</v>
      </c>
      <c r="N3" s="58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115</v>
      </c>
      <c r="C4" s="52">
        <v>26</v>
      </c>
      <c r="D4" s="40" t="s">
        <v>78</v>
      </c>
      <c r="E4" s="90">
        <v>9.5</v>
      </c>
      <c r="F4" s="90"/>
      <c r="G4" s="90">
        <v>10</v>
      </c>
      <c r="H4" s="90"/>
      <c r="I4" s="90">
        <v>3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22.5</v>
      </c>
      <c r="T4" s="26">
        <f t="shared" ref="T4:T17" si="0">SUM(S4-U4-V4)</f>
        <v>19</v>
      </c>
      <c r="U4" s="29">
        <v>3.5</v>
      </c>
      <c r="V4" s="29"/>
    </row>
    <row r="5" spans="1:22" x14ac:dyDescent="0.25">
      <c r="A5" s="50">
        <v>6344</v>
      </c>
      <c r="B5" s="82" t="s">
        <v>115</v>
      </c>
      <c r="C5" s="52">
        <v>30</v>
      </c>
      <c r="D5" s="40" t="s">
        <v>84</v>
      </c>
      <c r="E5" s="90"/>
      <c r="F5" s="90"/>
      <c r="G5" s="90"/>
      <c r="H5" s="90"/>
      <c r="I5" s="91">
        <v>3.5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3.5</v>
      </c>
      <c r="T5" s="26">
        <f t="shared" si="0"/>
        <v>3.5</v>
      </c>
      <c r="U5" s="29"/>
      <c r="V5" s="29"/>
    </row>
    <row r="6" spans="1:22" x14ac:dyDescent="0.25">
      <c r="A6" s="50">
        <v>6398</v>
      </c>
      <c r="B6" s="82" t="s">
        <v>111</v>
      </c>
      <c r="C6" s="52">
        <v>2</v>
      </c>
      <c r="D6" s="40" t="s">
        <v>67</v>
      </c>
      <c r="E6" s="90"/>
      <c r="F6" s="90"/>
      <c r="G6" s="90"/>
      <c r="H6" s="90"/>
      <c r="I6" s="91">
        <v>3.5</v>
      </c>
      <c r="J6" s="88"/>
      <c r="K6" s="87">
        <v>9.5</v>
      </c>
      <c r="L6" s="88"/>
      <c r="M6" s="87"/>
      <c r="N6" s="88"/>
      <c r="O6" s="87"/>
      <c r="P6" s="88"/>
      <c r="Q6" s="85"/>
      <c r="R6" s="86"/>
      <c r="S6" s="26">
        <f t="shared" si="1"/>
        <v>13</v>
      </c>
      <c r="T6" s="26">
        <f t="shared" si="0"/>
        <v>9</v>
      </c>
      <c r="U6" s="29">
        <v>4</v>
      </c>
      <c r="V6" s="29"/>
    </row>
    <row r="7" spans="1:22" x14ac:dyDescent="0.25">
      <c r="A7" s="50">
        <v>6296</v>
      </c>
      <c r="B7" s="82" t="s">
        <v>116</v>
      </c>
      <c r="C7" s="52">
        <v>29</v>
      </c>
      <c r="D7" s="40" t="s">
        <v>108</v>
      </c>
      <c r="E7" s="90"/>
      <c r="F7" s="90"/>
      <c r="G7" s="90"/>
      <c r="H7" s="90"/>
      <c r="I7" s="91"/>
      <c r="J7" s="88"/>
      <c r="K7" s="87"/>
      <c r="L7" s="88"/>
      <c r="M7" s="87">
        <v>8.5</v>
      </c>
      <c r="N7" s="88"/>
      <c r="O7" s="87"/>
      <c r="P7" s="88"/>
      <c r="Q7" s="85"/>
      <c r="R7" s="86"/>
      <c r="S7" s="26">
        <f t="shared" si="1"/>
        <v>8.5</v>
      </c>
      <c r="T7" s="26">
        <f t="shared" si="0"/>
        <v>8</v>
      </c>
      <c r="U7" s="29">
        <v>0.5</v>
      </c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112</v>
      </c>
      <c r="C17" s="50"/>
      <c r="D17" s="28" t="s">
        <v>85</v>
      </c>
      <c r="E17" s="87"/>
      <c r="F17" s="88"/>
      <c r="G17" s="87"/>
      <c r="H17" s="88"/>
      <c r="I17" s="87">
        <v>0.5</v>
      </c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9.5</v>
      </c>
      <c r="F20" s="84"/>
      <c r="G20" s="83">
        <f>SUM(G4:G19)</f>
        <v>10</v>
      </c>
      <c r="H20" s="84"/>
      <c r="I20" s="83">
        <f>SUM(I4:I19)</f>
        <v>10.5</v>
      </c>
      <c r="J20" s="84"/>
      <c r="K20" s="83">
        <f>SUM(K4:K19)</f>
        <v>9.5</v>
      </c>
      <c r="L20" s="84"/>
      <c r="M20" s="83">
        <f>SUM(M4:M19)</f>
        <v>8.5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48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1.5</v>
      </c>
      <c r="G22" s="33"/>
      <c r="H22" s="33">
        <f>SUM(G20)-H21</f>
        <v>2</v>
      </c>
      <c r="I22" s="33"/>
      <c r="J22" s="33">
        <f>SUM(I20)-J21</f>
        <v>2.5</v>
      </c>
      <c r="K22" s="33"/>
      <c r="L22" s="33">
        <f>SUM(K20)-L21</f>
        <v>1.5</v>
      </c>
      <c r="M22" s="33"/>
      <c r="N22" s="33">
        <f>SUM(M20)-N21</f>
        <v>0.5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8</v>
      </c>
      <c r="T22" s="29"/>
      <c r="U22" s="29">
        <f>SUM(U4:U21)</f>
        <v>8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8</v>
      </c>
      <c r="D26" s="34"/>
      <c r="I26" s="46">
        <f>SUM(S17)</f>
        <v>0.5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48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M17:N17"/>
    <mergeCell ref="O17:P17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M14:N14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Q8:R8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8" sqref="E18:P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17.3</v>
      </c>
      <c r="G3" s="57">
        <v>7</v>
      </c>
      <c r="H3" s="57">
        <v>17.149999999999999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17.3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115</v>
      </c>
      <c r="C4" s="52">
        <v>30</v>
      </c>
      <c r="D4" s="40" t="s">
        <v>84</v>
      </c>
      <c r="E4" s="90">
        <v>0.75</v>
      </c>
      <c r="F4" s="90"/>
      <c r="G4" s="90"/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0.75</v>
      </c>
      <c r="T4" s="26">
        <f t="shared" ref="T4:T19" si="0">SUM(S4-U4-V4)</f>
        <v>0.75</v>
      </c>
      <c r="U4" s="29"/>
      <c r="V4" s="29"/>
    </row>
    <row r="5" spans="1:22" x14ac:dyDescent="0.25">
      <c r="A5" s="50">
        <v>6296</v>
      </c>
      <c r="B5" s="82" t="s">
        <v>116</v>
      </c>
      <c r="C5" s="52">
        <v>42</v>
      </c>
      <c r="D5" s="40" t="s">
        <v>86</v>
      </c>
      <c r="E5" s="90">
        <v>6</v>
      </c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2" si="1">E5+G5+I5+K5+M5+O5+Q5</f>
        <v>6</v>
      </c>
      <c r="T5" s="26">
        <f t="shared" si="0"/>
        <v>4.75</v>
      </c>
      <c r="U5" s="29">
        <v>1.25</v>
      </c>
      <c r="V5" s="29"/>
    </row>
    <row r="6" spans="1:22" x14ac:dyDescent="0.25">
      <c r="A6" s="50">
        <v>6296</v>
      </c>
      <c r="B6" s="82" t="s">
        <v>116</v>
      </c>
      <c r="C6" s="52">
        <v>39</v>
      </c>
      <c r="D6" s="61" t="s">
        <v>86</v>
      </c>
      <c r="E6" s="90">
        <v>0.75</v>
      </c>
      <c r="F6" s="90"/>
      <c r="G6" s="90">
        <v>9.25</v>
      </c>
      <c r="H6" s="90"/>
      <c r="I6" s="91">
        <v>2.25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12.25</v>
      </c>
      <c r="T6" s="26">
        <f t="shared" si="0"/>
        <v>9.75</v>
      </c>
      <c r="U6" s="29">
        <v>2.5</v>
      </c>
      <c r="V6" s="29"/>
    </row>
    <row r="7" spans="1:22" x14ac:dyDescent="0.25">
      <c r="A7" s="50">
        <v>6394</v>
      </c>
      <c r="B7" s="82" t="s">
        <v>119</v>
      </c>
      <c r="C7" s="50">
        <v>7</v>
      </c>
      <c r="D7" s="40" t="s">
        <v>87</v>
      </c>
      <c r="E7" s="90"/>
      <c r="F7" s="90"/>
      <c r="G7" s="90"/>
      <c r="H7" s="90"/>
      <c r="I7" s="91">
        <v>3.75</v>
      </c>
      <c r="J7" s="88"/>
      <c r="K7" s="87">
        <v>3</v>
      </c>
      <c r="L7" s="88"/>
      <c r="M7" s="87"/>
      <c r="N7" s="88"/>
      <c r="O7" s="87"/>
      <c r="P7" s="88"/>
      <c r="Q7" s="85"/>
      <c r="R7" s="86"/>
      <c r="S7" s="26">
        <f t="shared" si="1"/>
        <v>6.75</v>
      </c>
      <c r="T7" s="26">
        <f t="shared" si="0"/>
        <v>6.75</v>
      </c>
      <c r="U7" s="29"/>
      <c r="V7" s="29"/>
    </row>
    <row r="8" spans="1:22" x14ac:dyDescent="0.25">
      <c r="A8" s="50">
        <v>6394</v>
      </c>
      <c r="B8" s="82" t="s">
        <v>119</v>
      </c>
      <c r="C8" s="52">
        <v>8</v>
      </c>
      <c r="D8" s="40" t="s">
        <v>87</v>
      </c>
      <c r="E8" s="90"/>
      <c r="F8" s="90"/>
      <c r="G8" s="90"/>
      <c r="H8" s="90"/>
      <c r="I8" s="91">
        <v>3.75</v>
      </c>
      <c r="J8" s="88"/>
      <c r="K8" s="87">
        <v>2</v>
      </c>
      <c r="L8" s="88"/>
      <c r="M8" s="87"/>
      <c r="N8" s="88"/>
      <c r="O8" s="87"/>
      <c r="P8" s="88"/>
      <c r="Q8" s="85"/>
      <c r="R8" s="86"/>
      <c r="S8" s="26">
        <f t="shared" si="1"/>
        <v>5.75</v>
      </c>
      <c r="T8" s="26">
        <f t="shared" si="0"/>
        <v>3.25</v>
      </c>
      <c r="U8" s="29">
        <v>2.5</v>
      </c>
      <c r="V8" s="29"/>
    </row>
    <row r="9" spans="1:22" x14ac:dyDescent="0.25">
      <c r="A9" s="22">
        <v>6394</v>
      </c>
      <c r="B9" s="82" t="s">
        <v>119</v>
      </c>
      <c r="C9" s="52">
        <v>6</v>
      </c>
      <c r="D9" s="40" t="s">
        <v>110</v>
      </c>
      <c r="E9" s="87"/>
      <c r="F9" s="88"/>
      <c r="G9" s="87"/>
      <c r="H9" s="88"/>
      <c r="I9" s="87"/>
      <c r="J9" s="88"/>
      <c r="K9" s="87">
        <v>5</v>
      </c>
      <c r="L9" s="88"/>
      <c r="M9" s="87">
        <v>10.5</v>
      </c>
      <c r="N9" s="88"/>
      <c r="O9" s="87">
        <v>5.75</v>
      </c>
      <c r="P9" s="88"/>
      <c r="Q9" s="85"/>
      <c r="R9" s="86"/>
      <c r="S9" s="26">
        <f t="shared" si="1"/>
        <v>21.25</v>
      </c>
      <c r="T9" s="26">
        <f t="shared" si="0"/>
        <v>9.75</v>
      </c>
      <c r="U9" s="29">
        <v>5.25</v>
      </c>
      <c r="V9" s="29">
        <v>6.25</v>
      </c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87"/>
      <c r="P15" s="88"/>
      <c r="Q15" s="68"/>
      <c r="R15" s="69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66"/>
      <c r="F16" s="67"/>
      <c r="G16" s="66"/>
      <c r="H16" s="67"/>
      <c r="I16" s="66"/>
      <c r="J16" s="67"/>
      <c r="K16" s="66"/>
      <c r="L16" s="67"/>
      <c r="M16" s="66"/>
      <c r="N16" s="67"/>
      <c r="O16" s="87"/>
      <c r="P16" s="88"/>
      <c r="Q16" s="68"/>
      <c r="R16" s="69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>
        <v>3600</v>
      </c>
      <c r="B18" s="50" t="s">
        <v>112</v>
      </c>
      <c r="C18" s="50"/>
      <c r="D18" s="28" t="s">
        <v>89</v>
      </c>
      <c r="E18" s="87"/>
      <c r="F18" s="88"/>
      <c r="G18" s="87">
        <v>0.25</v>
      </c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 t="shared" si="1"/>
        <v>0.25</v>
      </c>
      <c r="T18" s="26">
        <f t="shared" si="0"/>
        <v>0.25</v>
      </c>
      <c r="U18" s="29"/>
      <c r="V18" s="29"/>
    </row>
    <row r="19" spans="1:22" x14ac:dyDescent="0.25">
      <c r="A19" s="50">
        <v>3600</v>
      </c>
      <c r="B19" s="50" t="s">
        <v>112</v>
      </c>
      <c r="C19" s="50"/>
      <c r="D19" s="28" t="s">
        <v>88</v>
      </c>
      <c r="E19" s="87">
        <v>2.5</v>
      </c>
      <c r="F19" s="88"/>
      <c r="G19" s="87">
        <v>0.25</v>
      </c>
      <c r="H19" s="88"/>
      <c r="I19" s="87">
        <v>0.75</v>
      </c>
      <c r="J19" s="88"/>
      <c r="K19" s="87">
        <v>0.5</v>
      </c>
      <c r="L19" s="88"/>
      <c r="M19" s="87">
        <v>0.5</v>
      </c>
      <c r="N19" s="88"/>
      <c r="O19" s="87">
        <v>0.25</v>
      </c>
      <c r="P19" s="88"/>
      <c r="Q19" s="85"/>
      <c r="R19" s="86"/>
      <c r="S19" s="26">
        <f t="shared" si="1"/>
        <v>4.75</v>
      </c>
      <c r="T19" s="26">
        <f t="shared" si="0"/>
        <v>4.75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5"/>
      <c r="F21" s="86"/>
      <c r="G21" s="85"/>
      <c r="H21" s="86"/>
      <c r="I21" s="85"/>
      <c r="J21" s="86"/>
      <c r="K21" s="85"/>
      <c r="L21" s="86"/>
      <c r="M21" s="85"/>
      <c r="N21" s="86"/>
      <c r="O21" s="85"/>
      <c r="P21" s="86"/>
      <c r="Q21" s="85"/>
      <c r="R21" s="86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3">
        <f>SUM(E4:E21)</f>
        <v>10</v>
      </c>
      <c r="F22" s="84"/>
      <c r="G22" s="83">
        <f>SUM(G4:G21)</f>
        <v>9.75</v>
      </c>
      <c r="H22" s="84"/>
      <c r="I22" s="83">
        <f>SUM(I4:I21)</f>
        <v>10.5</v>
      </c>
      <c r="J22" s="84"/>
      <c r="K22" s="83">
        <f>SUM(K4:K21)</f>
        <v>10.5</v>
      </c>
      <c r="L22" s="84"/>
      <c r="M22" s="83">
        <f>SUM(M4:M21)</f>
        <v>11</v>
      </c>
      <c r="N22" s="84"/>
      <c r="O22" s="83">
        <f>SUM(O4:O21)</f>
        <v>6</v>
      </c>
      <c r="P22" s="84"/>
      <c r="Q22" s="83">
        <f>SUM(Q4:Q21)</f>
        <v>0</v>
      </c>
      <c r="R22" s="84"/>
      <c r="S22" s="26">
        <f t="shared" si="1"/>
        <v>57.75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40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2</v>
      </c>
      <c r="G24" s="33"/>
      <c r="H24" s="33">
        <f>SUM(G22)-H23</f>
        <v>1.75</v>
      </c>
      <c r="I24" s="33"/>
      <c r="J24" s="33">
        <f>SUM(I22)-J23</f>
        <v>2.5</v>
      </c>
      <c r="K24" s="33"/>
      <c r="L24" s="33">
        <f>SUM(K22)-L23</f>
        <v>2.5</v>
      </c>
      <c r="M24" s="33"/>
      <c r="N24" s="33">
        <f>SUM(M22)-N23</f>
        <v>3</v>
      </c>
      <c r="O24" s="33"/>
      <c r="P24" s="33">
        <f>SUM(O22)</f>
        <v>6</v>
      </c>
      <c r="Q24" s="33"/>
      <c r="R24" s="33">
        <f>SUM(Q22)</f>
        <v>0</v>
      </c>
      <c r="S24" s="29">
        <f>SUM(E24:R24)</f>
        <v>17.75</v>
      </c>
      <c r="T24" s="29"/>
      <c r="U24" s="29">
        <f>SUM(U4:U23)</f>
        <v>11.5</v>
      </c>
      <c r="V24" s="29">
        <f>SUM(V4:V23)</f>
        <v>6.25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40</v>
      </c>
      <c r="I27" s="2">
        <v>3600</v>
      </c>
    </row>
    <row r="28" spans="1:22" x14ac:dyDescent="0.25">
      <c r="A28" s="16" t="s">
        <v>26</v>
      </c>
      <c r="C28" s="42">
        <f>U24</f>
        <v>11.5</v>
      </c>
      <c r="D28" s="34"/>
      <c r="I28" s="46">
        <f>SUM(S18:S19)</f>
        <v>5</v>
      </c>
    </row>
    <row r="29" spans="1:22" x14ac:dyDescent="0.25">
      <c r="A29" s="16" t="s">
        <v>27</v>
      </c>
      <c r="C29" s="34">
        <f>V24</f>
        <v>6.25</v>
      </c>
      <c r="I29" s="48"/>
    </row>
    <row r="30" spans="1:22" x14ac:dyDescent="0.25">
      <c r="A30" s="16" t="s">
        <v>28</v>
      </c>
      <c r="C30" s="34">
        <f>S20</f>
        <v>0</v>
      </c>
      <c r="I30" s="42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1">
        <f>SUM(C27:C31)</f>
        <v>57.75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28"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7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25">
        <v>6</v>
      </c>
      <c r="P3" s="25">
        <v>12</v>
      </c>
      <c r="Q3" s="25"/>
      <c r="R3" s="25"/>
      <c r="S3" s="26"/>
      <c r="T3" s="26"/>
      <c r="U3" s="27"/>
      <c r="V3" s="27"/>
    </row>
    <row r="4" spans="1:22" x14ac:dyDescent="0.25">
      <c r="A4" s="50">
        <v>6444</v>
      </c>
      <c r="B4" s="82" t="s">
        <v>117</v>
      </c>
      <c r="C4" s="52">
        <v>1</v>
      </c>
      <c r="D4" s="40" t="s">
        <v>68</v>
      </c>
      <c r="E4" s="90"/>
      <c r="F4" s="90"/>
      <c r="G4" s="90">
        <v>9</v>
      </c>
      <c r="H4" s="90"/>
      <c r="I4" s="90">
        <v>2.25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11.25</v>
      </c>
      <c r="T4" s="26">
        <f t="shared" ref="T4:T17" si="0">SUM(S4-U4-V4)</f>
        <v>10.25</v>
      </c>
      <c r="U4" s="29">
        <v>1</v>
      </c>
      <c r="V4" s="29"/>
    </row>
    <row r="5" spans="1:22" x14ac:dyDescent="0.25">
      <c r="A5" s="50">
        <v>6344</v>
      </c>
      <c r="B5" s="82" t="s">
        <v>115</v>
      </c>
      <c r="C5" s="52" t="s">
        <v>94</v>
      </c>
      <c r="D5" s="61" t="s">
        <v>67</v>
      </c>
      <c r="E5" s="90"/>
      <c r="F5" s="90"/>
      <c r="G5" s="90">
        <v>0.5</v>
      </c>
      <c r="H5" s="90"/>
      <c r="I5" s="91">
        <v>8.25</v>
      </c>
      <c r="J5" s="88"/>
      <c r="K5" s="87">
        <v>1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9.75</v>
      </c>
      <c r="T5" s="26">
        <f t="shared" si="0"/>
        <v>6.75</v>
      </c>
      <c r="U5" s="29">
        <v>3</v>
      </c>
      <c r="V5" s="29"/>
    </row>
    <row r="6" spans="1:22" x14ac:dyDescent="0.25">
      <c r="A6" s="50">
        <v>6450</v>
      </c>
      <c r="B6" s="82" t="s">
        <v>118</v>
      </c>
      <c r="C6" s="81" t="s">
        <v>107</v>
      </c>
      <c r="D6" s="61" t="s">
        <v>108</v>
      </c>
      <c r="E6" s="90"/>
      <c r="F6" s="90"/>
      <c r="G6" s="90"/>
      <c r="H6" s="90"/>
      <c r="I6" s="91"/>
      <c r="J6" s="88"/>
      <c r="K6" s="87">
        <v>9.5</v>
      </c>
      <c r="L6" s="88"/>
      <c r="M6" s="87">
        <v>10.5</v>
      </c>
      <c r="N6" s="88"/>
      <c r="O6" s="87">
        <v>6</v>
      </c>
      <c r="P6" s="88"/>
      <c r="Q6" s="85"/>
      <c r="R6" s="86"/>
      <c r="S6" s="26">
        <f t="shared" si="1"/>
        <v>26</v>
      </c>
      <c r="T6" s="26">
        <f t="shared" si="0"/>
        <v>15</v>
      </c>
      <c r="U6" s="29">
        <v>7.5</v>
      </c>
      <c r="V6" s="29">
        <v>3.5</v>
      </c>
    </row>
    <row r="7" spans="1:22" x14ac:dyDescent="0.25">
      <c r="A7" s="50"/>
      <c r="B7" s="53"/>
      <c r="C7" s="52"/>
      <c r="D7" s="61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0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0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0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/>
      <c r="H18" s="86"/>
      <c r="I18" s="85"/>
      <c r="J18" s="86"/>
      <c r="K18" s="85"/>
      <c r="L18" s="86"/>
      <c r="M18" s="85"/>
      <c r="N18" s="86"/>
      <c r="O18" s="97"/>
      <c r="P18" s="98"/>
      <c r="Q18" s="97"/>
      <c r="R18" s="98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7"/>
      <c r="F19" s="98"/>
      <c r="G19" s="97"/>
      <c r="H19" s="98"/>
      <c r="I19" s="97"/>
      <c r="J19" s="98"/>
      <c r="K19" s="97"/>
      <c r="L19" s="98"/>
      <c r="M19" s="97"/>
      <c r="N19" s="98"/>
      <c r="O19" s="97"/>
      <c r="P19" s="98"/>
      <c r="Q19" s="97"/>
      <c r="R19" s="98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9.5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6</v>
      </c>
      <c r="P20" s="84"/>
      <c r="Q20" s="83">
        <f>SUM(Q4:Q19)</f>
        <v>0</v>
      </c>
      <c r="R20" s="84"/>
      <c r="S20" s="26">
        <f t="shared" si="1"/>
        <v>55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1.5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6</v>
      </c>
      <c r="Q22" s="33"/>
      <c r="R22" s="33">
        <f>SUM(Q20)</f>
        <v>0</v>
      </c>
      <c r="S22" s="29">
        <f>SUM(E22:R22)</f>
        <v>15</v>
      </c>
      <c r="T22" s="29"/>
      <c r="U22" s="29">
        <f>SUM(U4:U21)</f>
        <v>11.5</v>
      </c>
      <c r="V22" s="29">
        <f>SUM(V4:V21)</f>
        <v>3.5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0</v>
      </c>
    </row>
    <row r="27" spans="1:22" x14ac:dyDescent="0.25">
      <c r="A27" s="16" t="s">
        <v>27</v>
      </c>
      <c r="C27" s="34">
        <f>V22</f>
        <v>3.5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0"/>
      <c r="F4" s="90"/>
      <c r="G4" s="90"/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0"/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66"/>
      <c r="J12" s="67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7"/>
      <c r="H15" s="88"/>
      <c r="I15" s="66"/>
      <c r="J15" s="67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>
        <v>8</v>
      </c>
      <c r="H18" s="86"/>
      <c r="I18" s="85">
        <v>8</v>
      </c>
      <c r="J18" s="86"/>
      <c r="K18" s="85">
        <v>8</v>
      </c>
      <c r="L18" s="86"/>
      <c r="M18" s="85">
        <v>8</v>
      </c>
      <c r="N18" s="86"/>
      <c r="O18" s="85"/>
      <c r="P18" s="86"/>
      <c r="Q18" s="85"/>
      <c r="R18" s="86"/>
      <c r="S18" s="26">
        <f t="shared" si="1"/>
        <v>40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40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7</v>
      </c>
      <c r="H3" s="57">
        <v>16.3</v>
      </c>
      <c r="I3" s="58">
        <v>6</v>
      </c>
      <c r="J3" s="58">
        <v>17</v>
      </c>
      <c r="K3" s="58">
        <v>6</v>
      </c>
      <c r="L3" s="58">
        <v>17</v>
      </c>
      <c r="M3" s="58">
        <v>6</v>
      </c>
      <c r="N3" s="58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6394</v>
      </c>
      <c r="B4" s="82" t="s">
        <v>119</v>
      </c>
      <c r="C4" s="52">
        <v>7</v>
      </c>
      <c r="D4" s="61" t="s">
        <v>65</v>
      </c>
      <c r="E4" s="90">
        <v>0.75</v>
      </c>
      <c r="F4" s="90"/>
      <c r="G4" s="90"/>
      <c r="H4" s="90"/>
      <c r="I4" s="90"/>
      <c r="J4" s="90"/>
      <c r="K4" s="90"/>
      <c r="L4" s="90"/>
      <c r="M4" s="90">
        <v>5.25</v>
      </c>
      <c r="N4" s="90"/>
      <c r="O4" s="87"/>
      <c r="P4" s="88"/>
      <c r="Q4" s="85"/>
      <c r="R4" s="86"/>
      <c r="S4" s="26">
        <f>E4+G4+I4+K4+M4+O4+Q4</f>
        <v>6</v>
      </c>
      <c r="T4" s="26">
        <f t="shared" ref="T4:T17" si="0">SUM(S4-U4-V4)</f>
        <v>4.75</v>
      </c>
      <c r="U4" s="29">
        <v>1.25</v>
      </c>
      <c r="V4" s="29"/>
    </row>
    <row r="5" spans="1:22" x14ac:dyDescent="0.25">
      <c r="A5" s="50">
        <v>6394</v>
      </c>
      <c r="B5" s="82" t="s">
        <v>119</v>
      </c>
      <c r="C5" s="52">
        <v>8</v>
      </c>
      <c r="D5" s="40" t="s">
        <v>65</v>
      </c>
      <c r="E5" s="90">
        <v>0.75</v>
      </c>
      <c r="F5" s="90"/>
      <c r="G5" s="90"/>
      <c r="H5" s="90"/>
      <c r="I5" s="91"/>
      <c r="J5" s="88"/>
      <c r="K5" s="87"/>
      <c r="L5" s="88"/>
      <c r="M5" s="87">
        <v>5.25</v>
      </c>
      <c r="N5" s="88"/>
      <c r="O5" s="87"/>
      <c r="P5" s="88"/>
      <c r="Q5" s="85"/>
      <c r="R5" s="86"/>
      <c r="S5" s="26">
        <f t="shared" ref="S5:S20" si="1">E5+G5+I5+K5+M5+O5+Q5</f>
        <v>6</v>
      </c>
      <c r="T5" s="26">
        <f t="shared" si="0"/>
        <v>4.75</v>
      </c>
      <c r="U5" s="29">
        <v>1.25</v>
      </c>
      <c r="V5" s="29"/>
    </row>
    <row r="6" spans="1:22" x14ac:dyDescent="0.25">
      <c r="A6" s="50">
        <v>6398</v>
      </c>
      <c r="B6" s="82" t="s">
        <v>111</v>
      </c>
      <c r="C6" s="52">
        <v>2</v>
      </c>
      <c r="D6" s="40" t="s">
        <v>65</v>
      </c>
      <c r="E6" s="90">
        <v>3.5</v>
      </c>
      <c r="F6" s="90"/>
      <c r="G6" s="90">
        <v>8.5</v>
      </c>
      <c r="H6" s="90"/>
      <c r="I6" s="91">
        <v>7</v>
      </c>
      <c r="J6" s="88"/>
      <c r="K6" s="87">
        <v>10.5</v>
      </c>
      <c r="L6" s="88"/>
      <c r="M6" s="87"/>
      <c r="N6" s="88"/>
      <c r="O6" s="87"/>
      <c r="P6" s="88"/>
      <c r="Q6" s="85"/>
      <c r="R6" s="86"/>
      <c r="S6" s="26">
        <f t="shared" si="1"/>
        <v>29.5</v>
      </c>
      <c r="T6" s="26">
        <f t="shared" si="0"/>
        <v>26.5</v>
      </c>
      <c r="U6" s="29">
        <v>3</v>
      </c>
      <c r="V6" s="29"/>
    </row>
    <row r="7" spans="1:22" x14ac:dyDescent="0.25">
      <c r="A7" s="50">
        <v>6444</v>
      </c>
      <c r="B7" s="82" t="s">
        <v>117</v>
      </c>
      <c r="C7" s="52">
        <v>1</v>
      </c>
      <c r="D7" s="40" t="s">
        <v>90</v>
      </c>
      <c r="E7" s="90"/>
      <c r="F7" s="90"/>
      <c r="G7" s="90">
        <v>0.5</v>
      </c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0.5</v>
      </c>
      <c r="T7" s="26">
        <f t="shared" si="0"/>
        <v>0</v>
      </c>
      <c r="U7" s="29">
        <v>0.5</v>
      </c>
      <c r="V7" s="29"/>
    </row>
    <row r="8" spans="1:22" x14ac:dyDescent="0.25">
      <c r="A8" s="50">
        <v>6344</v>
      </c>
      <c r="B8" s="82" t="s">
        <v>115</v>
      </c>
      <c r="C8" s="52">
        <v>30</v>
      </c>
      <c r="D8" s="40" t="s">
        <v>91</v>
      </c>
      <c r="E8" s="90"/>
      <c r="F8" s="90"/>
      <c r="G8" s="90"/>
      <c r="H8" s="90"/>
      <c r="I8" s="91">
        <v>3.5</v>
      </c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3.5</v>
      </c>
      <c r="T8" s="26">
        <f t="shared" si="0"/>
        <v>1</v>
      </c>
      <c r="U8" s="29">
        <v>2.5</v>
      </c>
      <c r="V8" s="29"/>
    </row>
    <row r="9" spans="1:22" x14ac:dyDescent="0.25">
      <c r="A9" s="77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7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66"/>
      <c r="J12" s="67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7"/>
      <c r="H15" s="88"/>
      <c r="I15" s="66"/>
      <c r="J15" s="67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112</v>
      </c>
      <c r="C17" s="50"/>
      <c r="D17" s="28" t="s">
        <v>77</v>
      </c>
      <c r="E17" s="87">
        <v>3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3</v>
      </c>
      <c r="T17" s="26">
        <f t="shared" si="0"/>
        <v>3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9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48.5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1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8.5</v>
      </c>
      <c r="T22" s="29"/>
      <c r="U22" s="29">
        <f>SUM(U4:U21)</f>
        <v>8.5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8.5</v>
      </c>
      <c r="D26" s="34"/>
      <c r="I26" s="46">
        <f>SUM(S17)</f>
        <v>3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48.5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7:R17"/>
    <mergeCell ref="Q18:R18"/>
    <mergeCell ref="E17:F17"/>
    <mergeCell ref="G17:H17"/>
    <mergeCell ref="I17:J17"/>
    <mergeCell ref="K17:L17"/>
    <mergeCell ref="M17:N17"/>
    <mergeCell ref="O17:P17"/>
    <mergeCell ref="Q19:R19"/>
    <mergeCell ref="E18:F18"/>
    <mergeCell ref="G18:H18"/>
    <mergeCell ref="I18:J18"/>
    <mergeCell ref="K18:L18"/>
    <mergeCell ref="M18:N18"/>
    <mergeCell ref="O18:P18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17.3</v>
      </c>
      <c r="G3" s="57">
        <v>7</v>
      </c>
      <c r="H3" s="57">
        <v>16.3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6398</v>
      </c>
      <c r="B4" s="82" t="s">
        <v>111</v>
      </c>
      <c r="C4" s="52">
        <v>2</v>
      </c>
      <c r="D4" s="40" t="s">
        <v>67</v>
      </c>
      <c r="E4" s="90">
        <v>2</v>
      </c>
      <c r="F4" s="90"/>
      <c r="G4" s="90"/>
      <c r="H4" s="90"/>
      <c r="I4" s="91"/>
      <c r="J4" s="88"/>
      <c r="K4" s="90"/>
      <c r="L4" s="90"/>
      <c r="M4" s="90"/>
      <c r="N4" s="90"/>
      <c r="O4" s="87"/>
      <c r="P4" s="88"/>
      <c r="Q4" s="85"/>
      <c r="R4" s="86"/>
      <c r="S4" s="26">
        <f>E4+G4+I4+K4+M4+O4+Q4</f>
        <v>2</v>
      </c>
      <c r="T4" s="26">
        <f t="shared" ref="T4:T17" si="0">SUM(S4-U4-V4)</f>
        <v>2</v>
      </c>
      <c r="U4" s="29"/>
      <c r="V4" s="29"/>
    </row>
    <row r="5" spans="1:22" x14ac:dyDescent="0.25">
      <c r="A5" s="50">
        <v>6344</v>
      </c>
      <c r="B5" s="82" t="s">
        <v>115</v>
      </c>
      <c r="C5" s="52">
        <v>26</v>
      </c>
      <c r="D5" s="40" t="s">
        <v>92</v>
      </c>
      <c r="E5" s="90">
        <v>7</v>
      </c>
      <c r="F5" s="90"/>
      <c r="G5" s="90">
        <v>8</v>
      </c>
      <c r="H5" s="90"/>
      <c r="I5" s="91">
        <v>9.5</v>
      </c>
      <c r="J5" s="88"/>
      <c r="K5" s="87">
        <v>8.5</v>
      </c>
      <c r="L5" s="88"/>
      <c r="M5" s="87">
        <v>9.5</v>
      </c>
      <c r="N5" s="88"/>
      <c r="O5" s="87"/>
      <c r="P5" s="88"/>
      <c r="Q5" s="85"/>
      <c r="R5" s="86"/>
      <c r="S5" s="26">
        <f t="shared" ref="S5:S20" si="1">E5+G5+I5+K5+M5+O5+Q5</f>
        <v>42.5</v>
      </c>
      <c r="T5" s="26">
        <f t="shared" si="0"/>
        <v>33</v>
      </c>
      <c r="U5" s="29">
        <v>9.5</v>
      </c>
      <c r="V5" s="29"/>
    </row>
    <row r="6" spans="1:22" x14ac:dyDescent="0.25">
      <c r="A6" s="50">
        <v>6344</v>
      </c>
      <c r="B6" s="82" t="s">
        <v>115</v>
      </c>
      <c r="C6" s="52" t="s">
        <v>97</v>
      </c>
      <c r="D6" s="61" t="s">
        <v>98</v>
      </c>
      <c r="E6" s="90"/>
      <c r="F6" s="90"/>
      <c r="G6" s="90"/>
      <c r="H6" s="90"/>
      <c r="I6" s="91"/>
      <c r="J6" s="88"/>
      <c r="K6" s="87">
        <v>1</v>
      </c>
      <c r="L6" s="88"/>
      <c r="M6" s="87"/>
      <c r="N6" s="88"/>
      <c r="O6" s="87"/>
      <c r="P6" s="88"/>
      <c r="Q6" s="85"/>
      <c r="R6" s="86"/>
      <c r="S6" s="26">
        <f t="shared" si="1"/>
        <v>1</v>
      </c>
      <c r="T6" s="26">
        <f t="shared" si="0"/>
        <v>0</v>
      </c>
      <c r="U6" s="29">
        <v>1</v>
      </c>
      <c r="V6" s="29"/>
    </row>
    <row r="7" spans="1:22" x14ac:dyDescent="0.25">
      <c r="A7" s="50"/>
      <c r="B7" s="53"/>
      <c r="C7" s="54"/>
      <c r="D7" s="61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2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2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2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2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2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2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72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72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112</v>
      </c>
      <c r="C17" s="50"/>
      <c r="D17" s="28" t="s">
        <v>93</v>
      </c>
      <c r="E17" s="87">
        <v>1</v>
      </c>
      <c r="F17" s="88"/>
      <c r="G17" s="87">
        <v>1</v>
      </c>
      <c r="H17" s="88"/>
      <c r="I17" s="87">
        <v>1</v>
      </c>
      <c r="J17" s="88"/>
      <c r="K17" s="87">
        <v>1</v>
      </c>
      <c r="L17" s="88"/>
      <c r="M17" s="87">
        <v>1</v>
      </c>
      <c r="N17" s="88"/>
      <c r="O17" s="87"/>
      <c r="P17" s="88"/>
      <c r="Q17" s="85"/>
      <c r="R17" s="86"/>
      <c r="S17" s="26">
        <f t="shared" si="1"/>
        <v>5</v>
      </c>
      <c r="T17" s="26">
        <f t="shared" si="0"/>
        <v>5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10</v>
      </c>
      <c r="F20" s="84"/>
      <c r="G20" s="83">
        <f>SUM(G4:G19)</f>
        <v>9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50.5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1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10.5</v>
      </c>
      <c r="T22" s="29"/>
      <c r="U22" s="29">
        <f>SUM(U4:U21)</f>
        <v>10.5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10.5</v>
      </c>
      <c r="D26" s="34"/>
      <c r="I26" s="46">
        <f>SUM(S17)</f>
        <v>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50.5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17.3</v>
      </c>
      <c r="G3" s="57">
        <v>7</v>
      </c>
      <c r="H3" s="57">
        <v>16.3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2" t="s">
        <v>111</v>
      </c>
      <c r="C4" s="52">
        <v>2</v>
      </c>
      <c r="D4" s="47" t="s">
        <v>67</v>
      </c>
      <c r="E4" s="92">
        <v>2</v>
      </c>
      <c r="F4" s="92"/>
      <c r="G4" s="92"/>
      <c r="H4" s="92"/>
      <c r="I4" s="92"/>
      <c r="J4" s="92"/>
      <c r="K4" s="92"/>
      <c r="L4" s="92"/>
      <c r="M4" s="92"/>
      <c r="N4" s="92"/>
      <c r="O4" s="90"/>
      <c r="P4" s="90"/>
      <c r="Q4" s="93"/>
      <c r="R4" s="93"/>
      <c r="S4" s="26">
        <f t="shared" ref="S4:S9" si="0">E4+G4+I4+K4+M4+O4+Q4</f>
        <v>2</v>
      </c>
      <c r="T4" s="26">
        <f t="shared" ref="T4:T18" si="1">SUM(S4-U4-V4)</f>
        <v>2</v>
      </c>
      <c r="U4" s="29"/>
      <c r="V4" s="29"/>
    </row>
    <row r="5" spans="1:22" x14ac:dyDescent="0.25">
      <c r="A5" s="50">
        <v>6344</v>
      </c>
      <c r="B5" s="82" t="s">
        <v>115</v>
      </c>
      <c r="C5" s="50">
        <v>26</v>
      </c>
      <c r="D5" s="23" t="s">
        <v>95</v>
      </c>
      <c r="E5" s="92">
        <v>6.5</v>
      </c>
      <c r="F5" s="92"/>
      <c r="G5" s="92">
        <v>8</v>
      </c>
      <c r="H5" s="92"/>
      <c r="I5" s="92">
        <v>9.5</v>
      </c>
      <c r="J5" s="92"/>
      <c r="K5" s="92">
        <v>9.5</v>
      </c>
      <c r="L5" s="92"/>
      <c r="M5" s="92">
        <v>9.5</v>
      </c>
      <c r="N5" s="92"/>
      <c r="O5" s="90">
        <v>5</v>
      </c>
      <c r="P5" s="90"/>
      <c r="Q5" s="93"/>
      <c r="R5" s="93"/>
      <c r="S5" s="26">
        <f t="shared" si="0"/>
        <v>48</v>
      </c>
      <c r="T5" s="26">
        <f>SUM(S5-U5-V5)</f>
        <v>32</v>
      </c>
      <c r="U5" s="29">
        <v>11</v>
      </c>
      <c r="V5" s="29">
        <v>5</v>
      </c>
    </row>
    <row r="6" spans="1:22" x14ac:dyDescent="0.25">
      <c r="A6" s="50">
        <v>6394</v>
      </c>
      <c r="B6" s="82" t="s">
        <v>119</v>
      </c>
      <c r="C6" s="50">
        <v>7</v>
      </c>
      <c r="D6" s="23" t="s">
        <v>67</v>
      </c>
      <c r="E6" s="92">
        <v>0.5</v>
      </c>
      <c r="F6" s="92"/>
      <c r="G6" s="92"/>
      <c r="H6" s="92"/>
      <c r="I6" s="92"/>
      <c r="J6" s="92"/>
      <c r="K6" s="92"/>
      <c r="L6" s="92"/>
      <c r="M6" s="92"/>
      <c r="N6" s="92"/>
      <c r="O6" s="90"/>
      <c r="P6" s="90"/>
      <c r="Q6" s="93"/>
      <c r="R6" s="93"/>
      <c r="S6" s="26">
        <f t="shared" si="0"/>
        <v>0.5</v>
      </c>
      <c r="T6" s="26">
        <f>SUM(S6-U6-V6)</f>
        <v>0</v>
      </c>
      <c r="U6" s="29">
        <v>0.5</v>
      </c>
      <c r="V6" s="29"/>
    </row>
    <row r="7" spans="1:22" x14ac:dyDescent="0.25">
      <c r="A7" s="50"/>
      <c r="B7" s="50"/>
      <c r="C7" s="52"/>
      <c r="D7" s="47"/>
      <c r="E7" s="92"/>
      <c r="F7" s="92"/>
      <c r="G7" s="92"/>
      <c r="H7" s="92"/>
      <c r="I7" s="92"/>
      <c r="J7" s="92"/>
      <c r="K7" s="92"/>
      <c r="L7" s="92"/>
      <c r="M7" s="92"/>
      <c r="N7" s="92"/>
      <c r="O7" s="90"/>
      <c r="P7" s="90"/>
      <c r="Q7" s="93"/>
      <c r="R7" s="93"/>
      <c r="S7" s="26">
        <f t="shared" si="0"/>
        <v>0</v>
      </c>
      <c r="T7" s="26">
        <f>SUM(S7-U7-V7)</f>
        <v>0</v>
      </c>
      <c r="U7" s="29"/>
      <c r="V7" s="29"/>
    </row>
    <row r="8" spans="1:22" x14ac:dyDescent="0.25">
      <c r="A8" s="50"/>
      <c r="B8" s="50"/>
      <c r="C8" s="52"/>
      <c r="D8" s="47"/>
      <c r="E8" s="92"/>
      <c r="F8" s="92"/>
      <c r="G8" s="92"/>
      <c r="H8" s="92"/>
      <c r="I8" s="92"/>
      <c r="J8" s="92"/>
      <c r="K8" s="92"/>
      <c r="L8" s="92"/>
      <c r="M8" s="92"/>
      <c r="N8" s="92"/>
      <c r="O8" s="90"/>
      <c r="P8" s="90"/>
      <c r="Q8" s="93"/>
      <c r="R8" s="93"/>
      <c r="S8" s="26">
        <f t="shared" si="0"/>
        <v>0</v>
      </c>
      <c r="T8" s="26">
        <f>SUM(S8-U8-V8)</f>
        <v>0</v>
      </c>
      <c r="U8" s="29"/>
      <c r="V8" s="29"/>
    </row>
    <row r="9" spans="1:22" x14ac:dyDescent="0.25">
      <c r="A9" s="50"/>
      <c r="B9" s="50"/>
      <c r="C9" s="52"/>
      <c r="D9" s="47"/>
      <c r="E9" s="92"/>
      <c r="F9" s="92"/>
      <c r="G9" s="92"/>
      <c r="H9" s="92"/>
      <c r="I9" s="92"/>
      <c r="J9" s="92"/>
      <c r="K9" s="92"/>
      <c r="L9" s="92"/>
      <c r="M9" s="92"/>
      <c r="N9" s="92"/>
      <c r="O9" s="90"/>
      <c r="P9" s="90"/>
      <c r="Q9" s="93"/>
      <c r="R9" s="93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50"/>
      <c r="B10" s="50"/>
      <c r="C10" s="52"/>
      <c r="D10" s="40"/>
      <c r="E10" s="92"/>
      <c r="F10" s="92"/>
      <c r="G10" s="92"/>
      <c r="H10" s="92"/>
      <c r="I10" s="99"/>
      <c r="J10" s="95"/>
      <c r="K10" s="94"/>
      <c r="L10" s="95"/>
      <c r="M10" s="94"/>
      <c r="N10" s="95"/>
      <c r="O10" s="87"/>
      <c r="P10" s="88"/>
      <c r="Q10" s="85"/>
      <c r="R10" s="86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50"/>
      <c r="B11" s="50"/>
      <c r="C11" s="52"/>
      <c r="D11" s="40"/>
      <c r="E11" s="92"/>
      <c r="F11" s="92"/>
      <c r="G11" s="92"/>
      <c r="H11" s="92"/>
      <c r="I11" s="99"/>
      <c r="J11" s="95"/>
      <c r="K11" s="94"/>
      <c r="L11" s="95"/>
      <c r="M11" s="94"/>
      <c r="N11" s="95"/>
      <c r="O11" s="87"/>
      <c r="P11" s="88"/>
      <c r="Q11" s="85"/>
      <c r="R11" s="86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50"/>
      <c r="B12" s="50"/>
      <c r="C12" s="52"/>
      <c r="D12" s="40"/>
      <c r="E12" s="92"/>
      <c r="F12" s="92"/>
      <c r="G12" s="92"/>
      <c r="H12" s="92"/>
      <c r="I12" s="99"/>
      <c r="J12" s="95"/>
      <c r="K12" s="94"/>
      <c r="L12" s="95"/>
      <c r="M12" s="94"/>
      <c r="N12" s="95"/>
      <c r="O12" s="87"/>
      <c r="P12" s="88"/>
      <c r="Q12" s="85"/>
      <c r="R12" s="86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50"/>
      <c r="B13" s="50"/>
      <c r="C13" s="52"/>
      <c r="D13" s="40"/>
      <c r="E13" s="92"/>
      <c r="F13" s="92"/>
      <c r="G13" s="92"/>
      <c r="H13" s="92"/>
      <c r="I13" s="94"/>
      <c r="J13" s="95"/>
      <c r="K13" s="94"/>
      <c r="L13" s="95"/>
      <c r="M13" s="94"/>
      <c r="N13" s="95"/>
      <c r="O13" s="87"/>
      <c r="P13" s="88"/>
      <c r="Q13" s="85"/>
      <c r="R13" s="86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50"/>
      <c r="B14" s="50"/>
      <c r="C14" s="52"/>
      <c r="D14" s="40"/>
      <c r="E14" s="94"/>
      <c r="F14" s="95"/>
      <c r="G14" s="94"/>
      <c r="H14" s="95"/>
      <c r="I14" s="94"/>
      <c r="J14" s="95"/>
      <c r="K14" s="94"/>
      <c r="L14" s="95"/>
      <c r="M14" s="94"/>
      <c r="N14" s="95"/>
      <c r="O14" s="87"/>
      <c r="P14" s="88"/>
      <c r="Q14" s="85"/>
      <c r="R14" s="86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50"/>
      <c r="B15" s="50"/>
      <c r="C15" s="50"/>
      <c r="D15" s="28"/>
      <c r="E15" s="94"/>
      <c r="F15" s="95"/>
      <c r="G15" s="94"/>
      <c r="H15" s="95"/>
      <c r="I15" s="94"/>
      <c r="J15" s="95"/>
      <c r="K15" s="94"/>
      <c r="L15" s="95"/>
      <c r="M15" s="94"/>
      <c r="N15" s="95"/>
      <c r="O15" s="87"/>
      <c r="P15" s="88"/>
      <c r="Q15" s="85"/>
      <c r="R15" s="86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50"/>
      <c r="B16" s="50"/>
      <c r="C16" s="50"/>
      <c r="D16" s="28"/>
      <c r="E16" s="66"/>
      <c r="F16" s="67"/>
      <c r="G16" s="87"/>
      <c r="H16" s="88"/>
      <c r="I16" s="66"/>
      <c r="J16" s="67"/>
      <c r="K16" s="94"/>
      <c r="L16" s="95"/>
      <c r="M16" s="94"/>
      <c r="N16" s="95"/>
      <c r="O16" s="87"/>
      <c r="P16" s="88"/>
      <c r="Q16" s="85"/>
      <c r="R16" s="86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94"/>
      <c r="L17" s="95"/>
      <c r="M17" s="94"/>
      <c r="N17" s="95"/>
      <c r="O17" s="87"/>
      <c r="P17" s="88"/>
      <c r="Q17" s="85"/>
      <c r="R17" s="86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>
        <v>3600</v>
      </c>
      <c r="B18" s="50" t="s">
        <v>112</v>
      </c>
      <c r="C18" s="50"/>
      <c r="D18" s="28" t="s">
        <v>96</v>
      </c>
      <c r="E18" s="87">
        <v>1</v>
      </c>
      <c r="F18" s="88"/>
      <c r="G18" s="87">
        <v>1</v>
      </c>
      <c r="H18" s="88"/>
      <c r="I18" s="87">
        <v>1</v>
      </c>
      <c r="J18" s="88"/>
      <c r="K18" s="94">
        <v>1</v>
      </c>
      <c r="L18" s="95"/>
      <c r="M18" s="94">
        <v>1</v>
      </c>
      <c r="N18" s="95"/>
      <c r="O18" s="87">
        <v>1</v>
      </c>
      <c r="P18" s="88"/>
      <c r="Q18" s="85"/>
      <c r="R18" s="86"/>
      <c r="S18" s="26">
        <f t="shared" si="2"/>
        <v>6</v>
      </c>
      <c r="T18" s="26">
        <f t="shared" si="1"/>
        <v>6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10</v>
      </c>
      <c r="F21" s="84"/>
      <c r="G21" s="83">
        <f>SUM(G4:G20)</f>
        <v>9</v>
      </c>
      <c r="H21" s="84"/>
      <c r="I21" s="83">
        <f>SUM(I4:I20)</f>
        <v>10.5</v>
      </c>
      <c r="J21" s="84"/>
      <c r="K21" s="83">
        <f>SUM(K4:K20)</f>
        <v>10.5</v>
      </c>
      <c r="L21" s="84"/>
      <c r="M21" s="83">
        <f>SUM(M4:M20)</f>
        <v>10.5</v>
      </c>
      <c r="N21" s="84"/>
      <c r="O21" s="83">
        <f>SUM(O4:O20)</f>
        <v>6</v>
      </c>
      <c r="P21" s="84"/>
      <c r="Q21" s="83">
        <f>SUM(Q4:Q20)</f>
        <v>0</v>
      </c>
      <c r="R21" s="84"/>
      <c r="S21" s="26">
        <f>SUM(S4:S20)</f>
        <v>56.5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2</v>
      </c>
      <c r="G23" s="33"/>
      <c r="H23" s="33">
        <f>SUM(G21)-H22</f>
        <v>1</v>
      </c>
      <c r="I23" s="33"/>
      <c r="J23" s="33">
        <f>SUM(I21)-J22</f>
        <v>2.5</v>
      </c>
      <c r="K23" s="33"/>
      <c r="L23" s="33">
        <f>SUM(K21)-L22</f>
        <v>2.5</v>
      </c>
      <c r="M23" s="33"/>
      <c r="N23" s="33">
        <f>SUM(M21)-N22</f>
        <v>2.5</v>
      </c>
      <c r="O23" s="33"/>
      <c r="P23" s="33">
        <f>SUM(O21)</f>
        <v>6</v>
      </c>
      <c r="Q23" s="33"/>
      <c r="R23" s="33">
        <f>SUM(Q21)</f>
        <v>0</v>
      </c>
      <c r="S23" s="29">
        <f>SUM(E23:R23)</f>
        <v>16.5</v>
      </c>
      <c r="T23" s="29"/>
      <c r="U23" s="29">
        <f>SUM(U4:U22)</f>
        <v>11.5</v>
      </c>
      <c r="V23" s="29">
        <f>SUM(V4:V22)</f>
        <v>5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40</v>
      </c>
      <c r="I26" s="2">
        <v>3600</v>
      </c>
    </row>
    <row r="27" spans="1:22" x14ac:dyDescent="0.25">
      <c r="A27" s="16" t="s">
        <v>26</v>
      </c>
      <c r="C27" s="42">
        <f>U23</f>
        <v>11.5</v>
      </c>
      <c r="D27" s="34"/>
      <c r="I27" s="46">
        <f>SUM(S18)</f>
        <v>6</v>
      </c>
    </row>
    <row r="28" spans="1:22" x14ac:dyDescent="0.25">
      <c r="A28" s="16" t="s">
        <v>27</v>
      </c>
      <c r="C28" s="34">
        <f>V23</f>
        <v>5</v>
      </c>
      <c r="I28" s="34"/>
    </row>
    <row r="29" spans="1:22" x14ac:dyDescent="0.25">
      <c r="A29" s="35" t="s">
        <v>28</v>
      </c>
      <c r="B29" s="35"/>
      <c r="C29" s="39">
        <f>S19</f>
        <v>0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1">
        <f>SUM(C26:C30)</f>
        <v>56.5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0"/>
      <c r="F4" s="90"/>
      <c r="G4" s="90"/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0</v>
      </c>
      <c r="T4" s="26">
        <f t="shared" ref="T4:T22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0"/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5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87"/>
      <c r="F18" s="88"/>
      <c r="G18" s="87"/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87"/>
      <c r="F19" s="88"/>
      <c r="G19" s="87"/>
      <c r="H19" s="88"/>
      <c r="I19" s="87"/>
      <c r="J19" s="88"/>
      <c r="K19" s="87"/>
      <c r="L19" s="88"/>
      <c r="M19" s="87"/>
      <c r="N19" s="88"/>
      <c r="O19" s="87"/>
      <c r="P19" s="88"/>
      <c r="Q19" s="85"/>
      <c r="R19" s="86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/>
      <c r="B20" s="50"/>
      <c r="C20" s="50"/>
      <c r="D20" s="28"/>
      <c r="E20" s="87"/>
      <c r="F20" s="88"/>
      <c r="G20" s="87"/>
      <c r="H20" s="88"/>
      <c r="I20" s="87"/>
      <c r="J20" s="88"/>
      <c r="K20" s="87"/>
      <c r="L20" s="88"/>
      <c r="M20" s="87"/>
      <c r="N20" s="88"/>
      <c r="O20" s="87"/>
      <c r="P20" s="88"/>
      <c r="Q20" s="85"/>
      <c r="R20" s="86"/>
      <c r="S20" s="26">
        <f t="shared" si="2"/>
        <v>0</v>
      </c>
      <c r="T20" s="26">
        <f t="shared" si="0"/>
        <v>0</v>
      </c>
      <c r="U20" s="29"/>
      <c r="V20" s="29"/>
    </row>
    <row r="21" spans="1:22" x14ac:dyDescent="0.25">
      <c r="A21" s="50"/>
      <c r="B21" s="50"/>
      <c r="C21" s="50"/>
      <c r="D21" s="28"/>
      <c r="E21" s="87"/>
      <c r="F21" s="88"/>
      <c r="G21" s="87"/>
      <c r="H21" s="88"/>
      <c r="I21" s="87"/>
      <c r="J21" s="88"/>
      <c r="K21" s="87"/>
      <c r="L21" s="88"/>
      <c r="M21" s="87"/>
      <c r="N21" s="88"/>
      <c r="O21" s="87"/>
      <c r="P21" s="88"/>
      <c r="Q21" s="85"/>
      <c r="R21" s="86"/>
      <c r="S21" s="26">
        <f t="shared" si="2"/>
        <v>0</v>
      </c>
      <c r="T21" s="26">
        <f t="shared" si="0"/>
        <v>0</v>
      </c>
      <c r="U21" s="29"/>
      <c r="V21" s="29"/>
    </row>
    <row r="22" spans="1:22" x14ac:dyDescent="0.25">
      <c r="A22" s="50"/>
      <c r="B22" s="50"/>
      <c r="C22" s="50"/>
      <c r="D22" s="28"/>
      <c r="E22" s="87"/>
      <c r="F22" s="88"/>
      <c r="G22" s="87"/>
      <c r="H22" s="88"/>
      <c r="I22" s="87"/>
      <c r="J22" s="88"/>
      <c r="K22" s="87"/>
      <c r="L22" s="88"/>
      <c r="M22" s="87"/>
      <c r="N22" s="88"/>
      <c r="O22" s="87"/>
      <c r="P22" s="88"/>
      <c r="Q22" s="85"/>
      <c r="R22" s="86"/>
      <c r="S22" s="26">
        <f t="shared" si="2"/>
        <v>0</v>
      </c>
      <c r="T22" s="26">
        <f t="shared" si="0"/>
        <v>0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5">
        <v>8</v>
      </c>
      <c r="F23" s="86"/>
      <c r="G23" s="85">
        <v>8</v>
      </c>
      <c r="H23" s="86"/>
      <c r="I23" s="85">
        <v>8</v>
      </c>
      <c r="J23" s="86"/>
      <c r="K23" s="85">
        <v>8</v>
      </c>
      <c r="L23" s="86"/>
      <c r="M23" s="85">
        <v>8</v>
      </c>
      <c r="N23" s="86"/>
      <c r="O23" s="85"/>
      <c r="P23" s="86"/>
      <c r="Q23" s="85"/>
      <c r="R23" s="86"/>
      <c r="S23" s="26">
        <f t="shared" si="1"/>
        <v>40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5"/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3">
        <f>SUM(E4:E24)</f>
        <v>8</v>
      </c>
      <c r="F25" s="84"/>
      <c r="G25" s="83">
        <f>SUM(G4:G24)</f>
        <v>8</v>
      </c>
      <c r="H25" s="84"/>
      <c r="I25" s="83">
        <f>SUM(I4:I24)</f>
        <v>8</v>
      </c>
      <c r="J25" s="84"/>
      <c r="K25" s="83">
        <f>SUM(K4:K24)</f>
        <v>8</v>
      </c>
      <c r="L25" s="84"/>
      <c r="M25" s="83">
        <f>SUM(M4:M24)</f>
        <v>8</v>
      </c>
      <c r="N25" s="84"/>
      <c r="O25" s="83">
        <f>SUM(O4:O24)</f>
        <v>0</v>
      </c>
      <c r="P25" s="84"/>
      <c r="Q25" s="83">
        <f>SUM(Q4:Q24)</f>
        <v>0</v>
      </c>
      <c r="R25" s="84"/>
      <c r="S25" s="26">
        <f t="shared" si="1"/>
        <v>40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</v>
      </c>
      <c r="G27" s="33"/>
      <c r="H27" s="33">
        <f>SUM(G25)-H26</f>
        <v>0</v>
      </c>
      <c r="I27" s="33"/>
      <c r="J27" s="33">
        <f>SUM(I25)-J26</f>
        <v>0</v>
      </c>
      <c r="K27" s="33"/>
      <c r="L27" s="33">
        <f>SUM(K25)-L26</f>
        <v>0</v>
      </c>
      <c r="M27" s="33"/>
      <c r="N27" s="33">
        <f>SUM(M25)-N26</f>
        <v>0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0</v>
      </c>
      <c r="T27" s="29"/>
      <c r="U27" s="29">
        <f>SUM(U4:U26)</f>
        <v>0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0</v>
      </c>
      <c r="I30" s="2">
        <v>3600</v>
      </c>
    </row>
    <row r="31" spans="1:22" x14ac:dyDescent="0.25">
      <c r="A31" s="16" t="s">
        <v>26</v>
      </c>
      <c r="C31" s="42">
        <f>U27</f>
        <v>0</v>
      </c>
      <c r="D31" s="34"/>
      <c r="I31" s="46"/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40</v>
      </c>
      <c r="I33" s="42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1">
        <f>SUM(C30:C34)</f>
        <v>40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G15:H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G13:H13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M9:N9"/>
    <mergeCell ref="O7:P7"/>
    <mergeCell ref="O5:P5"/>
    <mergeCell ref="Q16:R16"/>
    <mergeCell ref="M5:N5"/>
    <mergeCell ref="Q11:R11"/>
    <mergeCell ref="O11:P11"/>
    <mergeCell ref="M4:N4"/>
    <mergeCell ref="O2:P2"/>
    <mergeCell ref="Q2:R2"/>
    <mergeCell ref="O4:P4"/>
    <mergeCell ref="Q4:R4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Q5:R5"/>
    <mergeCell ref="Q6:R6"/>
    <mergeCell ref="Q7:R7"/>
    <mergeCell ref="O6:P6"/>
    <mergeCell ref="O18:P18"/>
    <mergeCell ref="Q8:R8"/>
    <mergeCell ref="O9:P9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C3" sqref="C3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0"/>
      <c r="F4" s="90"/>
      <c r="G4" s="90"/>
      <c r="H4" s="90"/>
      <c r="I4" s="91"/>
      <c r="J4" s="88"/>
      <c r="K4" s="90"/>
      <c r="L4" s="90"/>
      <c r="M4" s="90"/>
      <c r="N4" s="90"/>
      <c r="O4" s="87"/>
      <c r="P4" s="88"/>
      <c r="Q4" s="85"/>
      <c r="R4" s="86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0"/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>
        <v>8</v>
      </c>
      <c r="F18" s="86"/>
      <c r="G18" s="85">
        <v>8</v>
      </c>
      <c r="H18" s="86"/>
      <c r="I18" s="85">
        <v>8</v>
      </c>
      <c r="J18" s="86"/>
      <c r="K18" s="85">
        <v>8</v>
      </c>
      <c r="L18" s="86"/>
      <c r="M18" s="85">
        <v>8</v>
      </c>
      <c r="N18" s="86"/>
      <c r="O18" s="85"/>
      <c r="P18" s="86"/>
      <c r="Q18" s="85"/>
      <c r="R18" s="86"/>
      <c r="S18" s="26">
        <f t="shared" si="1"/>
        <v>40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40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C3" sqref="C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17.3</v>
      </c>
      <c r="G3" s="57">
        <v>7</v>
      </c>
      <c r="H3" s="57">
        <v>17.3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2" t="s">
        <v>111</v>
      </c>
      <c r="C4" s="52">
        <v>2</v>
      </c>
      <c r="D4" s="40" t="s">
        <v>67</v>
      </c>
      <c r="E4" s="90">
        <v>10</v>
      </c>
      <c r="F4" s="90"/>
      <c r="G4" s="90">
        <v>10</v>
      </c>
      <c r="H4" s="90"/>
      <c r="I4" s="90">
        <v>10.5</v>
      </c>
      <c r="J4" s="90"/>
      <c r="K4" s="90">
        <v>10</v>
      </c>
      <c r="L4" s="90"/>
      <c r="M4" s="90"/>
      <c r="N4" s="90"/>
      <c r="O4" s="87"/>
      <c r="P4" s="88"/>
      <c r="Q4" s="85"/>
      <c r="R4" s="86"/>
      <c r="S4" s="26">
        <f>E4+G4+I4+K4+M4+O4+Q4</f>
        <v>40.5</v>
      </c>
      <c r="T4" s="26">
        <f t="shared" ref="T4:T17" si="0">SUM(S4-U4-V4)</f>
        <v>31.5</v>
      </c>
      <c r="U4" s="29">
        <v>9</v>
      </c>
      <c r="V4" s="29"/>
    </row>
    <row r="5" spans="1:22" x14ac:dyDescent="0.25">
      <c r="A5" s="50"/>
      <c r="B5" s="50"/>
      <c r="C5" s="52"/>
      <c r="D5" s="40"/>
      <c r="E5" s="90"/>
      <c r="F5" s="90"/>
      <c r="G5" s="90"/>
      <c r="H5" s="90"/>
      <c r="I5" s="91"/>
      <c r="J5" s="88"/>
      <c r="K5" s="87"/>
      <c r="L5" s="88"/>
      <c r="M5" s="87">
        <v>10.5</v>
      </c>
      <c r="N5" s="88"/>
      <c r="O5" s="87"/>
      <c r="P5" s="88"/>
      <c r="Q5" s="85"/>
      <c r="R5" s="86"/>
      <c r="S5" s="26">
        <f t="shared" ref="S5:S20" si="1">E5+G5+I5+K5+M5+O5+Q5</f>
        <v>10.5</v>
      </c>
      <c r="T5" s="26">
        <f t="shared" si="0"/>
        <v>8</v>
      </c>
      <c r="U5" s="29">
        <v>2.5</v>
      </c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112</v>
      </c>
      <c r="C17" s="50"/>
      <c r="D17" s="28" t="s">
        <v>104</v>
      </c>
      <c r="E17" s="87"/>
      <c r="F17" s="88"/>
      <c r="G17" s="87"/>
      <c r="H17" s="88"/>
      <c r="I17" s="87"/>
      <c r="J17" s="88"/>
      <c r="K17" s="87">
        <v>0.5</v>
      </c>
      <c r="L17" s="88"/>
      <c r="M17" s="87"/>
      <c r="N17" s="88"/>
      <c r="O17" s="87"/>
      <c r="P17" s="88"/>
      <c r="Q17" s="85"/>
      <c r="R17" s="86"/>
      <c r="S17" s="26">
        <f t="shared" si="1"/>
        <v>0.5</v>
      </c>
      <c r="T17" s="26">
        <f t="shared" si="0"/>
        <v>0.5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10</v>
      </c>
      <c r="F20" s="84"/>
      <c r="G20" s="83">
        <f>SUM(G4:G19)</f>
        <v>10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51.5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2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11.5</v>
      </c>
      <c r="T22" s="29"/>
      <c r="U22" s="29">
        <f>SUM(U4:U21)</f>
        <v>11.5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11.5</v>
      </c>
      <c r="D26" s="34"/>
      <c r="I26" s="46">
        <v>0.5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51.5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17.3</v>
      </c>
      <c r="G3" s="57">
        <v>7</v>
      </c>
      <c r="H3" s="57">
        <v>17.3</v>
      </c>
      <c r="I3" s="57">
        <v>6.3</v>
      </c>
      <c r="J3" s="57">
        <v>17</v>
      </c>
      <c r="K3" s="57">
        <v>6.3</v>
      </c>
      <c r="L3" s="57">
        <v>17</v>
      </c>
      <c r="M3" s="57">
        <v>6.3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6253</v>
      </c>
      <c r="B4" s="82" t="s">
        <v>113</v>
      </c>
      <c r="C4" s="52">
        <v>6</v>
      </c>
      <c r="D4" s="40" t="s">
        <v>63</v>
      </c>
      <c r="E4" s="90">
        <v>1.25</v>
      </c>
      <c r="F4" s="90"/>
      <c r="G4" s="90"/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1.25</v>
      </c>
      <c r="T4" s="26">
        <f t="shared" ref="T4:T17" si="0">SUM(S4-U4-V4)</f>
        <v>1.25</v>
      </c>
      <c r="U4" s="29"/>
      <c r="V4" s="29"/>
    </row>
    <row r="5" spans="1:22" x14ac:dyDescent="0.25">
      <c r="A5" s="50">
        <v>6445</v>
      </c>
      <c r="B5" s="82" t="s">
        <v>114</v>
      </c>
      <c r="C5" s="52">
        <v>2</v>
      </c>
      <c r="D5" s="40" t="s">
        <v>64</v>
      </c>
      <c r="E5" s="90">
        <v>1.25</v>
      </c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1.25</v>
      </c>
      <c r="T5" s="26">
        <f t="shared" si="0"/>
        <v>1.25</v>
      </c>
      <c r="U5" s="29"/>
      <c r="V5" s="29"/>
    </row>
    <row r="6" spans="1:22" x14ac:dyDescent="0.25">
      <c r="A6" s="50">
        <v>6398</v>
      </c>
      <c r="B6" s="82" t="s">
        <v>111</v>
      </c>
      <c r="C6" s="52">
        <v>4</v>
      </c>
      <c r="D6" s="40" t="s">
        <v>65</v>
      </c>
      <c r="E6" s="90">
        <v>4</v>
      </c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4</v>
      </c>
      <c r="T6" s="26">
        <f t="shared" si="0"/>
        <v>4</v>
      </c>
      <c r="U6" s="29"/>
      <c r="V6" s="29"/>
    </row>
    <row r="7" spans="1:22" x14ac:dyDescent="0.25">
      <c r="A7" s="50">
        <v>6344</v>
      </c>
      <c r="B7" s="82" t="s">
        <v>115</v>
      </c>
      <c r="C7" s="50">
        <v>29</v>
      </c>
      <c r="D7" s="40" t="s">
        <v>66</v>
      </c>
      <c r="E7" s="90">
        <v>0.5</v>
      </c>
      <c r="F7" s="90"/>
      <c r="G7" s="90">
        <v>7</v>
      </c>
      <c r="H7" s="90"/>
      <c r="I7" s="91">
        <v>7</v>
      </c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14.5</v>
      </c>
      <c r="T7" s="26">
        <f t="shared" si="0"/>
        <v>14.5</v>
      </c>
      <c r="U7" s="29"/>
      <c r="V7" s="29"/>
    </row>
    <row r="8" spans="1:22" x14ac:dyDescent="0.25">
      <c r="A8" s="50">
        <v>6344</v>
      </c>
      <c r="B8" s="82" t="s">
        <v>115</v>
      </c>
      <c r="C8" s="52">
        <v>30</v>
      </c>
      <c r="D8" s="40" t="s">
        <v>66</v>
      </c>
      <c r="E8" s="90">
        <v>3</v>
      </c>
      <c r="F8" s="90"/>
      <c r="G8" s="90">
        <v>3</v>
      </c>
      <c r="H8" s="90"/>
      <c r="I8" s="91">
        <v>3</v>
      </c>
      <c r="J8" s="88"/>
      <c r="K8" s="87">
        <v>0.5</v>
      </c>
      <c r="L8" s="88"/>
      <c r="M8" s="87"/>
      <c r="N8" s="88"/>
      <c r="O8" s="87"/>
      <c r="P8" s="88"/>
      <c r="Q8" s="85"/>
      <c r="R8" s="86"/>
      <c r="S8" s="26">
        <f t="shared" si="1"/>
        <v>9.5</v>
      </c>
      <c r="T8" s="26">
        <f t="shared" si="0"/>
        <v>3.5</v>
      </c>
      <c r="U8" s="29">
        <v>6</v>
      </c>
      <c r="V8" s="29"/>
    </row>
    <row r="9" spans="1:22" x14ac:dyDescent="0.25">
      <c r="A9" s="50">
        <v>6296</v>
      </c>
      <c r="B9" s="82" t="s">
        <v>116</v>
      </c>
      <c r="C9" s="50">
        <v>45</v>
      </c>
      <c r="D9" s="40" t="s">
        <v>100</v>
      </c>
      <c r="E9" s="87"/>
      <c r="F9" s="88"/>
      <c r="G9" s="87"/>
      <c r="H9" s="88"/>
      <c r="I9" s="87"/>
      <c r="J9" s="88"/>
      <c r="K9" s="87">
        <v>5.5</v>
      </c>
      <c r="L9" s="88"/>
      <c r="M9" s="87">
        <v>1</v>
      </c>
      <c r="N9" s="88"/>
      <c r="O9" s="87"/>
      <c r="P9" s="88"/>
      <c r="Q9" s="85"/>
      <c r="R9" s="86"/>
      <c r="S9" s="26">
        <f t="shared" si="1"/>
        <v>6.5</v>
      </c>
      <c r="T9" s="26">
        <f t="shared" si="0"/>
        <v>6.5</v>
      </c>
      <c r="U9" s="29"/>
      <c r="V9" s="29"/>
    </row>
    <row r="10" spans="1:22" x14ac:dyDescent="0.25">
      <c r="A10" s="50">
        <v>6344</v>
      </c>
      <c r="B10" s="82" t="s">
        <v>115</v>
      </c>
      <c r="C10" s="50">
        <v>32</v>
      </c>
      <c r="D10" s="28" t="s">
        <v>101</v>
      </c>
      <c r="E10" s="87"/>
      <c r="F10" s="88"/>
      <c r="G10" s="87"/>
      <c r="H10" s="88"/>
      <c r="I10" s="87"/>
      <c r="J10" s="88"/>
      <c r="K10" s="87">
        <v>2.5</v>
      </c>
      <c r="L10" s="88"/>
      <c r="M10" s="87"/>
      <c r="N10" s="88"/>
      <c r="O10" s="87"/>
      <c r="P10" s="88"/>
      <c r="Q10" s="85"/>
      <c r="R10" s="86"/>
      <c r="S10" s="26">
        <f t="shared" si="1"/>
        <v>2.5</v>
      </c>
      <c r="T10" s="26">
        <f t="shared" si="0"/>
        <v>2</v>
      </c>
      <c r="U10" s="29">
        <v>0.5</v>
      </c>
      <c r="V10" s="29"/>
    </row>
    <row r="11" spans="1:22" x14ac:dyDescent="0.25">
      <c r="A11" s="50">
        <v>6344</v>
      </c>
      <c r="B11" s="82" t="s">
        <v>115</v>
      </c>
      <c r="C11" s="50">
        <v>31</v>
      </c>
      <c r="D11" s="28" t="s">
        <v>63</v>
      </c>
      <c r="E11" s="87"/>
      <c r="F11" s="88"/>
      <c r="G11" s="87"/>
      <c r="H11" s="88"/>
      <c r="I11" s="87"/>
      <c r="J11" s="88"/>
      <c r="K11" s="87">
        <v>1.5</v>
      </c>
      <c r="L11" s="88"/>
      <c r="M11" s="87"/>
      <c r="N11" s="88"/>
      <c r="O11" s="87"/>
      <c r="P11" s="88"/>
      <c r="Q11" s="85"/>
      <c r="R11" s="86"/>
      <c r="S11" s="26">
        <f t="shared" si="1"/>
        <v>1.5</v>
      </c>
      <c r="T11" s="26">
        <f t="shared" si="0"/>
        <v>0</v>
      </c>
      <c r="U11" s="29">
        <v>1.5</v>
      </c>
      <c r="V11" s="29"/>
    </row>
    <row r="12" spans="1:22" x14ac:dyDescent="0.25">
      <c r="A12" s="55">
        <v>6296</v>
      </c>
      <c r="B12" s="82" t="s">
        <v>116</v>
      </c>
      <c r="C12" s="50" t="s">
        <v>99</v>
      </c>
      <c r="D12" s="28" t="s">
        <v>102</v>
      </c>
      <c r="E12" s="87"/>
      <c r="F12" s="88"/>
      <c r="G12" s="87"/>
      <c r="H12" s="88"/>
      <c r="I12" s="87"/>
      <c r="J12" s="88"/>
      <c r="K12" s="87"/>
      <c r="L12" s="88"/>
      <c r="M12" s="87">
        <v>1</v>
      </c>
      <c r="N12" s="88"/>
      <c r="O12" s="87"/>
      <c r="P12" s="88"/>
      <c r="Q12" s="85"/>
      <c r="R12" s="86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55">
        <v>6296</v>
      </c>
      <c r="B13" s="82" t="s">
        <v>116</v>
      </c>
      <c r="C13" s="50">
        <v>28</v>
      </c>
      <c r="D13" s="28" t="s">
        <v>102</v>
      </c>
      <c r="E13" s="87"/>
      <c r="F13" s="88"/>
      <c r="G13" s="87"/>
      <c r="H13" s="88"/>
      <c r="I13" s="87"/>
      <c r="J13" s="88"/>
      <c r="K13" s="87"/>
      <c r="L13" s="88"/>
      <c r="M13" s="87">
        <v>2</v>
      </c>
      <c r="N13" s="88"/>
      <c r="O13" s="87"/>
      <c r="P13" s="88"/>
      <c r="Q13" s="85"/>
      <c r="R13" s="86"/>
      <c r="S13" s="26">
        <f>E13+G13+I13+K13+M13+O13+Q13</f>
        <v>2</v>
      </c>
      <c r="T13" s="26">
        <f>SUM(S13-U13-V13)</f>
        <v>2</v>
      </c>
      <c r="U13" s="29"/>
      <c r="V13" s="29"/>
    </row>
    <row r="14" spans="1:22" x14ac:dyDescent="0.25">
      <c r="A14" s="55">
        <v>6296</v>
      </c>
      <c r="B14" s="82" t="s">
        <v>116</v>
      </c>
      <c r="C14" s="50">
        <v>29</v>
      </c>
      <c r="D14" s="28" t="s">
        <v>102</v>
      </c>
      <c r="E14" s="87"/>
      <c r="F14" s="88"/>
      <c r="G14" s="87"/>
      <c r="H14" s="88"/>
      <c r="I14" s="87"/>
      <c r="J14" s="88"/>
      <c r="K14" s="87"/>
      <c r="L14" s="88"/>
      <c r="M14" s="87">
        <v>2</v>
      </c>
      <c r="N14" s="88"/>
      <c r="O14" s="87"/>
      <c r="P14" s="88"/>
      <c r="Q14" s="85"/>
      <c r="R14" s="86"/>
      <c r="S14" s="26">
        <f t="shared" si="1"/>
        <v>2</v>
      </c>
      <c r="T14" s="26">
        <f t="shared" si="0"/>
        <v>2</v>
      </c>
      <c r="U14" s="29"/>
      <c r="V14" s="29"/>
    </row>
    <row r="15" spans="1:22" x14ac:dyDescent="0.25">
      <c r="A15" s="55">
        <v>6296</v>
      </c>
      <c r="B15" s="82" t="s">
        <v>116</v>
      </c>
      <c r="C15" s="50">
        <v>33</v>
      </c>
      <c r="D15" s="28" t="s">
        <v>102</v>
      </c>
      <c r="E15" s="87"/>
      <c r="F15" s="88"/>
      <c r="G15" s="87"/>
      <c r="H15" s="88"/>
      <c r="I15" s="87"/>
      <c r="J15" s="88"/>
      <c r="K15" s="87"/>
      <c r="L15" s="88"/>
      <c r="M15" s="87">
        <v>2</v>
      </c>
      <c r="N15" s="88"/>
      <c r="O15" s="87"/>
      <c r="P15" s="88"/>
      <c r="Q15" s="85"/>
      <c r="R15" s="86"/>
      <c r="S15" s="26">
        <f t="shared" si="1"/>
        <v>2</v>
      </c>
      <c r="T15" s="26">
        <f t="shared" si="0"/>
        <v>2</v>
      </c>
      <c r="U15" s="29"/>
      <c r="V15" s="29"/>
    </row>
    <row r="16" spans="1:22" x14ac:dyDescent="0.25">
      <c r="A16" s="55">
        <v>6296</v>
      </c>
      <c r="B16" s="82" t="s">
        <v>116</v>
      </c>
      <c r="C16" s="50">
        <v>42</v>
      </c>
      <c r="D16" s="28" t="s">
        <v>66</v>
      </c>
      <c r="E16" s="87"/>
      <c r="F16" s="88"/>
      <c r="G16" s="87"/>
      <c r="H16" s="88"/>
      <c r="I16" s="87"/>
      <c r="J16" s="88"/>
      <c r="K16" s="87"/>
      <c r="L16" s="88"/>
      <c r="M16" s="87">
        <v>2</v>
      </c>
      <c r="N16" s="88"/>
      <c r="O16" s="87"/>
      <c r="P16" s="88"/>
      <c r="Q16" s="85"/>
      <c r="R16" s="86"/>
      <c r="S16" s="26">
        <f t="shared" si="1"/>
        <v>2</v>
      </c>
      <c r="T16" s="26">
        <f t="shared" si="0"/>
        <v>0</v>
      </c>
      <c r="U16" s="29">
        <v>2</v>
      </c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10</v>
      </c>
      <c r="F20" s="84"/>
      <c r="G20" s="83">
        <f>SUM(G4:G19)</f>
        <v>10</v>
      </c>
      <c r="H20" s="84"/>
      <c r="I20" s="83">
        <f>SUM(I4:I19)</f>
        <v>10</v>
      </c>
      <c r="J20" s="84"/>
      <c r="K20" s="83">
        <f>SUM(K4:K19)</f>
        <v>10</v>
      </c>
      <c r="L20" s="84"/>
      <c r="M20" s="83">
        <f>SUM(M4:M19)</f>
        <v>10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50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2</v>
      </c>
      <c r="I22" s="33"/>
      <c r="J22" s="33">
        <f>SUM(I20)-J21</f>
        <v>2</v>
      </c>
      <c r="K22" s="33"/>
      <c r="L22" s="33">
        <f>SUM(K20)-L21</f>
        <v>2</v>
      </c>
      <c r="M22" s="33"/>
      <c r="N22" s="33">
        <f>SUM(M20)-N21</f>
        <v>2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10</v>
      </c>
      <c r="T22" s="29"/>
      <c r="U22" s="29">
        <f>SUM(U4:U21)</f>
        <v>10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10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17.3</v>
      </c>
      <c r="G3" s="57">
        <v>7</v>
      </c>
      <c r="H3" s="57">
        <v>17.3</v>
      </c>
      <c r="I3" s="57">
        <v>6.15</v>
      </c>
      <c r="J3" s="57">
        <v>17</v>
      </c>
      <c r="K3" s="57">
        <v>6</v>
      </c>
      <c r="L3" s="57">
        <v>17</v>
      </c>
      <c r="M3" s="57">
        <v>6</v>
      </c>
      <c r="N3" s="57">
        <v>17.3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6444</v>
      </c>
      <c r="B4" s="82" t="s">
        <v>117</v>
      </c>
      <c r="C4" s="52">
        <v>1</v>
      </c>
      <c r="D4" s="40" t="s">
        <v>68</v>
      </c>
      <c r="E4" s="90">
        <v>10</v>
      </c>
      <c r="F4" s="90"/>
      <c r="G4" s="90">
        <v>10</v>
      </c>
      <c r="H4" s="90"/>
      <c r="I4" s="90">
        <v>3.5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23.5</v>
      </c>
      <c r="T4" s="26">
        <f t="shared" ref="T4:T17" si="0">SUM(S4-U4-V4)</f>
        <v>19.5</v>
      </c>
      <c r="U4" s="29">
        <v>4</v>
      </c>
      <c r="V4" s="29"/>
    </row>
    <row r="5" spans="1:22" x14ac:dyDescent="0.25">
      <c r="A5" s="50">
        <v>6450</v>
      </c>
      <c r="B5" s="82" t="s">
        <v>118</v>
      </c>
      <c r="C5" s="63" t="s">
        <v>69</v>
      </c>
      <c r="D5" s="40" t="s">
        <v>70</v>
      </c>
      <c r="E5" s="90"/>
      <c r="F5" s="90"/>
      <c r="G5" s="90"/>
      <c r="H5" s="90"/>
      <c r="I5" s="91">
        <v>6.75</v>
      </c>
      <c r="J5" s="88"/>
      <c r="K5" s="87">
        <v>10.5</v>
      </c>
      <c r="L5" s="88"/>
      <c r="M5" s="87">
        <v>11</v>
      </c>
      <c r="N5" s="88"/>
      <c r="O5" s="87">
        <v>6</v>
      </c>
      <c r="P5" s="88"/>
      <c r="Q5" s="85"/>
      <c r="R5" s="86"/>
      <c r="S5" s="26">
        <f t="shared" ref="S5:S20" si="1">E5+G5+I5+K5+M5+O5+Q5</f>
        <v>34.25</v>
      </c>
      <c r="T5" s="26">
        <f t="shared" si="0"/>
        <v>20.5</v>
      </c>
      <c r="U5" s="29">
        <v>7.5</v>
      </c>
      <c r="V5" s="29">
        <v>6.25</v>
      </c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4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4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4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4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4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10</v>
      </c>
      <c r="F20" s="84"/>
      <c r="G20" s="83">
        <f>SUM(G4:G19)</f>
        <v>10</v>
      </c>
      <c r="H20" s="84"/>
      <c r="I20" s="83">
        <f>SUM(I4:I19)</f>
        <v>10.25</v>
      </c>
      <c r="J20" s="84"/>
      <c r="K20" s="83">
        <f>SUM(K4:K19)</f>
        <v>10.5</v>
      </c>
      <c r="L20" s="84"/>
      <c r="M20" s="83">
        <f>SUM(M4:M19)</f>
        <v>11</v>
      </c>
      <c r="N20" s="84"/>
      <c r="O20" s="83">
        <f>SUM(O4:O19)</f>
        <v>6</v>
      </c>
      <c r="P20" s="84"/>
      <c r="Q20" s="83">
        <f>SUM(Q4:Q19)</f>
        <v>0</v>
      </c>
      <c r="R20" s="84"/>
      <c r="S20" s="26">
        <f t="shared" si="1"/>
        <v>57.75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2</v>
      </c>
      <c r="G22" s="33"/>
      <c r="H22" s="33">
        <f>SUM(G20)-H21</f>
        <v>2</v>
      </c>
      <c r="I22" s="33"/>
      <c r="J22" s="33">
        <f>SUM(I20)-J21</f>
        <v>2.25</v>
      </c>
      <c r="K22" s="33"/>
      <c r="L22" s="33">
        <f>SUM(K20)-L21</f>
        <v>2.5</v>
      </c>
      <c r="M22" s="33"/>
      <c r="N22" s="33">
        <f>SUM(M20)-N21</f>
        <v>3</v>
      </c>
      <c r="O22" s="33"/>
      <c r="P22" s="33">
        <f>SUM(O20)</f>
        <v>6</v>
      </c>
      <c r="Q22" s="33"/>
      <c r="R22" s="33">
        <f>SUM(Q20)</f>
        <v>0</v>
      </c>
      <c r="S22" s="29">
        <f>SUM(E22:R22)</f>
        <v>17.75</v>
      </c>
      <c r="T22" s="29"/>
      <c r="U22" s="29">
        <f>SUM(U4:U21)</f>
        <v>11.5</v>
      </c>
      <c r="V22" s="29">
        <f>SUM(V4:V21)</f>
        <v>6.25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0</v>
      </c>
    </row>
    <row r="27" spans="1:22" x14ac:dyDescent="0.25">
      <c r="A27" s="16" t="s">
        <v>27</v>
      </c>
      <c r="C27" s="34">
        <f>V22</f>
        <v>6.25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57.75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24"/>
      <c r="J3" s="24"/>
      <c r="K3" s="24">
        <v>8</v>
      </c>
      <c r="L3" s="24">
        <v>16.3</v>
      </c>
      <c r="M3" s="25">
        <v>8</v>
      </c>
      <c r="N3" s="25">
        <v>13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2" t="s">
        <v>116</v>
      </c>
      <c r="C4" s="52" t="s">
        <v>109</v>
      </c>
      <c r="D4" s="40" t="s">
        <v>108</v>
      </c>
      <c r="E4" s="87"/>
      <c r="F4" s="88"/>
      <c r="G4" s="87"/>
      <c r="H4" s="88"/>
      <c r="I4" s="87"/>
      <c r="J4" s="88"/>
      <c r="K4" s="90">
        <v>8</v>
      </c>
      <c r="L4" s="90"/>
      <c r="M4" s="90">
        <v>5</v>
      </c>
      <c r="N4" s="90"/>
      <c r="O4" s="87"/>
      <c r="P4" s="88"/>
      <c r="Q4" s="85"/>
      <c r="R4" s="86"/>
      <c r="S4" s="26">
        <f>E4+G4+I4+K4+M4+O4+Q4</f>
        <v>13</v>
      </c>
      <c r="T4" s="26">
        <f t="shared" ref="T4:T17" si="0">SUM(S4-U4-V4)</f>
        <v>13</v>
      </c>
      <c r="U4" s="29"/>
      <c r="V4" s="29"/>
    </row>
    <row r="5" spans="1:22" x14ac:dyDescent="0.25">
      <c r="A5" s="50"/>
      <c r="B5" s="50"/>
      <c r="C5" s="52"/>
      <c r="D5" s="61"/>
      <c r="E5" s="90"/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>
        <v>8</v>
      </c>
      <c r="H18" s="86"/>
      <c r="I18" s="85">
        <v>8</v>
      </c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24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37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13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13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24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37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G15" sqref="G15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24">
        <v>8</v>
      </c>
      <c r="J3" s="24">
        <v>16.3</v>
      </c>
      <c r="K3" s="24">
        <v>8</v>
      </c>
      <c r="L3" s="24">
        <v>16.3</v>
      </c>
      <c r="M3" s="25">
        <v>8</v>
      </c>
      <c r="N3" s="25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6394</v>
      </c>
      <c r="B4" s="82" t="s">
        <v>119</v>
      </c>
      <c r="C4" s="52">
        <v>7</v>
      </c>
      <c r="D4" s="40" t="s">
        <v>71</v>
      </c>
      <c r="E4" s="87"/>
      <c r="F4" s="88"/>
      <c r="G4" s="87"/>
      <c r="H4" s="88"/>
      <c r="I4" s="87">
        <v>0.5</v>
      </c>
      <c r="J4" s="88"/>
      <c r="K4" s="90"/>
      <c r="L4" s="90"/>
      <c r="M4" s="90"/>
      <c r="N4" s="90"/>
      <c r="O4" s="87"/>
      <c r="P4" s="88"/>
      <c r="Q4" s="85"/>
      <c r="R4" s="86"/>
      <c r="S4" s="26">
        <f>E4+G4+I4+K4+M4+O4+Q4</f>
        <v>0.5</v>
      </c>
      <c r="T4" s="26">
        <f t="shared" ref="T4:T18" si="0">SUM(S4-U4-V4)</f>
        <v>0.5</v>
      </c>
      <c r="U4" s="29"/>
      <c r="V4" s="29"/>
    </row>
    <row r="5" spans="1:22" x14ac:dyDescent="0.25">
      <c r="A5" s="50">
        <v>6394</v>
      </c>
      <c r="B5" s="82" t="s">
        <v>119</v>
      </c>
      <c r="C5" s="52">
        <v>8</v>
      </c>
      <c r="D5" s="61" t="s">
        <v>71</v>
      </c>
      <c r="E5" s="90"/>
      <c r="F5" s="90"/>
      <c r="G5" s="90"/>
      <c r="H5" s="90"/>
      <c r="I5" s="91">
        <v>0.5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1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6394</v>
      </c>
      <c r="B6" s="82" t="s">
        <v>119</v>
      </c>
      <c r="C6" s="52">
        <v>6</v>
      </c>
      <c r="D6" s="40" t="s">
        <v>72</v>
      </c>
      <c r="E6" s="90"/>
      <c r="F6" s="90"/>
      <c r="G6" s="90"/>
      <c r="H6" s="90"/>
      <c r="I6" s="91">
        <v>3.25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3.25</v>
      </c>
      <c r="T6" s="26">
        <f t="shared" si="0"/>
        <v>3.25</v>
      </c>
      <c r="U6" s="29"/>
      <c r="V6" s="29"/>
    </row>
    <row r="7" spans="1:22" x14ac:dyDescent="0.25">
      <c r="A7" s="50">
        <v>6296</v>
      </c>
      <c r="B7" s="82" t="s">
        <v>116</v>
      </c>
      <c r="C7" s="80">
        <v>2</v>
      </c>
      <c r="D7" s="40" t="s">
        <v>73</v>
      </c>
      <c r="E7" s="90"/>
      <c r="F7" s="90"/>
      <c r="G7" s="90"/>
      <c r="H7" s="90"/>
      <c r="I7" s="91">
        <v>0.5</v>
      </c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>
        <v>6296</v>
      </c>
      <c r="B8" s="82" t="s">
        <v>116</v>
      </c>
      <c r="C8" s="52">
        <v>42</v>
      </c>
      <c r="D8" s="40" t="s">
        <v>73</v>
      </c>
      <c r="E8" s="90"/>
      <c r="F8" s="90"/>
      <c r="G8" s="90"/>
      <c r="H8" s="90"/>
      <c r="I8" s="91">
        <v>0.5</v>
      </c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0.5</v>
      </c>
      <c r="T8" s="26">
        <f t="shared" si="0"/>
        <v>0.5</v>
      </c>
      <c r="U8" s="29"/>
      <c r="V8" s="29"/>
    </row>
    <row r="9" spans="1:22" x14ac:dyDescent="0.25">
      <c r="A9" s="75">
        <v>6456</v>
      </c>
      <c r="B9" s="82" t="s">
        <v>120</v>
      </c>
      <c r="C9" s="52" t="s">
        <v>74</v>
      </c>
      <c r="D9" s="40" t="s">
        <v>75</v>
      </c>
      <c r="E9" s="87"/>
      <c r="F9" s="88"/>
      <c r="G9" s="87"/>
      <c r="H9" s="88"/>
      <c r="I9" s="87">
        <v>2.5</v>
      </c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2.5</v>
      </c>
      <c r="T9" s="26">
        <f t="shared" si="0"/>
        <v>2.5</v>
      </c>
      <c r="U9" s="29"/>
      <c r="V9" s="29"/>
    </row>
    <row r="10" spans="1:22" x14ac:dyDescent="0.25">
      <c r="A10" s="75">
        <v>6296</v>
      </c>
      <c r="B10" s="82" t="s">
        <v>116</v>
      </c>
      <c r="C10" s="50">
        <v>39</v>
      </c>
      <c r="D10" s="28"/>
      <c r="E10" s="87"/>
      <c r="F10" s="88"/>
      <c r="G10" s="87"/>
      <c r="H10" s="88"/>
      <c r="I10" s="87"/>
      <c r="J10" s="88"/>
      <c r="K10" s="87">
        <v>3.5</v>
      </c>
      <c r="L10" s="88"/>
      <c r="M10" s="87"/>
      <c r="N10" s="88"/>
      <c r="O10" s="87"/>
      <c r="P10" s="88"/>
      <c r="Q10" s="85"/>
      <c r="R10" s="86"/>
      <c r="S10" s="26">
        <f t="shared" si="1"/>
        <v>3.5</v>
      </c>
      <c r="T10" s="26">
        <f t="shared" si="0"/>
        <v>3.5</v>
      </c>
      <c r="U10" s="29"/>
      <c r="V10" s="29"/>
    </row>
    <row r="11" spans="1:22" x14ac:dyDescent="0.25">
      <c r="A11" s="75">
        <v>6428</v>
      </c>
      <c r="B11" s="82" t="s">
        <v>122</v>
      </c>
      <c r="C11" s="50">
        <v>5</v>
      </c>
      <c r="D11" s="28"/>
      <c r="E11" s="87"/>
      <c r="F11" s="88"/>
      <c r="G11" s="87"/>
      <c r="H11" s="88"/>
      <c r="I11" s="87"/>
      <c r="J11" s="88"/>
      <c r="K11" s="87">
        <v>1</v>
      </c>
      <c r="L11" s="88"/>
      <c r="M11" s="87"/>
      <c r="N11" s="88"/>
      <c r="O11" s="87"/>
      <c r="P11" s="88"/>
      <c r="Q11" s="85"/>
      <c r="R11" s="86"/>
      <c r="S11" s="26">
        <f t="shared" si="1"/>
        <v>1</v>
      </c>
      <c r="T11" s="26">
        <f t="shared" si="0"/>
        <v>1</v>
      </c>
      <c r="U11" s="29"/>
      <c r="V11" s="29"/>
    </row>
    <row r="12" spans="1:22" x14ac:dyDescent="0.25">
      <c r="A12" s="75">
        <v>6296</v>
      </c>
      <c r="B12" s="82" t="s">
        <v>116</v>
      </c>
      <c r="C12" s="50">
        <v>42</v>
      </c>
      <c r="D12" s="28"/>
      <c r="E12" s="87"/>
      <c r="F12" s="88"/>
      <c r="G12" s="87"/>
      <c r="H12" s="88"/>
      <c r="I12" s="87"/>
      <c r="J12" s="88"/>
      <c r="K12" s="87"/>
      <c r="L12" s="88"/>
      <c r="M12" s="87">
        <v>3.25</v>
      </c>
      <c r="N12" s="88"/>
      <c r="O12" s="87"/>
      <c r="P12" s="88"/>
      <c r="Q12" s="85"/>
      <c r="R12" s="86"/>
      <c r="S12" s="26">
        <f t="shared" si="1"/>
        <v>3.25</v>
      </c>
      <c r="T12" s="26">
        <f t="shared" si="0"/>
        <v>3.25</v>
      </c>
      <c r="U12" s="29"/>
      <c r="V12" s="29"/>
    </row>
    <row r="13" spans="1:22" x14ac:dyDescent="0.25">
      <c r="A13" s="75">
        <v>6296</v>
      </c>
      <c r="B13" s="82" t="s">
        <v>116</v>
      </c>
      <c r="C13" s="50">
        <v>28</v>
      </c>
      <c r="D13" s="28"/>
      <c r="E13" s="87"/>
      <c r="F13" s="88"/>
      <c r="G13" s="87"/>
      <c r="H13" s="88"/>
      <c r="I13" s="87"/>
      <c r="J13" s="88"/>
      <c r="K13" s="87"/>
      <c r="L13" s="88"/>
      <c r="M13" s="87">
        <v>1.5</v>
      </c>
      <c r="N13" s="88"/>
      <c r="O13" s="87"/>
      <c r="P13" s="88"/>
      <c r="Q13" s="85"/>
      <c r="R13" s="86"/>
      <c r="S13" s="26">
        <f>E13+G13+I13+K13+M13+O13+Q13</f>
        <v>1.5</v>
      </c>
      <c r="T13" s="26">
        <f>SUM(S13-U13-V13)</f>
        <v>1.5</v>
      </c>
      <c r="U13" s="29"/>
      <c r="V13" s="29"/>
    </row>
    <row r="14" spans="1:22" x14ac:dyDescent="0.25">
      <c r="A14" s="75">
        <v>6296</v>
      </c>
      <c r="B14" s="82" t="s">
        <v>116</v>
      </c>
      <c r="C14" s="50">
        <v>29</v>
      </c>
      <c r="D14" s="28"/>
      <c r="E14" s="87"/>
      <c r="F14" s="88"/>
      <c r="G14" s="87"/>
      <c r="H14" s="88"/>
      <c r="I14" s="87"/>
      <c r="J14" s="88"/>
      <c r="K14" s="87"/>
      <c r="L14" s="88"/>
      <c r="M14" s="87">
        <v>1.5</v>
      </c>
      <c r="N14" s="88"/>
      <c r="O14" s="87"/>
      <c r="P14" s="88"/>
      <c r="Q14" s="85"/>
      <c r="R14" s="86"/>
      <c r="S14" s="26">
        <f t="shared" si="1"/>
        <v>1.5</v>
      </c>
      <c r="T14" s="26">
        <f t="shared" si="0"/>
        <v>1.5</v>
      </c>
      <c r="U14" s="29"/>
      <c r="V14" s="29"/>
    </row>
    <row r="15" spans="1:22" x14ac:dyDescent="0.25">
      <c r="A15" s="79">
        <v>6300</v>
      </c>
      <c r="B15" s="50" t="s">
        <v>121</v>
      </c>
      <c r="C15" s="50"/>
      <c r="D15" s="28" t="s">
        <v>105</v>
      </c>
      <c r="E15" s="87"/>
      <c r="F15" s="88"/>
      <c r="G15" s="87"/>
      <c r="H15" s="88"/>
      <c r="I15" s="87"/>
      <c r="J15" s="88"/>
      <c r="K15" s="87"/>
      <c r="L15" s="88"/>
      <c r="M15" s="87">
        <v>0.75</v>
      </c>
      <c r="N15" s="88"/>
      <c r="O15" s="87"/>
      <c r="P15" s="88"/>
      <c r="Q15" s="87"/>
      <c r="R15" s="88"/>
      <c r="S15" s="26">
        <f t="shared" si="1"/>
        <v>0.75</v>
      </c>
      <c r="T15" s="26">
        <f t="shared" si="0"/>
        <v>0.75</v>
      </c>
      <c r="U15" s="29"/>
      <c r="V15" s="29"/>
    </row>
    <row r="16" spans="1:22" x14ac:dyDescent="0.25">
      <c r="A16" s="75">
        <v>3600</v>
      </c>
      <c r="B16" s="50" t="s">
        <v>112</v>
      </c>
      <c r="C16" s="50"/>
      <c r="D16" s="28" t="s">
        <v>104</v>
      </c>
      <c r="E16" s="87"/>
      <c r="F16" s="88"/>
      <c r="G16" s="87"/>
      <c r="H16" s="88"/>
      <c r="I16" s="87"/>
      <c r="J16" s="88"/>
      <c r="K16" s="87">
        <v>2.5</v>
      </c>
      <c r="L16" s="88"/>
      <c r="M16" s="87"/>
      <c r="N16" s="88"/>
      <c r="O16" s="87"/>
      <c r="P16" s="88"/>
      <c r="Q16" s="85"/>
      <c r="R16" s="86"/>
      <c r="S16" s="26">
        <f t="shared" si="1"/>
        <v>2.5</v>
      </c>
      <c r="T16" s="26">
        <f t="shared" si="0"/>
        <v>2.5</v>
      </c>
      <c r="U16" s="29"/>
      <c r="V16" s="29"/>
    </row>
    <row r="17" spans="1:22" x14ac:dyDescent="0.25">
      <c r="A17" s="75">
        <v>3600</v>
      </c>
      <c r="B17" s="50" t="s">
        <v>112</v>
      </c>
      <c r="C17" s="50"/>
      <c r="D17" s="28" t="s">
        <v>103</v>
      </c>
      <c r="E17" s="87"/>
      <c r="F17" s="88"/>
      <c r="G17" s="87"/>
      <c r="H17" s="88"/>
      <c r="I17" s="87"/>
      <c r="J17" s="88"/>
      <c r="K17" s="87">
        <v>1</v>
      </c>
      <c r="L17" s="88"/>
      <c r="M17" s="87">
        <v>1</v>
      </c>
      <c r="N17" s="88"/>
      <c r="O17" s="87"/>
      <c r="P17" s="88"/>
      <c r="Q17" s="85"/>
      <c r="R17" s="86"/>
      <c r="S17" s="26">
        <f t="shared" si="1"/>
        <v>2</v>
      </c>
      <c r="T17" s="26">
        <f t="shared" si="0"/>
        <v>2</v>
      </c>
      <c r="U17" s="29"/>
      <c r="V17" s="29"/>
    </row>
    <row r="18" spans="1:22" x14ac:dyDescent="0.25">
      <c r="A18" s="50">
        <v>3600</v>
      </c>
      <c r="B18" s="50" t="s">
        <v>112</v>
      </c>
      <c r="C18" s="50"/>
      <c r="D18" s="28" t="s">
        <v>76</v>
      </c>
      <c r="E18" s="87"/>
      <c r="F18" s="88"/>
      <c r="G18" s="87"/>
      <c r="H18" s="88"/>
      <c r="I18" s="87">
        <v>0.25</v>
      </c>
      <c r="J18" s="88"/>
      <c r="K18" s="87"/>
      <c r="L18" s="88"/>
      <c r="M18" s="87"/>
      <c r="N18" s="88"/>
      <c r="O18" s="87"/>
      <c r="P18" s="88"/>
      <c r="Q18" s="85"/>
      <c r="R18" s="86"/>
      <c r="S18" s="26">
        <f t="shared" si="1"/>
        <v>0.25</v>
      </c>
      <c r="T18" s="26">
        <f t="shared" si="0"/>
        <v>0.25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5">
        <v>8</v>
      </c>
      <c r="F19" s="86"/>
      <c r="G19" s="85">
        <v>8</v>
      </c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16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8</v>
      </c>
      <c r="H21" s="84"/>
      <c r="I21" s="83">
        <f>SUM(I4:I20)</f>
        <v>8</v>
      </c>
      <c r="J21" s="84"/>
      <c r="K21" s="83">
        <f>SUM(K4:K20)</f>
        <v>8</v>
      </c>
      <c r="L21" s="84"/>
      <c r="M21" s="83">
        <f>SUM(M4:M20)</f>
        <v>8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 t="shared" si="1"/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24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2">
        <f>SUM(T22)</f>
        <v>24</v>
      </c>
      <c r="I26" s="2">
        <v>3600</v>
      </c>
    </row>
    <row r="27" spans="1:22" x14ac:dyDescent="0.25">
      <c r="A27" s="16" t="s">
        <v>26</v>
      </c>
      <c r="C27" s="42">
        <f>U23</f>
        <v>0</v>
      </c>
      <c r="D27" s="34"/>
      <c r="I27" s="46">
        <f>SUM(S15:S18)</f>
        <v>5.5</v>
      </c>
    </row>
    <row r="28" spans="1:22" x14ac:dyDescent="0.25">
      <c r="A28" s="16" t="s">
        <v>27</v>
      </c>
      <c r="C28" s="34">
        <f>V23</f>
        <v>0</v>
      </c>
      <c r="I28" s="48"/>
    </row>
    <row r="29" spans="1:22" x14ac:dyDescent="0.25">
      <c r="A29" s="16" t="s">
        <v>28</v>
      </c>
      <c r="C29" s="34">
        <f>S19</f>
        <v>16</v>
      </c>
      <c r="I29" s="42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C31" s="41">
        <f>SUM(C26:C30)</f>
        <v>40</v>
      </c>
      <c r="E31" s="17" t="s">
        <v>42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3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5:L15"/>
    <mergeCell ref="M15:N15"/>
    <mergeCell ref="E12:F12"/>
    <mergeCell ref="G12:H12"/>
    <mergeCell ref="I12:J12"/>
    <mergeCell ref="K12:L12"/>
    <mergeCell ref="M12:N12"/>
    <mergeCell ref="O12:P12"/>
    <mergeCell ref="Q12:R12"/>
    <mergeCell ref="O15:P15"/>
    <mergeCell ref="Q15:R15"/>
    <mergeCell ref="E16:F16"/>
    <mergeCell ref="G16:H16"/>
    <mergeCell ref="O14:P14"/>
    <mergeCell ref="Q14:R14"/>
    <mergeCell ref="E13:F13"/>
    <mergeCell ref="G13:H13"/>
    <mergeCell ref="I13:J13"/>
    <mergeCell ref="K13:L13"/>
    <mergeCell ref="M13:N13"/>
    <mergeCell ref="O13:P13"/>
    <mergeCell ref="I16:J16"/>
    <mergeCell ref="K16:L16"/>
    <mergeCell ref="M16:N16"/>
    <mergeCell ref="O16:P16"/>
    <mergeCell ref="Q13:R13"/>
    <mergeCell ref="E14:F14"/>
    <mergeCell ref="G14:H14"/>
    <mergeCell ref="I14:J14"/>
    <mergeCell ref="K14:L14"/>
    <mergeCell ref="M14:N14"/>
    <mergeCell ref="Q16:R16"/>
    <mergeCell ref="E15:F15"/>
    <mergeCell ref="G15:H15"/>
    <mergeCell ref="I15:J15"/>
    <mergeCell ref="E19:F19"/>
    <mergeCell ref="G19:H19"/>
    <mergeCell ref="I19:J19"/>
    <mergeCell ref="K19:L19"/>
    <mergeCell ref="M19:N19"/>
    <mergeCell ref="Q20:R20"/>
    <mergeCell ref="E17:F17"/>
    <mergeCell ref="G17:H17"/>
    <mergeCell ref="I17:J17"/>
    <mergeCell ref="K17:L17"/>
    <mergeCell ref="M17:N17"/>
    <mergeCell ref="O17:P17"/>
    <mergeCell ref="Q17:R17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3" sqref="C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96" t="s">
        <v>19</v>
      </c>
      <c r="N2" s="96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115</v>
      </c>
      <c r="C4" s="52">
        <v>26</v>
      </c>
      <c r="D4" s="47" t="s">
        <v>78</v>
      </c>
      <c r="E4" s="90">
        <v>5</v>
      </c>
      <c r="F4" s="90"/>
      <c r="G4" s="92"/>
      <c r="H4" s="92"/>
      <c r="I4" s="91"/>
      <c r="J4" s="88"/>
      <c r="K4" s="87"/>
      <c r="L4" s="88"/>
      <c r="M4" s="94"/>
      <c r="N4" s="95"/>
      <c r="O4" s="85"/>
      <c r="P4" s="86"/>
      <c r="Q4" s="85"/>
      <c r="R4" s="86"/>
      <c r="S4" s="26">
        <f>E4+G4+I4+K4+M4+O4+Q4</f>
        <v>5</v>
      </c>
      <c r="T4" s="26">
        <f t="shared" ref="T4:T17" si="0">SUM(S4-U4-V4)</f>
        <v>5</v>
      </c>
      <c r="U4" s="29"/>
      <c r="V4" s="29"/>
    </row>
    <row r="5" spans="1:22" x14ac:dyDescent="0.25">
      <c r="A5" s="50"/>
      <c r="B5" s="50"/>
      <c r="C5" s="52"/>
      <c r="D5" s="47"/>
      <c r="E5" s="90"/>
      <c r="F5" s="90"/>
      <c r="G5" s="92"/>
      <c r="H5" s="92"/>
      <c r="I5" s="91"/>
      <c r="J5" s="88"/>
      <c r="K5" s="87"/>
      <c r="L5" s="88"/>
      <c r="M5" s="94"/>
      <c r="N5" s="95"/>
      <c r="O5" s="85"/>
      <c r="P5" s="86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7"/>
      <c r="E6" s="90"/>
      <c r="F6" s="90"/>
      <c r="G6" s="92"/>
      <c r="H6" s="92"/>
      <c r="I6" s="91"/>
      <c r="J6" s="88"/>
      <c r="K6" s="87"/>
      <c r="L6" s="88"/>
      <c r="M6" s="94"/>
      <c r="N6" s="95"/>
      <c r="O6" s="85"/>
      <c r="P6" s="86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0"/>
      <c r="C7" s="52"/>
      <c r="D7" s="47"/>
      <c r="E7" s="90"/>
      <c r="F7" s="90"/>
      <c r="G7" s="92"/>
      <c r="H7" s="92"/>
      <c r="I7" s="91"/>
      <c r="J7" s="88"/>
      <c r="K7" s="87"/>
      <c r="L7" s="88"/>
      <c r="M7" s="94"/>
      <c r="N7" s="95"/>
      <c r="O7" s="85"/>
      <c r="P7" s="86"/>
      <c r="Q7" s="85"/>
      <c r="R7" s="86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66"/>
      <c r="F8" s="67"/>
      <c r="G8" s="66"/>
      <c r="H8" s="67"/>
      <c r="I8" s="71"/>
      <c r="J8" s="67"/>
      <c r="K8" s="66"/>
      <c r="L8" s="67"/>
      <c r="M8" s="87"/>
      <c r="N8" s="88"/>
      <c r="O8" s="68"/>
      <c r="P8" s="69"/>
      <c r="Q8" s="68"/>
      <c r="R8" s="69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66"/>
      <c r="F9" s="67"/>
      <c r="G9" s="66"/>
      <c r="H9" s="67"/>
      <c r="I9" s="71"/>
      <c r="J9" s="67"/>
      <c r="K9" s="66"/>
      <c r="L9" s="67"/>
      <c r="M9" s="87"/>
      <c r="N9" s="88"/>
      <c r="O9" s="68"/>
      <c r="P9" s="69"/>
      <c r="Q9" s="68"/>
      <c r="R9" s="69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66"/>
      <c r="F10" s="67"/>
      <c r="G10" s="66"/>
      <c r="H10" s="67"/>
      <c r="I10" s="71"/>
      <c r="J10" s="67"/>
      <c r="K10" s="66"/>
      <c r="L10" s="67"/>
      <c r="M10" s="87"/>
      <c r="N10" s="88"/>
      <c r="O10" s="68"/>
      <c r="P10" s="69"/>
      <c r="Q10" s="68"/>
      <c r="R10" s="69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93"/>
      <c r="F11" s="93"/>
      <c r="G11" s="92"/>
      <c r="H11" s="92"/>
      <c r="I11" s="91"/>
      <c r="J11" s="88"/>
      <c r="K11" s="87"/>
      <c r="L11" s="88"/>
      <c r="M11" s="87"/>
      <c r="N11" s="88"/>
      <c r="O11" s="85"/>
      <c r="P11" s="86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5"/>
      <c r="F12" s="86"/>
      <c r="G12" s="94"/>
      <c r="H12" s="95"/>
      <c r="I12" s="87"/>
      <c r="J12" s="88"/>
      <c r="K12" s="87"/>
      <c r="L12" s="88"/>
      <c r="M12" s="87"/>
      <c r="N12" s="88"/>
      <c r="O12" s="85"/>
      <c r="P12" s="86"/>
      <c r="Q12" s="85"/>
      <c r="R12" s="86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73"/>
      <c r="E13" s="85"/>
      <c r="F13" s="86"/>
      <c r="G13" s="94"/>
      <c r="H13" s="95"/>
      <c r="I13" s="87"/>
      <c r="J13" s="88"/>
      <c r="K13" s="87"/>
      <c r="L13" s="88"/>
      <c r="M13" s="87"/>
      <c r="N13" s="88"/>
      <c r="O13" s="85"/>
      <c r="P13" s="86"/>
      <c r="Q13" s="85"/>
      <c r="R13" s="86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85"/>
      <c r="F14" s="86"/>
      <c r="G14" s="94"/>
      <c r="H14" s="95"/>
      <c r="I14" s="87"/>
      <c r="J14" s="88"/>
      <c r="K14" s="87"/>
      <c r="L14" s="88"/>
      <c r="M14" s="87"/>
      <c r="N14" s="88"/>
      <c r="O14" s="85"/>
      <c r="P14" s="86"/>
      <c r="Q14" s="85"/>
      <c r="R14" s="86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5"/>
      <c r="F15" s="86"/>
      <c r="G15" s="94"/>
      <c r="H15" s="95"/>
      <c r="I15" s="87"/>
      <c r="J15" s="88"/>
      <c r="K15" s="87"/>
      <c r="L15" s="88"/>
      <c r="M15" s="87"/>
      <c r="N15" s="88"/>
      <c r="O15" s="85"/>
      <c r="P15" s="86"/>
      <c r="Q15" s="85"/>
      <c r="R15" s="86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5"/>
      <c r="F16" s="86"/>
      <c r="G16" s="94"/>
      <c r="H16" s="95"/>
      <c r="I16" s="87"/>
      <c r="J16" s="88"/>
      <c r="K16" s="87"/>
      <c r="L16" s="88"/>
      <c r="M16" s="87"/>
      <c r="N16" s="88"/>
      <c r="O16" s="85"/>
      <c r="P16" s="86"/>
      <c r="Q16" s="85"/>
      <c r="R16" s="86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5"/>
      <c r="F17" s="86"/>
      <c r="G17" s="94"/>
      <c r="H17" s="95"/>
      <c r="I17" s="87"/>
      <c r="J17" s="88"/>
      <c r="K17" s="87"/>
      <c r="L17" s="88"/>
      <c r="M17" s="87"/>
      <c r="N17" s="88"/>
      <c r="O17" s="85"/>
      <c r="P17" s="86"/>
      <c r="Q17" s="85"/>
      <c r="R17" s="86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>
        <v>3600</v>
      </c>
      <c r="B18" s="19" t="s">
        <v>112</v>
      </c>
      <c r="C18" s="19"/>
      <c r="D18" s="23" t="s">
        <v>77</v>
      </c>
      <c r="E18" s="85">
        <v>3</v>
      </c>
      <c r="F18" s="86"/>
      <c r="G18" s="59"/>
      <c r="H18" s="60"/>
      <c r="I18" s="87"/>
      <c r="J18" s="88"/>
      <c r="K18" s="87"/>
      <c r="L18" s="88"/>
      <c r="M18" s="59"/>
      <c r="N18" s="60"/>
      <c r="O18" s="85"/>
      <c r="P18" s="86"/>
      <c r="Q18" s="85"/>
      <c r="R18" s="86"/>
      <c r="S18" s="26">
        <f>E18+G18+I18+K18+M18+O18+Q18</f>
        <v>3</v>
      </c>
      <c r="T18" s="26">
        <f>SUM(S18-U18-V18)</f>
        <v>3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94">
        <v>8</v>
      </c>
      <c r="H19" s="95"/>
      <c r="I19" s="85">
        <v>8</v>
      </c>
      <c r="J19" s="86"/>
      <c r="K19" s="85">
        <v>8</v>
      </c>
      <c r="L19" s="86"/>
      <c r="M19" s="94">
        <v>8</v>
      </c>
      <c r="N19" s="95"/>
      <c r="O19" s="85"/>
      <c r="P19" s="86"/>
      <c r="Q19" s="85"/>
      <c r="R19" s="86"/>
      <c r="S19" s="26">
        <f>E19+G19+I19+K19+M19+O19+Q19</f>
        <v>32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94"/>
      <c r="N20" s="95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8</v>
      </c>
      <c r="H21" s="84"/>
      <c r="I21" s="83">
        <f>SUM(I4:I20)</f>
        <v>8</v>
      </c>
      <c r="J21" s="84"/>
      <c r="K21" s="83">
        <f>SUM(K4:K20)</f>
        <v>8</v>
      </c>
      <c r="L21" s="84"/>
      <c r="M21" s="83">
        <f>SUM(M4:M20)</f>
        <v>8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8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8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>
        <f>SUM(S18)</f>
        <v>3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32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0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13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E11:F11"/>
    <mergeCell ref="M11:N11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Q2:R2"/>
    <mergeCell ref="K6:L6"/>
    <mergeCell ref="O6:P6"/>
    <mergeCell ref="G5:H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3" sqref="C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24/08/2014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7</v>
      </c>
      <c r="F3" s="57">
        <v>16.3</v>
      </c>
      <c r="G3" s="57">
        <v>7</v>
      </c>
      <c r="H3" s="57">
        <v>17</v>
      </c>
      <c r="I3" s="57">
        <v>7</v>
      </c>
      <c r="J3" s="57">
        <v>17</v>
      </c>
      <c r="K3" s="58">
        <v>6.3</v>
      </c>
      <c r="L3" s="57">
        <v>17</v>
      </c>
      <c r="M3" s="58">
        <v>6.3</v>
      </c>
      <c r="N3" s="57">
        <v>17</v>
      </c>
      <c r="O3" s="58">
        <v>6.3</v>
      </c>
      <c r="P3" s="58">
        <v>11</v>
      </c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116</v>
      </c>
      <c r="C4" s="52">
        <v>31</v>
      </c>
      <c r="D4" s="40" t="s">
        <v>79</v>
      </c>
      <c r="E4" s="90">
        <v>8</v>
      </c>
      <c r="F4" s="90"/>
      <c r="G4" s="90"/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8</v>
      </c>
      <c r="T4" s="26">
        <f t="shared" ref="T4:T17" si="0">SUM(S4-U4-V4)</f>
        <v>7</v>
      </c>
      <c r="U4" s="29">
        <v>1</v>
      </c>
      <c r="V4" s="29"/>
    </row>
    <row r="5" spans="1:22" x14ac:dyDescent="0.25">
      <c r="A5" s="50">
        <v>6296</v>
      </c>
      <c r="B5" s="82" t="s">
        <v>116</v>
      </c>
      <c r="C5" s="52">
        <v>29</v>
      </c>
      <c r="D5" s="40" t="s">
        <v>79</v>
      </c>
      <c r="E5" s="90"/>
      <c r="F5" s="90"/>
      <c r="G5" s="90">
        <v>3</v>
      </c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3</v>
      </c>
      <c r="T5" s="26">
        <f t="shared" si="0"/>
        <v>3</v>
      </c>
      <c r="U5" s="29"/>
      <c r="V5" s="29"/>
    </row>
    <row r="6" spans="1:22" x14ac:dyDescent="0.25">
      <c r="A6" s="50">
        <v>6296</v>
      </c>
      <c r="B6" s="82" t="s">
        <v>116</v>
      </c>
      <c r="C6" s="52">
        <v>33</v>
      </c>
      <c r="D6" s="40" t="s">
        <v>79</v>
      </c>
      <c r="E6" s="90"/>
      <c r="F6" s="90"/>
      <c r="G6" s="90">
        <v>6.5</v>
      </c>
      <c r="H6" s="90"/>
      <c r="I6" s="91">
        <v>4</v>
      </c>
      <c r="J6" s="88"/>
      <c r="K6" s="87"/>
      <c r="L6" s="88"/>
      <c r="M6" s="87">
        <v>2.5</v>
      </c>
      <c r="N6" s="88"/>
      <c r="O6" s="87"/>
      <c r="P6" s="88"/>
      <c r="Q6" s="85"/>
      <c r="R6" s="86"/>
      <c r="S6" s="26">
        <f t="shared" si="1"/>
        <v>13</v>
      </c>
      <c r="T6" s="26">
        <f t="shared" si="0"/>
        <v>11.5</v>
      </c>
      <c r="U6" s="29">
        <v>1.5</v>
      </c>
      <c r="V6" s="29"/>
    </row>
    <row r="7" spans="1:22" x14ac:dyDescent="0.25">
      <c r="A7" s="50">
        <v>6450</v>
      </c>
      <c r="B7" s="82" t="s">
        <v>118</v>
      </c>
      <c r="C7" s="63" t="s">
        <v>81</v>
      </c>
      <c r="D7" s="40" t="s">
        <v>70</v>
      </c>
      <c r="E7" s="90"/>
      <c r="F7" s="90"/>
      <c r="G7" s="90"/>
      <c r="H7" s="90"/>
      <c r="I7" s="91">
        <v>5.5</v>
      </c>
      <c r="J7" s="88"/>
      <c r="K7" s="87">
        <v>10</v>
      </c>
      <c r="L7" s="88"/>
      <c r="M7" s="87">
        <v>2.5</v>
      </c>
      <c r="N7" s="88"/>
      <c r="O7" s="87">
        <v>2</v>
      </c>
      <c r="P7" s="88"/>
      <c r="Q7" s="85"/>
      <c r="R7" s="86"/>
      <c r="S7" s="26">
        <f t="shared" si="1"/>
        <v>20</v>
      </c>
      <c r="T7" s="26">
        <f t="shared" si="0"/>
        <v>14.5</v>
      </c>
      <c r="U7" s="29">
        <v>5.5</v>
      </c>
      <c r="V7" s="29"/>
    </row>
    <row r="8" spans="1:22" x14ac:dyDescent="0.25">
      <c r="A8" s="50">
        <v>6296</v>
      </c>
      <c r="B8" s="82" t="s">
        <v>116</v>
      </c>
      <c r="C8" s="52">
        <v>15</v>
      </c>
      <c r="D8" s="40" t="s">
        <v>79</v>
      </c>
      <c r="E8" s="90"/>
      <c r="F8" s="90"/>
      <c r="G8" s="90"/>
      <c r="H8" s="90"/>
      <c r="I8" s="91"/>
      <c r="J8" s="88"/>
      <c r="K8" s="87"/>
      <c r="L8" s="88"/>
      <c r="M8" s="87">
        <v>2</v>
      </c>
      <c r="N8" s="88"/>
      <c r="O8" s="87">
        <v>1</v>
      </c>
      <c r="P8" s="88"/>
      <c r="Q8" s="85"/>
      <c r="R8" s="86"/>
      <c r="S8" s="26">
        <f t="shared" si="1"/>
        <v>3</v>
      </c>
      <c r="T8" s="26">
        <f t="shared" si="0"/>
        <v>2</v>
      </c>
      <c r="U8" s="29">
        <v>1</v>
      </c>
      <c r="V8" s="29"/>
    </row>
    <row r="9" spans="1:22" x14ac:dyDescent="0.25">
      <c r="A9" s="55">
        <v>6296</v>
      </c>
      <c r="B9" s="82" t="s">
        <v>116</v>
      </c>
      <c r="C9" s="52">
        <v>28</v>
      </c>
      <c r="D9" s="40" t="s">
        <v>79</v>
      </c>
      <c r="E9" s="87"/>
      <c r="F9" s="88"/>
      <c r="G9" s="87"/>
      <c r="H9" s="88"/>
      <c r="I9" s="87"/>
      <c r="J9" s="88"/>
      <c r="K9" s="87"/>
      <c r="L9" s="88"/>
      <c r="M9" s="87">
        <v>2</v>
      </c>
      <c r="N9" s="88"/>
      <c r="O9" s="87"/>
      <c r="P9" s="88"/>
      <c r="Q9" s="85"/>
      <c r="R9" s="86"/>
      <c r="S9" s="26">
        <f t="shared" si="1"/>
        <v>2</v>
      </c>
      <c r="T9" s="26">
        <f t="shared" si="0"/>
        <v>1</v>
      </c>
      <c r="U9" s="29">
        <v>1</v>
      </c>
      <c r="V9" s="29"/>
    </row>
    <row r="10" spans="1:22" x14ac:dyDescent="0.25">
      <c r="A10" s="55">
        <v>6344</v>
      </c>
      <c r="B10" s="82" t="s">
        <v>115</v>
      </c>
      <c r="C10" s="52" t="s">
        <v>106</v>
      </c>
      <c r="D10" s="28" t="s">
        <v>78</v>
      </c>
      <c r="E10" s="87"/>
      <c r="F10" s="88"/>
      <c r="G10" s="87"/>
      <c r="H10" s="88"/>
      <c r="I10" s="87"/>
      <c r="J10" s="88"/>
      <c r="K10" s="87"/>
      <c r="L10" s="88"/>
      <c r="M10" s="87">
        <v>1</v>
      </c>
      <c r="N10" s="88"/>
      <c r="O10" s="87">
        <v>1.5</v>
      </c>
      <c r="P10" s="88"/>
      <c r="Q10" s="85"/>
      <c r="R10" s="86"/>
      <c r="S10" s="26">
        <f t="shared" si="1"/>
        <v>2.5</v>
      </c>
      <c r="T10" s="26">
        <f t="shared" si="0"/>
        <v>0</v>
      </c>
      <c r="U10" s="29">
        <v>1.5</v>
      </c>
      <c r="V10" s="29">
        <v>1</v>
      </c>
    </row>
    <row r="11" spans="1:22" x14ac:dyDescent="0.25">
      <c r="A11" s="55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112</v>
      </c>
      <c r="C17" s="50"/>
      <c r="D17" s="28" t="s">
        <v>80</v>
      </c>
      <c r="E17" s="87">
        <v>1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1</v>
      </c>
      <c r="T17" s="26">
        <f t="shared" si="0"/>
        <v>1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9</v>
      </c>
      <c r="F20" s="84"/>
      <c r="G20" s="83">
        <f>SUM(G4:G19)</f>
        <v>9.5</v>
      </c>
      <c r="H20" s="84"/>
      <c r="I20" s="83">
        <f>SUM(I4:I19)</f>
        <v>9.5</v>
      </c>
      <c r="J20" s="84"/>
      <c r="K20" s="83">
        <f>SUM(K4:K19)</f>
        <v>10</v>
      </c>
      <c r="L20" s="84"/>
      <c r="M20" s="83">
        <f>SUM(M4:M19)</f>
        <v>10</v>
      </c>
      <c r="N20" s="84"/>
      <c r="O20" s="83">
        <f>SUM(O4:O19)</f>
        <v>4.5</v>
      </c>
      <c r="P20" s="84"/>
      <c r="Q20" s="83">
        <f>SUM(Q4:Q19)</f>
        <v>0</v>
      </c>
      <c r="R20" s="84"/>
      <c r="S20" s="26">
        <f t="shared" si="1"/>
        <v>52.5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1</v>
      </c>
      <c r="G22" s="33"/>
      <c r="H22" s="33">
        <f>SUM(G20)-H21</f>
        <v>1.5</v>
      </c>
      <c r="I22" s="33"/>
      <c r="J22" s="33">
        <f>SUM(I20)-J21</f>
        <v>1.5</v>
      </c>
      <c r="K22" s="33"/>
      <c r="L22" s="33">
        <f>SUM(K20)-L21</f>
        <v>2</v>
      </c>
      <c r="M22" s="33"/>
      <c r="N22" s="33">
        <f>SUM(M20)-N21</f>
        <v>2</v>
      </c>
      <c r="O22" s="33"/>
      <c r="P22" s="33">
        <f>SUM(O20)</f>
        <v>4.5</v>
      </c>
      <c r="Q22" s="33"/>
      <c r="R22" s="33">
        <f>SUM(Q20)</f>
        <v>0</v>
      </c>
      <c r="S22" s="29">
        <f>SUM(E22:R22)</f>
        <v>12.5</v>
      </c>
      <c r="T22" s="29"/>
      <c r="U22" s="29">
        <f>SUM(U4:U21)</f>
        <v>11.5</v>
      </c>
      <c r="V22" s="29">
        <f>SUM(V4:V21)</f>
        <v>1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1</v>
      </c>
    </row>
    <row r="27" spans="1:22" x14ac:dyDescent="0.25">
      <c r="A27" s="16" t="s">
        <v>27</v>
      </c>
      <c r="C27" s="34">
        <f>V22</f>
        <v>1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52.5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2014-08-26T10:46:50Z</cp:lastPrinted>
  <dcterms:created xsi:type="dcterms:W3CDTF">2010-01-14T13:00:57Z</dcterms:created>
  <dcterms:modified xsi:type="dcterms:W3CDTF">2015-05-08T14:17:30Z</dcterms:modified>
</cp:coreProperties>
</file>