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K11" i="1" l="1"/>
  <c r="S25" i="34" l="1"/>
  <c r="T25" i="34" s="1"/>
  <c r="S24" i="34"/>
  <c r="T24" i="34" s="1"/>
  <c r="S17" i="39" l="1"/>
  <c r="T17" i="39" s="1"/>
  <c r="S14" i="6" l="1"/>
  <c r="T14" i="6" s="1"/>
  <c r="S13" i="6"/>
  <c r="T13" i="6" s="1"/>
  <c r="S12" i="6"/>
  <c r="T12" i="6" s="1"/>
  <c r="S11" i="6"/>
  <c r="T11" i="6" s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S27" i="34"/>
  <c r="S23" i="34"/>
  <c r="T23" i="34" s="1"/>
  <c r="S26" i="34"/>
  <c r="T26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B8" i="1" l="1"/>
  <c r="G8" i="1" s="1"/>
  <c r="K6" i="1"/>
  <c r="I6" i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T22" i="39" s="1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7" i="39" l="1"/>
  <c r="T28" i="39"/>
  <c r="C32" i="39" s="1"/>
  <c r="F29" i="39"/>
  <c r="S29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7" i="39"/>
  <c r="G37" i="39" s="1"/>
  <c r="B6" i="1"/>
  <c r="G6" i="1" s="1"/>
  <c r="F22" i="38"/>
  <c r="S22" i="38" s="1"/>
  <c r="K13" i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30" i="34" s="1"/>
  <c r="S29" i="34"/>
  <c r="T29" i="34" s="1"/>
  <c r="S28" i="34"/>
  <c r="T28" i="34" s="1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 s="1"/>
  <c r="S9" i="12"/>
  <c r="T9" i="12" s="1"/>
  <c r="S8" i="12"/>
  <c r="T8" i="12" s="1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T20" i="17" s="1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9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T17" i="22" s="1"/>
  <c r="S16" i="22"/>
  <c r="T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T25" i="6" l="1"/>
  <c r="C29" i="6" s="1"/>
  <c r="B16" i="1" s="1"/>
  <c r="T21" i="16"/>
  <c r="C25" i="16" s="1"/>
  <c r="B18" i="1" s="1"/>
  <c r="T21" i="24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4" i="6"/>
  <c r="T21" i="9"/>
  <c r="C25" i="9" s="1"/>
  <c r="B15" i="1" s="1"/>
  <c r="T28" i="12"/>
  <c r="C32" i="12" s="1"/>
  <c r="B14" i="1" s="1"/>
  <c r="T25" i="14"/>
  <c r="C29" i="14" s="1"/>
  <c r="B9" i="1" s="1"/>
  <c r="C21" i="1"/>
  <c r="C23" i="1" s="1"/>
  <c r="S20" i="22"/>
  <c r="C30" i="38"/>
  <c r="G30" i="38" s="1"/>
  <c r="T34" i="34"/>
  <c r="C38" i="34" s="1"/>
  <c r="B13" i="1" s="1"/>
  <c r="D23" i="1"/>
  <c r="T24" i="32"/>
  <c r="C28" i="32" s="1"/>
  <c r="B10" i="1" s="1"/>
  <c r="K23" i="1"/>
  <c r="C27" i="1" s="1"/>
  <c r="S20" i="9"/>
  <c r="S33" i="34"/>
  <c r="S35" i="34"/>
  <c r="S22" i="28"/>
  <c r="S20" i="28"/>
  <c r="S23" i="32"/>
  <c r="S25" i="5"/>
  <c r="S20" i="24"/>
  <c r="F7" i="1"/>
  <c r="S27" i="5"/>
  <c r="F22" i="1"/>
  <c r="S23" i="18"/>
  <c r="S21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2" i="1"/>
  <c r="S25" i="32"/>
  <c r="F10" i="1"/>
  <c r="S24" i="14"/>
  <c r="F9" i="1"/>
  <c r="L26" i="14"/>
  <c r="S26" i="14" s="1"/>
  <c r="S22" i="22"/>
  <c r="I23" i="1"/>
  <c r="E23" i="1"/>
  <c r="C37" i="12" l="1"/>
  <c r="H37" i="12" s="1"/>
  <c r="C30" i="24"/>
  <c r="G30" i="24" s="1"/>
  <c r="G12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G30" i="28" s="1"/>
  <c r="C35" i="5"/>
  <c r="G35" i="5" s="1"/>
  <c r="G22" i="1"/>
  <c r="C31" i="18"/>
  <c r="G31" i="18" s="1"/>
  <c r="G21" i="1"/>
  <c r="G17" i="1"/>
  <c r="C33" i="17"/>
  <c r="G33" i="17" s="1"/>
  <c r="G14" i="1"/>
  <c r="G13" i="1"/>
  <c r="C43" i="34"/>
  <c r="G43" i="34" s="1"/>
  <c r="G10" i="1"/>
  <c r="C33" i="32"/>
  <c r="G33" i="32" s="1"/>
  <c r="B23" i="1"/>
  <c r="C26" i="1" s="1"/>
  <c r="C28" i="1" s="1"/>
  <c r="G9" i="1"/>
  <c r="C34" i="14"/>
  <c r="H23" i="1" s="1"/>
  <c r="F23" i="1"/>
  <c r="G23" i="1" l="1"/>
  <c r="G34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<sst xmlns="http://schemas.openxmlformats.org/spreadsheetml/2006/main" count="724" uniqueCount="113">
  <si>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</si>
  <si>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</si>
  <si>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</si>
  <si>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</si>
  <si>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</si>
  <si>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</si>
  <si>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</si>
  <si>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</si>
  <si>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</si>
  <si>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</si>
  <si>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</si>
  <si>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</si>
  <si>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</si>
  <si>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</si>
  <si>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</si>
  <si>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</si>
  <si>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</si>
  <si>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</si>
  <si>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</si>
  <si>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</si>
  <si>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</si>
  <si>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</si>
  <si>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</si>
  <si>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</si>
  <si>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</si>
  <si>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</si>
  <si>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</si>
  <si>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</si>
  <si>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</si>
  <si>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</si>
  <si>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</si>
  <si>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</si>
  <si>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</si>
  <si>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</si>
  <si>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</si>
  <si>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</si>
  <si>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</si>
  <si>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</si>
  <si>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</si>
  <si>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</si>
  <si>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</si>
  <si>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</si>
  <si>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</si>
  <si>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</si>
  <si>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</si>
  <si>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</si>
  <si>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</si>
  <si>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</si>
  <si>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</si>
  <si>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</si>
  <si>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</si>
  <si>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</si>
  <si>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</si>
  <si>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</si>
  <si>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</si>
  <si>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</si>
  <si>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</si>
  <si>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</si>
  <si>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</si>
  <si>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</si>
  <si>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</si>
  <si>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extraction</t>
  </si>
  <si>
    <t>supervision / quality control / fsc</t>
  </si>
  <si>
    <t>production meeting</t>
  </si>
  <si>
    <t>forklift</t>
  </si>
  <si>
    <t>tidy mill</t>
  </si>
  <si>
    <t>paintshop maintenance</t>
  </si>
  <si>
    <t>A hammond</t>
  </si>
  <si>
    <t>S Deakin</t>
  </si>
  <si>
    <t>labouring</t>
  </si>
  <si>
    <t>loading</t>
  </si>
  <si>
    <t>kitchen</t>
  </si>
  <si>
    <t>windows</t>
  </si>
  <si>
    <t>chest</t>
  </si>
  <si>
    <t>island unit</t>
  </si>
  <si>
    <t>vanity</t>
  </si>
  <si>
    <t>sash windows</t>
  </si>
  <si>
    <t>bookcase</t>
  </si>
  <si>
    <t>vanity unit</t>
  </si>
  <si>
    <t>shelves</t>
  </si>
  <si>
    <t>sink unit</t>
  </si>
  <si>
    <t>frames</t>
  </si>
  <si>
    <t>sash window</t>
  </si>
  <si>
    <t>W/E 05.04.2015</t>
  </si>
  <si>
    <t>cill</t>
  </si>
  <si>
    <t>6to7</t>
  </si>
  <si>
    <t>infill blocks</t>
  </si>
  <si>
    <t>top</t>
  </si>
  <si>
    <t>scotia</t>
  </si>
  <si>
    <t>drive to goodwins ( 6428 )</t>
  </si>
  <si>
    <t>post</t>
  </si>
  <si>
    <t>book case</t>
  </si>
  <si>
    <t>wardrobe</t>
  </si>
  <si>
    <t>french doors</t>
  </si>
  <si>
    <t>maintenance cross cut</t>
  </si>
  <si>
    <t>wrapping / loading</t>
  </si>
  <si>
    <t>beading</t>
  </si>
  <si>
    <t>86-88</t>
  </si>
  <si>
    <t>check power tools</t>
  </si>
  <si>
    <t>cabinetrs</t>
  </si>
  <si>
    <t>frame</t>
  </si>
  <si>
    <t>drive to control ( 6435 )</t>
  </si>
  <si>
    <t>towel units</t>
  </si>
  <si>
    <t>shutters</t>
  </si>
  <si>
    <t>window</t>
  </si>
  <si>
    <t>GROV04</t>
  </si>
  <si>
    <t>EGER01</t>
  </si>
  <si>
    <t>ASCH01</t>
  </si>
  <si>
    <t>ADEL02</t>
  </si>
  <si>
    <t>OFFI01</t>
  </si>
  <si>
    <t>SOUT15</t>
  </si>
  <si>
    <t>KENS08(EF)</t>
  </si>
  <si>
    <t>PRIO09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</si>
</sst>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27" sqref="E27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3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32</v>
      </c>
      <c r="C6" s="9">
        <f>SUM(Buckingham!C33)</f>
        <v>0</v>
      </c>
      <c r="D6" s="9">
        <f>SUM(Buckingham!C34)</f>
        <v>0</v>
      </c>
      <c r="E6" s="9">
        <f>SUM(Buckingham!C35)</f>
        <v>0</v>
      </c>
      <c r="F6" s="9">
        <f>SUM(Buckingham!C36)</f>
        <v>8</v>
      </c>
      <c r="G6" s="10">
        <f>B6+C6+D6+E6+F6</f>
        <v>40</v>
      </c>
      <c r="H6" s="73">
        <f>SUM(Buckingham!C38)</f>
        <v>0</v>
      </c>
      <c r="I6" s="73">
        <f>SUM(Buckingham!C39)</f>
        <v>0</v>
      </c>
      <c r="K6" s="44">
        <f>SUM(Buckingham!I33)</f>
        <v>0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68</v>
      </c>
      <c r="B8" s="9">
        <f>SUM(Deakin!C25)</f>
        <v>32</v>
      </c>
      <c r="C8" s="9">
        <f>SUM(Deakin!C26)</f>
        <v>0</v>
      </c>
      <c r="D8" s="9">
        <f>SUM(Deakin!C27)</f>
        <v>0</v>
      </c>
      <c r="E8" s="9">
        <f>SUM(Deakin!C28)</f>
        <v>0</v>
      </c>
      <c r="F8" s="9">
        <f>SUM(Deakin!C29)</f>
        <v>8</v>
      </c>
      <c r="G8" s="10">
        <f>B8+C8+D8+E8+F8</f>
        <v>40</v>
      </c>
      <c r="H8" s="11">
        <f>SUM(Deakin!C31)</f>
        <v>0</v>
      </c>
      <c r="I8" s="11">
        <f>SUM(Deakin!C32)</f>
        <v>0</v>
      </c>
      <c r="K8" s="44">
        <v>32</v>
      </c>
    </row>
    <row r="9" spans="1:11" ht="17.25" customHeight="1" x14ac:dyDescent="0.25">
      <c r="A9" s="8" t="s">
        <v>7</v>
      </c>
      <c r="B9" s="9">
        <f>SUM(Doran!C29)</f>
        <v>32</v>
      </c>
      <c r="C9" s="9">
        <f>SUM(Doran!C30)</f>
        <v>0</v>
      </c>
      <c r="D9" s="9">
        <f>SUM(Doran!C31)</f>
        <v>0</v>
      </c>
      <c r="E9" s="9">
        <f>SUM(Doran!C32)</f>
        <v>0</v>
      </c>
      <c r="F9" s="9">
        <f>SUM(Doran!C33)</f>
        <v>8</v>
      </c>
      <c r="G9" s="10">
        <f t="shared" ref="G9:G22" si="0">B9+C9+D9+E9+F9</f>
        <v>40</v>
      </c>
      <c r="H9" s="11">
        <f>SUM(Doran!C35)</f>
        <v>0</v>
      </c>
      <c r="I9" s="11">
        <f>SUM(Doran!C36)</f>
        <v>0</v>
      </c>
      <c r="K9" s="44">
        <f>SUM(Doran!I30)</f>
        <v>0</v>
      </c>
    </row>
    <row r="10" spans="1:11" x14ac:dyDescent="0.25">
      <c r="A10" s="8" t="s">
        <v>55</v>
      </c>
      <c r="B10" s="9">
        <f>SUM(Drinkwater!C28)</f>
        <v>26.75</v>
      </c>
      <c r="C10" s="9">
        <f>SUM(Drinkwater!C29)</f>
        <v>0</v>
      </c>
      <c r="D10" s="9">
        <f>SUM(Drinkwater!C30)</f>
        <v>0</v>
      </c>
      <c r="E10" s="9">
        <f>SUM(Drinkwater!C31)</f>
        <v>0</v>
      </c>
      <c r="F10" s="9">
        <f>SUM(Drinkwater!C32)</f>
        <v>8</v>
      </c>
      <c r="G10" s="10">
        <f t="shared" si="0"/>
        <v>34.75</v>
      </c>
      <c r="H10" s="11">
        <f>SUM(Drinkwater!C34)</f>
        <v>0</v>
      </c>
      <c r="I10" s="11">
        <f>SUM(Drinkwater!C35)</f>
        <v>0</v>
      </c>
      <c r="K10" s="44">
        <f>SUM(Drinkwater!I29)</f>
        <v>0</v>
      </c>
    </row>
    <row r="11" spans="1:11" x14ac:dyDescent="0.25">
      <c r="A11" s="8" t="s">
        <v>59</v>
      </c>
      <c r="B11" s="9">
        <f>SUM(Hammond!C25)</f>
        <v>32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8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SUM(Drinkwater!I30)</f>
        <v>0</v>
      </c>
    </row>
    <row r="12" spans="1:11" x14ac:dyDescent="0.25">
      <c r="A12" s="8" t="s">
        <v>8</v>
      </c>
      <c r="B12" s="9">
        <f>SUM('Harland '!C25)</f>
        <v>16</v>
      </c>
      <c r="C12" s="9">
        <f>SUM('Harland '!C26)</f>
        <v>0</v>
      </c>
      <c r="D12" s="9">
        <f>SUM('Harland '!C27)</f>
        <v>0</v>
      </c>
      <c r="E12" s="9">
        <f>SUM('Harland '!C28)</f>
        <v>16</v>
      </c>
      <c r="F12" s="9">
        <f>SUM('Harland '!C29)</f>
        <v>8</v>
      </c>
      <c r="G12" s="10">
        <f t="shared" si="0"/>
        <v>40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SUM(Hodgson!C38)</f>
        <v>30.25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8</v>
      </c>
      <c r="G13" s="10">
        <f t="shared" si="0"/>
        <v>38.25</v>
      </c>
      <c r="H13" s="11">
        <f>SUM(Hodgson!C44)</f>
        <v>0</v>
      </c>
      <c r="I13" s="11">
        <f>SUM(Hodgson!C45)</f>
        <v>0</v>
      </c>
      <c r="K13" s="44">
        <f>SUM(Hodgson!I39)</f>
        <v>8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4">
        <f>SUM(Kendrick!I33)</f>
        <v>0</v>
      </c>
    </row>
    <row r="15" spans="1:11" x14ac:dyDescent="0.25">
      <c r="A15" s="8" t="s">
        <v>9</v>
      </c>
      <c r="B15" s="9">
        <f>SUM(McSharry!C25)</f>
        <v>31.25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39.25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ht="18" customHeight="1" x14ac:dyDescent="0.25">
      <c r="A16" s="8" t="s">
        <v>10</v>
      </c>
      <c r="B16" s="9">
        <f>SUM(Reading!C29)</f>
        <v>32</v>
      </c>
      <c r="C16" s="9">
        <f>SUM(Reading!C30)</f>
        <v>0</v>
      </c>
      <c r="D16" s="9">
        <f>SUM(Reading!C31)</f>
        <v>0</v>
      </c>
      <c r="E16" s="9">
        <f>SUM(Reading!C32)</f>
        <v>0</v>
      </c>
      <c r="F16" s="9">
        <f>SUM(Reading!C33)</f>
        <v>8</v>
      </c>
      <c r="G16" s="10">
        <f t="shared" si="0"/>
        <v>40</v>
      </c>
      <c r="H16" s="11">
        <f>SUM(Reading!C35)</f>
        <v>0</v>
      </c>
      <c r="I16" s="11">
        <f>SUM(Reading!C36)</f>
        <v>0</v>
      </c>
      <c r="K16" s="44">
        <f>SUM(Reading!I30)</f>
        <v>0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8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0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8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ht="18" customHeight="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8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4</v>
      </c>
    </row>
    <row r="21" spans="1:11" x14ac:dyDescent="0.25">
      <c r="A21" s="8" t="s">
        <v>13</v>
      </c>
      <c r="B21" s="9">
        <f>SUM(T.Winterburn!C26)</f>
        <v>0</v>
      </c>
      <c r="C21" s="9">
        <f>SUM(T.Winterburn!C27)</f>
        <v>0</v>
      </c>
      <c r="D21" s="9">
        <v>0</v>
      </c>
      <c r="E21" s="9">
        <f>SUM(T.Winterburn!C29)</f>
        <v>32</v>
      </c>
      <c r="F21" s="9">
        <f>SUM(T.Winterburn!C30)</f>
        <v>8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0</v>
      </c>
    </row>
    <row r="22" spans="1:11" x14ac:dyDescent="0.25">
      <c r="A22" s="8" t="s">
        <v>14</v>
      </c>
      <c r="B22" s="9">
        <f>SUM(Wright!C30)</f>
        <v>32</v>
      </c>
      <c r="C22" s="9">
        <f>SUM(Wright!C31)</f>
        <v>2</v>
      </c>
      <c r="D22" s="9">
        <f>SUM(Wright!C32)</f>
        <v>0</v>
      </c>
      <c r="E22" s="9">
        <f>SUM(Wright!C33)</f>
        <v>0</v>
      </c>
      <c r="F22" s="9">
        <f>SUM(Wright!C34)</f>
        <v>8</v>
      </c>
      <c r="G22" s="10">
        <f t="shared" si="0"/>
        <v>42</v>
      </c>
      <c r="H22" s="11">
        <f>SUM(Wright!C36)</f>
        <v>0</v>
      </c>
      <c r="I22" s="11">
        <f>SUM(Wright!C37)</f>
        <v>0</v>
      </c>
      <c r="K22" s="44">
        <f>SUM(Wright!I31)</f>
        <v>32.75</v>
      </c>
    </row>
    <row r="23" spans="1:11" ht="17.25" customHeight="1" x14ac:dyDescent="0.25">
      <c r="A23" s="12" t="s">
        <v>24</v>
      </c>
      <c r="B23" s="13">
        <f t="shared" ref="B23:I23" si="1">SUM(B7:B22)</f>
        <v>456.25</v>
      </c>
      <c r="C23" s="13">
        <f t="shared" si="1"/>
        <v>2</v>
      </c>
      <c r="D23" s="13">
        <f t="shared" si="1"/>
        <v>0</v>
      </c>
      <c r="E23" s="13">
        <f t="shared" si="1"/>
        <v>48</v>
      </c>
      <c r="F23" s="13">
        <f t="shared" si="1"/>
        <v>128</v>
      </c>
      <c r="G23" s="13">
        <f t="shared" si="1"/>
        <v>634.25</v>
      </c>
      <c r="H23" s="14">
        <f t="shared" si="1"/>
        <v>0</v>
      </c>
      <c r="I23" s="14">
        <f t="shared" si="1"/>
        <v>0</v>
      </c>
      <c r="J23" s="4"/>
      <c r="K23" s="13">
        <f>SUM(K7:K22)</f>
        <v>76.75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458.25</v>
      </c>
    </row>
    <row r="27" spans="1:11" x14ac:dyDescent="0.25">
      <c r="A27" s="1" t="s">
        <v>31</v>
      </c>
      <c r="C27" s="35">
        <f>K23</f>
        <v>76.75</v>
      </c>
    </row>
    <row r="28" spans="1:11" x14ac:dyDescent="0.25">
      <c r="A28" s="1" t="s">
        <v>35</v>
      </c>
      <c r="C28" s="42">
        <f>C27/C26</f>
        <v>0.16748499727223132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D34" sqref="D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05.04.2015</v>
      </c>
      <c r="B2" s="69"/>
      <c r="C2" s="69"/>
      <c r="D2" s="6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09">
        <v>6428</v>
      </c>
      <c r="B4" s="115" t="s">
        <v>105</v>
      </c>
      <c r="C4" s="48">
        <v>10</v>
      </c>
      <c r="D4" s="39" t="s">
        <v>72</v>
      </c>
      <c r="E4" s="121">
        <v>8</v>
      </c>
      <c r="F4" s="121"/>
      <c r="G4" s="121">
        <v>3</v>
      </c>
      <c r="H4" s="121"/>
      <c r="I4" s="122"/>
      <c r="J4" s="117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11</v>
      </c>
      <c r="T4" s="25">
        <f t="shared" ref="T4:T24" si="0">SUM(S4-U4-V4)</f>
        <v>11</v>
      </c>
      <c r="U4" s="28"/>
      <c r="V4" s="28"/>
    </row>
    <row r="5" spans="1:22" x14ac:dyDescent="0.25">
      <c r="A5" s="48">
        <v>6344</v>
      </c>
      <c r="B5" s="115" t="s">
        <v>106</v>
      </c>
      <c r="C5" s="50">
        <v>37</v>
      </c>
      <c r="D5" s="39" t="s">
        <v>84</v>
      </c>
      <c r="E5" s="116"/>
      <c r="F5" s="117"/>
      <c r="G5" s="116">
        <v>0.5</v>
      </c>
      <c r="H5" s="117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7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6435</v>
      </c>
      <c r="B6" s="115" t="s">
        <v>107</v>
      </c>
      <c r="C6" s="50">
        <v>83</v>
      </c>
      <c r="D6" s="39" t="s">
        <v>71</v>
      </c>
      <c r="E6" s="116"/>
      <c r="F6" s="117"/>
      <c r="G6" s="116">
        <v>4.5</v>
      </c>
      <c r="H6" s="117"/>
      <c r="I6" s="122">
        <v>2.5</v>
      </c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8">
        <v>6435</v>
      </c>
      <c r="B7" s="115" t="s">
        <v>107</v>
      </c>
      <c r="C7" s="50">
        <v>47</v>
      </c>
      <c r="D7" s="39" t="s">
        <v>71</v>
      </c>
      <c r="E7" s="116"/>
      <c r="F7" s="117"/>
      <c r="G7" s="116"/>
      <c r="H7" s="117"/>
      <c r="I7" s="122">
        <v>1.5</v>
      </c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6436</v>
      </c>
      <c r="B8" s="115" t="s">
        <v>108</v>
      </c>
      <c r="C8" s="50">
        <v>100</v>
      </c>
      <c r="D8" s="39" t="s">
        <v>81</v>
      </c>
      <c r="E8" s="116"/>
      <c r="F8" s="117"/>
      <c r="G8" s="116"/>
      <c r="H8" s="117"/>
      <c r="I8" s="122">
        <v>3</v>
      </c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8">
        <v>6344</v>
      </c>
      <c r="B9" s="115" t="s">
        <v>106</v>
      </c>
      <c r="C9" s="50">
        <v>48</v>
      </c>
      <c r="D9" s="39" t="s">
        <v>93</v>
      </c>
      <c r="E9" s="116"/>
      <c r="F9" s="117"/>
      <c r="G9" s="116"/>
      <c r="H9" s="117"/>
      <c r="I9" s="116">
        <v>1</v>
      </c>
      <c r="J9" s="117"/>
      <c r="K9" s="116">
        <v>2</v>
      </c>
      <c r="L9" s="117"/>
      <c r="M9" s="116"/>
      <c r="N9" s="117"/>
      <c r="O9" s="116"/>
      <c r="P9" s="117"/>
      <c r="Q9" s="118"/>
      <c r="R9" s="119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>
        <v>6435</v>
      </c>
      <c r="B10" s="115" t="s">
        <v>107</v>
      </c>
      <c r="C10" s="48">
        <v>57</v>
      </c>
      <c r="D10" s="27" t="s">
        <v>93</v>
      </c>
      <c r="E10" s="116"/>
      <c r="F10" s="117"/>
      <c r="G10" s="116"/>
      <c r="H10" s="117"/>
      <c r="I10" s="116"/>
      <c r="J10" s="117"/>
      <c r="K10" s="116">
        <v>1.5</v>
      </c>
      <c r="L10" s="117"/>
      <c r="M10" s="116"/>
      <c r="N10" s="117"/>
      <c r="O10" s="116"/>
      <c r="P10" s="117"/>
      <c r="Q10" s="118"/>
      <c r="R10" s="119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8">
        <v>6436</v>
      </c>
      <c r="B11" s="115" t="s">
        <v>108</v>
      </c>
      <c r="C11" s="50" t="s">
        <v>85</v>
      </c>
      <c r="D11" s="39" t="s">
        <v>81</v>
      </c>
      <c r="E11" s="116"/>
      <c r="F11" s="117"/>
      <c r="G11" s="116"/>
      <c r="H11" s="117"/>
      <c r="I11" s="116"/>
      <c r="J11" s="117"/>
      <c r="K11" s="116">
        <v>4.5</v>
      </c>
      <c r="L11" s="117"/>
      <c r="M11" s="116"/>
      <c r="N11" s="117"/>
      <c r="O11" s="116"/>
      <c r="P11" s="117"/>
      <c r="Q11" s="118"/>
      <c r="R11" s="119"/>
      <c r="S11" s="25">
        <f t="shared" si="1"/>
        <v>4.5</v>
      </c>
      <c r="T11" s="25">
        <f t="shared" si="0"/>
        <v>4.5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107"/>
      <c r="B15" s="48"/>
      <c r="C15" s="48"/>
      <c r="D15" s="39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110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2"/>
      <c r="B22" s="48"/>
      <c r="C22" s="48"/>
      <c r="D22" s="27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8"/>
      <c r="R22" s="119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98"/>
      <c r="B23" s="48"/>
      <c r="C23" s="48"/>
      <c r="D23" s="59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8"/>
      <c r="R23" s="119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86"/>
      <c r="B24" s="48"/>
      <c r="C24" s="48"/>
      <c r="D24" s="59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8"/>
      <c r="R24" s="119"/>
      <c r="S24" s="25">
        <f t="shared" si="1"/>
        <v>0</v>
      </c>
      <c r="T24" s="25">
        <f t="shared" si="0"/>
        <v>0</v>
      </c>
      <c r="U24" s="28"/>
      <c r="V24" s="28"/>
    </row>
    <row r="25" spans="1:22" s="17" customFormat="1" x14ac:dyDescent="0.25">
      <c r="A25" s="53" t="s">
        <v>37</v>
      </c>
      <c r="B25" s="53"/>
      <c r="C25" s="69"/>
      <c r="D25" s="69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9"/>
      <c r="D26" s="69"/>
      <c r="E26" s="118"/>
      <c r="F26" s="119"/>
      <c r="G26" s="118"/>
      <c r="H26" s="119"/>
      <c r="I26" s="118"/>
      <c r="J26" s="119"/>
      <c r="K26" s="118"/>
      <c r="L26" s="119"/>
      <c r="M26" s="118">
        <v>8</v>
      </c>
      <c r="N26" s="119"/>
      <c r="O26" s="118"/>
      <c r="P26" s="119"/>
      <c r="Q26" s="118"/>
      <c r="R26" s="119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25">
        <f t="shared" si="1"/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0"/>
      <c r="F28" s="71">
        <v>8</v>
      </c>
      <c r="G28" s="70"/>
      <c r="H28" s="71">
        <v>8</v>
      </c>
      <c r="I28" s="70"/>
      <c r="J28" s="71">
        <v>8</v>
      </c>
      <c r="K28" s="70"/>
      <c r="L28" s="71">
        <v>8</v>
      </c>
      <c r="M28" s="70"/>
      <c r="N28" s="71">
        <v>8</v>
      </c>
      <c r="O28" s="70"/>
      <c r="P28" s="71"/>
      <c r="Q28" s="70"/>
      <c r="R28" s="7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32</v>
      </c>
      <c r="I32" s="2">
        <v>3600</v>
      </c>
      <c r="S32" s="16"/>
    </row>
    <row r="33" spans="1:19" x14ac:dyDescent="0.25">
      <c r="A33" s="16" t="s">
        <v>26</v>
      </c>
      <c r="C33" s="41">
        <f>U29</f>
        <v>0</v>
      </c>
      <c r="D33" s="33"/>
      <c r="I33" s="45"/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8</v>
      </c>
      <c r="S36" s="16"/>
    </row>
    <row r="37" spans="1:19" ht="16.5" thickBot="1" x14ac:dyDescent="0.3">
      <c r="A37" s="17" t="s">
        <v>6</v>
      </c>
      <c r="C37" s="40">
        <f>SUM(C32:C36)</f>
        <v>40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4" sqref="B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5" t="s">
        <v>107</v>
      </c>
      <c r="C4" s="50">
        <v>42</v>
      </c>
      <c r="D4" s="39" t="s">
        <v>74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8</v>
      </c>
      <c r="L4" s="121"/>
      <c r="M4" s="121"/>
      <c r="N4" s="121"/>
      <c r="O4" s="116"/>
      <c r="P4" s="117"/>
      <c r="Q4" s="118"/>
      <c r="R4" s="119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/>
      <c r="B5" s="51"/>
      <c r="C5" s="50"/>
      <c r="D5" s="58"/>
      <c r="E5" s="121"/>
      <c r="F5" s="121"/>
      <c r="G5" s="121"/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39"/>
      <c r="E6" s="116"/>
      <c r="F6" s="117"/>
      <c r="G6" s="121"/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21"/>
      <c r="F7" s="121"/>
      <c r="G7" s="121"/>
      <c r="H7" s="121"/>
      <c r="I7" s="122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8"/>
      <c r="B17" s="48"/>
      <c r="C17" s="48"/>
      <c r="D17" s="5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>
        <v>8</v>
      </c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8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68</v>
      </c>
      <c r="B1" s="15"/>
      <c r="C1" s="15"/>
    </row>
    <row r="2" spans="1:22" s="22" customFormat="1" x14ac:dyDescent="0.25">
      <c r="A2" s="18" t="str">
        <f>Analysis!A3</f>
        <v>W/E 05.04.2015</v>
      </c>
      <c r="B2" s="81"/>
      <c r="C2" s="81"/>
      <c r="D2" s="81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82"/>
      <c r="P3" s="82"/>
      <c r="Q3" s="82"/>
      <c r="R3" s="82"/>
      <c r="S3" s="25"/>
      <c r="T3" s="25"/>
      <c r="U3" s="26"/>
      <c r="V3" s="26"/>
    </row>
    <row r="4" spans="1:22" x14ac:dyDescent="0.25">
      <c r="A4" s="48">
        <v>3600</v>
      </c>
      <c r="B4" s="48" t="s">
        <v>109</v>
      </c>
      <c r="C4" s="50"/>
      <c r="D4" s="39" t="s">
        <v>69</v>
      </c>
      <c r="E4" s="121">
        <v>8</v>
      </c>
      <c r="F4" s="121"/>
      <c r="G4" s="121">
        <v>8</v>
      </c>
      <c r="H4" s="121"/>
      <c r="I4" s="121">
        <v>8</v>
      </c>
      <c r="J4" s="121"/>
      <c r="K4" s="121">
        <v>4</v>
      </c>
      <c r="L4" s="121"/>
      <c r="M4" s="121"/>
      <c r="N4" s="121"/>
      <c r="O4" s="116"/>
      <c r="P4" s="117"/>
      <c r="Q4" s="118"/>
      <c r="R4" s="119"/>
      <c r="S4" s="25">
        <f>E4+G4+I4+K4+M4+O4+Q4</f>
        <v>28</v>
      </c>
      <c r="T4" s="25">
        <f t="shared" ref="T4:T17" si="0">SUM(S4-U4-V4)</f>
        <v>28</v>
      </c>
      <c r="U4" s="28"/>
      <c r="V4" s="28"/>
    </row>
    <row r="5" spans="1:22" x14ac:dyDescent="0.25">
      <c r="A5" s="48">
        <v>3600</v>
      </c>
      <c r="B5" s="48" t="s">
        <v>109</v>
      </c>
      <c r="C5" s="50"/>
      <c r="D5" s="39" t="s">
        <v>89</v>
      </c>
      <c r="E5" s="121"/>
      <c r="F5" s="121"/>
      <c r="G5" s="121"/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>
        <v>3600</v>
      </c>
      <c r="B6" s="48" t="s">
        <v>109</v>
      </c>
      <c r="C6" s="50"/>
      <c r="D6" s="39" t="s">
        <v>101</v>
      </c>
      <c r="E6" s="121"/>
      <c r="F6" s="121"/>
      <c r="G6" s="121"/>
      <c r="H6" s="121"/>
      <c r="I6" s="122"/>
      <c r="J6" s="117"/>
      <c r="K6" s="116">
        <v>4</v>
      </c>
      <c r="L6" s="117"/>
      <c r="M6" s="116"/>
      <c r="N6" s="117"/>
      <c r="O6" s="116"/>
      <c r="P6" s="117"/>
      <c r="Q6" s="118"/>
      <c r="R6" s="119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8"/>
      <c r="B7" s="48"/>
      <c r="C7" s="50"/>
      <c r="D7" s="39"/>
      <c r="E7" s="121"/>
      <c r="F7" s="121"/>
      <c r="G7" s="121"/>
      <c r="H7" s="121"/>
      <c r="I7" s="122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21"/>
      <c r="F8" s="121"/>
      <c r="G8" s="121"/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3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3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3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3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3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3"/>
      <c r="B17" s="48"/>
      <c r="C17" s="48"/>
      <c r="D17" s="5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>
        <v>8</v>
      </c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8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79"/>
      <c r="N21" s="80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32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/>
      <c r="L3" s="54"/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5" t="s">
        <v>108</v>
      </c>
      <c r="C4" s="50">
        <v>85</v>
      </c>
      <c r="D4" s="58" t="s">
        <v>81</v>
      </c>
      <c r="E4" s="121">
        <v>6</v>
      </c>
      <c r="F4" s="121"/>
      <c r="G4" s="121"/>
      <c r="H4" s="121"/>
      <c r="I4" s="121"/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6</v>
      </c>
      <c r="T4" s="25">
        <f t="shared" ref="T4:T21" si="0">SUM(S4-U4-V4)</f>
        <v>6</v>
      </c>
      <c r="U4" s="28"/>
      <c r="V4" s="28"/>
    </row>
    <row r="5" spans="1:22" x14ac:dyDescent="0.25">
      <c r="A5" s="48">
        <v>6436</v>
      </c>
      <c r="B5" s="115" t="s">
        <v>108</v>
      </c>
      <c r="C5" s="50">
        <v>83</v>
      </c>
      <c r="D5" s="58" t="s">
        <v>81</v>
      </c>
      <c r="E5" s="121">
        <v>1</v>
      </c>
      <c r="F5" s="121"/>
      <c r="G5" s="121">
        <v>1</v>
      </c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4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6436</v>
      </c>
      <c r="B6" s="115" t="s">
        <v>108</v>
      </c>
      <c r="C6" s="50">
        <v>100</v>
      </c>
      <c r="D6" s="58" t="s">
        <v>81</v>
      </c>
      <c r="E6" s="121">
        <v>1</v>
      </c>
      <c r="F6" s="121"/>
      <c r="G6" s="121">
        <v>1</v>
      </c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6436</v>
      </c>
      <c r="B7" s="115" t="s">
        <v>108</v>
      </c>
      <c r="C7" s="50" t="s">
        <v>85</v>
      </c>
      <c r="D7" s="58" t="s">
        <v>81</v>
      </c>
      <c r="E7" s="121"/>
      <c r="F7" s="121"/>
      <c r="G7" s="121">
        <v>6</v>
      </c>
      <c r="H7" s="121"/>
      <c r="I7" s="116">
        <v>1</v>
      </c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107">
        <v>6435</v>
      </c>
      <c r="B8" s="115" t="s">
        <v>107</v>
      </c>
      <c r="C8" s="50">
        <v>41</v>
      </c>
      <c r="D8" s="58" t="s">
        <v>78</v>
      </c>
      <c r="E8" s="121"/>
      <c r="F8" s="121"/>
      <c r="G8" s="121"/>
      <c r="H8" s="121"/>
      <c r="I8" s="116">
        <v>0.5</v>
      </c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6344</v>
      </c>
      <c r="B9" s="115" t="s">
        <v>106</v>
      </c>
      <c r="C9" s="50">
        <v>47</v>
      </c>
      <c r="D9" s="39" t="s">
        <v>93</v>
      </c>
      <c r="E9" s="121"/>
      <c r="F9" s="121"/>
      <c r="G9" s="121"/>
      <c r="H9" s="121"/>
      <c r="I9" s="116">
        <v>6.5</v>
      </c>
      <c r="J9" s="117"/>
      <c r="K9" s="116">
        <v>8</v>
      </c>
      <c r="L9" s="117"/>
      <c r="M9" s="116"/>
      <c r="N9" s="117"/>
      <c r="O9" s="116"/>
      <c r="P9" s="117"/>
      <c r="Q9" s="118"/>
      <c r="R9" s="119"/>
      <c r="S9" s="25">
        <f t="shared" si="1"/>
        <v>14.5</v>
      </c>
      <c r="T9" s="25">
        <f t="shared" si="0"/>
        <v>14.5</v>
      </c>
      <c r="U9" s="28"/>
      <c r="V9" s="28"/>
    </row>
    <row r="10" spans="1:22" x14ac:dyDescent="0.25">
      <c r="A10" s="48"/>
      <c r="B10" s="48"/>
      <c r="C10" s="50"/>
      <c r="D10" s="58"/>
      <c r="E10" s="116"/>
      <c r="F10" s="117"/>
      <c r="G10" s="121"/>
      <c r="H10" s="121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6"/>
      <c r="F11" s="117"/>
      <c r="G11" s="121"/>
      <c r="H11" s="121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6"/>
      <c r="F12" s="117"/>
      <c r="G12" s="121"/>
      <c r="H12" s="121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6"/>
      <c r="F13" s="117"/>
      <c r="G13" s="121"/>
      <c r="H13" s="121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8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8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8"/>
      <c r="C16" s="48"/>
      <c r="D16" s="59"/>
      <c r="E16" s="116"/>
      <c r="F16" s="117"/>
      <c r="G16" s="121"/>
      <c r="H16" s="121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101"/>
      <c r="B17" s="48"/>
      <c r="C17" s="48"/>
      <c r="D17" s="27"/>
      <c r="E17" s="116"/>
      <c r="F17" s="117"/>
      <c r="G17" s="121"/>
      <c r="H17" s="121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48"/>
      <c r="C18" s="48"/>
      <c r="D18" s="27"/>
      <c r="E18" s="116"/>
      <c r="F18" s="117"/>
      <c r="G18" s="121"/>
      <c r="H18" s="121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101"/>
      <c r="B19" s="48"/>
      <c r="C19" s="48"/>
      <c r="D19" s="27"/>
      <c r="E19" s="116"/>
      <c r="F19" s="117"/>
      <c r="G19" s="121"/>
      <c r="H19" s="121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0"/>
      <c r="B20" s="48"/>
      <c r="C20" s="48"/>
      <c r="D20" s="59"/>
      <c r="E20" s="116"/>
      <c r="F20" s="117"/>
      <c r="G20" s="121"/>
      <c r="H20" s="121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8"/>
      <c r="B21" s="48"/>
      <c r="C21" s="48"/>
      <c r="D21" s="59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18"/>
      <c r="H23" s="119"/>
      <c r="I23" s="118"/>
      <c r="J23" s="119"/>
      <c r="K23" s="118"/>
      <c r="L23" s="119"/>
      <c r="M23" s="118">
        <v>8</v>
      </c>
      <c r="N23" s="119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3">
        <f>SUM(E4:E23)</f>
        <v>8</v>
      </c>
      <c r="F24" s="124"/>
      <c r="G24" s="123">
        <f>SUM(G4:G23)</f>
        <v>8</v>
      </c>
      <c r="H24" s="124"/>
      <c r="I24" s="123">
        <f>SUM(I4:I23)</f>
        <v>8</v>
      </c>
      <c r="J24" s="124"/>
      <c r="K24" s="123">
        <f>SUM(K4:K23)</f>
        <v>8</v>
      </c>
      <c r="L24" s="124"/>
      <c r="M24" s="123">
        <f>SUM(M4:M23)</f>
        <v>8</v>
      </c>
      <c r="N24" s="124"/>
      <c r="O24" s="123">
        <f>SUM(O4:O23)</f>
        <v>0</v>
      </c>
      <c r="P24" s="124"/>
      <c r="Q24" s="123">
        <f>SUM(Q4:Q23)</f>
        <v>0</v>
      </c>
      <c r="R24" s="12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/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D12" sqref="D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9</v>
      </c>
      <c r="H3" s="54">
        <v>16.3</v>
      </c>
      <c r="I3" s="54">
        <v>8</v>
      </c>
      <c r="J3" s="54">
        <v>16.3</v>
      </c>
      <c r="K3" s="54">
        <v>8</v>
      </c>
      <c r="L3" s="54">
        <v>11.45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12">
        <v>6428</v>
      </c>
      <c r="B4" s="115" t="s">
        <v>105</v>
      </c>
      <c r="C4" s="48">
        <v>10</v>
      </c>
      <c r="D4" s="39" t="s">
        <v>72</v>
      </c>
      <c r="E4" s="121">
        <v>8</v>
      </c>
      <c r="F4" s="121"/>
      <c r="G4" s="121">
        <v>1.5</v>
      </c>
      <c r="H4" s="121"/>
      <c r="I4" s="121"/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9.5</v>
      </c>
      <c r="T4" s="25">
        <f t="shared" ref="T4:T20" si="0">SUM(S4-U4-V4)</f>
        <v>9.5</v>
      </c>
      <c r="U4" s="28"/>
      <c r="V4" s="28"/>
    </row>
    <row r="5" spans="1:22" x14ac:dyDescent="0.25">
      <c r="A5" s="48">
        <v>6435</v>
      </c>
      <c r="B5" s="115" t="s">
        <v>107</v>
      </c>
      <c r="C5" s="50">
        <v>46</v>
      </c>
      <c r="D5" s="39" t="s">
        <v>71</v>
      </c>
      <c r="E5" s="121"/>
      <c r="F5" s="121"/>
      <c r="G5" s="121">
        <v>4.25</v>
      </c>
      <c r="H5" s="121"/>
      <c r="I5" s="121"/>
      <c r="J5" s="121"/>
      <c r="K5" s="121"/>
      <c r="L5" s="121"/>
      <c r="M5" s="121"/>
      <c r="N5" s="121"/>
      <c r="O5" s="116"/>
      <c r="P5" s="117"/>
      <c r="Q5" s="118"/>
      <c r="R5" s="119"/>
      <c r="S5" s="25">
        <f t="shared" ref="S5:S23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48">
        <v>6486</v>
      </c>
      <c r="B6" s="115" t="s">
        <v>110</v>
      </c>
      <c r="C6" s="50">
        <v>15</v>
      </c>
      <c r="D6" s="39" t="s">
        <v>90</v>
      </c>
      <c r="E6" s="121"/>
      <c r="F6" s="121"/>
      <c r="G6" s="121">
        <v>1.25</v>
      </c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48">
        <v>6435</v>
      </c>
      <c r="B7" s="115" t="s">
        <v>107</v>
      </c>
      <c r="C7" s="48">
        <v>64</v>
      </c>
      <c r="D7" s="39" t="s">
        <v>91</v>
      </c>
      <c r="E7" s="121"/>
      <c r="F7" s="121"/>
      <c r="G7" s="121"/>
      <c r="H7" s="121"/>
      <c r="I7" s="122">
        <v>8</v>
      </c>
      <c r="J7" s="117"/>
      <c r="K7" s="116">
        <v>3.75</v>
      </c>
      <c r="L7" s="117"/>
      <c r="M7" s="116"/>
      <c r="N7" s="117"/>
      <c r="O7" s="116"/>
      <c r="P7" s="117"/>
      <c r="Q7" s="118"/>
      <c r="R7" s="119"/>
      <c r="S7" s="25">
        <f t="shared" si="1"/>
        <v>11.75</v>
      </c>
      <c r="T7" s="25">
        <f t="shared" si="0"/>
        <v>11.75</v>
      </c>
      <c r="U7" s="28"/>
      <c r="V7" s="28"/>
    </row>
    <row r="8" spans="1:22" x14ac:dyDescent="0.25">
      <c r="A8" s="107"/>
      <c r="B8" s="48"/>
      <c r="C8" s="48"/>
      <c r="D8" s="39"/>
      <c r="E8" s="121"/>
      <c r="F8" s="121"/>
      <c r="G8" s="121"/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8"/>
      <c r="C16" s="48"/>
      <c r="D16" s="59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2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7"/>
      <c r="B19" s="87"/>
      <c r="C19" s="87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>
        <v>8</v>
      </c>
      <c r="N22" s="119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3">
        <f>SUM(E4:E22)</f>
        <v>8</v>
      </c>
      <c r="F23" s="124"/>
      <c r="G23" s="123">
        <f>SUM(G4:G22)</f>
        <v>7</v>
      </c>
      <c r="H23" s="124"/>
      <c r="I23" s="123">
        <f>SUM(I4:I22)</f>
        <v>8</v>
      </c>
      <c r="J23" s="124"/>
      <c r="K23" s="123">
        <f>SUM(K4:K22)</f>
        <v>3.75</v>
      </c>
      <c r="L23" s="124"/>
      <c r="M23" s="123">
        <f>SUM(M4:M22)</f>
        <v>8</v>
      </c>
      <c r="N23" s="124"/>
      <c r="O23" s="123">
        <f>SUM(O4:O22)</f>
        <v>0</v>
      </c>
      <c r="P23" s="124"/>
      <c r="Q23" s="123">
        <f>SUM(Q4:Q22)</f>
        <v>0</v>
      </c>
      <c r="R23" s="124"/>
      <c r="S23" s="25">
        <f t="shared" si="1"/>
        <v>34.75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26.75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-1</v>
      </c>
      <c r="I25" s="32"/>
      <c r="J25" s="32">
        <f>SUM(I23)-J24</f>
        <v>0</v>
      </c>
      <c r="K25" s="32"/>
      <c r="L25" s="32">
        <f>SUM(K23)-L24</f>
        <v>-4.25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-5.25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26.75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/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34.75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67</v>
      </c>
      <c r="B1" s="15"/>
      <c r="C1" s="15"/>
    </row>
    <row r="2" spans="1:22" s="22" customFormat="1" x14ac:dyDescent="0.25">
      <c r="A2" s="18" t="str">
        <f>Analysis!A3</f>
        <v>W/E 05.04.2015</v>
      </c>
      <c r="B2" s="66"/>
      <c r="C2" s="66"/>
      <c r="D2" s="66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67"/>
      <c r="P3" s="67"/>
      <c r="Q3" s="67"/>
      <c r="R3" s="67"/>
      <c r="S3" s="25"/>
      <c r="T3" s="25"/>
      <c r="U3" s="26"/>
      <c r="V3" s="26"/>
    </row>
    <row r="4" spans="1:22" x14ac:dyDescent="0.25">
      <c r="A4" s="48">
        <v>6435</v>
      </c>
      <c r="B4" s="115" t="s">
        <v>107</v>
      </c>
      <c r="C4" s="48">
        <v>55</v>
      </c>
      <c r="D4" s="27" t="s">
        <v>71</v>
      </c>
      <c r="E4" s="121">
        <v>2</v>
      </c>
      <c r="F4" s="121"/>
      <c r="G4" s="121"/>
      <c r="H4" s="121"/>
      <c r="I4" s="121"/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8">
        <v>6435</v>
      </c>
      <c r="B5" s="115" t="s">
        <v>107</v>
      </c>
      <c r="C5" s="48">
        <v>62</v>
      </c>
      <c r="D5" s="27" t="s">
        <v>71</v>
      </c>
      <c r="E5" s="121">
        <v>5.5</v>
      </c>
      <c r="F5" s="121"/>
      <c r="G5" s="121">
        <v>8</v>
      </c>
      <c r="H5" s="121"/>
      <c r="I5" s="122">
        <v>7.5</v>
      </c>
      <c r="J5" s="117"/>
      <c r="K5" s="122">
        <v>7.5</v>
      </c>
      <c r="L5" s="117"/>
      <c r="M5" s="122"/>
      <c r="N5" s="117"/>
      <c r="O5" s="116"/>
      <c r="P5" s="117"/>
      <c r="Q5" s="118"/>
      <c r="R5" s="119"/>
      <c r="S5" s="25">
        <f t="shared" ref="S5:S20" si="1">E5+G5+I5+K5+M5+O5+Q5</f>
        <v>28.5</v>
      </c>
      <c r="T5" s="25">
        <f t="shared" si="0"/>
        <v>28.5</v>
      </c>
      <c r="U5" s="28"/>
      <c r="V5" s="28"/>
    </row>
    <row r="6" spans="1:22" x14ac:dyDescent="0.25">
      <c r="A6" s="48">
        <v>6435</v>
      </c>
      <c r="B6" s="115" t="s">
        <v>107</v>
      </c>
      <c r="C6" s="48">
        <v>42</v>
      </c>
      <c r="D6" s="27" t="s">
        <v>74</v>
      </c>
      <c r="E6" s="121">
        <v>0.5</v>
      </c>
      <c r="F6" s="121"/>
      <c r="G6" s="121"/>
      <c r="H6" s="121"/>
      <c r="I6" s="122">
        <v>0.5</v>
      </c>
      <c r="J6" s="117"/>
      <c r="K6" s="122">
        <v>0.5</v>
      </c>
      <c r="L6" s="117"/>
      <c r="M6" s="122"/>
      <c r="N6" s="117"/>
      <c r="O6" s="116"/>
      <c r="P6" s="117"/>
      <c r="Q6" s="118"/>
      <c r="R6" s="119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/>
      <c r="B7" s="48"/>
      <c r="C7" s="48"/>
      <c r="D7" s="27"/>
      <c r="E7" s="121"/>
      <c r="F7" s="121"/>
      <c r="G7" s="121"/>
      <c r="H7" s="121"/>
      <c r="I7" s="122"/>
      <c r="J7" s="117"/>
      <c r="K7" s="116"/>
      <c r="L7" s="117"/>
      <c r="M7" s="122"/>
      <c r="N7" s="117"/>
      <c r="O7" s="116"/>
      <c r="P7" s="117"/>
      <c r="Q7" s="118"/>
      <c r="R7" s="119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7"/>
      <c r="K8" s="122"/>
      <c r="L8" s="117"/>
      <c r="M8" s="122"/>
      <c r="N8" s="117"/>
      <c r="O8" s="116"/>
      <c r="P8" s="117"/>
      <c r="Q8" s="118"/>
      <c r="R8" s="119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8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7"/>
      <c r="B10" s="48"/>
      <c r="C10" s="48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48"/>
      <c r="C17" s="48"/>
      <c r="D17" s="5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>
        <v>8</v>
      </c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8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4"/>
      <c r="N21" s="65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5" t="s">
        <v>108</v>
      </c>
      <c r="C4" s="48">
        <v>71</v>
      </c>
      <c r="D4" s="39" t="s">
        <v>102</v>
      </c>
      <c r="E4" s="121"/>
      <c r="F4" s="121"/>
      <c r="G4" s="121"/>
      <c r="H4" s="121"/>
      <c r="I4" s="121">
        <v>8</v>
      </c>
      <c r="J4" s="121"/>
      <c r="K4" s="121">
        <v>8</v>
      </c>
      <c r="L4" s="121"/>
      <c r="M4" s="121"/>
      <c r="N4" s="121"/>
      <c r="O4" s="116"/>
      <c r="P4" s="117"/>
      <c r="Q4" s="118"/>
      <c r="R4" s="119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48"/>
      <c r="B5" s="51"/>
      <c r="C5" s="48"/>
      <c r="D5" s="39"/>
      <c r="E5" s="121"/>
      <c r="F5" s="121"/>
      <c r="G5" s="121"/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21"/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21"/>
      <c r="F7" s="121"/>
      <c r="G7" s="121"/>
      <c r="H7" s="121"/>
      <c r="I7" s="122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78"/>
      <c r="B17" s="48"/>
      <c r="C17" s="48"/>
      <c r="D17" s="5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>
        <v>8</v>
      </c>
      <c r="F18" s="119"/>
      <c r="G18" s="118">
        <v>8</v>
      </c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>
        <v>8</v>
      </c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8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16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16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I40" sqref="I40"/>
    </sheetView>
  </sheetViews>
  <sheetFormatPr defaultRowHeight="15.75" x14ac:dyDescent="0.25"/>
  <cols>
    <col min="1" max="1" width="8.7109375" style="16" customWidth="1"/>
    <col min="2" max="2" width="12.4257812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9.4499999999999993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5" t="s">
        <v>107</v>
      </c>
      <c r="C4" s="50">
        <v>41</v>
      </c>
      <c r="D4" s="39" t="s">
        <v>75</v>
      </c>
      <c r="E4" s="116">
        <v>4.25</v>
      </c>
      <c r="F4" s="117"/>
      <c r="G4" s="116"/>
      <c r="H4" s="117"/>
      <c r="I4" s="116"/>
      <c r="J4" s="117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4.25</v>
      </c>
      <c r="T4" s="25">
        <f t="shared" ref="T4:T30" si="0">SUM(S4-U4-V4)</f>
        <v>4.25</v>
      </c>
      <c r="U4" s="28"/>
      <c r="V4" s="28"/>
    </row>
    <row r="5" spans="1:22" x14ac:dyDescent="0.25">
      <c r="A5" s="48">
        <v>6478</v>
      </c>
      <c r="B5" s="115" t="s">
        <v>111</v>
      </c>
      <c r="C5" s="50">
        <v>7</v>
      </c>
      <c r="D5" s="58" t="s">
        <v>92</v>
      </c>
      <c r="E5" s="116">
        <v>1</v>
      </c>
      <c r="F5" s="117"/>
      <c r="G5" s="121"/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33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6436</v>
      </c>
      <c r="B6" s="115" t="s">
        <v>108</v>
      </c>
      <c r="C6" s="50">
        <v>83</v>
      </c>
      <c r="D6" s="39" t="s">
        <v>100</v>
      </c>
      <c r="E6" s="116"/>
      <c r="F6" s="117"/>
      <c r="G6" s="121">
        <v>2</v>
      </c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6344</v>
      </c>
      <c r="B7" s="115" t="s">
        <v>106</v>
      </c>
      <c r="C7" s="50">
        <v>47</v>
      </c>
      <c r="D7" s="39" t="s">
        <v>93</v>
      </c>
      <c r="E7" s="116"/>
      <c r="F7" s="117"/>
      <c r="G7" s="121">
        <v>2</v>
      </c>
      <c r="H7" s="121"/>
      <c r="I7" s="122">
        <v>2</v>
      </c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8">
        <v>6435</v>
      </c>
      <c r="B8" s="115" t="s">
        <v>107</v>
      </c>
      <c r="C8" s="50">
        <v>57</v>
      </c>
      <c r="D8" s="39" t="s">
        <v>93</v>
      </c>
      <c r="E8" s="116"/>
      <c r="F8" s="117"/>
      <c r="G8" s="121"/>
      <c r="H8" s="121"/>
      <c r="I8" s="122">
        <v>3</v>
      </c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8">
        <v>6344</v>
      </c>
      <c r="B9" s="115" t="s">
        <v>106</v>
      </c>
      <c r="C9" s="50">
        <v>48</v>
      </c>
      <c r="D9" s="39" t="s">
        <v>103</v>
      </c>
      <c r="E9" s="116"/>
      <c r="F9" s="117"/>
      <c r="G9" s="116"/>
      <c r="H9" s="117"/>
      <c r="I9" s="116">
        <v>1</v>
      </c>
      <c r="J9" s="117"/>
      <c r="K9" s="116">
        <v>2</v>
      </c>
      <c r="L9" s="117"/>
      <c r="M9" s="116"/>
      <c r="N9" s="117"/>
      <c r="O9" s="116"/>
      <c r="P9" s="117"/>
      <c r="Q9" s="118"/>
      <c r="R9" s="119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>
        <v>6460</v>
      </c>
      <c r="B10" s="115" t="s">
        <v>112</v>
      </c>
      <c r="C10" s="50">
        <v>10</v>
      </c>
      <c r="D10" s="39" t="s">
        <v>104</v>
      </c>
      <c r="E10" s="116"/>
      <c r="F10" s="117"/>
      <c r="G10" s="116"/>
      <c r="H10" s="117"/>
      <c r="I10" s="116"/>
      <c r="J10" s="117"/>
      <c r="K10" s="116">
        <v>2</v>
      </c>
      <c r="L10" s="117"/>
      <c r="M10" s="116"/>
      <c r="N10" s="117"/>
      <c r="O10" s="116"/>
      <c r="P10" s="117"/>
      <c r="Q10" s="118"/>
      <c r="R10" s="119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6344</v>
      </c>
      <c r="B11" s="115" t="s">
        <v>106</v>
      </c>
      <c r="C11" s="50">
        <v>49</v>
      </c>
      <c r="D11" s="39" t="s">
        <v>93</v>
      </c>
      <c r="E11" s="116"/>
      <c r="F11" s="117"/>
      <c r="G11" s="116"/>
      <c r="H11" s="117"/>
      <c r="I11" s="116"/>
      <c r="J11" s="117"/>
      <c r="K11" s="116">
        <v>3</v>
      </c>
      <c r="L11" s="117"/>
      <c r="M11" s="116"/>
      <c r="N11" s="117"/>
      <c r="O11" s="116"/>
      <c r="P11" s="117"/>
      <c r="Q11" s="118"/>
      <c r="R11" s="119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48"/>
      <c r="B12" s="48"/>
      <c r="C12" s="48"/>
      <c r="D12" s="27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8"/>
      <c r="B15" s="51"/>
      <c r="C15" s="50"/>
      <c r="D15" s="58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ref="S16:S21" si="4">E16+G16+I16+K16+M16+O16+Q16</f>
        <v>0</v>
      </c>
      <c r="T16" s="25">
        <f t="shared" ref="T16:T21" si="5">SUM(S16-U16-V16)</f>
        <v>0</v>
      </c>
      <c r="U16" s="28"/>
      <c r="V16" s="28"/>
    </row>
    <row r="17" spans="1:22" x14ac:dyDescent="0.25">
      <c r="A17" s="48"/>
      <c r="B17" s="48"/>
      <c r="C17" s="50"/>
      <c r="D17" s="58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48"/>
      <c r="B21" s="48"/>
      <c r="C21" s="50"/>
      <c r="D21" s="39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4"/>
        <v>0</v>
      </c>
      <c r="T21" s="25">
        <f t="shared" si="5"/>
        <v>0</v>
      </c>
      <c r="U21" s="28"/>
      <c r="V21" s="28"/>
    </row>
    <row r="22" spans="1:22" x14ac:dyDescent="0.25">
      <c r="A22" s="48"/>
      <c r="B22" s="48"/>
      <c r="C22" s="50"/>
      <c r="D22" s="39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8"/>
      <c r="R22" s="119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8"/>
      <c r="R23" s="119"/>
      <c r="S23" s="25">
        <f t="shared" ref="S23:S25" si="6">E23+G23+I23+K23+M23+O23+Q23</f>
        <v>0</v>
      </c>
      <c r="T23" s="25">
        <f t="shared" ref="T23:T25" si="7">SUM(S23-U23-V23)</f>
        <v>0</v>
      </c>
      <c r="U23" s="28"/>
      <c r="V23" s="28"/>
    </row>
    <row r="24" spans="1:22" x14ac:dyDescent="0.25">
      <c r="A24" s="48"/>
      <c r="B24" s="48"/>
      <c r="C24" s="50"/>
      <c r="D24" s="58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8"/>
      <c r="R24" s="119"/>
      <c r="S24" s="25">
        <f t="shared" si="6"/>
        <v>0</v>
      </c>
      <c r="T24" s="25">
        <f t="shared" si="7"/>
        <v>0</v>
      </c>
      <c r="U24" s="28"/>
      <c r="V24" s="28"/>
    </row>
    <row r="25" spans="1:22" x14ac:dyDescent="0.25">
      <c r="A25" s="48"/>
      <c r="B25" s="48"/>
      <c r="C25" s="50"/>
      <c r="D25" s="58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8"/>
      <c r="R25" s="119"/>
      <c r="S25" s="25">
        <f t="shared" si="6"/>
        <v>0</v>
      </c>
      <c r="T25" s="25">
        <f t="shared" si="7"/>
        <v>0</v>
      </c>
      <c r="U25" s="28"/>
      <c r="V25" s="28"/>
    </row>
    <row r="26" spans="1:22" x14ac:dyDescent="0.25">
      <c r="A26" s="48"/>
      <c r="B26" s="48"/>
      <c r="C26" s="48"/>
      <c r="D26" s="27"/>
      <c r="E26" s="116"/>
      <c r="F26" s="117"/>
      <c r="G26" s="116"/>
      <c r="H26" s="117"/>
      <c r="I26" s="116"/>
      <c r="J26" s="117"/>
      <c r="K26" s="116"/>
      <c r="L26" s="117"/>
      <c r="M26" s="116"/>
      <c r="N26" s="117"/>
      <c r="O26" s="116"/>
      <c r="P26" s="117"/>
      <c r="Q26" s="118"/>
      <c r="R26" s="119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8"/>
      <c r="B27" s="48"/>
      <c r="C27" s="48"/>
      <c r="D27" s="27"/>
      <c r="E27" s="116"/>
      <c r="F27" s="117"/>
      <c r="G27" s="116"/>
      <c r="H27" s="117"/>
      <c r="I27" s="116"/>
      <c r="J27" s="117"/>
      <c r="K27" s="116"/>
      <c r="L27" s="117"/>
      <c r="M27" s="116"/>
      <c r="N27" s="117"/>
      <c r="O27" s="116"/>
      <c r="P27" s="117"/>
      <c r="Q27" s="118"/>
      <c r="R27" s="119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89">
        <v>3600</v>
      </c>
      <c r="B28" s="48"/>
      <c r="C28" s="48"/>
      <c r="D28" s="59" t="s">
        <v>94</v>
      </c>
      <c r="E28" s="116">
        <v>0.5</v>
      </c>
      <c r="F28" s="117"/>
      <c r="G28" s="116"/>
      <c r="H28" s="117"/>
      <c r="I28" s="116"/>
      <c r="J28" s="117"/>
      <c r="K28" s="116"/>
      <c r="L28" s="117"/>
      <c r="M28" s="116"/>
      <c r="N28" s="117"/>
      <c r="O28" s="116"/>
      <c r="P28" s="117"/>
      <c r="Q28" s="118"/>
      <c r="R28" s="119"/>
      <c r="S28" s="25">
        <f t="shared" si="1"/>
        <v>0.5</v>
      </c>
      <c r="T28" s="25">
        <f t="shared" si="0"/>
        <v>0.5</v>
      </c>
      <c r="U28" s="28"/>
      <c r="V28" s="28"/>
    </row>
    <row r="29" spans="1:22" x14ac:dyDescent="0.25">
      <c r="A29" s="48">
        <v>3600</v>
      </c>
      <c r="B29" s="48"/>
      <c r="C29" s="48"/>
      <c r="D29" s="27" t="s">
        <v>65</v>
      </c>
      <c r="E29" s="116"/>
      <c r="F29" s="117"/>
      <c r="G29" s="116">
        <v>0.25</v>
      </c>
      <c r="H29" s="117"/>
      <c r="I29" s="116">
        <v>1</v>
      </c>
      <c r="J29" s="117"/>
      <c r="K29" s="116"/>
      <c r="L29" s="117"/>
      <c r="M29" s="116"/>
      <c r="N29" s="117"/>
      <c r="O29" s="116"/>
      <c r="P29" s="117"/>
      <c r="Q29" s="118"/>
      <c r="R29" s="119"/>
      <c r="S29" s="25">
        <f t="shared" si="1"/>
        <v>1.25</v>
      </c>
      <c r="T29" s="25">
        <f t="shared" si="0"/>
        <v>1.25</v>
      </c>
      <c r="U29" s="28"/>
      <c r="V29" s="28"/>
    </row>
    <row r="30" spans="1:22" x14ac:dyDescent="0.25">
      <c r="A30" s="48">
        <v>3600</v>
      </c>
      <c r="B30" s="48"/>
      <c r="C30" s="48"/>
      <c r="D30" s="27" t="s">
        <v>64</v>
      </c>
      <c r="E30" s="116">
        <v>2.25</v>
      </c>
      <c r="F30" s="117"/>
      <c r="G30" s="116">
        <v>2</v>
      </c>
      <c r="H30" s="117"/>
      <c r="I30" s="116">
        <v>1</v>
      </c>
      <c r="J30" s="117"/>
      <c r="K30" s="116">
        <v>1</v>
      </c>
      <c r="L30" s="117"/>
      <c r="M30" s="116"/>
      <c r="N30" s="117"/>
      <c r="O30" s="116"/>
      <c r="P30" s="117"/>
      <c r="Q30" s="118"/>
      <c r="R30" s="119"/>
      <c r="S30" s="25">
        <f t="shared" si="1"/>
        <v>6.25</v>
      </c>
      <c r="T30" s="25">
        <f t="shared" si="0"/>
        <v>6.25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18"/>
      <c r="F31" s="119"/>
      <c r="G31" s="118"/>
      <c r="H31" s="119"/>
      <c r="I31" s="118"/>
      <c r="J31" s="119"/>
      <c r="K31" s="118"/>
      <c r="L31" s="119"/>
      <c r="M31" s="118"/>
      <c r="N31" s="119"/>
      <c r="O31" s="118"/>
      <c r="P31" s="119"/>
      <c r="Q31" s="118"/>
      <c r="R31" s="119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18"/>
      <c r="F32" s="119"/>
      <c r="G32" s="118"/>
      <c r="H32" s="119"/>
      <c r="I32" s="118"/>
      <c r="J32" s="119"/>
      <c r="K32" s="118"/>
      <c r="L32" s="119"/>
      <c r="M32" s="118">
        <v>8</v>
      </c>
      <c r="N32" s="119"/>
      <c r="O32" s="118"/>
      <c r="P32" s="119"/>
      <c r="Q32" s="118"/>
      <c r="R32" s="119"/>
      <c r="S32" s="25">
        <f t="shared" si="1"/>
        <v>8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3">
        <f>SUM(E4:E32)</f>
        <v>8</v>
      </c>
      <c r="F33" s="124"/>
      <c r="G33" s="123">
        <f>SUM(G4:G32)</f>
        <v>6.25</v>
      </c>
      <c r="H33" s="124"/>
      <c r="I33" s="123">
        <f>SUM(I4:I32)</f>
        <v>8</v>
      </c>
      <c r="J33" s="124"/>
      <c r="K33" s="123">
        <f>SUM(K4:K32)</f>
        <v>8</v>
      </c>
      <c r="L33" s="124"/>
      <c r="M33" s="123">
        <f>SUM(M4:M32)</f>
        <v>8</v>
      </c>
      <c r="N33" s="124"/>
      <c r="O33" s="123">
        <f>SUM(O4:O32)</f>
        <v>0</v>
      </c>
      <c r="P33" s="124"/>
      <c r="Q33" s="123">
        <f>SUM(Q4:Q32)</f>
        <v>0</v>
      </c>
      <c r="R33" s="124"/>
      <c r="S33" s="25">
        <f t="shared" si="1"/>
        <v>38.25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30.25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-1.75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-1.75</v>
      </c>
      <c r="T35" s="28"/>
      <c r="U35" s="28">
        <f>SUM(U4:U34)</f>
        <v>0</v>
      </c>
      <c r="V35" s="28">
        <f>SUM(V4:V34)</f>
        <v>0</v>
      </c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30.25</v>
      </c>
      <c r="I38" s="2">
        <v>3600</v>
      </c>
    </row>
    <row r="39" spans="1:22" x14ac:dyDescent="0.25">
      <c r="A39" s="16" t="s">
        <v>26</v>
      </c>
      <c r="C39" s="41">
        <f>U35</f>
        <v>0</v>
      </c>
      <c r="D39" s="33"/>
      <c r="I39" s="45">
        <v>8</v>
      </c>
    </row>
    <row r="40" spans="1:22" x14ac:dyDescent="0.25">
      <c r="A40" s="16" t="s">
        <v>27</v>
      </c>
      <c r="C40" s="33">
        <f>V35</f>
        <v>0</v>
      </c>
      <c r="I40" s="46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8</v>
      </c>
    </row>
    <row r="43" spans="1:22" ht="16.5" thickBot="1" x14ac:dyDescent="0.3">
      <c r="A43" s="17" t="s">
        <v>6</v>
      </c>
      <c r="C43" s="40">
        <f>SUM(C38:C42)</f>
        <v>38.25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6:F26"/>
    <mergeCell ref="G26:H26"/>
    <mergeCell ref="I26:J26"/>
    <mergeCell ref="K26:L26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28:F28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O32:P32"/>
    <mergeCell ref="Q30:R30"/>
    <mergeCell ref="E31:F31"/>
    <mergeCell ref="G31:H31"/>
    <mergeCell ref="I31:J31"/>
    <mergeCell ref="K31:L31"/>
    <mergeCell ref="M31:N31"/>
    <mergeCell ref="Q32:R32"/>
    <mergeCell ref="E29:F29"/>
    <mergeCell ref="G29:H29"/>
    <mergeCell ref="I29:J29"/>
    <mergeCell ref="K29:L29"/>
    <mergeCell ref="M29:N29"/>
    <mergeCell ref="O29:P29"/>
    <mergeCell ref="Q29:R29"/>
    <mergeCell ref="K25:L25"/>
    <mergeCell ref="M25:N25"/>
    <mergeCell ref="O25:P25"/>
    <mergeCell ref="Q25:R25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B9" sqref="B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8" t="s">
        <v>19</v>
      </c>
      <c r="N2" s="128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105">
        <v>6428</v>
      </c>
      <c r="B4" s="115" t="s">
        <v>105</v>
      </c>
      <c r="C4" s="50">
        <v>10</v>
      </c>
      <c r="D4" s="58" t="s">
        <v>72</v>
      </c>
      <c r="E4" s="121">
        <v>8</v>
      </c>
      <c r="F4" s="121"/>
      <c r="G4" s="125"/>
      <c r="H4" s="125"/>
      <c r="I4" s="121"/>
      <c r="J4" s="121"/>
      <c r="K4" s="116"/>
      <c r="L4" s="117"/>
      <c r="M4" s="126"/>
      <c r="N4" s="127"/>
      <c r="O4" s="118"/>
      <c r="P4" s="119"/>
      <c r="Q4" s="118"/>
      <c r="R4" s="119"/>
      <c r="S4" s="25">
        <f>E4+G4+I4+K4+M4+O4+Q4</f>
        <v>8</v>
      </c>
      <c r="T4" s="25">
        <f t="shared" ref="T4:T23" si="0">SUM(S4-U4-V4)</f>
        <v>8</v>
      </c>
      <c r="U4" s="28"/>
      <c r="V4" s="28"/>
    </row>
    <row r="5" spans="1:22" x14ac:dyDescent="0.25">
      <c r="A5" s="111">
        <v>6435</v>
      </c>
      <c r="B5" s="115" t="s">
        <v>107</v>
      </c>
      <c r="C5" s="50">
        <v>71</v>
      </c>
      <c r="D5" s="58" t="s">
        <v>95</v>
      </c>
      <c r="E5" s="121"/>
      <c r="F5" s="121"/>
      <c r="G5" s="125"/>
      <c r="H5" s="125"/>
      <c r="I5" s="122">
        <v>0.75</v>
      </c>
      <c r="J5" s="117"/>
      <c r="K5" s="116"/>
      <c r="L5" s="117"/>
      <c r="M5" s="126"/>
      <c r="N5" s="127"/>
      <c r="O5" s="118"/>
      <c r="P5" s="119"/>
      <c r="Q5" s="118"/>
      <c r="R5" s="119"/>
      <c r="S5" s="25">
        <f t="shared" ref="S5:S26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105">
        <v>6436</v>
      </c>
      <c r="B6" s="115" t="s">
        <v>108</v>
      </c>
      <c r="C6" s="50">
        <v>100</v>
      </c>
      <c r="D6" s="58" t="s">
        <v>100</v>
      </c>
      <c r="E6" s="121"/>
      <c r="F6" s="121"/>
      <c r="G6" s="125"/>
      <c r="H6" s="125"/>
      <c r="I6" s="122">
        <v>1.5</v>
      </c>
      <c r="J6" s="117"/>
      <c r="K6" s="116"/>
      <c r="L6" s="117"/>
      <c r="M6" s="126"/>
      <c r="N6" s="127"/>
      <c r="O6" s="118"/>
      <c r="P6" s="119"/>
      <c r="Q6" s="118"/>
      <c r="R6" s="119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13">
        <v>6436</v>
      </c>
      <c r="B7" s="115" t="s">
        <v>108</v>
      </c>
      <c r="C7" s="50">
        <v>83</v>
      </c>
      <c r="D7" s="58" t="s">
        <v>100</v>
      </c>
      <c r="E7" s="121"/>
      <c r="F7" s="121"/>
      <c r="G7" s="125"/>
      <c r="H7" s="125"/>
      <c r="I7" s="122">
        <v>1.5</v>
      </c>
      <c r="J7" s="117"/>
      <c r="K7" s="116"/>
      <c r="L7" s="117"/>
      <c r="M7" s="126"/>
      <c r="N7" s="127"/>
      <c r="O7" s="118"/>
      <c r="P7" s="119"/>
      <c r="Q7" s="118"/>
      <c r="R7" s="119"/>
      <c r="S7" s="25">
        <f t="shared" si="1"/>
        <v>1.5</v>
      </c>
      <c r="T7" s="25">
        <f t="shared" si="0"/>
        <v>1.5</v>
      </c>
      <c r="U7" s="29"/>
      <c r="V7" s="28"/>
    </row>
    <row r="8" spans="1:22" x14ac:dyDescent="0.25">
      <c r="A8" s="113">
        <v>6436</v>
      </c>
      <c r="B8" s="115" t="s">
        <v>108</v>
      </c>
      <c r="C8" s="50">
        <v>71</v>
      </c>
      <c r="D8" s="58" t="s">
        <v>99</v>
      </c>
      <c r="E8" s="121"/>
      <c r="F8" s="121"/>
      <c r="G8" s="125"/>
      <c r="H8" s="125"/>
      <c r="I8" s="122">
        <v>0.75</v>
      </c>
      <c r="J8" s="117"/>
      <c r="K8" s="116"/>
      <c r="L8" s="117"/>
      <c r="M8" s="126"/>
      <c r="N8" s="127"/>
      <c r="O8" s="118"/>
      <c r="P8" s="119"/>
      <c r="Q8" s="118"/>
      <c r="R8" s="119"/>
      <c r="S8" s="25">
        <f>E8+G8+I8+K8+M8+O8+Q8</f>
        <v>0.75</v>
      </c>
      <c r="T8" s="25">
        <f>SUM(S8-U8-V8)</f>
        <v>0.75</v>
      </c>
      <c r="U8" s="29"/>
      <c r="V8" s="28"/>
    </row>
    <row r="9" spans="1:22" x14ac:dyDescent="0.25">
      <c r="A9" s="48">
        <v>6460</v>
      </c>
      <c r="B9" s="115" t="s">
        <v>112</v>
      </c>
      <c r="C9" s="50">
        <v>10</v>
      </c>
      <c r="D9" s="39" t="s">
        <v>72</v>
      </c>
      <c r="E9" s="121"/>
      <c r="F9" s="121"/>
      <c r="G9" s="125"/>
      <c r="H9" s="125"/>
      <c r="I9" s="122">
        <v>3.5</v>
      </c>
      <c r="J9" s="117"/>
      <c r="K9" s="116">
        <v>8</v>
      </c>
      <c r="L9" s="117"/>
      <c r="M9" s="126"/>
      <c r="N9" s="127"/>
      <c r="O9" s="118"/>
      <c r="P9" s="119"/>
      <c r="Q9" s="118"/>
      <c r="R9" s="119"/>
      <c r="S9" s="25">
        <f>E9+G9+I9+K9+M9+O9+Q9</f>
        <v>11.5</v>
      </c>
      <c r="T9" s="25">
        <f>SUM(S9-U9-V9)</f>
        <v>11.5</v>
      </c>
      <c r="U9" s="29"/>
      <c r="V9" s="28"/>
    </row>
    <row r="10" spans="1:22" x14ac:dyDescent="0.25">
      <c r="A10" s="48"/>
      <c r="B10" s="48"/>
      <c r="C10" s="50"/>
      <c r="D10" s="58"/>
      <c r="E10" s="121"/>
      <c r="F10" s="121"/>
      <c r="G10" s="125"/>
      <c r="H10" s="125"/>
      <c r="I10" s="122"/>
      <c r="J10" s="117"/>
      <c r="K10" s="116"/>
      <c r="L10" s="117"/>
      <c r="M10" s="126"/>
      <c r="N10" s="127"/>
      <c r="O10" s="118"/>
      <c r="P10" s="119"/>
      <c r="Q10" s="118"/>
      <c r="R10" s="119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8"/>
      <c r="E11" s="121"/>
      <c r="F11" s="121"/>
      <c r="G11" s="125"/>
      <c r="H11" s="125"/>
      <c r="I11" s="122"/>
      <c r="J11" s="117"/>
      <c r="K11" s="116"/>
      <c r="L11" s="117"/>
      <c r="M11" s="126"/>
      <c r="N11" s="127"/>
      <c r="O11" s="118"/>
      <c r="P11" s="119"/>
      <c r="Q11" s="118"/>
      <c r="R11" s="119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8"/>
      <c r="E12" s="121"/>
      <c r="F12" s="121"/>
      <c r="G12" s="125"/>
      <c r="H12" s="125"/>
      <c r="I12" s="122"/>
      <c r="J12" s="117"/>
      <c r="K12" s="116"/>
      <c r="L12" s="117"/>
      <c r="M12" s="126"/>
      <c r="N12" s="127"/>
      <c r="O12" s="118"/>
      <c r="P12" s="119"/>
      <c r="Q12" s="118"/>
      <c r="R12" s="119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8"/>
      <c r="E13" s="121"/>
      <c r="F13" s="121"/>
      <c r="G13" s="125"/>
      <c r="H13" s="125"/>
      <c r="I13" s="122"/>
      <c r="J13" s="117"/>
      <c r="K13" s="116"/>
      <c r="L13" s="117"/>
      <c r="M13" s="126"/>
      <c r="N13" s="127"/>
      <c r="O13" s="118"/>
      <c r="P13" s="119"/>
      <c r="Q13" s="118"/>
      <c r="R13" s="119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8"/>
      <c r="E14" s="121"/>
      <c r="F14" s="121"/>
      <c r="G14" s="125"/>
      <c r="H14" s="125"/>
      <c r="I14" s="122"/>
      <c r="J14" s="117"/>
      <c r="K14" s="116"/>
      <c r="L14" s="117"/>
      <c r="M14" s="126"/>
      <c r="N14" s="127"/>
      <c r="O14" s="118"/>
      <c r="P14" s="119"/>
      <c r="Q14" s="118"/>
      <c r="R14" s="119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8"/>
      <c r="E15" s="121"/>
      <c r="F15" s="121"/>
      <c r="G15" s="125"/>
      <c r="H15" s="125"/>
      <c r="I15" s="122"/>
      <c r="J15" s="117"/>
      <c r="K15" s="116"/>
      <c r="L15" s="117"/>
      <c r="M15" s="126"/>
      <c r="N15" s="127"/>
      <c r="O15" s="118"/>
      <c r="P15" s="119"/>
      <c r="Q15" s="118"/>
      <c r="R15" s="119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8"/>
      <c r="E16" s="121"/>
      <c r="F16" s="121"/>
      <c r="G16" s="125"/>
      <c r="H16" s="125"/>
      <c r="I16" s="122"/>
      <c r="J16" s="117"/>
      <c r="K16" s="116"/>
      <c r="L16" s="117"/>
      <c r="M16" s="126"/>
      <c r="N16" s="127"/>
      <c r="O16" s="118"/>
      <c r="P16" s="119"/>
      <c r="Q16" s="118"/>
      <c r="R16" s="119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29"/>
      <c r="F17" s="129"/>
      <c r="G17" s="125"/>
      <c r="H17" s="125"/>
      <c r="I17" s="122"/>
      <c r="J17" s="117"/>
      <c r="K17" s="116"/>
      <c r="L17" s="117"/>
      <c r="M17" s="116"/>
      <c r="N17" s="117"/>
      <c r="O17" s="118"/>
      <c r="P17" s="119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8"/>
      <c r="F18" s="119"/>
      <c r="G18" s="126"/>
      <c r="H18" s="127"/>
      <c r="I18" s="116"/>
      <c r="J18" s="117"/>
      <c r="K18" s="116"/>
      <c r="L18" s="117"/>
      <c r="M18" s="116"/>
      <c r="N18" s="117"/>
      <c r="O18" s="118"/>
      <c r="P18" s="119"/>
      <c r="Q18" s="118"/>
      <c r="R18" s="119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47" t="s">
        <v>50</v>
      </c>
      <c r="E19" s="118"/>
      <c r="F19" s="119"/>
      <c r="G19" s="126">
        <v>8</v>
      </c>
      <c r="H19" s="127"/>
      <c r="I19" s="116"/>
      <c r="J19" s="117"/>
      <c r="K19" s="116"/>
      <c r="L19" s="117"/>
      <c r="M19" s="116"/>
      <c r="N19" s="117"/>
      <c r="O19" s="118"/>
      <c r="P19" s="119"/>
      <c r="Q19" s="118"/>
      <c r="R19" s="119"/>
      <c r="S19" s="25">
        <f>E19+G19+I19+K19+M19+O19+Q19</f>
        <v>8</v>
      </c>
      <c r="T19" s="25">
        <f>SUM(S19-U19-V19)</f>
        <v>8</v>
      </c>
      <c r="U19" s="29"/>
      <c r="V19" s="28"/>
    </row>
    <row r="20" spans="1:22" x14ac:dyDescent="0.25">
      <c r="A20" s="19"/>
      <c r="B20" s="19"/>
      <c r="C20" s="19"/>
      <c r="D20" s="61"/>
      <c r="E20" s="118"/>
      <c r="F20" s="119"/>
      <c r="G20" s="126"/>
      <c r="H20" s="127"/>
      <c r="I20" s="116"/>
      <c r="J20" s="117"/>
      <c r="K20" s="116"/>
      <c r="L20" s="117"/>
      <c r="M20" s="116"/>
      <c r="N20" s="117"/>
      <c r="O20" s="118"/>
      <c r="P20" s="119"/>
      <c r="Q20" s="118"/>
      <c r="R20" s="119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94"/>
      <c r="B21" s="94"/>
      <c r="C21" s="94"/>
      <c r="D21" s="23"/>
      <c r="E21" s="116"/>
      <c r="F21" s="117"/>
      <c r="G21" s="95"/>
      <c r="H21" s="96"/>
      <c r="I21" s="116"/>
      <c r="J21" s="117"/>
      <c r="K21" s="116"/>
      <c r="L21" s="117"/>
      <c r="M21" s="116"/>
      <c r="N21" s="117"/>
      <c r="O21" s="118"/>
      <c r="P21" s="119"/>
      <c r="Q21" s="118"/>
      <c r="R21" s="119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91"/>
      <c r="B22" s="91"/>
      <c r="C22" s="91"/>
      <c r="D22" s="23"/>
      <c r="E22" s="116"/>
      <c r="F22" s="117"/>
      <c r="G22" s="92"/>
      <c r="H22" s="93"/>
      <c r="I22" s="116"/>
      <c r="J22" s="117"/>
      <c r="K22" s="116"/>
      <c r="L22" s="117"/>
      <c r="M22" s="116"/>
      <c r="N22" s="117"/>
      <c r="O22" s="118"/>
      <c r="P22" s="119"/>
      <c r="Q22" s="118"/>
      <c r="R22" s="119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8"/>
      <c r="F23" s="119"/>
      <c r="G23" s="126"/>
      <c r="H23" s="127"/>
      <c r="I23" s="116"/>
      <c r="J23" s="117"/>
      <c r="K23" s="116"/>
      <c r="L23" s="117"/>
      <c r="M23" s="116"/>
      <c r="N23" s="117"/>
      <c r="O23" s="118"/>
      <c r="P23" s="119"/>
      <c r="Q23" s="118"/>
      <c r="R23" s="119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90"/>
      <c r="B24" s="90"/>
      <c r="C24" s="90"/>
      <c r="D24" s="23"/>
      <c r="E24" s="116"/>
      <c r="F24" s="117"/>
      <c r="G24" s="56"/>
      <c r="H24" s="57"/>
      <c r="I24" s="116"/>
      <c r="J24" s="117"/>
      <c r="K24" s="116"/>
      <c r="L24" s="117"/>
      <c r="M24" s="116"/>
      <c r="N24" s="117"/>
      <c r="O24" s="118"/>
      <c r="P24" s="119"/>
      <c r="Q24" s="118"/>
      <c r="R24" s="119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8"/>
      <c r="F25" s="119"/>
      <c r="G25" s="126"/>
      <c r="H25" s="127"/>
      <c r="I25" s="118"/>
      <c r="J25" s="119"/>
      <c r="K25" s="118"/>
      <c r="L25" s="119"/>
      <c r="M25" s="126"/>
      <c r="N25" s="127"/>
      <c r="O25" s="118"/>
      <c r="P25" s="119"/>
      <c r="Q25" s="118"/>
      <c r="R25" s="119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8"/>
      <c r="F26" s="119"/>
      <c r="G26" s="118"/>
      <c r="H26" s="119"/>
      <c r="I26" s="118"/>
      <c r="J26" s="119"/>
      <c r="K26" s="118"/>
      <c r="L26" s="119"/>
      <c r="M26" s="126">
        <v>8</v>
      </c>
      <c r="N26" s="127"/>
      <c r="O26" s="118"/>
      <c r="P26" s="119"/>
      <c r="Q26" s="118"/>
      <c r="R26" s="119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5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8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2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8.4499999999999993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5" t="s">
        <v>107</v>
      </c>
      <c r="C4" s="48">
        <v>71</v>
      </c>
      <c r="D4" s="39" t="s">
        <v>77</v>
      </c>
      <c r="E4" s="121">
        <v>8</v>
      </c>
      <c r="F4" s="121"/>
      <c r="G4" s="121">
        <v>6</v>
      </c>
      <c r="H4" s="121"/>
      <c r="I4" s="121"/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109">
        <v>6428</v>
      </c>
      <c r="B5" s="115" t="s">
        <v>105</v>
      </c>
      <c r="C5" s="48">
        <v>10</v>
      </c>
      <c r="D5" s="39" t="s">
        <v>72</v>
      </c>
      <c r="E5" s="121"/>
      <c r="F5" s="121"/>
      <c r="G5" s="121">
        <v>1.25</v>
      </c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1.25</v>
      </c>
      <c r="T5" s="25">
        <f t="shared" si="0"/>
        <v>1.25</v>
      </c>
      <c r="U5" s="28"/>
      <c r="V5" s="28"/>
    </row>
    <row r="6" spans="1:22" x14ac:dyDescent="0.25">
      <c r="A6" s="48">
        <v>6436</v>
      </c>
      <c r="B6" s="115" t="s">
        <v>108</v>
      </c>
      <c r="C6" s="48">
        <v>81</v>
      </c>
      <c r="D6" s="39" t="s">
        <v>79</v>
      </c>
      <c r="E6" s="121"/>
      <c r="F6" s="121"/>
      <c r="G6" s="121"/>
      <c r="H6" s="121"/>
      <c r="I6" s="122">
        <v>6</v>
      </c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8">
        <v>6344</v>
      </c>
      <c r="B7" s="115" t="s">
        <v>106</v>
      </c>
      <c r="C7" s="50">
        <v>47</v>
      </c>
      <c r="D7" s="39" t="s">
        <v>93</v>
      </c>
      <c r="E7" s="121"/>
      <c r="F7" s="121"/>
      <c r="G7" s="121"/>
      <c r="H7" s="121"/>
      <c r="I7" s="122">
        <v>2</v>
      </c>
      <c r="J7" s="117"/>
      <c r="K7" s="116">
        <v>8</v>
      </c>
      <c r="L7" s="117"/>
      <c r="M7" s="116"/>
      <c r="N7" s="117"/>
      <c r="O7" s="116"/>
      <c r="P7" s="117"/>
      <c r="Q7" s="118"/>
      <c r="R7" s="119"/>
      <c r="S7" s="25">
        <f t="shared" si="1"/>
        <v>10</v>
      </c>
      <c r="T7" s="25">
        <f t="shared" si="0"/>
        <v>10</v>
      </c>
      <c r="U7" s="28"/>
      <c r="V7" s="28"/>
    </row>
    <row r="8" spans="1:22" x14ac:dyDescent="0.25">
      <c r="A8" s="48"/>
      <c r="B8" s="48"/>
      <c r="C8" s="50"/>
      <c r="D8" s="58"/>
      <c r="E8" s="121"/>
      <c r="F8" s="121"/>
      <c r="G8" s="121"/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8"/>
      <c r="C16" s="48"/>
      <c r="D16" s="59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>
        <v>8</v>
      </c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7.25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31.25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5" sqref="B5"/>
    </sheetView>
  </sheetViews>
  <sheetFormatPr defaultColWidth="10.42578125" defaultRowHeight="15.75" x14ac:dyDescent="0.25"/>
  <cols>
    <col min="1" max="1" width="8.7109375" style="16" customWidth="1"/>
    <col min="2" max="2" width="12.2851562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84">
        <v>8</v>
      </c>
      <c r="F3" s="84">
        <v>16.3</v>
      </c>
      <c r="G3" s="84">
        <v>8</v>
      </c>
      <c r="H3" s="84">
        <v>16.3</v>
      </c>
      <c r="I3" s="84">
        <v>8</v>
      </c>
      <c r="J3" s="84">
        <v>16.3</v>
      </c>
      <c r="K3" s="84">
        <v>8</v>
      </c>
      <c r="L3" s="84">
        <v>16.3</v>
      </c>
      <c r="M3" s="84"/>
      <c r="N3" s="84"/>
      <c r="O3" s="84"/>
      <c r="P3" s="84"/>
      <c r="Q3" s="55"/>
      <c r="R3" s="55"/>
      <c r="S3" s="25"/>
      <c r="T3" s="25"/>
      <c r="U3" s="26"/>
      <c r="V3" s="26"/>
    </row>
    <row r="4" spans="1:22" x14ac:dyDescent="0.25">
      <c r="A4" s="48">
        <v>6428</v>
      </c>
      <c r="B4" s="115" t="s">
        <v>105</v>
      </c>
      <c r="C4" s="50">
        <v>10</v>
      </c>
      <c r="D4" s="58" t="s">
        <v>72</v>
      </c>
      <c r="E4" s="121">
        <v>8</v>
      </c>
      <c r="F4" s="121"/>
      <c r="G4" s="121">
        <v>2.75</v>
      </c>
      <c r="H4" s="121"/>
      <c r="I4" s="121"/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10.75</v>
      </c>
      <c r="T4" s="25">
        <f t="shared" ref="T4:T21" si="0">SUM(S4-U4-V4)</f>
        <v>10.75</v>
      </c>
      <c r="U4" s="28"/>
      <c r="V4" s="28"/>
    </row>
    <row r="5" spans="1:22" x14ac:dyDescent="0.25">
      <c r="A5" s="48">
        <v>6478</v>
      </c>
      <c r="B5" s="115" t="s">
        <v>111</v>
      </c>
      <c r="C5" s="50">
        <v>7</v>
      </c>
      <c r="D5" s="58" t="s">
        <v>86</v>
      </c>
      <c r="E5" s="121"/>
      <c r="F5" s="121"/>
      <c r="G5" s="121">
        <v>1.5</v>
      </c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4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6435</v>
      </c>
      <c r="B6" s="115" t="s">
        <v>107</v>
      </c>
      <c r="C6" s="50">
        <v>62</v>
      </c>
      <c r="D6" s="39" t="s">
        <v>80</v>
      </c>
      <c r="E6" s="121"/>
      <c r="F6" s="121"/>
      <c r="G6" s="121">
        <v>3</v>
      </c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6435</v>
      </c>
      <c r="B7" s="115" t="s">
        <v>107</v>
      </c>
      <c r="C7" s="48">
        <v>78</v>
      </c>
      <c r="D7" s="39" t="s">
        <v>87</v>
      </c>
      <c r="E7" s="121"/>
      <c r="F7" s="121"/>
      <c r="G7" s="121">
        <v>0.25</v>
      </c>
      <c r="H7" s="121"/>
      <c r="I7" s="122">
        <v>0.25</v>
      </c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6435</v>
      </c>
      <c r="B8" s="115" t="s">
        <v>107</v>
      </c>
      <c r="C8" s="48">
        <v>71</v>
      </c>
      <c r="D8" s="39" t="s">
        <v>79</v>
      </c>
      <c r="E8" s="121"/>
      <c r="F8" s="121"/>
      <c r="G8" s="121">
        <v>0.5</v>
      </c>
      <c r="H8" s="121"/>
      <c r="I8" s="122">
        <v>0.5</v>
      </c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6435</v>
      </c>
      <c r="B9" s="115" t="s">
        <v>107</v>
      </c>
      <c r="C9" s="50">
        <v>41</v>
      </c>
      <c r="D9" s="58" t="s">
        <v>80</v>
      </c>
      <c r="E9" s="116"/>
      <c r="F9" s="117"/>
      <c r="G9" s="116"/>
      <c r="H9" s="117"/>
      <c r="I9" s="116">
        <v>7.25</v>
      </c>
      <c r="J9" s="117"/>
      <c r="K9" s="116">
        <v>8</v>
      </c>
      <c r="L9" s="117"/>
      <c r="M9" s="116"/>
      <c r="N9" s="117"/>
      <c r="O9" s="116"/>
      <c r="P9" s="117"/>
      <c r="Q9" s="118"/>
      <c r="R9" s="119"/>
      <c r="S9" s="25">
        <f t="shared" si="1"/>
        <v>15.25</v>
      </c>
      <c r="T9" s="25">
        <f t="shared" si="0"/>
        <v>15.25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58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8"/>
      <c r="B19" s="48"/>
      <c r="C19" s="48"/>
      <c r="D19" s="27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4"/>
      <c r="B20" s="104"/>
      <c r="C20" s="104"/>
      <c r="D20" s="23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76"/>
      <c r="B21" s="76"/>
      <c r="C21" s="76"/>
      <c r="D21" s="23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8"/>
      <c r="R21" s="11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8"/>
      <c r="F23" s="119"/>
      <c r="G23" s="118"/>
      <c r="H23" s="119"/>
      <c r="I23" s="118"/>
      <c r="J23" s="119"/>
      <c r="K23" s="118"/>
      <c r="L23" s="119"/>
      <c r="M23" s="118">
        <v>8</v>
      </c>
      <c r="N23" s="119"/>
      <c r="O23" s="118"/>
      <c r="P23" s="119"/>
      <c r="Q23" s="118"/>
      <c r="R23" s="11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3">
        <f>SUM(E4:E23)</f>
        <v>8</v>
      </c>
      <c r="F24" s="124"/>
      <c r="G24" s="123">
        <f>SUM(G4:G23)</f>
        <v>8</v>
      </c>
      <c r="H24" s="124"/>
      <c r="I24" s="123">
        <f>SUM(I4:I23)</f>
        <v>8</v>
      </c>
      <c r="J24" s="124"/>
      <c r="K24" s="123">
        <f>SUM(K4:K23)</f>
        <v>8</v>
      </c>
      <c r="L24" s="124"/>
      <c r="M24" s="123">
        <f>SUM(M4:M23)</f>
        <v>8</v>
      </c>
      <c r="N24" s="124"/>
      <c r="O24" s="123">
        <f>SUM(O4:O23)</f>
        <v>0</v>
      </c>
      <c r="P24" s="124"/>
      <c r="Q24" s="123">
        <f>SUM(Q4:Q23)</f>
        <v>0</v>
      </c>
      <c r="R24" s="12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32</v>
      </c>
      <c r="I29" s="2">
        <v>3600</v>
      </c>
    </row>
    <row r="30" spans="1:22" x14ac:dyDescent="0.25">
      <c r="A30" s="16" t="s">
        <v>26</v>
      </c>
      <c r="C30" s="41">
        <f>U26</f>
        <v>0</v>
      </c>
      <c r="D30" s="33"/>
      <c r="I30" s="45"/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40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8" sqref="B8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6428</v>
      </c>
      <c r="B4" s="115" t="s">
        <v>105</v>
      </c>
      <c r="C4" s="48">
        <v>13</v>
      </c>
      <c r="D4" s="27" t="s">
        <v>76</v>
      </c>
      <c r="E4" s="121">
        <v>8</v>
      </c>
      <c r="F4" s="121"/>
      <c r="G4" s="121">
        <v>4.25</v>
      </c>
      <c r="H4" s="121"/>
      <c r="I4" s="121"/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12.25</v>
      </c>
      <c r="T4" s="25">
        <f t="shared" ref="T4:T20" si="0">SUM(S4-U4-V4)</f>
        <v>12.25</v>
      </c>
      <c r="U4" s="28"/>
      <c r="V4" s="28"/>
    </row>
    <row r="5" spans="1:22" x14ac:dyDescent="0.25">
      <c r="A5" s="48">
        <v>6344</v>
      </c>
      <c r="B5" s="115" t="s">
        <v>106</v>
      </c>
      <c r="C5" s="48">
        <v>47</v>
      </c>
      <c r="D5" s="27" t="s">
        <v>82</v>
      </c>
      <c r="E5" s="121"/>
      <c r="F5" s="121"/>
      <c r="G5" s="121">
        <v>2</v>
      </c>
      <c r="H5" s="121"/>
      <c r="I5" s="121">
        <v>5</v>
      </c>
      <c r="J5" s="121"/>
      <c r="K5" s="121"/>
      <c r="L5" s="121"/>
      <c r="M5" s="116"/>
      <c r="N5" s="117"/>
      <c r="O5" s="116"/>
      <c r="P5" s="117"/>
      <c r="Q5" s="118"/>
      <c r="R5" s="119"/>
      <c r="S5" s="25">
        <f t="shared" ref="S5:S23" si="1">E5+G5+I5+K5+M5+O5+Q5</f>
        <v>7</v>
      </c>
      <c r="T5" s="25">
        <f t="shared" si="0"/>
        <v>7</v>
      </c>
      <c r="U5" s="28"/>
      <c r="V5" s="28"/>
    </row>
    <row r="6" spans="1:22" x14ac:dyDescent="0.25">
      <c r="A6" s="48">
        <v>6435</v>
      </c>
      <c r="B6" s="115" t="s">
        <v>107</v>
      </c>
      <c r="C6" s="48">
        <v>42</v>
      </c>
      <c r="D6" s="27" t="s">
        <v>82</v>
      </c>
      <c r="E6" s="121"/>
      <c r="F6" s="121"/>
      <c r="G6" s="121">
        <v>0.5</v>
      </c>
      <c r="H6" s="121"/>
      <c r="I6" s="121"/>
      <c r="J6" s="121"/>
      <c r="K6" s="121"/>
      <c r="L6" s="121"/>
      <c r="M6" s="116"/>
      <c r="N6" s="117"/>
      <c r="O6" s="116"/>
      <c r="P6" s="117"/>
      <c r="Q6" s="118"/>
      <c r="R6" s="11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15" t="s">
        <v>107</v>
      </c>
      <c r="C7" s="48">
        <v>81</v>
      </c>
      <c r="D7" s="27" t="s">
        <v>88</v>
      </c>
      <c r="E7" s="121"/>
      <c r="F7" s="121"/>
      <c r="G7" s="121">
        <v>1.25</v>
      </c>
      <c r="H7" s="121"/>
      <c r="I7" s="121"/>
      <c r="J7" s="121"/>
      <c r="K7" s="121"/>
      <c r="L7" s="121"/>
      <c r="M7" s="116"/>
      <c r="N7" s="117"/>
      <c r="O7" s="116"/>
      <c r="P7" s="117"/>
      <c r="Q7" s="118"/>
      <c r="R7" s="119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8">
        <v>6435</v>
      </c>
      <c r="B8" s="115" t="s">
        <v>107</v>
      </c>
      <c r="C8" s="48">
        <v>57</v>
      </c>
      <c r="D8" s="27" t="s">
        <v>93</v>
      </c>
      <c r="E8" s="121"/>
      <c r="F8" s="121"/>
      <c r="G8" s="121"/>
      <c r="H8" s="121"/>
      <c r="I8" s="121">
        <v>3</v>
      </c>
      <c r="J8" s="121"/>
      <c r="K8" s="121">
        <v>8</v>
      </c>
      <c r="L8" s="121"/>
      <c r="M8" s="116"/>
      <c r="N8" s="117"/>
      <c r="O8" s="116"/>
      <c r="P8" s="117"/>
      <c r="Q8" s="118"/>
      <c r="R8" s="119"/>
      <c r="S8" s="25">
        <f t="shared" si="1"/>
        <v>11</v>
      </c>
      <c r="T8" s="25">
        <f t="shared" si="0"/>
        <v>11</v>
      </c>
      <c r="U8" s="28"/>
      <c r="V8" s="28"/>
    </row>
    <row r="9" spans="1:22" x14ac:dyDescent="0.25">
      <c r="A9" s="48"/>
      <c r="B9" s="48"/>
      <c r="C9" s="48"/>
      <c r="D9" s="27"/>
      <c r="E9" s="121"/>
      <c r="F9" s="121"/>
      <c r="G9" s="121"/>
      <c r="H9" s="121"/>
      <c r="I9" s="121"/>
      <c r="J9" s="121"/>
      <c r="K9" s="121"/>
      <c r="L9" s="121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27"/>
      <c r="E10" s="121"/>
      <c r="F10" s="121"/>
      <c r="G10" s="121"/>
      <c r="H10" s="121"/>
      <c r="I10" s="121"/>
      <c r="J10" s="121"/>
      <c r="K10" s="121"/>
      <c r="L10" s="121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50"/>
      <c r="D11" s="58"/>
      <c r="E11" s="121"/>
      <c r="F11" s="121"/>
      <c r="G11" s="121"/>
      <c r="H11" s="121"/>
      <c r="I11" s="121"/>
      <c r="J11" s="121"/>
      <c r="K11" s="121"/>
      <c r="L11" s="121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1"/>
      <c r="F12" s="121"/>
      <c r="G12" s="121"/>
      <c r="H12" s="121"/>
      <c r="I12" s="121"/>
      <c r="J12" s="121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9"/>
      <c r="E13" s="121"/>
      <c r="F13" s="121"/>
      <c r="G13" s="121"/>
      <c r="H13" s="121"/>
      <c r="I13" s="121"/>
      <c r="J13" s="121"/>
      <c r="K13" s="116"/>
      <c r="L13" s="117"/>
      <c r="M13" s="116"/>
      <c r="N13" s="117"/>
      <c r="O13" s="116"/>
      <c r="P13" s="117"/>
      <c r="Q13" s="118"/>
      <c r="R13" s="119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7"/>
      <c r="G14" s="121"/>
      <c r="H14" s="121"/>
      <c r="I14" s="121"/>
      <c r="J14" s="121"/>
      <c r="K14" s="116"/>
      <c r="L14" s="117"/>
      <c r="M14" s="116"/>
      <c r="N14" s="117"/>
      <c r="O14" s="116"/>
      <c r="P14" s="117"/>
      <c r="Q14" s="118"/>
      <c r="R14" s="11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21"/>
      <c r="H15" s="121"/>
      <c r="I15" s="121"/>
      <c r="J15" s="121"/>
      <c r="K15" s="116"/>
      <c r="L15" s="117"/>
      <c r="M15" s="116"/>
      <c r="N15" s="117"/>
      <c r="O15" s="116"/>
      <c r="P15" s="117"/>
      <c r="Q15" s="118"/>
      <c r="R15" s="11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6"/>
      <c r="F16" s="117"/>
      <c r="G16" s="121"/>
      <c r="H16" s="121"/>
      <c r="I16" s="121"/>
      <c r="J16" s="121"/>
      <c r="K16" s="116"/>
      <c r="L16" s="117"/>
      <c r="M16" s="116"/>
      <c r="N16" s="117"/>
      <c r="O16" s="116"/>
      <c r="P16" s="117"/>
      <c r="Q16" s="118"/>
      <c r="R16" s="11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99"/>
      <c r="B17" s="48"/>
      <c r="C17" s="48"/>
      <c r="D17" s="59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87"/>
      <c r="C18" s="87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/>
      <c r="B20" s="48"/>
      <c r="C20" s="48"/>
      <c r="D20" s="27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8"/>
      <c r="R20" s="11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8"/>
      <c r="F22" s="119"/>
      <c r="G22" s="118"/>
      <c r="H22" s="119"/>
      <c r="I22" s="118"/>
      <c r="J22" s="119"/>
      <c r="K22" s="118"/>
      <c r="L22" s="119"/>
      <c r="M22" s="118">
        <v>8</v>
      </c>
      <c r="N22" s="119"/>
      <c r="O22" s="118"/>
      <c r="P22" s="119"/>
      <c r="Q22" s="118"/>
      <c r="R22" s="119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3">
        <f>SUM(E4:E22)</f>
        <v>8</v>
      </c>
      <c r="F23" s="124"/>
      <c r="G23" s="123">
        <f>SUM(G4:G22)</f>
        <v>8</v>
      </c>
      <c r="H23" s="124"/>
      <c r="I23" s="123">
        <f>SUM(I4:I22)</f>
        <v>8</v>
      </c>
      <c r="J23" s="124"/>
      <c r="K23" s="123">
        <f>SUM(K4:K22)</f>
        <v>8</v>
      </c>
      <c r="L23" s="124"/>
      <c r="M23" s="123">
        <f>SUM(M4:M22)</f>
        <v>8</v>
      </c>
      <c r="N23" s="124"/>
      <c r="O23" s="123">
        <f>SUM(O4:O22)</f>
        <v>0</v>
      </c>
      <c r="P23" s="124"/>
      <c r="Q23" s="123">
        <f>SUM(Q4:Q22)</f>
        <v>0</v>
      </c>
      <c r="R23" s="124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/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6428</v>
      </c>
      <c r="B4" s="115" t="s">
        <v>105</v>
      </c>
      <c r="C4" s="48">
        <v>10</v>
      </c>
      <c r="D4" s="27" t="s">
        <v>76</v>
      </c>
      <c r="E4" s="121">
        <v>8</v>
      </c>
      <c r="F4" s="121"/>
      <c r="G4" s="121">
        <v>2.5</v>
      </c>
      <c r="H4" s="121"/>
      <c r="I4" s="121"/>
      <c r="J4" s="121"/>
      <c r="K4" s="121"/>
      <c r="L4" s="121"/>
      <c r="M4" s="121"/>
      <c r="N4" s="121"/>
      <c r="O4" s="121"/>
      <c r="P4" s="121"/>
      <c r="Q4" s="118"/>
      <c r="R4" s="119"/>
      <c r="S4" s="25">
        <f>E4+G4+I4+K4+M4+O4+Q4</f>
        <v>10.5</v>
      </c>
      <c r="T4" s="25">
        <f t="shared" ref="T4:T17" si="0">SUM(S4-U4-V4)</f>
        <v>10.5</v>
      </c>
      <c r="U4" s="28"/>
      <c r="V4" s="28"/>
    </row>
    <row r="5" spans="1:22" x14ac:dyDescent="0.25">
      <c r="A5" s="48">
        <v>6435</v>
      </c>
      <c r="B5" s="115" t="s">
        <v>107</v>
      </c>
      <c r="C5" s="50">
        <v>38</v>
      </c>
      <c r="D5" s="58" t="s">
        <v>77</v>
      </c>
      <c r="E5" s="121"/>
      <c r="F5" s="121"/>
      <c r="G5" s="121">
        <v>0.25</v>
      </c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6428</v>
      </c>
      <c r="B6" s="115" t="s">
        <v>105</v>
      </c>
      <c r="C6" s="48">
        <v>12</v>
      </c>
      <c r="D6" s="27" t="s">
        <v>82</v>
      </c>
      <c r="E6" s="121"/>
      <c r="F6" s="121"/>
      <c r="G6" s="121">
        <v>4.75</v>
      </c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4.75</v>
      </c>
      <c r="T6" s="25">
        <f t="shared" si="0"/>
        <v>4.75</v>
      </c>
      <c r="U6" s="28"/>
      <c r="V6" s="28"/>
    </row>
    <row r="7" spans="1:22" x14ac:dyDescent="0.25">
      <c r="A7" s="48">
        <v>6428</v>
      </c>
      <c r="B7" s="115" t="s">
        <v>105</v>
      </c>
      <c r="C7" s="48">
        <v>13</v>
      </c>
      <c r="D7" s="27" t="s">
        <v>82</v>
      </c>
      <c r="E7" s="121"/>
      <c r="F7" s="121"/>
      <c r="G7" s="121">
        <v>0.5</v>
      </c>
      <c r="H7" s="121"/>
      <c r="I7" s="122">
        <v>8</v>
      </c>
      <c r="J7" s="117"/>
      <c r="K7" s="116">
        <v>8</v>
      </c>
      <c r="L7" s="117"/>
      <c r="M7" s="116"/>
      <c r="N7" s="117"/>
      <c r="O7" s="116"/>
      <c r="P7" s="117"/>
      <c r="Q7" s="118"/>
      <c r="R7" s="119"/>
      <c r="S7" s="25">
        <f t="shared" si="1"/>
        <v>16.5</v>
      </c>
      <c r="T7" s="25">
        <f t="shared" si="0"/>
        <v>16.5</v>
      </c>
      <c r="U7" s="28"/>
      <c r="V7" s="28"/>
    </row>
    <row r="8" spans="1:22" x14ac:dyDescent="0.25">
      <c r="A8" s="48"/>
      <c r="B8" s="48"/>
      <c r="C8" s="50"/>
      <c r="D8" s="39"/>
      <c r="E8" s="121"/>
      <c r="F8" s="121"/>
      <c r="G8" s="121"/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51"/>
      <c r="C9" s="50"/>
      <c r="D9" s="39"/>
      <c r="E9" s="116"/>
      <c r="F9" s="117"/>
      <c r="G9" s="121"/>
      <c r="H9" s="121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16"/>
      <c r="F10" s="117"/>
      <c r="G10" s="121"/>
      <c r="H10" s="121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6"/>
      <c r="F11" s="117"/>
      <c r="G11" s="121"/>
      <c r="H11" s="121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8"/>
      <c r="E12" s="116"/>
      <c r="F12" s="117"/>
      <c r="G12" s="121"/>
      <c r="H12" s="121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8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30"/>
      <c r="P18" s="131"/>
      <c r="Q18" s="130"/>
      <c r="R18" s="13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30"/>
      <c r="F19" s="131"/>
      <c r="G19" s="130"/>
      <c r="H19" s="131"/>
      <c r="I19" s="130"/>
      <c r="J19" s="131"/>
      <c r="K19" s="130"/>
      <c r="L19" s="131"/>
      <c r="M19" s="118">
        <v>8</v>
      </c>
      <c r="N19" s="119"/>
      <c r="O19" s="130"/>
      <c r="P19" s="131"/>
      <c r="Q19" s="130"/>
      <c r="R19" s="131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8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15" t="s">
        <v>107</v>
      </c>
      <c r="C4" s="50">
        <v>61</v>
      </c>
      <c r="D4" s="58" t="s">
        <v>73</v>
      </c>
      <c r="E4" s="121">
        <v>8</v>
      </c>
      <c r="F4" s="121"/>
      <c r="G4" s="121">
        <v>8</v>
      </c>
      <c r="H4" s="121"/>
      <c r="I4" s="121">
        <v>8</v>
      </c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8">
        <v>6436</v>
      </c>
      <c r="B5" s="115" t="s">
        <v>108</v>
      </c>
      <c r="C5" s="48">
        <v>71</v>
      </c>
      <c r="D5" s="39" t="s">
        <v>102</v>
      </c>
      <c r="E5" s="121"/>
      <c r="F5" s="121"/>
      <c r="G5" s="121"/>
      <c r="H5" s="121"/>
      <c r="I5" s="122"/>
      <c r="J5" s="117"/>
      <c r="K5" s="122">
        <v>8</v>
      </c>
      <c r="L5" s="117"/>
      <c r="M5" s="122"/>
      <c r="N5" s="117"/>
      <c r="O5" s="116"/>
      <c r="P5" s="117"/>
      <c r="Q5" s="118"/>
      <c r="R5" s="119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8"/>
      <c r="B6" s="48"/>
      <c r="C6" s="50"/>
      <c r="D6" s="39"/>
      <c r="E6" s="121"/>
      <c r="F6" s="121"/>
      <c r="G6" s="121"/>
      <c r="H6" s="121"/>
      <c r="I6" s="122"/>
      <c r="J6" s="117"/>
      <c r="K6" s="122"/>
      <c r="L6" s="117"/>
      <c r="M6" s="122"/>
      <c r="N6" s="117"/>
      <c r="O6" s="116"/>
      <c r="P6" s="117"/>
      <c r="Q6" s="118"/>
      <c r="R6" s="11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58"/>
      <c r="E7" s="121"/>
      <c r="F7" s="121"/>
      <c r="G7" s="121"/>
      <c r="H7" s="121"/>
      <c r="I7" s="122"/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51"/>
      <c r="C8" s="50"/>
      <c r="D8" s="58"/>
      <c r="E8" s="121"/>
      <c r="F8" s="121"/>
      <c r="G8" s="121"/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21"/>
      <c r="F11" s="121"/>
      <c r="G11" s="121"/>
      <c r="H11" s="121"/>
      <c r="I11" s="122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21"/>
      <c r="F12" s="121"/>
      <c r="G12" s="121"/>
      <c r="H12" s="121"/>
      <c r="I12" s="122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7"/>
      <c r="B13" s="97"/>
      <c r="C13" s="97"/>
      <c r="D13" s="23"/>
      <c r="E13" s="116"/>
      <c r="F13" s="117"/>
      <c r="G13" s="116"/>
      <c r="H13" s="117"/>
      <c r="I13" s="122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21"/>
      <c r="F14" s="121"/>
      <c r="G14" s="121"/>
      <c r="H14" s="121"/>
      <c r="I14" s="122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21"/>
      <c r="F15" s="121"/>
      <c r="G15" s="121"/>
      <c r="H15" s="121"/>
      <c r="I15" s="122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8"/>
      <c r="B17" s="88"/>
      <c r="C17" s="88"/>
      <c r="D17" s="23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8"/>
      <c r="F19" s="119"/>
      <c r="G19" s="118"/>
      <c r="H19" s="119"/>
      <c r="I19" s="118"/>
      <c r="J19" s="119"/>
      <c r="K19" s="118"/>
      <c r="L19" s="119"/>
      <c r="M19" s="118">
        <v>8</v>
      </c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8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5" right="0.75" top="1" bottom="1" header="0.5" footer="0.5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5" t="s">
        <v>107</v>
      </c>
      <c r="C4" s="50">
        <v>38</v>
      </c>
      <c r="D4" s="58" t="s">
        <v>77</v>
      </c>
      <c r="E4" s="121">
        <v>1</v>
      </c>
      <c r="F4" s="121"/>
      <c r="G4" s="121"/>
      <c r="H4" s="121"/>
      <c r="I4" s="122"/>
      <c r="J4" s="117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6435</v>
      </c>
      <c r="B5" s="115" t="s">
        <v>107</v>
      </c>
      <c r="C5" s="48">
        <v>71</v>
      </c>
      <c r="D5" s="39" t="s">
        <v>77</v>
      </c>
      <c r="E5" s="121">
        <v>2</v>
      </c>
      <c r="F5" s="121"/>
      <c r="G5" s="121"/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112">
        <v>6428</v>
      </c>
      <c r="B6" s="115" t="s">
        <v>105</v>
      </c>
      <c r="C6" s="48">
        <v>10</v>
      </c>
      <c r="D6" s="39" t="s">
        <v>72</v>
      </c>
      <c r="E6" s="121">
        <v>4</v>
      </c>
      <c r="F6" s="121"/>
      <c r="G6" s="121">
        <v>1</v>
      </c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8">
        <v>6436</v>
      </c>
      <c r="B7" s="115" t="s">
        <v>108</v>
      </c>
      <c r="C7" s="50">
        <v>85</v>
      </c>
      <c r="D7" s="58" t="s">
        <v>81</v>
      </c>
      <c r="E7" s="121"/>
      <c r="F7" s="121"/>
      <c r="G7" s="121">
        <v>5.5</v>
      </c>
      <c r="H7" s="121"/>
      <c r="I7" s="122">
        <v>6.5</v>
      </c>
      <c r="J7" s="117"/>
      <c r="K7" s="116">
        <v>2</v>
      </c>
      <c r="L7" s="117"/>
      <c r="M7" s="116"/>
      <c r="N7" s="117"/>
      <c r="O7" s="116"/>
      <c r="P7" s="117"/>
      <c r="Q7" s="118"/>
      <c r="R7" s="119"/>
      <c r="S7" s="25">
        <f t="shared" si="1"/>
        <v>14</v>
      </c>
      <c r="T7" s="25">
        <f t="shared" si="0"/>
        <v>14</v>
      </c>
      <c r="U7" s="28"/>
      <c r="V7" s="28"/>
    </row>
    <row r="8" spans="1:22" x14ac:dyDescent="0.25">
      <c r="A8" s="48">
        <v>6435</v>
      </c>
      <c r="B8" s="115" t="s">
        <v>107</v>
      </c>
      <c r="C8" s="50">
        <v>81</v>
      </c>
      <c r="D8" s="58" t="s">
        <v>96</v>
      </c>
      <c r="E8" s="121"/>
      <c r="F8" s="121"/>
      <c r="G8" s="121">
        <v>0.5</v>
      </c>
      <c r="H8" s="121"/>
      <c r="I8" s="122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6435</v>
      </c>
      <c r="B9" s="115" t="s">
        <v>107</v>
      </c>
      <c r="C9" s="50">
        <v>47</v>
      </c>
      <c r="D9" s="58" t="s">
        <v>71</v>
      </c>
      <c r="E9" s="116"/>
      <c r="F9" s="117"/>
      <c r="G9" s="116"/>
      <c r="H9" s="117"/>
      <c r="I9" s="116">
        <v>0.5</v>
      </c>
      <c r="J9" s="117"/>
      <c r="K9" s="116">
        <v>2</v>
      </c>
      <c r="L9" s="117"/>
      <c r="M9" s="116"/>
      <c r="N9" s="117"/>
      <c r="O9" s="116"/>
      <c r="P9" s="117"/>
      <c r="Q9" s="118"/>
      <c r="R9" s="119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8">
        <v>6435</v>
      </c>
      <c r="B10" s="115" t="s">
        <v>107</v>
      </c>
      <c r="C10" s="50">
        <v>61</v>
      </c>
      <c r="D10" s="58" t="s">
        <v>73</v>
      </c>
      <c r="E10" s="116"/>
      <c r="F10" s="117"/>
      <c r="G10" s="116"/>
      <c r="H10" s="117"/>
      <c r="I10" s="116"/>
      <c r="J10" s="117"/>
      <c r="K10" s="116">
        <v>3</v>
      </c>
      <c r="L10" s="117"/>
      <c r="M10" s="116"/>
      <c r="N10" s="117"/>
      <c r="O10" s="116"/>
      <c r="P10" s="117"/>
      <c r="Q10" s="118"/>
      <c r="R10" s="119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08"/>
      <c r="B11" s="48"/>
      <c r="C11" s="48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8"/>
      <c r="C14" s="48"/>
      <c r="D14" s="59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0"/>
      <c r="B15" s="48"/>
      <c r="C15" s="48"/>
      <c r="D15" s="59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/>
      <c r="C17" s="48"/>
      <c r="D17" s="27" t="s">
        <v>66</v>
      </c>
      <c r="E17" s="116">
        <v>1</v>
      </c>
      <c r="F17" s="117"/>
      <c r="G17" s="116">
        <v>1</v>
      </c>
      <c r="H17" s="117"/>
      <c r="I17" s="116">
        <v>1</v>
      </c>
      <c r="J17" s="117"/>
      <c r="K17" s="116">
        <v>1</v>
      </c>
      <c r="L17" s="117"/>
      <c r="M17" s="116"/>
      <c r="N17" s="117"/>
      <c r="O17" s="116"/>
      <c r="P17" s="117"/>
      <c r="Q17" s="118"/>
      <c r="R17" s="119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8"/>
      <c r="F19" s="119"/>
      <c r="G19" s="118"/>
      <c r="H19" s="119"/>
      <c r="I19" s="118"/>
      <c r="J19" s="119"/>
      <c r="K19" s="118"/>
      <c r="L19" s="119"/>
      <c r="M19" s="118">
        <v>8</v>
      </c>
      <c r="N19" s="119"/>
      <c r="O19" s="118"/>
      <c r="P19" s="119"/>
      <c r="Q19" s="118"/>
      <c r="R19" s="11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3">
        <f>SUM(E4:E19)</f>
        <v>8</v>
      </c>
      <c r="F20" s="124"/>
      <c r="G20" s="123">
        <f>SUM(G4:G19)</f>
        <v>8</v>
      </c>
      <c r="H20" s="124"/>
      <c r="I20" s="123">
        <f>SUM(I4:I19)</f>
        <v>8</v>
      </c>
      <c r="J20" s="124"/>
      <c r="K20" s="123">
        <f>SUM(K4:K19)</f>
        <v>8</v>
      </c>
      <c r="L20" s="124"/>
      <c r="M20" s="123">
        <f>SUM(M4:M19)</f>
        <v>8</v>
      </c>
      <c r="N20" s="124"/>
      <c r="O20" s="123">
        <f>SUM(O4:O19)</f>
        <v>0</v>
      </c>
      <c r="P20" s="124"/>
      <c r="Q20" s="123">
        <f>SUM(Q4:Q19)</f>
        <v>0</v>
      </c>
      <c r="R20" s="12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D14" sqref="D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/>
      <c r="B4" s="48"/>
      <c r="C4" s="50"/>
      <c r="D4" s="58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1"/>
      <c r="P4" s="121"/>
      <c r="Q4" s="129"/>
      <c r="R4" s="129"/>
      <c r="S4" s="25">
        <f t="shared" ref="S4:S9" si="0">E4+G4+I4+K4+M4+O4+Q4</f>
        <v>0</v>
      </c>
      <c r="T4" s="25">
        <f t="shared" ref="T4:T18" si="1">SUM(S4-U4-V4)</f>
        <v>0</v>
      </c>
      <c r="U4" s="28"/>
      <c r="V4" s="28"/>
    </row>
    <row r="5" spans="1:22" x14ac:dyDescent="0.25">
      <c r="A5" s="48"/>
      <c r="B5" s="48"/>
      <c r="C5" s="50"/>
      <c r="D5" s="5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1"/>
      <c r="P5" s="121"/>
      <c r="Q5" s="129"/>
      <c r="R5" s="129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8"/>
      <c r="B6" s="48"/>
      <c r="C6" s="50"/>
      <c r="D6" s="58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1"/>
      <c r="P6" s="121"/>
      <c r="Q6" s="129"/>
      <c r="R6" s="129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8"/>
      <c r="B7" s="48"/>
      <c r="C7" s="50"/>
      <c r="D7" s="58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1"/>
      <c r="P7" s="121"/>
      <c r="Q7" s="129"/>
      <c r="R7" s="129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8"/>
      <c r="B8" s="48"/>
      <c r="C8" s="50"/>
      <c r="D8" s="58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1"/>
      <c r="P8" s="121"/>
      <c r="Q8" s="129"/>
      <c r="R8" s="129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8"/>
      <c r="E9" s="74"/>
      <c r="F9" s="75"/>
      <c r="G9" s="125"/>
      <c r="H9" s="125"/>
      <c r="I9" s="125"/>
      <c r="J9" s="125"/>
      <c r="K9" s="125"/>
      <c r="L9" s="125"/>
      <c r="M9" s="125"/>
      <c r="N9" s="125"/>
      <c r="O9" s="121"/>
      <c r="P9" s="121"/>
      <c r="Q9" s="129"/>
      <c r="R9" s="129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59"/>
      <c r="E10" s="125"/>
      <c r="F10" s="125"/>
      <c r="G10" s="125"/>
      <c r="H10" s="125"/>
      <c r="I10" s="132"/>
      <c r="J10" s="127"/>
      <c r="K10" s="126"/>
      <c r="L10" s="127"/>
      <c r="M10" s="126"/>
      <c r="N10" s="127"/>
      <c r="O10" s="116"/>
      <c r="P10" s="117"/>
      <c r="Q10" s="118"/>
      <c r="R10" s="119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8"/>
      <c r="B11" s="48"/>
      <c r="C11" s="50"/>
      <c r="D11" s="58"/>
      <c r="E11" s="125"/>
      <c r="F11" s="125"/>
      <c r="G11" s="125"/>
      <c r="H11" s="125"/>
      <c r="I11" s="132"/>
      <c r="J11" s="127"/>
      <c r="K11" s="126"/>
      <c r="L11" s="127"/>
      <c r="M11" s="126"/>
      <c r="N11" s="127"/>
      <c r="O11" s="116"/>
      <c r="P11" s="117"/>
      <c r="Q11" s="118"/>
      <c r="R11" s="119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8"/>
      <c r="B12" s="48"/>
      <c r="C12" s="50"/>
      <c r="D12" s="58"/>
      <c r="E12" s="125"/>
      <c r="F12" s="125"/>
      <c r="G12" s="125"/>
      <c r="H12" s="125"/>
      <c r="I12" s="132"/>
      <c r="J12" s="127"/>
      <c r="K12" s="126"/>
      <c r="L12" s="127"/>
      <c r="M12" s="126"/>
      <c r="N12" s="127"/>
      <c r="O12" s="116"/>
      <c r="P12" s="117"/>
      <c r="Q12" s="118"/>
      <c r="R12" s="119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108"/>
      <c r="B13" s="48"/>
      <c r="C13" s="48"/>
      <c r="D13" s="39"/>
      <c r="E13" s="125"/>
      <c r="F13" s="125"/>
      <c r="G13" s="125"/>
      <c r="H13" s="125"/>
      <c r="I13" s="126"/>
      <c r="J13" s="127"/>
      <c r="K13" s="126"/>
      <c r="L13" s="127"/>
      <c r="M13" s="126"/>
      <c r="N13" s="127"/>
      <c r="O13" s="116"/>
      <c r="P13" s="117"/>
      <c r="Q13" s="118"/>
      <c r="R13" s="119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8"/>
      <c r="B14" s="48"/>
      <c r="C14" s="50"/>
      <c r="D14" s="58"/>
      <c r="E14" s="116"/>
      <c r="F14" s="117"/>
      <c r="G14" s="116"/>
      <c r="H14" s="117"/>
      <c r="I14" s="116"/>
      <c r="J14" s="117"/>
      <c r="K14" s="126"/>
      <c r="L14" s="127"/>
      <c r="M14" s="126"/>
      <c r="N14" s="127"/>
      <c r="O14" s="116"/>
      <c r="P14" s="117"/>
      <c r="Q14" s="118"/>
      <c r="R14" s="119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8"/>
      <c r="B15" s="48"/>
      <c r="C15" s="50"/>
      <c r="D15" s="58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16"/>
      <c r="P15" s="117"/>
      <c r="Q15" s="118"/>
      <c r="R15" s="119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8"/>
      <c r="B16" s="48"/>
      <c r="C16" s="48"/>
      <c r="D16" s="59"/>
      <c r="E16" s="126"/>
      <c r="F16" s="127"/>
      <c r="G16" s="116"/>
      <c r="H16" s="117"/>
      <c r="I16" s="132"/>
      <c r="J16" s="127"/>
      <c r="K16" s="126"/>
      <c r="L16" s="127"/>
      <c r="M16" s="126"/>
      <c r="N16" s="127"/>
      <c r="O16" s="116"/>
      <c r="P16" s="117"/>
      <c r="Q16" s="118"/>
      <c r="R16" s="119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9"/>
      <c r="E17" s="116"/>
      <c r="F17" s="117"/>
      <c r="G17" s="116"/>
      <c r="H17" s="117"/>
      <c r="I17" s="116"/>
      <c r="J17" s="117"/>
      <c r="K17" s="126"/>
      <c r="L17" s="127"/>
      <c r="M17" s="126"/>
      <c r="N17" s="127"/>
      <c r="O17" s="116"/>
      <c r="P17" s="117"/>
      <c r="Q17" s="118"/>
      <c r="R17" s="119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27"/>
      <c r="E18" s="116"/>
      <c r="F18" s="117"/>
      <c r="G18" s="116"/>
      <c r="H18" s="117"/>
      <c r="I18" s="116"/>
      <c r="J18" s="117"/>
      <c r="K18" s="126"/>
      <c r="L18" s="127"/>
      <c r="M18" s="126"/>
      <c r="N18" s="127"/>
      <c r="O18" s="116"/>
      <c r="P18" s="117"/>
      <c r="Q18" s="118"/>
      <c r="R18" s="119"/>
      <c r="S18" s="25">
        <f t="shared" si="2"/>
        <v>0</v>
      </c>
      <c r="T18" s="25">
        <f t="shared" si="1"/>
        <v>0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18">
        <v>8</v>
      </c>
      <c r="F19" s="119"/>
      <c r="G19" s="118">
        <v>8</v>
      </c>
      <c r="H19" s="119"/>
      <c r="I19" s="118">
        <v>8</v>
      </c>
      <c r="J19" s="119"/>
      <c r="K19" s="118">
        <v>8</v>
      </c>
      <c r="L19" s="119"/>
      <c r="M19" s="118"/>
      <c r="N19" s="119"/>
      <c r="O19" s="118"/>
      <c r="P19" s="119"/>
      <c r="Q19" s="118"/>
      <c r="R19" s="119"/>
      <c r="S19" s="25">
        <f t="shared" si="2"/>
        <v>32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18"/>
      <c r="F20" s="119"/>
      <c r="G20" s="118"/>
      <c r="H20" s="119"/>
      <c r="I20" s="118"/>
      <c r="J20" s="119"/>
      <c r="K20" s="118"/>
      <c r="L20" s="119"/>
      <c r="M20" s="118">
        <v>8</v>
      </c>
      <c r="N20" s="119"/>
      <c r="O20" s="118"/>
      <c r="P20" s="119"/>
      <c r="Q20" s="118"/>
      <c r="R20" s="119"/>
      <c r="S20" s="25">
        <f t="shared" si="2"/>
        <v>8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/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32</v>
      </c>
      <c r="D29" s="34"/>
    </row>
    <row r="30" spans="1:22" x14ac:dyDescent="0.25">
      <c r="A30" s="16" t="s">
        <v>4</v>
      </c>
      <c r="C30" s="33">
        <f>S20</f>
        <v>8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9" sqref="E19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05.04.2015</v>
      </c>
      <c r="B2" s="19"/>
      <c r="C2" s="19"/>
      <c r="D2" s="19"/>
      <c r="E2" s="120" t="s">
        <v>15</v>
      </c>
      <c r="F2" s="120"/>
      <c r="G2" s="120" t="s">
        <v>16</v>
      </c>
      <c r="H2" s="120"/>
      <c r="I2" s="120" t="s">
        <v>17</v>
      </c>
      <c r="J2" s="120"/>
      <c r="K2" s="120" t="s">
        <v>18</v>
      </c>
      <c r="L2" s="120"/>
      <c r="M2" s="120" t="s">
        <v>19</v>
      </c>
      <c r="N2" s="120"/>
      <c r="O2" s="120" t="s">
        <v>20</v>
      </c>
      <c r="P2" s="120"/>
      <c r="Q2" s="120" t="s">
        <v>21</v>
      </c>
      <c r="R2" s="12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4"/>
      <c r="P3" s="54"/>
      <c r="Q3" s="77"/>
      <c r="R3" s="77"/>
      <c r="S3" s="25"/>
      <c r="T3" s="25"/>
      <c r="U3" s="26"/>
      <c r="V3" s="26"/>
    </row>
    <row r="4" spans="1:22" x14ac:dyDescent="0.25">
      <c r="A4" s="48">
        <v>6436</v>
      </c>
      <c r="B4" s="115" t="s">
        <v>108</v>
      </c>
      <c r="C4" s="50" t="s">
        <v>97</v>
      </c>
      <c r="D4" s="39" t="s">
        <v>70</v>
      </c>
      <c r="E4" s="121">
        <v>0.25</v>
      </c>
      <c r="F4" s="121"/>
      <c r="G4" s="121"/>
      <c r="H4" s="121"/>
      <c r="I4" s="121"/>
      <c r="J4" s="121"/>
      <c r="K4" s="121"/>
      <c r="L4" s="121"/>
      <c r="M4" s="121"/>
      <c r="N4" s="121"/>
      <c r="O4" s="116"/>
      <c r="P4" s="117"/>
      <c r="Q4" s="118"/>
      <c r="R4" s="119"/>
      <c r="S4" s="25">
        <f>E4+G4+I4+K4+M4+O4+Q4</f>
        <v>0.25</v>
      </c>
      <c r="T4" s="25">
        <f t="shared" ref="T4:T22" si="0">SUM(S4-U4-V4)</f>
        <v>0.25</v>
      </c>
      <c r="U4" s="28"/>
      <c r="V4" s="28"/>
    </row>
    <row r="5" spans="1:22" x14ac:dyDescent="0.25">
      <c r="A5" s="48">
        <v>6428</v>
      </c>
      <c r="B5" s="115" t="s">
        <v>105</v>
      </c>
      <c r="C5" s="50">
        <v>10</v>
      </c>
      <c r="D5" s="58" t="s">
        <v>70</v>
      </c>
      <c r="E5" s="121">
        <v>0.25</v>
      </c>
      <c r="F5" s="121"/>
      <c r="G5" s="121"/>
      <c r="H5" s="121"/>
      <c r="I5" s="122"/>
      <c r="J5" s="117"/>
      <c r="K5" s="116"/>
      <c r="L5" s="117"/>
      <c r="M5" s="116"/>
      <c r="N5" s="117"/>
      <c r="O5" s="116"/>
      <c r="P5" s="117"/>
      <c r="Q5" s="118"/>
      <c r="R5" s="119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6435</v>
      </c>
      <c r="B6" s="115" t="s">
        <v>107</v>
      </c>
      <c r="C6" s="50">
        <v>38</v>
      </c>
      <c r="D6" s="58" t="s">
        <v>70</v>
      </c>
      <c r="E6" s="121">
        <v>0.25</v>
      </c>
      <c r="F6" s="121"/>
      <c r="G6" s="121">
        <v>0.25</v>
      </c>
      <c r="H6" s="121"/>
      <c r="I6" s="122"/>
      <c r="J6" s="117"/>
      <c r="K6" s="116"/>
      <c r="L6" s="117"/>
      <c r="M6" s="116"/>
      <c r="N6" s="117"/>
      <c r="O6" s="116"/>
      <c r="P6" s="117"/>
      <c r="Q6" s="118"/>
      <c r="R6" s="119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115" t="s">
        <v>107</v>
      </c>
      <c r="C7" s="50">
        <v>46</v>
      </c>
      <c r="D7" s="39" t="s">
        <v>70</v>
      </c>
      <c r="E7" s="116"/>
      <c r="F7" s="117"/>
      <c r="G7" s="116"/>
      <c r="H7" s="117"/>
      <c r="I7" s="116">
        <v>0.25</v>
      </c>
      <c r="J7" s="117"/>
      <c r="K7" s="116"/>
      <c r="L7" s="117"/>
      <c r="M7" s="116"/>
      <c r="N7" s="117"/>
      <c r="O7" s="116"/>
      <c r="P7" s="117"/>
      <c r="Q7" s="118"/>
      <c r="R7" s="119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/>
      <c r="B8" s="48"/>
      <c r="C8" s="50"/>
      <c r="D8" s="39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8"/>
      <c r="R8" s="11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8"/>
      <c r="R9" s="11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8"/>
      <c r="R10" s="11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8"/>
      <c r="R11" s="11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8"/>
      <c r="R12" s="119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8"/>
      <c r="R13" s="11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5"/>
      <c r="B14" s="85"/>
      <c r="C14" s="85"/>
      <c r="D14" s="23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8"/>
      <c r="R14" s="11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8"/>
      <c r="R15" s="119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98"/>
      <c r="B16" s="48"/>
      <c r="C16" s="48"/>
      <c r="D16" s="27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8"/>
      <c r="R16" s="11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02"/>
      <c r="B17" s="102"/>
      <c r="C17" s="102"/>
      <c r="D17" s="23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8"/>
      <c r="R17" s="11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6"/>
      <c r="B18" s="106"/>
      <c r="C18" s="106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8"/>
      <c r="R18" s="119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2">
        <v>3600</v>
      </c>
      <c r="B19" s="102" t="s">
        <v>109</v>
      </c>
      <c r="C19" s="102"/>
      <c r="D19" s="23" t="s">
        <v>98</v>
      </c>
      <c r="E19" s="116"/>
      <c r="F19" s="117"/>
      <c r="G19" s="116"/>
      <c r="H19" s="117"/>
      <c r="I19" s="116">
        <v>1.5</v>
      </c>
      <c r="J19" s="117"/>
      <c r="K19" s="116"/>
      <c r="L19" s="117"/>
      <c r="M19" s="116"/>
      <c r="N19" s="117"/>
      <c r="O19" s="116"/>
      <c r="P19" s="117"/>
      <c r="Q19" s="118"/>
      <c r="R19" s="119"/>
      <c r="S19" s="25">
        <f t="shared" si="2"/>
        <v>1.5</v>
      </c>
      <c r="T19" s="25">
        <f t="shared" si="0"/>
        <v>1.5</v>
      </c>
      <c r="U19" s="28"/>
      <c r="V19" s="28"/>
    </row>
    <row r="20" spans="1:22" x14ac:dyDescent="0.25">
      <c r="A20" s="48">
        <v>3600</v>
      </c>
      <c r="B20" s="114" t="s">
        <v>109</v>
      </c>
      <c r="C20" s="48"/>
      <c r="D20" s="27" t="s">
        <v>62</v>
      </c>
      <c r="E20" s="116">
        <v>6</v>
      </c>
      <c r="F20" s="117"/>
      <c r="G20" s="116">
        <v>7.75</v>
      </c>
      <c r="H20" s="117"/>
      <c r="I20" s="116">
        <v>6.5</v>
      </c>
      <c r="J20" s="117"/>
      <c r="K20" s="116">
        <v>7.5</v>
      </c>
      <c r="L20" s="117"/>
      <c r="M20" s="116"/>
      <c r="N20" s="117"/>
      <c r="O20" s="116"/>
      <c r="P20" s="117"/>
      <c r="Q20" s="118"/>
      <c r="R20" s="119"/>
      <c r="S20" s="25">
        <f t="shared" si="2"/>
        <v>27.75</v>
      </c>
      <c r="T20" s="25">
        <f t="shared" si="0"/>
        <v>25.75</v>
      </c>
      <c r="U20" s="28">
        <v>2</v>
      </c>
      <c r="V20" s="28"/>
    </row>
    <row r="21" spans="1:22" x14ac:dyDescent="0.25">
      <c r="A21" s="48">
        <v>3600</v>
      </c>
      <c r="B21" s="114" t="s">
        <v>109</v>
      </c>
      <c r="C21" s="48"/>
      <c r="D21" s="27" t="s">
        <v>63</v>
      </c>
      <c r="E21" s="116">
        <v>1.5</v>
      </c>
      <c r="F21" s="117"/>
      <c r="G21" s="116"/>
      <c r="H21" s="117"/>
      <c r="I21" s="116"/>
      <c r="J21" s="117"/>
      <c r="K21" s="116">
        <v>0.75</v>
      </c>
      <c r="L21" s="117"/>
      <c r="M21" s="116"/>
      <c r="N21" s="117"/>
      <c r="O21" s="116"/>
      <c r="P21" s="117"/>
      <c r="Q21" s="118"/>
      <c r="R21" s="119"/>
      <c r="S21" s="25">
        <f t="shared" si="2"/>
        <v>2.25</v>
      </c>
      <c r="T21" s="25">
        <f t="shared" si="0"/>
        <v>2.25</v>
      </c>
      <c r="U21" s="28"/>
      <c r="V21" s="28"/>
    </row>
    <row r="22" spans="1:22" x14ac:dyDescent="0.25">
      <c r="A22" s="48">
        <v>3600</v>
      </c>
      <c r="B22" s="114" t="s">
        <v>109</v>
      </c>
      <c r="C22" s="48"/>
      <c r="D22" s="27" t="s">
        <v>61</v>
      </c>
      <c r="E22" s="116">
        <v>0.25</v>
      </c>
      <c r="F22" s="117"/>
      <c r="G22" s="116">
        <v>0.5</v>
      </c>
      <c r="H22" s="117"/>
      <c r="I22" s="116">
        <v>0.25</v>
      </c>
      <c r="J22" s="117"/>
      <c r="K22" s="116">
        <v>0.25</v>
      </c>
      <c r="L22" s="117"/>
      <c r="M22" s="116"/>
      <c r="N22" s="117"/>
      <c r="O22" s="116"/>
      <c r="P22" s="117"/>
      <c r="Q22" s="118"/>
      <c r="R22" s="119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8"/>
      <c r="F24" s="119"/>
      <c r="G24" s="118"/>
      <c r="H24" s="119"/>
      <c r="I24" s="118"/>
      <c r="J24" s="119"/>
      <c r="K24" s="118"/>
      <c r="L24" s="119"/>
      <c r="M24" s="118">
        <v>8</v>
      </c>
      <c r="N24" s="119"/>
      <c r="O24" s="118"/>
      <c r="P24" s="119"/>
      <c r="Q24" s="118"/>
      <c r="R24" s="119"/>
      <c r="S24" s="25">
        <f t="shared" si="1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3">
        <f>SUM(E4:E24)</f>
        <v>8.5</v>
      </c>
      <c r="F25" s="124"/>
      <c r="G25" s="123">
        <f>SUM(G4:G24)</f>
        <v>8.5</v>
      </c>
      <c r="H25" s="124"/>
      <c r="I25" s="123">
        <f>SUM(I4:I24)</f>
        <v>8.5</v>
      </c>
      <c r="J25" s="124"/>
      <c r="K25" s="123">
        <f>SUM(K4:K24)</f>
        <v>8.5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25">
        <f t="shared" si="1"/>
        <v>42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</v>
      </c>
      <c r="T27" s="28"/>
      <c r="U27" s="28">
        <f>SUM(U4:U26)</f>
        <v>2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32</v>
      </c>
      <c r="I30" s="2">
        <v>3600</v>
      </c>
    </row>
    <row r="31" spans="1:22" x14ac:dyDescent="0.25">
      <c r="A31" s="16" t="s">
        <v>26</v>
      </c>
      <c r="C31" s="41">
        <f>U27</f>
        <v>2</v>
      </c>
      <c r="D31" s="33"/>
      <c r="I31" s="45">
        <v>32.75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40">
        <f>SUM(C30:C34)</f>
        <v>42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2015-04-02T15:38:48Z</cp:lastPrinted>
  <dcterms:created xsi:type="dcterms:W3CDTF">2010-01-14T13:00:57Z</dcterms:created>
  <dcterms:modified xsi:type="dcterms:W3CDTF">2016-04-04T14:34:40Z</dcterms:modified>
</cp:coreProperties>
</file>