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9" i="39" l="1"/>
  <c r="T9" i="39" s="1"/>
  <c r="S14" i="5" l="1"/>
  <c r="T14" i="5" s="1"/>
  <c r="S13" i="5"/>
  <c r="T13" i="5" s="1"/>
  <c r="S15" i="5"/>
  <c r="T15" i="5" s="1"/>
  <c r="S12" i="5" l="1"/>
  <c r="T12" i="5" s="1"/>
  <c r="S11" i="5"/>
  <c r="T11" i="5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I29" i="39"/>
  <c r="K6" i="1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20" i="5"/>
  <c r="T20" i="5" s="1"/>
  <c r="S19" i="5"/>
  <c r="T19" i="5" s="1"/>
  <c r="S17" i="5"/>
  <c r="T17" i="5" s="1"/>
  <c r="S16" i="5"/>
  <c r="T16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21" i="5"/>
  <c r="T21" i="5" s="1"/>
  <c r="U29" i="12"/>
  <c r="C33" i="12" s="1"/>
  <c r="C14" i="1" s="1"/>
  <c r="U30" i="5"/>
  <c r="C34" i="5" s="1"/>
  <c r="C22" i="1" s="1"/>
  <c r="S25" i="5"/>
  <c r="T25" i="5" s="1"/>
  <c r="S24" i="5"/>
  <c r="T24" i="5" s="1"/>
  <c r="S23" i="5"/>
  <c r="T23" i="5" s="1"/>
  <c r="S22" i="5"/>
  <c r="T22" i="5" s="1"/>
  <c r="S18" i="5"/>
  <c r="T18" i="5" s="1"/>
  <c r="V30" i="5"/>
  <c r="C35" i="5" s="1"/>
  <c r="D22" i="1" s="1"/>
  <c r="E28" i="5"/>
  <c r="F30" i="5" s="1"/>
  <c r="G28" i="5"/>
  <c r="H30" i="5" s="1"/>
  <c r="I28" i="5"/>
  <c r="J30" i="5" s="1"/>
  <c r="K28" i="5"/>
  <c r="L30" i="5" s="1"/>
  <c r="M28" i="5"/>
  <c r="N30" i="5" s="1"/>
  <c r="O28" i="5"/>
  <c r="P30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6" i="5"/>
  <c r="C36" i="5" s="1"/>
  <c r="E22" i="1" s="1"/>
  <c r="S27" i="5"/>
  <c r="C37" i="5" s="1"/>
  <c r="Q28" i="5"/>
  <c r="R30" i="5" s="1"/>
  <c r="S29" i="5"/>
  <c r="T13" i="30" l="1"/>
  <c r="I26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9" i="5"/>
  <c r="C33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8" i="5"/>
  <c r="S20" i="24"/>
  <c r="F7" i="1"/>
  <c r="S30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8" i="5"/>
  <c r="G38" i="5" s="1"/>
  <c r="G22" i="1"/>
  <c r="G17" i="1"/>
  <c r="C33" i="17"/>
  <c r="G33" i="17" s="1"/>
  <c r="G14" i="1"/>
  <c r="G13" i="1"/>
  <c r="C40" i="34"/>
  <c r="G40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<sst xmlns="http://schemas.openxmlformats.org/spreadsheetml/2006/main" count="721" uniqueCount="111">
  <si>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</si>
  <si>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</si>
  <si>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</si>
  <si>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</si>
  <si>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</si>
  <si>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</si>
  <si>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</si>
  <si>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</si>
  <si>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</si>
  <si>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</si>
  <si>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</si>
  <si>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</si>
  <si>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</si>
  <si>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</si>
  <si>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</si>
  <si>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</si>
  <si>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</si>
  <si>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</si>
  <si>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</si>
  <si>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</si>
  <si>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</si>
  <si>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</si>
  <si>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</si>
  <si>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</si>
  <si>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</si>
  <si>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</si>
  <si>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</si>
  <si>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</si>
  <si>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</si>
  <si>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</si>
  <si>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</si>
  <si>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</si>
  <si>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</si>
  <si>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</si>
  <si>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</si>
  <si>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</si>
  <si>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</si>
  <si>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</si>
  <si>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</si>
  <si>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</si>
  <si>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</si>
  <si>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</si>
  <si>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</si>
  <si>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</si>
  <si>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</si>
  <si>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</si>
  <si>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</si>
  <si>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</si>
  <si>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</si>
  <si>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</si>
  <si>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</si>
  <si>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</si>
  <si>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</si>
  <si>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</si>
  <si>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</si>
  <si>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</si>
  <si>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</si>
  <si>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</si>
  <si>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</si>
  <si>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</si>
  <si>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</si>
  <si>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</si>
  <si>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</si>
  <si>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labouring</t>
  </si>
  <si>
    <t>fsc</t>
  </si>
  <si>
    <t xml:space="preserve">supervision / quality control </t>
  </si>
  <si>
    <t>loading</t>
  </si>
  <si>
    <t>frames</t>
  </si>
  <si>
    <t>unit</t>
  </si>
  <si>
    <t>moving materials</t>
  </si>
  <si>
    <t>paintshop maintenance</t>
  </si>
  <si>
    <t>check power tools</t>
  </si>
  <si>
    <t>stairs</t>
  </si>
  <si>
    <t>tidy mill</t>
  </si>
  <si>
    <t>panels</t>
  </si>
  <si>
    <t>booking up 6448</t>
  </si>
  <si>
    <t>54</t>
  </si>
  <si>
    <t>M Reading-Jones</t>
  </si>
  <si>
    <t>assemble / wrap / load</t>
  </si>
  <si>
    <t>3</t>
  </si>
  <si>
    <t>wrapping / loading</t>
  </si>
  <si>
    <t>extraction</t>
  </si>
  <si>
    <t>W/E 02.08.15</t>
  </si>
  <si>
    <t>18</t>
  </si>
  <si>
    <t>52</t>
  </si>
  <si>
    <t>panel</t>
  </si>
  <si>
    <t>bench</t>
  </si>
  <si>
    <t>frame</t>
  </si>
  <si>
    <t>bbq</t>
  </si>
  <si>
    <t>56</t>
  </si>
  <si>
    <t>skirting</t>
  </si>
  <si>
    <t>wrap / load</t>
  </si>
  <si>
    <t>college</t>
  </si>
  <si>
    <t>1-3</t>
  </si>
  <si>
    <t>4</t>
  </si>
  <si>
    <t>booking up 6436</t>
  </si>
  <si>
    <t>window board</t>
  </si>
  <si>
    <t>59</t>
  </si>
  <si>
    <t>fixings</t>
  </si>
  <si>
    <t>sort timber</t>
  </si>
  <si>
    <t>70</t>
  </si>
  <si>
    <t>SICK HOSPITAL OPERATION</t>
  </si>
  <si>
    <t>AMER02</t>
  </si>
  <si>
    <t>ALBA01</t>
  </si>
  <si>
    <t>ELEP01</t>
  </si>
  <si>
    <t>OFFI01</t>
  </si>
  <si>
    <t>EGER01</t>
  </si>
  <si>
    <t>LADY01</t>
  </si>
  <si>
    <t>QUAD01</t>
  </si>
  <si>
    <t>WEST08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</si>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</sst>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 applyAlignment="1"/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0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5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45</v>
      </c>
      <c r="H6" s="70">
        <f>SUM(Buckingham!C34)</f>
        <v>0</v>
      </c>
      <c r="I6" s="70">
        <f>SUM(Buckingham!C35)</f>
        <v>0</v>
      </c>
      <c r="K6" s="44">
        <f>SUM(Buckingham!I29)</f>
        <v>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7.5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47.5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10.5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50.5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7.5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47.5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24</v>
      </c>
      <c r="C12" s="9">
        <f>SUM(Harrison!C26)</f>
        <v>0</v>
      </c>
      <c r="D12" s="9">
        <f>SUM(Harrison!C27)</f>
        <v>0</v>
      </c>
      <c r="E12" s="9">
        <f>SUM(Harrison!C28)</f>
        <v>16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v>24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4">
        <f>SUM(Hodgson!I36)</f>
        <v>8</v>
      </c>
    </row>
    <row r="14" spans="1:11" x14ac:dyDescent="0.25">
      <c r="A14" s="8" t="s">
        <v>49</v>
      </c>
      <c r="B14" s="9">
        <f>SUM(Kendrick!C32)</f>
        <v>39.75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39.75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0</v>
      </c>
      <c r="C15" s="9">
        <f>SUM(McSharry!C26)</f>
        <v>0</v>
      </c>
      <c r="D15" s="9">
        <f>SUM(McSharry!C27)</f>
        <v>0</v>
      </c>
      <c r="E15" s="9">
        <f>SUM(McSharry!C28)</f>
        <v>40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0.5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40.5</v>
      </c>
      <c r="H16" s="11">
        <f>SUM('Reading-Jones'!C35)</f>
        <v>0</v>
      </c>
      <c r="I16" s="11">
        <f>SUM('Reading-Jones'!C36)</f>
        <v>0</v>
      </c>
      <c r="K16" s="44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11.5</v>
      </c>
      <c r="D17" s="9">
        <f>SUM(Spann!C30)</f>
        <v>2</v>
      </c>
      <c r="E17" s="9">
        <f>SUM(Spann!C31)</f>
        <v>0</v>
      </c>
      <c r="F17" s="9">
        <f>SUM(Spann!C32)</f>
        <v>0</v>
      </c>
      <c r="G17" s="10">
        <f t="shared" si="0"/>
        <v>53.5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10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50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6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4">
        <f>SUM(T.Winterburn!I31)</f>
        <v>6</v>
      </c>
    </row>
    <row r="22" spans="1:11" x14ac:dyDescent="0.25">
      <c r="A22" s="8" t="s">
        <v>14</v>
      </c>
      <c r="B22" s="9">
        <f>SUM(Wright!C33)</f>
        <v>40</v>
      </c>
      <c r="C22" s="9">
        <f>SUM(Wright!C34)</f>
        <v>11.5</v>
      </c>
      <c r="D22" s="9">
        <f>SUM(Wright!C35)</f>
        <v>4.5</v>
      </c>
      <c r="E22" s="9">
        <f>SUM(Wright!C36)</f>
        <v>0</v>
      </c>
      <c r="F22" s="9">
        <f>SUM(Wright!C37)</f>
        <v>0</v>
      </c>
      <c r="G22" s="10">
        <f t="shared" si="0"/>
        <v>56</v>
      </c>
      <c r="H22" s="11">
        <f>SUM(Wright!C39)</f>
        <v>0</v>
      </c>
      <c r="I22" s="11">
        <f>SUM(Wright!C40)</f>
        <v>0</v>
      </c>
      <c r="K22" s="44">
        <f>SUM(Wright!I34)</f>
        <v>51.75</v>
      </c>
    </row>
    <row r="23" spans="1:11" ht="17.25" customHeight="1" x14ac:dyDescent="0.25">
      <c r="A23" s="12" t="s">
        <v>24</v>
      </c>
      <c r="B23" s="13">
        <f t="shared" ref="B23:I23" si="1">SUM(B7:B22)</f>
        <v>535.75</v>
      </c>
      <c r="C23" s="13">
        <f t="shared" si="1"/>
        <v>65</v>
      </c>
      <c r="D23" s="13">
        <f t="shared" si="1"/>
        <v>6.5</v>
      </c>
      <c r="E23" s="13">
        <f t="shared" si="1"/>
        <v>64</v>
      </c>
      <c r="F23" s="13">
        <f t="shared" si="1"/>
        <v>0</v>
      </c>
      <c r="G23" s="13">
        <f t="shared" si="1"/>
        <v>671.25</v>
      </c>
      <c r="H23" s="14">
        <f t="shared" si="1"/>
        <v>0</v>
      </c>
      <c r="I23" s="14">
        <f t="shared" si="1"/>
        <v>0</v>
      </c>
      <c r="J23" s="4"/>
      <c r="K23" s="13">
        <f>SUM(K6:K22)</f>
        <v>98.75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607.25</v>
      </c>
    </row>
    <row r="27" spans="1:11" x14ac:dyDescent="0.25">
      <c r="A27" s="1" t="s">
        <v>31</v>
      </c>
      <c r="C27" s="35">
        <f>K23</f>
        <v>98.75</v>
      </c>
    </row>
    <row r="28" spans="1:11" x14ac:dyDescent="0.25">
      <c r="A28" s="1" t="s">
        <v>35</v>
      </c>
      <c r="C28" s="42">
        <f>C27/C26</f>
        <v>0.16261836146562372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Normal="10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02.08.15</v>
      </c>
      <c r="B2" s="66"/>
      <c r="C2" s="66"/>
      <c r="D2" s="66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6419</v>
      </c>
      <c r="B4" s="115" t="s">
        <v>102</v>
      </c>
      <c r="C4" s="50">
        <v>1</v>
      </c>
      <c r="D4" s="39" t="s">
        <v>67</v>
      </c>
      <c r="E4" s="123">
        <v>2</v>
      </c>
      <c r="F4" s="123"/>
      <c r="G4" s="123">
        <v>1</v>
      </c>
      <c r="H4" s="123"/>
      <c r="I4" s="123">
        <v>6.5</v>
      </c>
      <c r="J4" s="123"/>
      <c r="K4" s="123">
        <v>8</v>
      </c>
      <c r="L4" s="123"/>
      <c r="M4" s="123">
        <v>8</v>
      </c>
      <c r="N4" s="123"/>
      <c r="O4" s="116"/>
      <c r="P4" s="117"/>
      <c r="Q4" s="118"/>
      <c r="R4" s="119"/>
      <c r="S4" s="25">
        <f>E4+G4+I4+K4+M4+O4+Q4</f>
        <v>25.5</v>
      </c>
      <c r="T4" s="25">
        <f t="shared" ref="T4:T20" si="0">SUM(S4-U4-V4)</f>
        <v>25.5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5</v>
      </c>
      <c r="D5" s="39" t="s">
        <v>68</v>
      </c>
      <c r="E5" s="116">
        <v>1</v>
      </c>
      <c r="F5" s="117"/>
      <c r="G5" s="116"/>
      <c r="H5" s="117"/>
      <c r="I5" s="116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6454</v>
      </c>
      <c r="B6" s="115" t="s">
        <v>103</v>
      </c>
      <c r="C6" s="48">
        <v>4</v>
      </c>
      <c r="D6" s="39" t="s">
        <v>66</v>
      </c>
      <c r="E6" s="116">
        <v>1</v>
      </c>
      <c r="F6" s="117"/>
      <c r="G6" s="116"/>
      <c r="H6" s="117"/>
      <c r="I6" s="116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6448</v>
      </c>
      <c r="B7" s="115" t="s">
        <v>104</v>
      </c>
      <c r="C7" s="48">
        <v>70</v>
      </c>
      <c r="D7" s="27" t="s">
        <v>74</v>
      </c>
      <c r="E7" s="116"/>
      <c r="F7" s="117"/>
      <c r="G7" s="116">
        <v>7</v>
      </c>
      <c r="H7" s="117"/>
      <c r="I7" s="116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8">
        <v>6448</v>
      </c>
      <c r="B8" s="115" t="s">
        <v>104</v>
      </c>
      <c r="C8" s="48">
        <v>52</v>
      </c>
      <c r="D8" s="39" t="s">
        <v>80</v>
      </c>
      <c r="E8" s="116">
        <v>1</v>
      </c>
      <c r="F8" s="117"/>
      <c r="G8" s="116">
        <v>1</v>
      </c>
      <c r="H8" s="117"/>
      <c r="I8" s="116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2</v>
      </c>
      <c r="T8" s="25">
        <f t="shared" si="0"/>
        <v>0</v>
      </c>
      <c r="U8" s="28">
        <v>2</v>
      </c>
      <c r="V8" s="28"/>
    </row>
    <row r="9" spans="1:22" x14ac:dyDescent="0.25">
      <c r="A9" s="48">
        <v>6454</v>
      </c>
      <c r="B9" s="115" t="s">
        <v>103</v>
      </c>
      <c r="C9" s="48">
        <v>1</v>
      </c>
      <c r="D9" s="39" t="s">
        <v>80</v>
      </c>
      <c r="E9" s="116"/>
      <c r="F9" s="117"/>
      <c r="G9" s="116"/>
      <c r="H9" s="117"/>
      <c r="I9" s="116">
        <v>2.5</v>
      </c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ref="S9" si="2">E9+G9+I9+K9+M9+O9+Q9</f>
        <v>2.5</v>
      </c>
      <c r="T9" s="25">
        <f t="shared" ref="T9" si="3">SUM(S9-U9-V9)</f>
        <v>1.5</v>
      </c>
      <c r="U9" s="28">
        <v>1</v>
      </c>
      <c r="V9" s="28"/>
    </row>
    <row r="10" spans="1:22" x14ac:dyDescent="0.25">
      <c r="A10" s="48">
        <v>6448</v>
      </c>
      <c r="B10" s="115" t="s">
        <v>104</v>
      </c>
      <c r="C10" s="101" t="s">
        <v>76</v>
      </c>
      <c r="D10" s="39" t="s">
        <v>74</v>
      </c>
      <c r="E10" s="116"/>
      <c r="F10" s="117"/>
      <c r="G10" s="116"/>
      <c r="H10" s="117"/>
      <c r="I10" s="116"/>
      <c r="J10" s="117"/>
      <c r="K10" s="116">
        <v>1</v>
      </c>
      <c r="L10" s="117"/>
      <c r="M10" s="116">
        <v>1</v>
      </c>
      <c r="N10" s="117"/>
      <c r="O10" s="116"/>
      <c r="P10" s="117"/>
      <c r="Q10" s="118"/>
      <c r="R10" s="119"/>
      <c r="S10" s="25">
        <f t="shared" si="1"/>
        <v>2</v>
      </c>
      <c r="T10" s="25">
        <f t="shared" si="0"/>
        <v>0</v>
      </c>
      <c r="U10" s="28">
        <v>2</v>
      </c>
      <c r="V10" s="28"/>
    </row>
    <row r="11" spans="1:22" x14ac:dyDescent="0.25">
      <c r="A11" s="48"/>
      <c r="B11" s="51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15" si="6">E14+G14+I14+K14+M14+O14+Q14</f>
        <v>0</v>
      </c>
      <c r="T14" s="25">
        <f t="shared" ref="T14:T15" si="7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8"/>
      <c r="B16" s="48"/>
      <c r="C16" s="50"/>
      <c r="D16" s="3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9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8"/>
      <c r="B19" s="48"/>
      <c r="C19" s="48"/>
      <c r="D19" s="2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75">
        <v>3600</v>
      </c>
      <c r="B20" s="48" t="s">
        <v>105</v>
      </c>
      <c r="C20" s="48"/>
      <c r="D20" s="53" t="s">
        <v>63</v>
      </c>
      <c r="E20" s="116">
        <v>4</v>
      </c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53" t="s">
        <v>37</v>
      </c>
      <c r="B21" s="53"/>
      <c r="C21" s="66"/>
      <c r="D21" s="5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53" t="s">
        <v>38</v>
      </c>
      <c r="B22" s="53"/>
      <c r="C22" s="66"/>
      <c r="D22" s="66"/>
      <c r="E22" s="116"/>
      <c r="F22" s="117"/>
      <c r="G22" s="118"/>
      <c r="H22" s="119"/>
      <c r="I22" s="116"/>
      <c r="J22" s="117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9</v>
      </c>
      <c r="F23" s="121"/>
      <c r="G23" s="120">
        <f>SUM(G4:G22)</f>
        <v>9</v>
      </c>
      <c r="H23" s="121"/>
      <c r="I23" s="120">
        <f>SUM(I4:I22)</f>
        <v>9</v>
      </c>
      <c r="J23" s="121"/>
      <c r="K23" s="120">
        <f>SUM(K4:K22)</f>
        <v>9</v>
      </c>
      <c r="L23" s="121"/>
      <c r="M23" s="120">
        <f>SUM(M4:M22)</f>
        <v>9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7"/>
      <c r="F24" s="68">
        <v>8</v>
      </c>
      <c r="G24" s="67"/>
      <c r="H24" s="68">
        <v>8</v>
      </c>
      <c r="I24" s="67"/>
      <c r="J24" s="68">
        <v>8</v>
      </c>
      <c r="K24" s="67"/>
      <c r="L24" s="68">
        <v>8</v>
      </c>
      <c r="M24" s="67"/>
      <c r="N24" s="68">
        <v>8</v>
      </c>
      <c r="O24" s="67"/>
      <c r="P24" s="68"/>
      <c r="Q24" s="67"/>
      <c r="R24" s="68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5</v>
      </c>
      <c r="T25" s="28"/>
      <c r="U25" s="28">
        <f>SUM(U4:U24)</f>
        <v>5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1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1">
        <f>U25</f>
        <v>5</v>
      </c>
      <c r="D29" s="33"/>
      <c r="I29" s="45">
        <f>SUM(S18:S20)</f>
        <v>4</v>
      </c>
      <c r="S29" s="16"/>
    </row>
    <row r="30" spans="1:22" x14ac:dyDescent="0.25">
      <c r="A30" s="16" t="s">
        <v>27</v>
      </c>
      <c r="C30" s="33">
        <f>V25</f>
        <v>0</v>
      </c>
      <c r="I30" s="46"/>
      <c r="S30" s="16"/>
    </row>
    <row r="31" spans="1:22" x14ac:dyDescent="0.25">
      <c r="A31" s="16" t="s">
        <v>28</v>
      </c>
      <c r="C31" s="33">
        <f>S21</f>
        <v>0</v>
      </c>
      <c r="I31" s="41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40">
        <f>SUM(C28:C32)</f>
        <v>45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7" sqref="G17:H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55"/>
      <c r="P3" s="55"/>
      <c r="Q3" s="73"/>
      <c r="R3" s="73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50">
        <v>54</v>
      </c>
      <c r="D4" s="56" t="s">
        <v>74</v>
      </c>
      <c r="E4" s="123">
        <v>5</v>
      </c>
      <c r="F4" s="123"/>
      <c r="G4" s="123"/>
      <c r="H4" s="123"/>
      <c r="I4" s="123">
        <v>9.5</v>
      </c>
      <c r="J4" s="123"/>
      <c r="K4" s="123">
        <v>9.5</v>
      </c>
      <c r="L4" s="123"/>
      <c r="M4" s="123">
        <v>8</v>
      </c>
      <c r="N4" s="123"/>
      <c r="O4" s="116"/>
      <c r="P4" s="117"/>
      <c r="Q4" s="118"/>
      <c r="R4" s="119"/>
      <c r="S4" s="25">
        <f>E4+G4+I4+K4+M4+O4+Q4</f>
        <v>32</v>
      </c>
      <c r="T4" s="25">
        <f t="shared" ref="T4:T17" si="0">SUM(S4-U4-V4)</f>
        <v>29</v>
      </c>
      <c r="U4" s="28">
        <v>3</v>
      </c>
      <c r="V4" s="28"/>
    </row>
    <row r="5" spans="1:22" x14ac:dyDescent="0.25">
      <c r="A5" s="48">
        <v>6448</v>
      </c>
      <c r="B5" s="115" t="s">
        <v>104</v>
      </c>
      <c r="C5" s="50">
        <v>70</v>
      </c>
      <c r="D5" s="56" t="s">
        <v>74</v>
      </c>
      <c r="E5" s="123">
        <v>4.5</v>
      </c>
      <c r="F5" s="123"/>
      <c r="G5" s="123">
        <v>9.5</v>
      </c>
      <c r="H5" s="123"/>
      <c r="I5" s="123"/>
      <c r="J5" s="123"/>
      <c r="K5" s="123"/>
      <c r="L5" s="123"/>
      <c r="M5" s="123">
        <v>1.5</v>
      </c>
      <c r="N5" s="123"/>
      <c r="O5" s="116"/>
      <c r="P5" s="117"/>
      <c r="Q5" s="118"/>
      <c r="R5" s="119"/>
      <c r="S5" s="25">
        <f t="shared" ref="S5:S20" si="1">E5+G5+I5+K5+M5+O5+Q5</f>
        <v>15.5</v>
      </c>
      <c r="T5" s="25">
        <f t="shared" si="0"/>
        <v>11</v>
      </c>
      <c r="U5" s="28">
        <v>4.5</v>
      </c>
      <c r="V5" s="28"/>
    </row>
    <row r="6" spans="1:22" x14ac:dyDescent="0.25">
      <c r="A6" s="48"/>
      <c r="B6" s="51"/>
      <c r="C6" s="48"/>
      <c r="D6" s="39"/>
      <c r="E6" s="116"/>
      <c r="F6" s="117"/>
      <c r="G6" s="123"/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3"/>
      <c r="F7" s="123"/>
      <c r="G7" s="123"/>
      <c r="H7" s="123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2"/>
      <c r="B17" s="48"/>
      <c r="C17" s="48"/>
      <c r="D17" s="5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9.5</v>
      </c>
      <c r="F20" s="121"/>
      <c r="G20" s="120">
        <f>SUM(G4:G19)</f>
        <v>9.5</v>
      </c>
      <c r="H20" s="121"/>
      <c r="I20" s="120">
        <f>SUM(I4:I19)</f>
        <v>9.5</v>
      </c>
      <c r="J20" s="121"/>
      <c r="K20" s="120">
        <f>SUM(K4:K19)</f>
        <v>9.5</v>
      </c>
      <c r="L20" s="121"/>
      <c r="M20" s="120">
        <f>SUM(M4:M19)</f>
        <v>9.5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7.5</v>
      </c>
      <c r="T22" s="28"/>
      <c r="U22" s="28">
        <f>SUM(U4:U21)</f>
        <v>7.5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7.5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47.5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6419</v>
      </c>
      <c r="B4" s="115" t="s">
        <v>102</v>
      </c>
      <c r="C4" s="48">
        <v>1</v>
      </c>
      <c r="D4" s="56" t="s">
        <v>67</v>
      </c>
      <c r="E4" s="123">
        <v>8</v>
      </c>
      <c r="F4" s="123"/>
      <c r="G4" s="123">
        <v>5</v>
      </c>
      <c r="H4" s="123"/>
      <c r="I4" s="123">
        <v>0.5</v>
      </c>
      <c r="J4" s="123"/>
      <c r="K4" s="123">
        <v>8</v>
      </c>
      <c r="L4" s="123"/>
      <c r="M4" s="123">
        <v>2.25</v>
      </c>
      <c r="N4" s="123"/>
      <c r="O4" s="116"/>
      <c r="P4" s="117"/>
      <c r="Q4" s="118"/>
      <c r="R4" s="119"/>
      <c r="S4" s="25">
        <f>E4+G4+I4+K4+M4+O4+Q4</f>
        <v>23.75</v>
      </c>
      <c r="T4" s="25">
        <f t="shared" ref="T4:T21" si="0">SUM(S4-U4-V4)</f>
        <v>23.75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16</v>
      </c>
      <c r="D5" s="27" t="s">
        <v>88</v>
      </c>
      <c r="E5" s="123"/>
      <c r="F5" s="123"/>
      <c r="G5" s="123">
        <v>3</v>
      </c>
      <c r="H5" s="123"/>
      <c r="I5" s="123">
        <v>7.5</v>
      </c>
      <c r="J5" s="123"/>
      <c r="K5" s="116"/>
      <c r="L5" s="117"/>
      <c r="M5" s="116"/>
      <c r="N5" s="117"/>
      <c r="O5" s="116"/>
      <c r="P5" s="117"/>
      <c r="Q5" s="118"/>
      <c r="R5" s="119"/>
      <c r="S5" s="25">
        <f t="shared" ref="S5:S24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8">
        <v>6344</v>
      </c>
      <c r="B6" s="115" t="s">
        <v>106</v>
      </c>
      <c r="C6" s="48">
        <v>61</v>
      </c>
      <c r="D6" s="27" t="s">
        <v>96</v>
      </c>
      <c r="E6" s="123"/>
      <c r="F6" s="123"/>
      <c r="G6" s="123"/>
      <c r="H6" s="123"/>
      <c r="I6" s="123"/>
      <c r="J6" s="123"/>
      <c r="K6" s="116"/>
      <c r="L6" s="117"/>
      <c r="M6" s="116">
        <v>0.75</v>
      </c>
      <c r="N6" s="117"/>
      <c r="O6" s="116"/>
      <c r="P6" s="117"/>
      <c r="Q6" s="118"/>
      <c r="R6" s="119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6344</v>
      </c>
      <c r="B7" s="115" t="s">
        <v>106</v>
      </c>
      <c r="C7" s="101" t="s">
        <v>97</v>
      </c>
      <c r="D7" s="39" t="s">
        <v>87</v>
      </c>
      <c r="E7" s="123"/>
      <c r="F7" s="123"/>
      <c r="G7" s="123"/>
      <c r="H7" s="123"/>
      <c r="I7" s="116"/>
      <c r="J7" s="117"/>
      <c r="K7" s="116"/>
      <c r="L7" s="117"/>
      <c r="M7" s="116">
        <v>5</v>
      </c>
      <c r="N7" s="117"/>
      <c r="O7" s="116"/>
      <c r="P7" s="117"/>
      <c r="Q7" s="118"/>
      <c r="R7" s="119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16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3"/>
      <c r="F9" s="123"/>
      <c r="G9" s="123"/>
      <c r="H9" s="123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3"/>
      <c r="F10" s="123"/>
      <c r="G10" s="123"/>
      <c r="H10" s="123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23"/>
      <c r="H11" s="123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23"/>
      <c r="H12" s="123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23"/>
      <c r="H13" s="123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/>
      <c r="B16" s="48"/>
      <c r="C16" s="48"/>
      <c r="D16" s="57"/>
      <c r="E16" s="116"/>
      <c r="F16" s="117"/>
      <c r="G16" s="123"/>
      <c r="H16" s="123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6"/>
      <c r="B17" s="48"/>
      <c r="C17" s="48"/>
      <c r="D17" s="27"/>
      <c r="E17" s="116"/>
      <c r="F17" s="117"/>
      <c r="G17" s="123"/>
      <c r="H17" s="123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6"/>
      <c r="B18" s="48"/>
      <c r="C18" s="48"/>
      <c r="D18" s="27"/>
      <c r="E18" s="116"/>
      <c r="F18" s="117"/>
      <c r="G18" s="123"/>
      <c r="H18" s="123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6"/>
      <c r="B19" s="48"/>
      <c r="C19" s="48"/>
      <c r="D19" s="27"/>
      <c r="E19" s="116"/>
      <c r="F19" s="117"/>
      <c r="G19" s="123"/>
      <c r="H19" s="123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5"/>
      <c r="B20" s="48"/>
      <c r="C20" s="48"/>
      <c r="D20" s="57"/>
      <c r="E20" s="116"/>
      <c r="F20" s="117"/>
      <c r="G20" s="123"/>
      <c r="H20" s="123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17</v>
      </c>
      <c r="G3" s="54">
        <v>7.15</v>
      </c>
      <c r="H3" s="54">
        <v>17</v>
      </c>
      <c r="I3" s="54">
        <v>7.15</v>
      </c>
      <c r="J3" s="54">
        <v>17</v>
      </c>
      <c r="K3" s="54">
        <v>7.3</v>
      </c>
      <c r="L3" s="54">
        <v>17</v>
      </c>
      <c r="M3" s="54">
        <v>7.3</v>
      </c>
      <c r="N3" s="54">
        <v>17</v>
      </c>
      <c r="O3" s="54">
        <v>7.3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101" t="s">
        <v>76</v>
      </c>
      <c r="D4" s="39" t="s">
        <v>74</v>
      </c>
      <c r="E4" s="116">
        <v>8.5</v>
      </c>
      <c r="F4" s="117"/>
      <c r="G4" s="116">
        <v>9.25</v>
      </c>
      <c r="H4" s="117"/>
      <c r="I4" s="116">
        <v>9.25</v>
      </c>
      <c r="J4" s="117"/>
      <c r="K4" s="116">
        <v>9</v>
      </c>
      <c r="L4" s="117"/>
      <c r="M4" s="116">
        <v>9</v>
      </c>
      <c r="N4" s="117"/>
      <c r="O4" s="116">
        <v>5.5</v>
      </c>
      <c r="P4" s="117"/>
      <c r="Q4" s="118"/>
      <c r="R4" s="119"/>
      <c r="S4" s="25">
        <f t="shared" ref="S4" si="0">E4+G4+I4+K4+M4+O4+Q4</f>
        <v>50.5</v>
      </c>
      <c r="T4" s="25">
        <f t="shared" ref="T4" si="1">SUM(S4-U4-V4)</f>
        <v>40</v>
      </c>
      <c r="U4" s="28">
        <v>10.5</v>
      </c>
      <c r="V4" s="28"/>
    </row>
    <row r="5" spans="1:22" x14ac:dyDescent="0.25">
      <c r="A5" s="48"/>
      <c r="B5" s="48"/>
      <c r="C5" s="101"/>
      <c r="D5" s="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6"/>
      <c r="P5" s="117"/>
      <c r="Q5" s="118"/>
      <c r="R5" s="119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4"/>
      <c r="J6" s="117"/>
      <c r="K6" s="123"/>
      <c r="L6" s="123"/>
      <c r="M6" s="116"/>
      <c r="N6" s="117"/>
      <c r="O6" s="116"/>
      <c r="P6" s="117"/>
      <c r="Q6" s="118"/>
      <c r="R6" s="119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8"/>
      <c r="B7" s="48"/>
      <c r="C7" s="48"/>
      <c r="D7" s="27"/>
      <c r="E7" s="123"/>
      <c r="F7" s="123"/>
      <c r="G7" s="123"/>
      <c r="H7" s="123"/>
      <c r="I7" s="124"/>
      <c r="J7" s="117"/>
      <c r="K7" s="123"/>
      <c r="L7" s="123"/>
      <c r="M7" s="116"/>
      <c r="N7" s="117"/>
      <c r="O7" s="116"/>
      <c r="P7" s="117"/>
      <c r="Q7" s="118"/>
      <c r="R7" s="119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8"/>
      <c r="B8" s="48"/>
      <c r="C8" s="48"/>
      <c r="D8" s="39"/>
      <c r="E8" s="123"/>
      <c r="F8" s="123"/>
      <c r="G8" s="123"/>
      <c r="H8" s="123"/>
      <c r="I8" s="124"/>
      <c r="J8" s="117"/>
      <c r="K8" s="123"/>
      <c r="L8" s="123"/>
      <c r="M8" s="116"/>
      <c r="N8" s="117"/>
      <c r="O8" s="116"/>
      <c r="P8" s="117"/>
      <c r="Q8" s="118"/>
      <c r="R8" s="119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51"/>
      <c r="C9" s="101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2"/>
      <c r="B16" s="48"/>
      <c r="C16" s="48"/>
      <c r="D16" s="5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9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6"/>
      <c r="B19" s="76"/>
      <c r="C19" s="76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8.5</v>
      </c>
      <c r="F23" s="121"/>
      <c r="G23" s="120">
        <f>SUM(G4:G22)</f>
        <v>9.25</v>
      </c>
      <c r="H23" s="121"/>
      <c r="I23" s="120">
        <f>SUM(I4:I22)</f>
        <v>9.25</v>
      </c>
      <c r="J23" s="121"/>
      <c r="K23" s="120">
        <f>SUM(K4:K22)</f>
        <v>9</v>
      </c>
      <c r="L23" s="121"/>
      <c r="M23" s="120">
        <f>SUM(M4:M22)</f>
        <v>9</v>
      </c>
      <c r="N23" s="121"/>
      <c r="O23" s="120">
        <f>SUM(O4:O22)</f>
        <v>5.5</v>
      </c>
      <c r="P23" s="121"/>
      <c r="Q23" s="120">
        <f>SUM(Q4:Q22)</f>
        <v>0</v>
      </c>
      <c r="R23" s="121"/>
      <c r="S23" s="25">
        <f t="shared" si="2"/>
        <v>50.5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03"/>
      <c r="L24" s="10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0.5</v>
      </c>
      <c r="G25" s="32"/>
      <c r="H25" s="32">
        <f>SUM(G23)-H24</f>
        <v>1.25</v>
      </c>
      <c r="I25" s="32"/>
      <c r="J25" s="32">
        <f>SUM(I23)-J24</f>
        <v>1.25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5.5</v>
      </c>
      <c r="Q25" s="32"/>
      <c r="R25" s="32">
        <f>SUM(Q23)</f>
        <v>0</v>
      </c>
      <c r="S25" s="28">
        <f>SUM(E25:R25)</f>
        <v>10.5</v>
      </c>
      <c r="T25" s="28"/>
      <c r="U25" s="28">
        <f>SUM(U4:U24)</f>
        <v>10.5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10.5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50.5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02.08.15</v>
      </c>
      <c r="B2" s="63"/>
      <c r="C2" s="63"/>
      <c r="D2" s="63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17</v>
      </c>
      <c r="O3" s="64"/>
      <c r="P3" s="64"/>
      <c r="Q3" s="106"/>
      <c r="R3" s="106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101" t="s">
        <v>76</v>
      </c>
      <c r="D4" s="39" t="s">
        <v>74</v>
      </c>
      <c r="E4" s="123">
        <v>9.5</v>
      </c>
      <c r="F4" s="123"/>
      <c r="G4" s="123">
        <v>9.5</v>
      </c>
      <c r="H4" s="123"/>
      <c r="I4" s="123">
        <v>9.5</v>
      </c>
      <c r="J4" s="123"/>
      <c r="K4" s="123">
        <v>9.5</v>
      </c>
      <c r="L4" s="123"/>
      <c r="M4" s="123">
        <v>9.5</v>
      </c>
      <c r="N4" s="123"/>
      <c r="O4" s="116"/>
      <c r="P4" s="117"/>
      <c r="Q4" s="118"/>
      <c r="R4" s="119"/>
      <c r="S4" s="25">
        <f>E4+G4+I4+K4+M4+O4+Q4</f>
        <v>47.5</v>
      </c>
      <c r="T4" s="25">
        <f t="shared" ref="T4:T17" si="0">SUM(S4-U4-V4)</f>
        <v>40</v>
      </c>
      <c r="U4" s="28">
        <v>7.5</v>
      </c>
      <c r="V4" s="28"/>
    </row>
    <row r="5" spans="1:22" x14ac:dyDescent="0.25">
      <c r="A5" s="48"/>
      <c r="B5" s="48"/>
      <c r="C5" s="50"/>
      <c r="D5" s="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101"/>
      <c r="D6" s="39"/>
      <c r="E6" s="123"/>
      <c r="F6" s="123"/>
      <c r="G6" s="123"/>
      <c r="H6" s="123"/>
      <c r="I6" s="124"/>
      <c r="J6" s="117"/>
      <c r="K6" s="124"/>
      <c r="L6" s="117"/>
      <c r="M6" s="124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3"/>
      <c r="F7" s="123"/>
      <c r="G7" s="123"/>
      <c r="H7" s="123"/>
      <c r="I7" s="124"/>
      <c r="J7" s="117"/>
      <c r="K7" s="116"/>
      <c r="L7" s="117"/>
      <c r="M7" s="124"/>
      <c r="N7" s="117"/>
      <c r="O7" s="116"/>
      <c r="P7" s="117"/>
      <c r="Q7" s="118"/>
      <c r="R7" s="119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7"/>
      <c r="K8" s="124"/>
      <c r="L8" s="117"/>
      <c r="M8" s="124"/>
      <c r="N8" s="117"/>
      <c r="O8" s="116"/>
      <c r="P8" s="117"/>
      <c r="Q8" s="118"/>
      <c r="R8" s="119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8"/>
      <c r="C10" s="48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48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6"/>
      <c r="L18" s="117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9.5</v>
      </c>
      <c r="F20" s="121"/>
      <c r="G20" s="120">
        <f>SUM(G4:G19)</f>
        <v>9.5</v>
      </c>
      <c r="H20" s="121"/>
      <c r="I20" s="120">
        <f>SUM(I4:I19)</f>
        <v>9.5</v>
      </c>
      <c r="J20" s="121"/>
      <c r="K20" s="120">
        <f>SUM(K4:K19)</f>
        <v>9.5</v>
      </c>
      <c r="L20" s="121"/>
      <c r="M20" s="120">
        <f>SUM(M4:M19)</f>
        <v>9.5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1"/>
      <c r="F21" s="62">
        <v>8</v>
      </c>
      <c r="G21" s="61"/>
      <c r="H21" s="62">
        <v>8</v>
      </c>
      <c r="I21" s="61"/>
      <c r="J21" s="62">
        <v>8</v>
      </c>
      <c r="K21" s="61"/>
      <c r="L21" s="62">
        <v>8</v>
      </c>
      <c r="M21" s="61"/>
      <c r="N21" s="62">
        <v>8</v>
      </c>
      <c r="O21" s="61"/>
      <c r="P21" s="62"/>
      <c r="Q21" s="61"/>
      <c r="R21" s="6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7.5</v>
      </c>
      <c r="T22" s="28"/>
      <c r="U22" s="28">
        <f>SUM(U4:U21)</f>
        <v>7.5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7.5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6"/>
      <c r="P4" s="117"/>
      <c r="Q4" s="118"/>
      <c r="R4" s="11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25"/>
      <c r="F5" s="125"/>
      <c r="G5" s="125"/>
      <c r="H5" s="125"/>
      <c r="I5" s="126"/>
      <c r="J5" s="127"/>
      <c r="K5" s="126"/>
      <c r="L5" s="127"/>
      <c r="M5" s="128"/>
      <c r="N5" s="12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5"/>
      <c r="F6" s="125"/>
      <c r="G6" s="125"/>
      <c r="H6" s="125"/>
      <c r="I6" s="126"/>
      <c r="J6" s="127"/>
      <c r="K6" s="128"/>
      <c r="L6" s="127"/>
      <c r="M6" s="128"/>
      <c r="N6" s="12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5"/>
      <c r="F7" s="125"/>
      <c r="G7" s="125"/>
      <c r="H7" s="125"/>
      <c r="I7" s="126"/>
      <c r="J7" s="127"/>
      <c r="K7" s="128"/>
      <c r="L7" s="127"/>
      <c r="M7" s="128"/>
      <c r="N7" s="12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26"/>
      <c r="J8" s="127"/>
      <c r="K8" s="128"/>
      <c r="L8" s="127"/>
      <c r="M8" s="128"/>
      <c r="N8" s="12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28"/>
      <c r="F12" s="127"/>
      <c r="G12" s="128"/>
      <c r="H12" s="127"/>
      <c r="I12" s="128"/>
      <c r="J12" s="127"/>
      <c r="K12" s="128"/>
      <c r="L12" s="127"/>
      <c r="M12" s="128"/>
      <c r="N12" s="12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8"/>
      <c r="F13" s="127"/>
      <c r="G13" s="128"/>
      <c r="H13" s="127"/>
      <c r="I13" s="128"/>
      <c r="J13" s="127"/>
      <c r="K13" s="128"/>
      <c r="L13" s="127"/>
      <c r="M13" s="128"/>
      <c r="N13" s="12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8"/>
      <c r="F14" s="127"/>
      <c r="G14" s="128"/>
      <c r="H14" s="127"/>
      <c r="I14" s="128"/>
      <c r="J14" s="127"/>
      <c r="K14" s="128"/>
      <c r="L14" s="127"/>
      <c r="M14" s="128"/>
      <c r="N14" s="12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8"/>
      <c r="F16" s="127"/>
      <c r="G16" s="128"/>
      <c r="H16" s="127"/>
      <c r="I16" s="128"/>
      <c r="J16" s="127"/>
      <c r="K16" s="128"/>
      <c r="L16" s="127"/>
      <c r="M16" s="128"/>
      <c r="N16" s="12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0</v>
      </c>
      <c r="F20" s="121"/>
      <c r="G20" s="120">
        <f>SUM(G4:G19)</f>
        <v>0</v>
      </c>
      <c r="H20" s="121"/>
      <c r="I20" s="120">
        <f>SUM(I4:I19)</f>
        <v>0</v>
      </c>
      <c r="J20" s="121"/>
      <c r="K20" s="120">
        <f>SUM(K4:K19)</f>
        <v>0</v>
      </c>
      <c r="L20" s="121"/>
      <c r="M20" s="120">
        <f>SUM(M4:M19)</f>
        <v>0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14" t="s">
        <v>101</v>
      </c>
      <c r="J23" s="114"/>
      <c r="K23" s="114"/>
      <c r="L23" s="114"/>
      <c r="M23" s="114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02.08.15</v>
      </c>
      <c r="B2" s="96"/>
      <c r="C2" s="96"/>
      <c r="D2" s="96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73"/>
      <c r="G3" s="73"/>
      <c r="H3" s="73"/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105</v>
      </c>
      <c r="C4" s="51"/>
      <c r="D4" s="39" t="s">
        <v>63</v>
      </c>
      <c r="E4" s="123"/>
      <c r="F4" s="123"/>
      <c r="G4" s="123"/>
      <c r="H4" s="123"/>
      <c r="I4" s="123">
        <v>8</v>
      </c>
      <c r="J4" s="123"/>
      <c r="K4" s="123">
        <v>8</v>
      </c>
      <c r="L4" s="123"/>
      <c r="M4" s="123">
        <v>8</v>
      </c>
      <c r="N4" s="123"/>
      <c r="O4" s="116"/>
      <c r="P4" s="117"/>
      <c r="Q4" s="118"/>
      <c r="R4" s="119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/>
      <c r="B5" s="51"/>
      <c r="C5" s="48"/>
      <c r="D5" s="39"/>
      <c r="E5" s="123"/>
      <c r="F5" s="123"/>
      <c r="G5" s="123"/>
      <c r="H5" s="123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3"/>
      <c r="F7" s="123"/>
      <c r="G7" s="123"/>
      <c r="H7" s="123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7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8"/>
      <c r="C10" s="48"/>
      <c r="D10" s="27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7"/>
      <c r="B11" s="48"/>
      <c r="C11" s="48"/>
      <c r="D11" s="2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7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7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7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7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>
        <v>8</v>
      </c>
      <c r="F18" s="117"/>
      <c r="G18" s="116">
        <v>8</v>
      </c>
      <c r="H18" s="117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4"/>
      <c r="F21" s="95">
        <v>8</v>
      </c>
      <c r="G21" s="94"/>
      <c r="H21" s="95">
        <v>8</v>
      </c>
      <c r="I21" s="94"/>
      <c r="J21" s="95">
        <v>8</v>
      </c>
      <c r="K21" s="94"/>
      <c r="L21" s="95">
        <v>8</v>
      </c>
      <c r="M21" s="99"/>
      <c r="N21" s="100">
        <v>8</v>
      </c>
      <c r="O21" s="94"/>
      <c r="P21" s="95"/>
      <c r="Q21" s="94"/>
      <c r="R21" s="95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24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6344</v>
      </c>
      <c r="B4" s="115" t="s">
        <v>106</v>
      </c>
      <c r="C4" s="48">
        <v>59</v>
      </c>
      <c r="D4" s="27" t="s">
        <v>87</v>
      </c>
      <c r="E4" s="116">
        <v>1</v>
      </c>
      <c r="F4" s="117"/>
      <c r="G4" s="116"/>
      <c r="H4" s="117"/>
      <c r="I4" s="116">
        <v>2</v>
      </c>
      <c r="J4" s="117"/>
      <c r="K4" s="116"/>
      <c r="L4" s="117"/>
      <c r="M4" s="123"/>
      <c r="N4" s="123"/>
      <c r="O4" s="116"/>
      <c r="P4" s="117"/>
      <c r="Q4" s="118"/>
      <c r="R4" s="119"/>
      <c r="S4" s="25">
        <f>E4+G4+I4+K4+M4+O4+Q4</f>
        <v>3</v>
      </c>
      <c r="T4" s="25">
        <f t="shared" ref="T4:T27" si="0">SUM(S4-U4-V4)</f>
        <v>3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16</v>
      </c>
      <c r="D5" s="27" t="s">
        <v>88</v>
      </c>
      <c r="E5" s="116">
        <v>1</v>
      </c>
      <c r="F5" s="117"/>
      <c r="G5" s="123">
        <v>3</v>
      </c>
      <c r="H5" s="123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3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6419</v>
      </c>
      <c r="B6" s="115" t="s">
        <v>102</v>
      </c>
      <c r="C6" s="48">
        <v>1</v>
      </c>
      <c r="D6" s="27" t="s">
        <v>67</v>
      </c>
      <c r="E6" s="116">
        <v>5</v>
      </c>
      <c r="F6" s="117"/>
      <c r="G6" s="123">
        <v>1</v>
      </c>
      <c r="H6" s="123"/>
      <c r="I6" s="124">
        <v>2.75</v>
      </c>
      <c r="J6" s="117"/>
      <c r="K6" s="116">
        <v>3</v>
      </c>
      <c r="L6" s="117"/>
      <c r="M6" s="116"/>
      <c r="N6" s="117"/>
      <c r="O6" s="116"/>
      <c r="P6" s="117"/>
      <c r="Q6" s="118"/>
      <c r="R6" s="119"/>
      <c r="S6" s="25">
        <f t="shared" si="1"/>
        <v>11.75</v>
      </c>
      <c r="T6" s="25">
        <f t="shared" si="0"/>
        <v>11.75</v>
      </c>
      <c r="U6" s="28"/>
      <c r="V6" s="28"/>
    </row>
    <row r="7" spans="1:22" x14ac:dyDescent="0.25">
      <c r="A7" s="48">
        <v>6505</v>
      </c>
      <c r="B7" s="115" t="s">
        <v>107</v>
      </c>
      <c r="C7" s="48">
        <v>4</v>
      </c>
      <c r="D7" s="27" t="s">
        <v>74</v>
      </c>
      <c r="E7" s="116"/>
      <c r="F7" s="117"/>
      <c r="G7" s="123">
        <v>3</v>
      </c>
      <c r="H7" s="123"/>
      <c r="I7" s="124">
        <v>1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>
        <v>6429</v>
      </c>
      <c r="B8" s="115" t="s">
        <v>108</v>
      </c>
      <c r="C8" s="50">
        <v>1</v>
      </c>
      <c r="D8" s="39" t="s">
        <v>90</v>
      </c>
      <c r="E8" s="116"/>
      <c r="F8" s="117"/>
      <c r="G8" s="123"/>
      <c r="H8" s="123"/>
      <c r="I8" s="124">
        <v>0.25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6448</v>
      </c>
      <c r="B9" s="115" t="s">
        <v>104</v>
      </c>
      <c r="C9" s="50">
        <v>72</v>
      </c>
      <c r="D9" s="39" t="s">
        <v>98</v>
      </c>
      <c r="E9" s="116"/>
      <c r="F9" s="117"/>
      <c r="G9" s="123"/>
      <c r="H9" s="123"/>
      <c r="I9" s="116"/>
      <c r="J9" s="117"/>
      <c r="K9" s="116">
        <v>2</v>
      </c>
      <c r="L9" s="117"/>
      <c r="M9" s="116"/>
      <c r="N9" s="117"/>
      <c r="O9" s="116"/>
      <c r="P9" s="117"/>
      <c r="Q9" s="118"/>
      <c r="R9" s="119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6436</v>
      </c>
      <c r="B10" s="115" t="s">
        <v>104</v>
      </c>
      <c r="C10" s="48">
        <v>107</v>
      </c>
      <c r="D10" s="27" t="s">
        <v>87</v>
      </c>
      <c r="E10" s="116"/>
      <c r="F10" s="117"/>
      <c r="G10" s="123"/>
      <c r="H10" s="123"/>
      <c r="I10" s="116"/>
      <c r="J10" s="117"/>
      <c r="K10" s="116"/>
      <c r="L10" s="117"/>
      <c r="M10" s="116">
        <v>1</v>
      </c>
      <c r="N10" s="117"/>
      <c r="O10" s="116"/>
      <c r="P10" s="117"/>
      <c r="Q10" s="118"/>
      <c r="R10" s="119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6344</v>
      </c>
      <c r="B11" s="115" t="s">
        <v>106</v>
      </c>
      <c r="C11" s="48">
        <v>61</v>
      </c>
      <c r="D11" s="27" t="s">
        <v>96</v>
      </c>
      <c r="E11" s="116"/>
      <c r="F11" s="117"/>
      <c r="G11" s="123"/>
      <c r="H11" s="123"/>
      <c r="I11" s="116"/>
      <c r="J11" s="117"/>
      <c r="K11" s="116"/>
      <c r="L11" s="117"/>
      <c r="M11" s="116">
        <v>0.5</v>
      </c>
      <c r="N11" s="117"/>
      <c r="O11" s="116"/>
      <c r="P11" s="117"/>
      <c r="Q11" s="118"/>
      <c r="R11" s="119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>
        <v>6344</v>
      </c>
      <c r="B12" s="115" t="s">
        <v>106</v>
      </c>
      <c r="C12" s="48">
        <v>57</v>
      </c>
      <c r="D12" s="27" t="s">
        <v>99</v>
      </c>
      <c r="E12" s="116"/>
      <c r="F12" s="117"/>
      <c r="G12" s="123"/>
      <c r="H12" s="123"/>
      <c r="I12" s="116"/>
      <c r="J12" s="117"/>
      <c r="K12" s="116"/>
      <c r="L12" s="117"/>
      <c r="M12" s="116">
        <v>1</v>
      </c>
      <c r="N12" s="117"/>
      <c r="O12" s="116"/>
      <c r="P12" s="117"/>
      <c r="Q12" s="118"/>
      <c r="R12" s="119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6344</v>
      </c>
      <c r="B13" s="115" t="s">
        <v>106</v>
      </c>
      <c r="C13" s="48">
        <v>58</v>
      </c>
      <c r="D13" s="27" t="s">
        <v>99</v>
      </c>
      <c r="E13" s="116"/>
      <c r="F13" s="117"/>
      <c r="G13" s="123"/>
      <c r="H13" s="123"/>
      <c r="I13" s="116"/>
      <c r="J13" s="117"/>
      <c r="K13" s="116"/>
      <c r="L13" s="117"/>
      <c r="M13" s="116">
        <v>4.5</v>
      </c>
      <c r="N13" s="117"/>
      <c r="O13" s="116"/>
      <c r="P13" s="117"/>
      <c r="Q13" s="118"/>
      <c r="R13" s="119"/>
      <c r="S13" s="25">
        <f>E13+G13+I13+K13+M13+O13+Q13</f>
        <v>4.5</v>
      </c>
      <c r="T13" s="25">
        <f>SUM(S13-U13-V13)</f>
        <v>4.5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23"/>
      <c r="H14" s="123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3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3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39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50"/>
      <c r="D21" s="39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50"/>
      <c r="D22" s="39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39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8"/>
      <c r="R23" s="119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8"/>
      <c r="B24" s="48"/>
      <c r="C24" s="48"/>
      <c r="D24" s="27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8"/>
      <c r="R24" s="119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8"/>
      <c r="R25" s="119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8">
        <v>3600</v>
      </c>
      <c r="B26" s="48" t="s">
        <v>105</v>
      </c>
      <c r="C26" s="48"/>
      <c r="D26" s="27" t="s">
        <v>73</v>
      </c>
      <c r="E26" s="116">
        <v>1</v>
      </c>
      <c r="F26" s="117"/>
      <c r="G26" s="116"/>
      <c r="H26" s="117"/>
      <c r="I26" s="116">
        <v>1</v>
      </c>
      <c r="J26" s="117"/>
      <c r="K26" s="116"/>
      <c r="L26" s="117"/>
      <c r="M26" s="116"/>
      <c r="N26" s="117"/>
      <c r="O26" s="116"/>
      <c r="P26" s="117"/>
      <c r="Q26" s="118"/>
      <c r="R26" s="119"/>
      <c r="S26" s="25">
        <f t="shared" si="1"/>
        <v>2</v>
      </c>
      <c r="T26" s="25">
        <f t="shared" si="0"/>
        <v>2</v>
      </c>
      <c r="U26" s="28"/>
      <c r="V26" s="28"/>
    </row>
    <row r="27" spans="1:22" x14ac:dyDescent="0.25">
      <c r="A27" s="102">
        <v>3600</v>
      </c>
      <c r="B27" s="48" t="s">
        <v>105</v>
      </c>
      <c r="C27" s="48"/>
      <c r="D27" s="53" t="s">
        <v>69</v>
      </c>
      <c r="E27" s="116"/>
      <c r="F27" s="117"/>
      <c r="G27" s="116">
        <v>1</v>
      </c>
      <c r="H27" s="117"/>
      <c r="I27" s="116">
        <v>1</v>
      </c>
      <c r="J27" s="117"/>
      <c r="K27" s="116">
        <v>3</v>
      </c>
      <c r="L27" s="117"/>
      <c r="M27" s="116">
        <v>1</v>
      </c>
      <c r="N27" s="117"/>
      <c r="O27" s="116"/>
      <c r="P27" s="117"/>
      <c r="Q27" s="118"/>
      <c r="R27" s="119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6"/>
      <c r="F28" s="117"/>
      <c r="G28" s="116"/>
      <c r="H28" s="117"/>
      <c r="I28" s="116"/>
      <c r="J28" s="117"/>
      <c r="K28" s="116"/>
      <c r="L28" s="117"/>
      <c r="M28" s="116"/>
      <c r="N28" s="117"/>
      <c r="O28" s="118"/>
      <c r="P28" s="119"/>
      <c r="Q28" s="118"/>
      <c r="R28" s="119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6"/>
      <c r="F29" s="117"/>
      <c r="G29" s="118"/>
      <c r="H29" s="119"/>
      <c r="I29" s="118"/>
      <c r="J29" s="119"/>
      <c r="K29" s="118"/>
      <c r="L29" s="119"/>
      <c r="M29" s="118"/>
      <c r="N29" s="119"/>
      <c r="O29" s="118"/>
      <c r="P29" s="119"/>
      <c r="Q29" s="118"/>
      <c r="R29" s="119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0">
        <f>SUM(E4:E29)</f>
        <v>8</v>
      </c>
      <c r="F30" s="121"/>
      <c r="G30" s="120">
        <f>SUM(G4:G29)</f>
        <v>8</v>
      </c>
      <c r="H30" s="121"/>
      <c r="I30" s="120">
        <f>SUM(I4:I29)</f>
        <v>8</v>
      </c>
      <c r="J30" s="121"/>
      <c r="K30" s="120">
        <f>SUM(K4:K29)</f>
        <v>8</v>
      </c>
      <c r="L30" s="121"/>
      <c r="M30" s="120">
        <f>SUM(M4:M29)</f>
        <v>8</v>
      </c>
      <c r="N30" s="121"/>
      <c r="O30" s="120">
        <f>SUM(O4:O29)</f>
        <v>0</v>
      </c>
      <c r="P30" s="121"/>
      <c r="Q30" s="120">
        <f>SUM(Q4:Q29)</f>
        <v>0</v>
      </c>
      <c r="R30" s="121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40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v>8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0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G17" sqref="G17:H1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33" t="s">
        <v>19</v>
      </c>
      <c r="N2" s="133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8.15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5" t="s">
        <v>103</v>
      </c>
      <c r="C4" s="48">
        <v>5</v>
      </c>
      <c r="D4" s="56" t="s">
        <v>78</v>
      </c>
      <c r="E4" s="123">
        <v>2</v>
      </c>
      <c r="F4" s="123"/>
      <c r="G4" s="123"/>
      <c r="H4" s="123"/>
      <c r="I4" s="123"/>
      <c r="J4" s="123"/>
      <c r="K4" s="123"/>
      <c r="L4" s="123"/>
      <c r="M4" s="123"/>
      <c r="N4" s="123"/>
      <c r="O4" s="118"/>
      <c r="P4" s="119"/>
      <c r="Q4" s="118"/>
      <c r="R4" s="119"/>
      <c r="S4" s="25">
        <f>E4+G4+I4+K4+M4+O4+Q4</f>
        <v>2</v>
      </c>
      <c r="T4" s="25">
        <f t="shared" ref="T4:T23" si="0">SUM(S4-U4-V4)</f>
        <v>2</v>
      </c>
      <c r="U4" s="28"/>
      <c r="V4" s="28"/>
    </row>
    <row r="5" spans="1:22" x14ac:dyDescent="0.25">
      <c r="A5" s="48">
        <v>6419</v>
      </c>
      <c r="B5" s="115" t="s">
        <v>102</v>
      </c>
      <c r="C5" s="48">
        <v>1</v>
      </c>
      <c r="D5" s="56" t="s">
        <v>67</v>
      </c>
      <c r="E5" s="123">
        <v>6</v>
      </c>
      <c r="F5" s="123"/>
      <c r="G5" s="131"/>
      <c r="H5" s="131"/>
      <c r="I5" s="124">
        <v>6</v>
      </c>
      <c r="J5" s="117"/>
      <c r="K5" s="116">
        <v>8</v>
      </c>
      <c r="L5" s="117"/>
      <c r="M5" s="129">
        <v>7.75</v>
      </c>
      <c r="N5" s="130"/>
      <c r="O5" s="118"/>
      <c r="P5" s="119"/>
      <c r="Q5" s="118"/>
      <c r="R5" s="119"/>
      <c r="S5" s="25">
        <f t="shared" ref="S5:S26" si="1">E5+G5+I5+K5+M5+O5+Q5</f>
        <v>27.75</v>
      </c>
      <c r="T5" s="25">
        <f t="shared" si="0"/>
        <v>27.75</v>
      </c>
      <c r="U5" s="28"/>
      <c r="V5" s="28"/>
    </row>
    <row r="6" spans="1:22" x14ac:dyDescent="0.25">
      <c r="A6" s="48">
        <v>6454</v>
      </c>
      <c r="B6" s="115" t="s">
        <v>103</v>
      </c>
      <c r="C6" s="48">
        <v>14</v>
      </c>
      <c r="D6" s="56" t="s">
        <v>91</v>
      </c>
      <c r="E6" s="123"/>
      <c r="F6" s="123"/>
      <c r="G6" s="131"/>
      <c r="H6" s="131"/>
      <c r="I6" s="131">
        <v>0.5</v>
      </c>
      <c r="J6" s="131"/>
      <c r="K6" s="116"/>
      <c r="L6" s="117"/>
      <c r="M6" s="129"/>
      <c r="N6" s="130"/>
      <c r="O6" s="118"/>
      <c r="P6" s="119"/>
      <c r="Q6" s="118"/>
      <c r="R6" s="11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6454</v>
      </c>
      <c r="B7" s="115" t="s">
        <v>103</v>
      </c>
      <c r="C7" s="48">
        <v>15</v>
      </c>
      <c r="D7" s="56" t="s">
        <v>91</v>
      </c>
      <c r="E7" s="123"/>
      <c r="F7" s="123"/>
      <c r="G7" s="131"/>
      <c r="H7" s="131"/>
      <c r="I7" s="131">
        <v>0.5</v>
      </c>
      <c r="J7" s="131"/>
      <c r="K7" s="116"/>
      <c r="L7" s="117"/>
      <c r="M7" s="129"/>
      <c r="N7" s="130"/>
      <c r="O7" s="118"/>
      <c r="P7" s="119"/>
      <c r="Q7" s="118"/>
      <c r="R7" s="119"/>
      <c r="S7" s="25">
        <f t="shared" si="1"/>
        <v>0.5</v>
      </c>
      <c r="T7" s="25">
        <f t="shared" si="0"/>
        <v>0.5</v>
      </c>
      <c r="U7" s="29"/>
      <c r="V7" s="28"/>
    </row>
    <row r="8" spans="1:22" x14ac:dyDescent="0.25">
      <c r="A8" s="48">
        <v>6454</v>
      </c>
      <c r="B8" s="115" t="s">
        <v>103</v>
      </c>
      <c r="C8" s="48">
        <v>1</v>
      </c>
      <c r="D8" s="56" t="s">
        <v>91</v>
      </c>
      <c r="E8" s="123"/>
      <c r="F8" s="123"/>
      <c r="G8" s="131"/>
      <c r="H8" s="131"/>
      <c r="I8" s="131">
        <v>1</v>
      </c>
      <c r="J8" s="131"/>
      <c r="K8" s="116"/>
      <c r="L8" s="117"/>
      <c r="M8" s="129"/>
      <c r="N8" s="130"/>
      <c r="O8" s="118"/>
      <c r="P8" s="119"/>
      <c r="Q8" s="118"/>
      <c r="R8" s="119"/>
      <c r="S8" s="25">
        <f>E8+G8+I8+K8+M8+O8+Q8</f>
        <v>1</v>
      </c>
      <c r="T8" s="25">
        <f>SUM(S8-U8-V8)</f>
        <v>1</v>
      </c>
      <c r="U8" s="29"/>
      <c r="V8" s="28"/>
    </row>
    <row r="9" spans="1:22" x14ac:dyDescent="0.25">
      <c r="A9" s="90"/>
      <c r="B9" s="48"/>
      <c r="C9" s="50"/>
      <c r="D9" s="56"/>
      <c r="E9" s="123"/>
      <c r="F9" s="123"/>
      <c r="G9" s="131"/>
      <c r="H9" s="131"/>
      <c r="I9" s="124"/>
      <c r="J9" s="117"/>
      <c r="K9" s="116"/>
      <c r="L9" s="117"/>
      <c r="M9" s="129"/>
      <c r="N9" s="130"/>
      <c r="O9" s="118"/>
      <c r="P9" s="119"/>
      <c r="Q9" s="118"/>
      <c r="R9" s="119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3"/>
      <c r="F10" s="123"/>
      <c r="G10" s="131"/>
      <c r="H10" s="131"/>
      <c r="I10" s="124"/>
      <c r="J10" s="117"/>
      <c r="K10" s="116"/>
      <c r="L10" s="117"/>
      <c r="M10" s="129"/>
      <c r="N10" s="130"/>
      <c r="O10" s="118"/>
      <c r="P10" s="119"/>
      <c r="Q10" s="118"/>
      <c r="R10" s="11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3"/>
      <c r="F11" s="123"/>
      <c r="G11" s="131"/>
      <c r="H11" s="131"/>
      <c r="I11" s="124"/>
      <c r="J11" s="117"/>
      <c r="K11" s="116"/>
      <c r="L11" s="117"/>
      <c r="M11" s="129"/>
      <c r="N11" s="130"/>
      <c r="O11" s="118"/>
      <c r="P11" s="119"/>
      <c r="Q11" s="118"/>
      <c r="R11" s="119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3"/>
      <c r="F12" s="123"/>
      <c r="G12" s="131"/>
      <c r="H12" s="131"/>
      <c r="I12" s="124"/>
      <c r="J12" s="117"/>
      <c r="K12" s="116"/>
      <c r="L12" s="117"/>
      <c r="M12" s="129"/>
      <c r="N12" s="130"/>
      <c r="O12" s="118"/>
      <c r="P12" s="119"/>
      <c r="Q12" s="118"/>
      <c r="R12" s="119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3"/>
      <c r="F13" s="123"/>
      <c r="G13" s="131"/>
      <c r="H13" s="131"/>
      <c r="I13" s="124"/>
      <c r="J13" s="117"/>
      <c r="K13" s="116"/>
      <c r="L13" s="117"/>
      <c r="M13" s="129"/>
      <c r="N13" s="130"/>
      <c r="O13" s="118"/>
      <c r="P13" s="119"/>
      <c r="Q13" s="118"/>
      <c r="R13" s="119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3"/>
      <c r="F14" s="123"/>
      <c r="G14" s="131"/>
      <c r="H14" s="131"/>
      <c r="I14" s="124"/>
      <c r="J14" s="117"/>
      <c r="K14" s="116"/>
      <c r="L14" s="117"/>
      <c r="M14" s="129"/>
      <c r="N14" s="130"/>
      <c r="O14" s="118"/>
      <c r="P14" s="119"/>
      <c r="Q14" s="118"/>
      <c r="R14" s="119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111" t="s">
        <v>92</v>
      </c>
      <c r="E15" s="123"/>
      <c r="F15" s="123"/>
      <c r="G15" s="131">
        <v>8</v>
      </c>
      <c r="H15" s="131"/>
      <c r="I15" s="124"/>
      <c r="J15" s="117"/>
      <c r="K15" s="116"/>
      <c r="L15" s="117"/>
      <c r="M15" s="129"/>
      <c r="N15" s="130"/>
      <c r="O15" s="118"/>
      <c r="P15" s="119"/>
      <c r="Q15" s="118"/>
      <c r="R15" s="119"/>
      <c r="S15" s="25">
        <f t="shared" si="2"/>
        <v>8</v>
      </c>
      <c r="T15" s="25">
        <f t="shared" si="3"/>
        <v>8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3"/>
      <c r="F16" s="123"/>
      <c r="G16" s="131"/>
      <c r="H16" s="131"/>
      <c r="I16" s="124"/>
      <c r="J16" s="117"/>
      <c r="K16" s="116"/>
      <c r="L16" s="117"/>
      <c r="M16" s="129"/>
      <c r="N16" s="130"/>
      <c r="O16" s="118"/>
      <c r="P16" s="119"/>
      <c r="Q16" s="118"/>
      <c r="R16" s="119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2"/>
      <c r="F17" s="132"/>
      <c r="G17" s="131"/>
      <c r="H17" s="131"/>
      <c r="I17" s="124"/>
      <c r="J17" s="117"/>
      <c r="K17" s="116"/>
      <c r="L17" s="117"/>
      <c r="M17" s="116"/>
      <c r="N17" s="117"/>
      <c r="O17" s="118"/>
      <c r="P17" s="119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8"/>
      <c r="F18" s="119"/>
      <c r="G18" s="129"/>
      <c r="H18" s="130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18"/>
      <c r="F19" s="119"/>
      <c r="G19" s="129"/>
      <c r="H19" s="130"/>
      <c r="I19" s="116"/>
      <c r="J19" s="117"/>
      <c r="K19" s="116"/>
      <c r="L19" s="117"/>
      <c r="M19" s="116"/>
      <c r="N19" s="117"/>
      <c r="O19" s="118"/>
      <c r="P19" s="119"/>
      <c r="Q19" s="118"/>
      <c r="R19" s="119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18"/>
      <c r="F20" s="119"/>
      <c r="G20" s="129"/>
      <c r="H20" s="130"/>
      <c r="I20" s="116"/>
      <c r="J20" s="117"/>
      <c r="K20" s="116"/>
      <c r="L20" s="117"/>
      <c r="M20" s="116"/>
      <c r="N20" s="117"/>
      <c r="O20" s="118"/>
      <c r="P20" s="119"/>
      <c r="Q20" s="118"/>
      <c r="R20" s="119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0"/>
      <c r="B21" s="80"/>
      <c r="C21" s="80"/>
      <c r="D21" s="23"/>
      <c r="E21" s="116"/>
      <c r="F21" s="117"/>
      <c r="G21" s="81"/>
      <c r="H21" s="82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7"/>
      <c r="B22" s="77"/>
      <c r="C22" s="77"/>
      <c r="D22" s="23"/>
      <c r="E22" s="116"/>
      <c r="F22" s="117"/>
      <c r="G22" s="78"/>
      <c r="H22" s="79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8"/>
      <c r="F23" s="119"/>
      <c r="G23" s="129"/>
      <c r="H23" s="130"/>
      <c r="I23" s="116"/>
      <c r="J23" s="117"/>
      <c r="K23" s="116"/>
      <c r="L23" s="117"/>
      <c r="M23" s="116"/>
      <c r="N23" s="117"/>
      <c r="O23" s="118"/>
      <c r="P23" s="119"/>
      <c r="Q23" s="118"/>
      <c r="R23" s="119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/>
      <c r="B24" s="48"/>
      <c r="C24" s="48"/>
      <c r="D24" s="27"/>
      <c r="E24" s="116"/>
      <c r="F24" s="117"/>
      <c r="G24" s="131"/>
      <c r="H24" s="131"/>
      <c r="I24" s="116"/>
      <c r="J24" s="117"/>
      <c r="K24" s="116"/>
      <c r="L24" s="117"/>
      <c r="M24" s="116"/>
      <c r="N24" s="117"/>
      <c r="O24" s="118"/>
      <c r="P24" s="119"/>
      <c r="Q24" s="118"/>
      <c r="R24" s="119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8"/>
      <c r="F25" s="119"/>
      <c r="G25" s="129"/>
      <c r="H25" s="130"/>
      <c r="I25" s="118"/>
      <c r="J25" s="119"/>
      <c r="K25" s="118"/>
      <c r="L25" s="119"/>
      <c r="M25" s="129"/>
      <c r="N25" s="130"/>
      <c r="O25" s="118"/>
      <c r="P25" s="119"/>
      <c r="Q25" s="118"/>
      <c r="R25" s="11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6"/>
      <c r="F26" s="117"/>
      <c r="G26" s="118"/>
      <c r="H26" s="119"/>
      <c r="I26" s="118"/>
      <c r="J26" s="119"/>
      <c r="K26" s="118"/>
      <c r="L26" s="119"/>
      <c r="M26" s="129"/>
      <c r="N26" s="130"/>
      <c r="O26" s="118"/>
      <c r="P26" s="119"/>
      <c r="Q26" s="118"/>
      <c r="R26" s="119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7.75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39.75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-0.25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-0.25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39.75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39.75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23"/>
      <c r="F5" s="123"/>
      <c r="G5" s="123"/>
      <c r="H5" s="123"/>
      <c r="I5" s="123"/>
      <c r="J5" s="123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23"/>
      <c r="F6" s="123"/>
      <c r="G6" s="123"/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3"/>
      <c r="F7" s="123"/>
      <c r="G7" s="123"/>
      <c r="H7" s="123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27"/>
      <c r="E8" s="123"/>
      <c r="F8" s="123"/>
      <c r="G8" s="123"/>
      <c r="H8" s="123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8"/>
      <c r="C16" s="48"/>
      <c r="D16" s="5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>
        <v>8</v>
      </c>
      <c r="F18" s="117"/>
      <c r="G18" s="116">
        <v>8</v>
      </c>
      <c r="H18" s="117"/>
      <c r="I18" s="116">
        <v>8</v>
      </c>
      <c r="J18" s="117"/>
      <c r="K18" s="116">
        <v>8</v>
      </c>
      <c r="L18" s="117"/>
      <c r="M18" s="116">
        <v>8</v>
      </c>
      <c r="N18" s="117"/>
      <c r="O18" s="118"/>
      <c r="P18" s="119"/>
      <c r="Q18" s="118"/>
      <c r="R18" s="119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7" sqref="G17:H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77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92">
        <v>16.3</v>
      </c>
      <c r="G3" s="73">
        <v>8</v>
      </c>
      <c r="H3" s="92">
        <v>16.3</v>
      </c>
      <c r="I3" s="73">
        <v>8</v>
      </c>
      <c r="J3" s="92">
        <v>16.3</v>
      </c>
      <c r="K3" s="73">
        <v>7.3</v>
      </c>
      <c r="L3" s="92">
        <v>16.3</v>
      </c>
      <c r="M3" s="73"/>
      <c r="N3" s="92"/>
      <c r="O3" s="73"/>
      <c r="P3" s="73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50">
        <v>54</v>
      </c>
      <c r="D4" s="27" t="s">
        <v>72</v>
      </c>
      <c r="E4" s="123">
        <v>8</v>
      </c>
      <c r="F4" s="123"/>
      <c r="G4" s="123">
        <v>8</v>
      </c>
      <c r="H4" s="123"/>
      <c r="I4" s="123">
        <v>1.75</v>
      </c>
      <c r="J4" s="123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17.75</v>
      </c>
      <c r="T4" s="25">
        <f t="shared" ref="T4:T21" si="0">SUM(S4-U4-V4)</f>
        <v>17.75</v>
      </c>
      <c r="U4" s="28"/>
      <c r="V4" s="28"/>
    </row>
    <row r="5" spans="1:22" x14ac:dyDescent="0.25">
      <c r="A5" s="48">
        <v>6448</v>
      </c>
      <c r="B5" s="115" t="s">
        <v>104</v>
      </c>
      <c r="C5" s="50">
        <v>50</v>
      </c>
      <c r="D5" s="27" t="s">
        <v>72</v>
      </c>
      <c r="E5" s="123"/>
      <c r="F5" s="123"/>
      <c r="G5" s="123"/>
      <c r="H5" s="123"/>
      <c r="I5" s="124">
        <v>6.25</v>
      </c>
      <c r="J5" s="117"/>
      <c r="K5" s="116">
        <v>8.5</v>
      </c>
      <c r="L5" s="117"/>
      <c r="M5" s="116"/>
      <c r="N5" s="117"/>
      <c r="O5" s="116"/>
      <c r="P5" s="117"/>
      <c r="Q5" s="118"/>
      <c r="R5" s="119"/>
      <c r="S5" s="25">
        <f t="shared" ref="S5:S24" si="1">E5+G5+I5+K5+M5+O5+Q5</f>
        <v>14.75</v>
      </c>
      <c r="T5" s="25">
        <f t="shared" si="0"/>
        <v>14.25</v>
      </c>
      <c r="U5" s="28">
        <v>0.5</v>
      </c>
      <c r="V5" s="28"/>
    </row>
    <row r="6" spans="1:22" x14ac:dyDescent="0.25">
      <c r="A6" s="48"/>
      <c r="B6" s="48"/>
      <c r="C6" s="48"/>
      <c r="D6" s="27"/>
      <c r="E6" s="123"/>
      <c r="F6" s="123"/>
      <c r="G6" s="123"/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3"/>
      <c r="F7" s="123"/>
      <c r="G7" s="123"/>
      <c r="H7" s="123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27"/>
      <c r="E8" s="123"/>
      <c r="F8" s="123"/>
      <c r="G8" s="123"/>
      <c r="H8" s="123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4"/>
      <c r="F11" s="135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4"/>
      <c r="F12" s="135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4"/>
      <c r="F13" s="135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4"/>
      <c r="F14" s="135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4"/>
      <c r="F15" s="135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4"/>
      <c r="F16" s="135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4"/>
      <c r="F17" s="135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4"/>
      <c r="F18" s="135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0"/>
      <c r="B19" s="48"/>
      <c r="C19" s="48"/>
      <c r="D19" s="27"/>
      <c r="E19" s="134"/>
      <c r="F19" s="13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0"/>
      <c r="B20" s="87"/>
      <c r="C20" s="87"/>
      <c r="D20" s="23"/>
      <c r="E20" s="134"/>
      <c r="F20" s="135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>
        <v>8</v>
      </c>
      <c r="N22" s="117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8.5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0.5</v>
      </c>
      <c r="T26" s="28"/>
      <c r="U26" s="28">
        <f>SUM(U4:U25)</f>
        <v>0.5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0.5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17</v>
      </c>
      <c r="O3" s="54">
        <v>7</v>
      </c>
      <c r="P3" s="54">
        <v>13</v>
      </c>
      <c r="Q3" s="54"/>
      <c r="R3" s="54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50">
        <v>54</v>
      </c>
      <c r="D4" s="39" t="s">
        <v>74</v>
      </c>
      <c r="E4" s="123">
        <v>9.5</v>
      </c>
      <c r="F4" s="123"/>
      <c r="G4" s="123">
        <v>9.5</v>
      </c>
      <c r="H4" s="123"/>
      <c r="I4" s="123">
        <v>9.5</v>
      </c>
      <c r="J4" s="123"/>
      <c r="K4" s="123">
        <v>9.5</v>
      </c>
      <c r="L4" s="123"/>
      <c r="M4" s="123">
        <v>9.5</v>
      </c>
      <c r="N4" s="123"/>
      <c r="O4" s="116">
        <v>6</v>
      </c>
      <c r="P4" s="117"/>
      <c r="Q4" s="118"/>
      <c r="R4" s="119"/>
      <c r="S4" s="25">
        <f>E4+G4+I4+K4+M4+O4+Q4</f>
        <v>53.5</v>
      </c>
      <c r="T4" s="25">
        <f t="shared" ref="T4:T20" si="0">SUM(S4-U4-V4)</f>
        <v>40</v>
      </c>
      <c r="U4" s="28">
        <v>11.5</v>
      </c>
      <c r="V4" s="28">
        <v>2</v>
      </c>
    </row>
    <row r="5" spans="1:22" x14ac:dyDescent="0.25">
      <c r="A5" s="48"/>
      <c r="B5" s="48"/>
      <c r="C5" s="50"/>
      <c r="D5" s="39"/>
      <c r="E5" s="123"/>
      <c r="F5" s="123"/>
      <c r="G5" s="123"/>
      <c r="H5" s="123"/>
      <c r="I5" s="123"/>
      <c r="J5" s="123"/>
      <c r="K5" s="123"/>
      <c r="L5" s="123"/>
      <c r="M5" s="116"/>
      <c r="N5" s="117"/>
      <c r="O5" s="116"/>
      <c r="P5" s="117"/>
      <c r="Q5" s="118"/>
      <c r="R5" s="119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3"/>
      <c r="F6" s="123"/>
      <c r="G6" s="123"/>
      <c r="H6" s="123"/>
      <c r="I6" s="123"/>
      <c r="J6" s="123"/>
      <c r="K6" s="123"/>
      <c r="L6" s="123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3"/>
      <c r="F7" s="123"/>
      <c r="G7" s="123"/>
      <c r="H7" s="123"/>
      <c r="I7" s="123"/>
      <c r="J7" s="123"/>
      <c r="K7" s="123"/>
      <c r="L7" s="123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3"/>
      <c r="J8" s="123"/>
      <c r="K8" s="123"/>
      <c r="L8" s="123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3"/>
      <c r="F9" s="123"/>
      <c r="G9" s="123"/>
      <c r="H9" s="123"/>
      <c r="I9" s="123"/>
      <c r="J9" s="123"/>
      <c r="K9" s="123"/>
      <c r="L9" s="123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3"/>
      <c r="F10" s="123"/>
      <c r="G10" s="123"/>
      <c r="H10" s="123"/>
      <c r="I10" s="123"/>
      <c r="J10" s="123"/>
      <c r="K10" s="123"/>
      <c r="L10" s="123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3"/>
      <c r="F11" s="123"/>
      <c r="G11" s="123"/>
      <c r="H11" s="123"/>
      <c r="I11" s="123"/>
      <c r="J11" s="123"/>
      <c r="K11" s="123"/>
      <c r="L11" s="123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3"/>
      <c r="F12" s="123"/>
      <c r="G12" s="123"/>
      <c r="H12" s="123"/>
      <c r="I12" s="123"/>
      <c r="J12" s="123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3"/>
      <c r="F13" s="123"/>
      <c r="G13" s="123"/>
      <c r="H13" s="123"/>
      <c r="I13" s="123"/>
      <c r="J13" s="123"/>
      <c r="K13" s="116"/>
      <c r="L13" s="117"/>
      <c r="M13" s="116"/>
      <c r="N13" s="117"/>
      <c r="O13" s="116"/>
      <c r="P13" s="117"/>
      <c r="Q13" s="118"/>
      <c r="R13" s="119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23"/>
      <c r="H14" s="123"/>
      <c r="I14" s="123"/>
      <c r="J14" s="123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23"/>
      <c r="H15" s="123"/>
      <c r="I15" s="123"/>
      <c r="J15" s="123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23"/>
      <c r="H16" s="123"/>
      <c r="I16" s="123"/>
      <c r="J16" s="123"/>
      <c r="K16" s="116"/>
      <c r="L16" s="117"/>
      <c r="M16" s="116"/>
      <c r="N16" s="117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9.5</v>
      </c>
      <c r="F23" s="121"/>
      <c r="G23" s="120">
        <f>SUM(G4:G22)</f>
        <v>9.5</v>
      </c>
      <c r="H23" s="121"/>
      <c r="I23" s="120">
        <f>SUM(I4:I22)</f>
        <v>9.5</v>
      </c>
      <c r="J23" s="121"/>
      <c r="K23" s="120">
        <f>SUM(K4:K22)</f>
        <v>9.5</v>
      </c>
      <c r="L23" s="121"/>
      <c r="M23" s="120">
        <f>SUM(M4:M22)</f>
        <v>9.5</v>
      </c>
      <c r="N23" s="121"/>
      <c r="O23" s="120">
        <f>SUM(O4:O22)</f>
        <v>6</v>
      </c>
      <c r="P23" s="121"/>
      <c r="Q23" s="120">
        <f>SUM(Q4:Q22)</f>
        <v>0</v>
      </c>
      <c r="R23" s="121"/>
      <c r="S23" s="25">
        <f t="shared" si="1"/>
        <v>53.5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1.5</v>
      </c>
      <c r="G25" s="32"/>
      <c r="H25" s="32">
        <f>SUM(G23)-H24</f>
        <v>1.5</v>
      </c>
      <c r="I25" s="32"/>
      <c r="J25" s="32">
        <f>SUM(I23)-J24</f>
        <v>1.5</v>
      </c>
      <c r="K25" s="32"/>
      <c r="L25" s="32">
        <f>SUM(K23)-L24</f>
        <v>1.5</v>
      </c>
      <c r="M25" s="32"/>
      <c r="N25" s="32">
        <f>SUM(M23)-N24</f>
        <v>1.5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13.5</v>
      </c>
      <c r="T25" s="28"/>
      <c r="U25" s="28">
        <v>11.5</v>
      </c>
      <c r="V25" s="28">
        <v>2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11.5</v>
      </c>
      <c r="D29" s="33"/>
      <c r="I29" s="45">
        <v>0</v>
      </c>
    </row>
    <row r="30" spans="1:22" x14ac:dyDescent="0.25">
      <c r="A30" s="16" t="s">
        <v>27</v>
      </c>
      <c r="C30" s="33">
        <f>V25</f>
        <v>2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53.5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zoomScalePageLayoutView="89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</v>
      </c>
      <c r="G3" s="54">
        <v>7</v>
      </c>
      <c r="H3" s="54">
        <v>17</v>
      </c>
      <c r="I3" s="54">
        <v>7</v>
      </c>
      <c r="J3" s="54">
        <v>17</v>
      </c>
      <c r="K3" s="54">
        <v>7</v>
      </c>
      <c r="L3" s="54">
        <v>17</v>
      </c>
      <c r="M3" s="54">
        <v>7</v>
      </c>
      <c r="N3" s="54">
        <v>17</v>
      </c>
      <c r="O3" s="54">
        <v>7</v>
      </c>
      <c r="P3" s="5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104</v>
      </c>
      <c r="C4" s="48">
        <v>54</v>
      </c>
      <c r="D4" s="39" t="s">
        <v>72</v>
      </c>
      <c r="E4" s="123">
        <v>9.5</v>
      </c>
      <c r="F4" s="123"/>
      <c r="G4" s="123">
        <v>7.5</v>
      </c>
      <c r="H4" s="123"/>
      <c r="I4" s="123">
        <v>3.25</v>
      </c>
      <c r="J4" s="123"/>
      <c r="K4" s="123"/>
      <c r="L4" s="123"/>
      <c r="M4" s="123">
        <v>6</v>
      </c>
      <c r="N4" s="123"/>
      <c r="O4" s="123">
        <v>1.5</v>
      </c>
      <c r="P4" s="123"/>
      <c r="Q4" s="118"/>
      <c r="R4" s="119"/>
      <c r="S4" s="25">
        <f>E4+G4+I4+K4+M4+O4+Q4</f>
        <v>27.75</v>
      </c>
      <c r="T4" s="25">
        <f t="shared" ref="T4:T17" si="0">SUM(S4-U4-V4)</f>
        <v>20.25</v>
      </c>
      <c r="U4" s="28">
        <v>7.5</v>
      </c>
      <c r="V4" s="28"/>
    </row>
    <row r="5" spans="1:22" x14ac:dyDescent="0.25">
      <c r="A5" s="48">
        <v>6448</v>
      </c>
      <c r="B5" s="115" t="s">
        <v>104</v>
      </c>
      <c r="C5" s="48">
        <v>71</v>
      </c>
      <c r="D5" s="39" t="s">
        <v>85</v>
      </c>
      <c r="E5" s="123"/>
      <c r="F5" s="123"/>
      <c r="G5" s="123">
        <v>2</v>
      </c>
      <c r="H5" s="123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6448</v>
      </c>
      <c r="B6" s="115" t="s">
        <v>104</v>
      </c>
      <c r="C6" s="48">
        <v>50</v>
      </c>
      <c r="D6" s="39" t="s">
        <v>72</v>
      </c>
      <c r="E6" s="123"/>
      <c r="F6" s="123"/>
      <c r="G6" s="123"/>
      <c r="H6" s="123"/>
      <c r="I6" s="124">
        <v>6.25</v>
      </c>
      <c r="J6" s="117"/>
      <c r="K6" s="116">
        <v>9.5</v>
      </c>
      <c r="L6" s="117"/>
      <c r="M6" s="116">
        <v>3.5</v>
      </c>
      <c r="N6" s="117"/>
      <c r="O6" s="116">
        <v>1</v>
      </c>
      <c r="P6" s="117"/>
      <c r="Q6" s="118"/>
      <c r="R6" s="119"/>
      <c r="S6" s="25">
        <f t="shared" si="1"/>
        <v>20.25</v>
      </c>
      <c r="T6" s="25">
        <f t="shared" si="0"/>
        <v>17.75</v>
      </c>
      <c r="U6" s="28">
        <v>2.5</v>
      </c>
      <c r="V6" s="28"/>
    </row>
    <row r="7" spans="1:22" x14ac:dyDescent="0.25">
      <c r="A7" s="48"/>
      <c r="B7" s="51"/>
      <c r="C7" s="48"/>
      <c r="D7" s="39"/>
      <c r="E7" s="123"/>
      <c r="F7" s="123"/>
      <c r="G7" s="123"/>
      <c r="H7" s="123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101"/>
      <c r="D8" s="56"/>
      <c r="E8" s="123"/>
      <c r="F8" s="123"/>
      <c r="G8" s="123"/>
      <c r="H8" s="123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48"/>
      <c r="D9" s="39"/>
      <c r="E9" s="116"/>
      <c r="F9" s="117"/>
      <c r="G9" s="123"/>
      <c r="H9" s="123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6"/>
      <c r="F10" s="117"/>
      <c r="G10" s="123"/>
      <c r="H10" s="123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6"/>
      <c r="F11" s="117"/>
      <c r="G11" s="123"/>
      <c r="H11" s="123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6"/>
      <c r="F12" s="117"/>
      <c r="G12" s="123"/>
      <c r="H12" s="123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36"/>
      <c r="P18" s="137"/>
      <c r="Q18" s="136"/>
      <c r="R18" s="13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36"/>
      <c r="H19" s="137"/>
      <c r="I19" s="136"/>
      <c r="J19" s="137"/>
      <c r="K19" s="136"/>
      <c r="L19" s="137"/>
      <c r="M19" s="118"/>
      <c r="N19" s="119"/>
      <c r="O19" s="136"/>
      <c r="P19" s="137"/>
      <c r="Q19" s="136"/>
      <c r="R19" s="13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9.5</v>
      </c>
      <c r="F20" s="121"/>
      <c r="G20" s="120">
        <f>SUM(G4:G19)</f>
        <v>9.5</v>
      </c>
      <c r="H20" s="121"/>
      <c r="I20" s="120">
        <f>SUM(I4:I19)</f>
        <v>9.5</v>
      </c>
      <c r="J20" s="121"/>
      <c r="K20" s="120">
        <f>SUM(K4:K19)</f>
        <v>9.5</v>
      </c>
      <c r="L20" s="121"/>
      <c r="M20" s="120">
        <f>SUM(M4:M19)</f>
        <v>9.5</v>
      </c>
      <c r="N20" s="121"/>
      <c r="O20" s="120">
        <f>SUM(O4:O19)</f>
        <v>2.5</v>
      </c>
      <c r="P20" s="121"/>
      <c r="Q20" s="120">
        <f>SUM(Q4:Q19)</f>
        <v>0</v>
      </c>
      <c r="R20" s="121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1.5</v>
      </c>
      <c r="M22" s="32"/>
      <c r="N22" s="32">
        <f>SUM(M20)-N21</f>
        <v>1.5</v>
      </c>
      <c r="O22" s="32"/>
      <c r="P22" s="32">
        <f>SUM(O20)</f>
        <v>2.5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5" t="s">
        <v>103</v>
      </c>
      <c r="C4" s="48">
        <v>4</v>
      </c>
      <c r="D4" s="39" t="s">
        <v>68</v>
      </c>
      <c r="E4" s="123">
        <v>3</v>
      </c>
      <c r="F4" s="123"/>
      <c r="G4" s="123"/>
      <c r="H4" s="123"/>
      <c r="I4" s="123"/>
      <c r="J4" s="123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5</v>
      </c>
      <c r="D5" s="39" t="s">
        <v>68</v>
      </c>
      <c r="E5" s="123">
        <v>2.5</v>
      </c>
      <c r="F5" s="123"/>
      <c r="G5" s="123"/>
      <c r="H5" s="123"/>
      <c r="I5" s="124"/>
      <c r="J5" s="117"/>
      <c r="K5" s="124"/>
      <c r="L5" s="117"/>
      <c r="M5" s="124"/>
      <c r="N5" s="117"/>
      <c r="O5" s="116"/>
      <c r="P5" s="117"/>
      <c r="Q5" s="118"/>
      <c r="R5" s="119"/>
      <c r="S5" s="25">
        <f t="shared" ref="S5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6419</v>
      </c>
      <c r="B6" s="115" t="s">
        <v>102</v>
      </c>
      <c r="C6" s="50">
        <v>1</v>
      </c>
      <c r="D6" s="56" t="s">
        <v>67</v>
      </c>
      <c r="E6" s="123">
        <v>2.5</v>
      </c>
      <c r="F6" s="123"/>
      <c r="G6" s="123">
        <v>8</v>
      </c>
      <c r="H6" s="123"/>
      <c r="I6" s="124">
        <v>6</v>
      </c>
      <c r="J6" s="117"/>
      <c r="K6" s="116">
        <v>3.5</v>
      </c>
      <c r="L6" s="117"/>
      <c r="M6" s="116"/>
      <c r="N6" s="117"/>
      <c r="O6" s="116"/>
      <c r="P6" s="117"/>
      <c r="Q6" s="118"/>
      <c r="R6" s="119"/>
      <c r="S6" s="25">
        <f t="shared" ref="S6" si="2">E6+G6+I6+K6+M6+O6+Q6</f>
        <v>20</v>
      </c>
      <c r="T6" s="25">
        <f t="shared" ref="T6" si="3">SUM(S6-U6-V6)</f>
        <v>20</v>
      </c>
      <c r="U6" s="28"/>
      <c r="V6" s="28"/>
    </row>
    <row r="7" spans="1:22" x14ac:dyDescent="0.25">
      <c r="A7" s="48">
        <v>6454</v>
      </c>
      <c r="B7" s="115" t="s">
        <v>103</v>
      </c>
      <c r="C7" s="48">
        <v>1</v>
      </c>
      <c r="D7" s="39" t="s">
        <v>68</v>
      </c>
      <c r="E7" s="123"/>
      <c r="F7" s="123"/>
      <c r="G7" s="123"/>
      <c r="H7" s="123"/>
      <c r="I7" s="124">
        <v>2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ref="S7:S20" si="4">E7+G7+I7+K7+M7+O7+Q7</f>
        <v>2</v>
      </c>
      <c r="T7" s="25">
        <f t="shared" si="0"/>
        <v>2</v>
      </c>
      <c r="U7" s="28"/>
      <c r="V7" s="28"/>
    </row>
    <row r="8" spans="1:22" x14ac:dyDescent="0.25">
      <c r="A8" s="48">
        <v>6454</v>
      </c>
      <c r="B8" s="115" t="s">
        <v>103</v>
      </c>
      <c r="C8" s="48">
        <v>16</v>
      </c>
      <c r="D8" s="39" t="s">
        <v>68</v>
      </c>
      <c r="E8" s="123"/>
      <c r="F8" s="123"/>
      <c r="G8" s="123"/>
      <c r="H8" s="123"/>
      <c r="I8" s="124"/>
      <c r="J8" s="117"/>
      <c r="K8" s="116">
        <v>4.5</v>
      </c>
      <c r="L8" s="117"/>
      <c r="M8" s="116">
        <v>8</v>
      </c>
      <c r="N8" s="117"/>
      <c r="O8" s="116"/>
      <c r="P8" s="117"/>
      <c r="Q8" s="118"/>
      <c r="R8" s="119"/>
      <c r="S8" s="25">
        <f t="shared" si="4"/>
        <v>12.5</v>
      </c>
      <c r="T8" s="25">
        <f t="shared" si="0"/>
        <v>12.5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3"/>
      <c r="F11" s="123"/>
      <c r="G11" s="123"/>
      <c r="H11" s="123"/>
      <c r="I11" s="124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3"/>
      <c r="F12" s="123"/>
      <c r="G12" s="123"/>
      <c r="H12" s="123"/>
      <c r="I12" s="124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3"/>
      <c r="B13" s="83"/>
      <c r="C13" s="83"/>
      <c r="D13" s="23"/>
      <c r="E13" s="116"/>
      <c r="F13" s="117"/>
      <c r="G13" s="116"/>
      <c r="H13" s="117"/>
      <c r="I13" s="124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3"/>
      <c r="F14" s="123"/>
      <c r="G14" s="123"/>
      <c r="H14" s="123"/>
      <c r="I14" s="124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3"/>
      <c r="F15" s="123"/>
      <c r="G15" s="123"/>
      <c r="H15" s="123"/>
      <c r="I15" s="124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3"/>
      <c r="B16" s="93"/>
      <c r="C16" s="93"/>
      <c r="D16" s="23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5" t="s">
        <v>103</v>
      </c>
      <c r="C4" s="48">
        <v>1</v>
      </c>
      <c r="D4" s="39" t="s">
        <v>68</v>
      </c>
      <c r="E4" s="116">
        <v>7</v>
      </c>
      <c r="F4" s="117"/>
      <c r="G4" s="116">
        <v>3</v>
      </c>
      <c r="H4" s="117"/>
      <c r="I4" s="116"/>
      <c r="J4" s="117"/>
      <c r="K4" s="116"/>
      <c r="L4" s="117"/>
      <c r="M4" s="123"/>
      <c r="N4" s="123"/>
      <c r="O4" s="116"/>
      <c r="P4" s="117"/>
      <c r="Q4" s="118"/>
      <c r="R4" s="119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14</v>
      </c>
      <c r="D5" s="39" t="s">
        <v>86</v>
      </c>
      <c r="E5" s="116"/>
      <c r="F5" s="117"/>
      <c r="G5" s="123">
        <v>1.5</v>
      </c>
      <c r="H5" s="123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6454</v>
      </c>
      <c r="B6" s="115" t="s">
        <v>103</v>
      </c>
      <c r="C6" s="48">
        <v>15</v>
      </c>
      <c r="D6" s="39" t="s">
        <v>86</v>
      </c>
      <c r="E6" s="123"/>
      <c r="F6" s="123"/>
      <c r="G6" s="123">
        <v>1.5</v>
      </c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ref="S6:S20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48">
        <v>6344</v>
      </c>
      <c r="B7" s="115" t="s">
        <v>106</v>
      </c>
      <c r="C7" s="48">
        <v>57</v>
      </c>
      <c r="D7" s="39" t="s">
        <v>67</v>
      </c>
      <c r="E7" s="123"/>
      <c r="F7" s="123"/>
      <c r="G7" s="123">
        <v>1</v>
      </c>
      <c r="H7" s="123"/>
      <c r="I7" s="124">
        <v>7</v>
      </c>
      <c r="J7" s="117"/>
      <c r="K7" s="116">
        <v>5.5</v>
      </c>
      <c r="L7" s="117"/>
      <c r="M7" s="116"/>
      <c r="N7" s="117"/>
      <c r="O7" s="116"/>
      <c r="P7" s="117"/>
      <c r="Q7" s="118"/>
      <c r="R7" s="119"/>
      <c r="S7" s="25">
        <f t="shared" si="1"/>
        <v>13.5</v>
      </c>
      <c r="T7" s="25">
        <f t="shared" si="0"/>
        <v>13.5</v>
      </c>
      <c r="U7" s="28"/>
      <c r="V7" s="28"/>
    </row>
    <row r="8" spans="1:22" x14ac:dyDescent="0.25">
      <c r="A8" s="48">
        <v>6419</v>
      </c>
      <c r="B8" s="115" t="s">
        <v>102</v>
      </c>
      <c r="C8" s="48">
        <v>1</v>
      </c>
      <c r="D8" s="39" t="s">
        <v>67</v>
      </c>
      <c r="E8" s="123"/>
      <c r="F8" s="123"/>
      <c r="G8" s="123"/>
      <c r="H8" s="123"/>
      <c r="I8" s="124"/>
      <c r="J8" s="117"/>
      <c r="K8" s="116">
        <v>1.5</v>
      </c>
      <c r="L8" s="117"/>
      <c r="M8" s="116">
        <v>7</v>
      </c>
      <c r="N8" s="117"/>
      <c r="O8" s="116"/>
      <c r="P8" s="117"/>
      <c r="Q8" s="118"/>
      <c r="R8" s="119"/>
      <c r="S8" s="25">
        <f t="shared" si="1"/>
        <v>8.5</v>
      </c>
      <c r="T8" s="25">
        <f t="shared" si="0"/>
        <v>8.5</v>
      </c>
      <c r="U8" s="28"/>
      <c r="V8" s="28"/>
    </row>
    <row r="9" spans="1:22" x14ac:dyDescent="0.25">
      <c r="A9" s="48"/>
      <c r="B9" s="48"/>
      <c r="C9" s="48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105</v>
      </c>
      <c r="C17" s="48"/>
      <c r="D17" s="39" t="s">
        <v>70</v>
      </c>
      <c r="E17" s="116">
        <v>1</v>
      </c>
      <c r="F17" s="117"/>
      <c r="G17" s="116">
        <v>1</v>
      </c>
      <c r="H17" s="117"/>
      <c r="I17" s="116">
        <v>1</v>
      </c>
      <c r="J17" s="117"/>
      <c r="K17" s="116">
        <v>1</v>
      </c>
      <c r="L17" s="117"/>
      <c r="M17" s="116">
        <v>1</v>
      </c>
      <c r="N17" s="117"/>
      <c r="O17" s="116"/>
      <c r="P17" s="117"/>
      <c r="Q17" s="118"/>
      <c r="R17" s="119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8"/>
      <c r="F18" s="119"/>
      <c r="G18" s="116"/>
      <c r="H18" s="117"/>
      <c r="I18" s="118"/>
      <c r="J18" s="119"/>
      <c r="K18" s="118"/>
      <c r="L18" s="119"/>
      <c r="M18" s="116"/>
      <c r="N18" s="117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G17" sqref="G17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5" t="s">
        <v>103</v>
      </c>
      <c r="C4" s="48">
        <v>1</v>
      </c>
      <c r="D4" s="39" t="s">
        <v>68</v>
      </c>
      <c r="E4" s="116">
        <v>7</v>
      </c>
      <c r="F4" s="117"/>
      <c r="G4" s="116">
        <v>3</v>
      </c>
      <c r="H4" s="117"/>
      <c r="I4" s="123"/>
      <c r="J4" s="123"/>
      <c r="K4" s="123"/>
      <c r="L4" s="123"/>
      <c r="M4" s="123"/>
      <c r="N4" s="123"/>
      <c r="O4" s="123"/>
      <c r="P4" s="123"/>
      <c r="Q4" s="132"/>
      <c r="R4" s="132"/>
      <c r="S4" s="25">
        <f t="shared" ref="S4:S15" si="0">E4+G4+I4+K4+M4+O4+Q4</f>
        <v>10</v>
      </c>
      <c r="T4" s="25">
        <f t="shared" ref="T4:T22" si="1">SUM(S4-U4-V4)</f>
        <v>10</v>
      </c>
      <c r="U4" s="28"/>
      <c r="V4" s="28"/>
    </row>
    <row r="5" spans="1:22" x14ac:dyDescent="0.25">
      <c r="A5" s="48">
        <v>6454</v>
      </c>
      <c r="B5" s="115" t="s">
        <v>103</v>
      </c>
      <c r="C5" s="48">
        <v>14</v>
      </c>
      <c r="D5" s="39" t="s">
        <v>86</v>
      </c>
      <c r="E5" s="116"/>
      <c r="F5" s="117"/>
      <c r="G5" s="123">
        <v>1.5</v>
      </c>
      <c r="H5" s="123"/>
      <c r="I5" s="131"/>
      <c r="J5" s="131"/>
      <c r="K5" s="123"/>
      <c r="L5" s="123"/>
      <c r="M5" s="123"/>
      <c r="N5" s="123"/>
      <c r="O5" s="123"/>
      <c r="P5" s="123"/>
      <c r="Q5" s="132"/>
      <c r="R5" s="132"/>
      <c r="S5" s="25">
        <f t="shared" si="0"/>
        <v>1.5</v>
      </c>
      <c r="T5" s="25">
        <f>SUM(S5-U5-V5)</f>
        <v>1.5</v>
      </c>
      <c r="U5" s="28"/>
      <c r="V5" s="28"/>
    </row>
    <row r="6" spans="1:22" x14ac:dyDescent="0.25">
      <c r="A6" s="48">
        <v>6454</v>
      </c>
      <c r="B6" s="115" t="s">
        <v>103</v>
      </c>
      <c r="C6" s="48">
        <v>15</v>
      </c>
      <c r="D6" s="39" t="s">
        <v>86</v>
      </c>
      <c r="E6" s="123"/>
      <c r="F6" s="123"/>
      <c r="G6" s="123">
        <v>1.5</v>
      </c>
      <c r="H6" s="123"/>
      <c r="I6" s="131"/>
      <c r="J6" s="131"/>
      <c r="K6" s="123"/>
      <c r="L6" s="123"/>
      <c r="M6" s="123"/>
      <c r="N6" s="123"/>
      <c r="O6" s="123"/>
      <c r="P6" s="123"/>
      <c r="Q6" s="132"/>
      <c r="R6" s="132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8">
        <v>6344</v>
      </c>
      <c r="B7" s="115" t="s">
        <v>106</v>
      </c>
      <c r="C7" s="48">
        <v>57</v>
      </c>
      <c r="D7" s="39" t="s">
        <v>67</v>
      </c>
      <c r="E7" s="123"/>
      <c r="F7" s="123"/>
      <c r="G7" s="131">
        <v>1</v>
      </c>
      <c r="H7" s="131"/>
      <c r="I7" s="131">
        <v>7</v>
      </c>
      <c r="J7" s="131"/>
      <c r="K7" s="123">
        <v>7</v>
      </c>
      <c r="L7" s="123"/>
      <c r="M7" s="123">
        <v>7</v>
      </c>
      <c r="N7" s="123"/>
      <c r="O7" s="123">
        <v>5</v>
      </c>
      <c r="P7" s="123"/>
      <c r="Q7" s="132"/>
      <c r="R7" s="132"/>
      <c r="S7" s="25">
        <f t="shared" si="0"/>
        <v>27</v>
      </c>
      <c r="T7" s="25">
        <f>SUM(S7-U7-V7)</f>
        <v>22</v>
      </c>
      <c r="U7" s="28">
        <v>5</v>
      </c>
      <c r="V7" s="28"/>
    </row>
    <row r="8" spans="1:22" x14ac:dyDescent="0.25">
      <c r="A8" s="48"/>
      <c r="B8" s="48"/>
      <c r="C8" s="48"/>
      <c r="D8" s="39"/>
      <c r="E8" s="123"/>
      <c r="F8" s="123"/>
      <c r="G8" s="131"/>
      <c r="H8" s="131"/>
      <c r="I8" s="131"/>
      <c r="J8" s="131"/>
      <c r="K8" s="123"/>
      <c r="L8" s="123"/>
      <c r="M8" s="123"/>
      <c r="N8" s="123"/>
      <c r="O8" s="123"/>
      <c r="P8" s="123"/>
      <c r="Q8" s="132"/>
      <c r="R8" s="132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48"/>
      <c r="D9" s="39"/>
      <c r="E9" s="123"/>
      <c r="F9" s="123"/>
      <c r="G9" s="131"/>
      <c r="H9" s="131"/>
      <c r="I9" s="131"/>
      <c r="J9" s="131"/>
      <c r="K9" s="123"/>
      <c r="L9" s="123"/>
      <c r="M9" s="123"/>
      <c r="N9" s="123"/>
      <c r="O9" s="123"/>
      <c r="P9" s="123"/>
      <c r="Q9" s="132"/>
      <c r="R9" s="132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39"/>
      <c r="E10" s="131"/>
      <c r="F10" s="131"/>
      <c r="G10" s="131"/>
      <c r="H10" s="131"/>
      <c r="I10" s="138"/>
      <c r="J10" s="130"/>
      <c r="K10" s="116"/>
      <c r="L10" s="117"/>
      <c r="M10" s="116"/>
      <c r="N10" s="117"/>
      <c r="O10" s="116"/>
      <c r="P10" s="117"/>
      <c r="Q10" s="118"/>
      <c r="R10" s="119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1"/>
      <c r="F11" s="131"/>
      <c r="G11" s="131"/>
      <c r="H11" s="131"/>
      <c r="I11" s="138"/>
      <c r="J11" s="130"/>
      <c r="K11" s="116"/>
      <c r="L11" s="117"/>
      <c r="M11" s="116"/>
      <c r="N11" s="117"/>
      <c r="O11" s="116"/>
      <c r="P11" s="117"/>
      <c r="Q11" s="118"/>
      <c r="R11" s="119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1"/>
      <c r="F12" s="131"/>
      <c r="G12" s="131"/>
      <c r="H12" s="131"/>
      <c r="I12" s="138"/>
      <c r="J12" s="130"/>
      <c r="K12" s="116"/>
      <c r="L12" s="117"/>
      <c r="M12" s="116"/>
      <c r="N12" s="117"/>
      <c r="O12" s="116"/>
      <c r="P12" s="117"/>
      <c r="Q12" s="118"/>
      <c r="R12" s="119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1"/>
      <c r="F13" s="131"/>
      <c r="G13" s="131"/>
      <c r="H13" s="131"/>
      <c r="I13" s="138"/>
      <c r="J13" s="130"/>
      <c r="K13" s="116"/>
      <c r="L13" s="117"/>
      <c r="M13" s="116"/>
      <c r="N13" s="117"/>
      <c r="O13" s="116"/>
      <c r="P13" s="117"/>
      <c r="Q13" s="118"/>
      <c r="R13" s="119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1"/>
      <c r="F14" s="131"/>
      <c r="G14" s="131"/>
      <c r="H14" s="131"/>
      <c r="I14" s="138"/>
      <c r="J14" s="130"/>
      <c r="K14" s="116"/>
      <c r="L14" s="117"/>
      <c r="M14" s="116"/>
      <c r="N14" s="117"/>
      <c r="O14" s="116"/>
      <c r="P14" s="117"/>
      <c r="Q14" s="118"/>
      <c r="R14" s="119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98"/>
      <c r="B15" s="48"/>
      <c r="C15" s="48"/>
      <c r="D15" s="39"/>
      <c r="E15" s="131"/>
      <c r="F15" s="131"/>
      <c r="G15" s="131"/>
      <c r="H15" s="131"/>
      <c r="I15" s="138"/>
      <c r="J15" s="130"/>
      <c r="K15" s="116"/>
      <c r="L15" s="117"/>
      <c r="M15" s="116"/>
      <c r="N15" s="117"/>
      <c r="O15" s="116"/>
      <c r="P15" s="117"/>
      <c r="Q15" s="118"/>
      <c r="R15" s="119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9"/>
      <c r="B16" s="48"/>
      <c r="C16" s="48"/>
      <c r="D16" s="39"/>
      <c r="E16" s="131"/>
      <c r="F16" s="131"/>
      <c r="G16" s="131"/>
      <c r="H16" s="131"/>
      <c r="I16" s="138"/>
      <c r="J16" s="130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1"/>
      <c r="F17" s="131"/>
      <c r="G17" s="131"/>
      <c r="H17" s="131"/>
      <c r="I17" s="129"/>
      <c r="J17" s="130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9"/>
      <c r="F19" s="130"/>
      <c r="G19" s="129"/>
      <c r="H19" s="130"/>
      <c r="I19" s="129"/>
      <c r="J19" s="130"/>
      <c r="K19" s="116"/>
      <c r="L19" s="117"/>
      <c r="M19" s="116"/>
      <c r="N19" s="117"/>
      <c r="O19" s="116"/>
      <c r="P19" s="117"/>
      <c r="Q19" s="118"/>
      <c r="R19" s="119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9"/>
      <c r="F20" s="130"/>
      <c r="G20" s="116"/>
      <c r="H20" s="117"/>
      <c r="I20" s="138"/>
      <c r="J20" s="130"/>
      <c r="K20" s="116"/>
      <c r="L20" s="117"/>
      <c r="M20" s="116"/>
      <c r="N20" s="117"/>
      <c r="O20" s="116"/>
      <c r="P20" s="117"/>
      <c r="Q20" s="118"/>
      <c r="R20" s="119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105</v>
      </c>
      <c r="C22" s="48"/>
      <c r="D22" s="39" t="s">
        <v>70</v>
      </c>
      <c r="E22" s="116">
        <v>1</v>
      </c>
      <c r="F22" s="117"/>
      <c r="G22" s="116">
        <v>1</v>
      </c>
      <c r="H22" s="117"/>
      <c r="I22" s="116">
        <v>1</v>
      </c>
      <c r="J22" s="117"/>
      <c r="K22" s="116">
        <v>1</v>
      </c>
      <c r="L22" s="117"/>
      <c r="M22" s="116">
        <v>1</v>
      </c>
      <c r="N22" s="117"/>
      <c r="O22" s="116">
        <v>1</v>
      </c>
      <c r="P22" s="117"/>
      <c r="Q22" s="118"/>
      <c r="R22" s="119"/>
      <c r="S22" s="25">
        <f t="shared" si="3"/>
        <v>6</v>
      </c>
      <c r="T22" s="25">
        <f t="shared" si="1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18"/>
      <c r="F23" s="119"/>
      <c r="G23" s="118"/>
      <c r="H23" s="119"/>
      <c r="I23" s="118"/>
      <c r="J23" s="119"/>
      <c r="K23" s="116"/>
      <c r="L23" s="117"/>
      <c r="M23" s="116"/>
      <c r="N23" s="117"/>
      <c r="O23" s="118"/>
      <c r="P23" s="119"/>
      <c r="Q23" s="118"/>
      <c r="R23" s="119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6</v>
      </c>
      <c r="P25" s="121"/>
      <c r="Q25" s="120">
        <f>SUM(Q4:Q24)</f>
        <v>0</v>
      </c>
      <c r="R25" s="121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6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6</v>
      </c>
      <c r="D31" s="33"/>
      <c r="I31" s="45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46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3" zoomScale="90" zoomScaleNormal="90" workbookViewId="0">
      <selection activeCell="E19" sqref="E19:P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02.08.15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54">
        <v>7</v>
      </c>
      <c r="P3" s="54">
        <v>13</v>
      </c>
      <c r="Q3" s="71"/>
      <c r="R3" s="71"/>
      <c r="S3" s="25"/>
      <c r="T3" s="25"/>
      <c r="U3" s="26"/>
      <c r="V3" s="26"/>
    </row>
    <row r="4" spans="1:22" x14ac:dyDescent="0.25">
      <c r="A4" s="48">
        <v>6454</v>
      </c>
      <c r="B4" s="115" t="s">
        <v>103</v>
      </c>
      <c r="C4" s="50">
        <v>2</v>
      </c>
      <c r="D4" s="39" t="s">
        <v>80</v>
      </c>
      <c r="E4" s="123">
        <v>0.25</v>
      </c>
      <c r="F4" s="123"/>
      <c r="G4" s="123"/>
      <c r="H4" s="123"/>
      <c r="I4" s="123"/>
      <c r="J4" s="123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0.25</v>
      </c>
      <c r="T4" s="25">
        <f t="shared" ref="T4:T25" si="0">SUM(S4-U4-V4)</f>
        <v>0</v>
      </c>
      <c r="U4" s="28">
        <v>0.25</v>
      </c>
      <c r="V4" s="28"/>
    </row>
    <row r="5" spans="1:22" x14ac:dyDescent="0.25">
      <c r="A5" s="48">
        <v>6454</v>
      </c>
      <c r="B5" s="115" t="s">
        <v>103</v>
      </c>
      <c r="C5" s="101" t="s">
        <v>79</v>
      </c>
      <c r="D5" s="39" t="s">
        <v>66</v>
      </c>
      <c r="E5" s="116">
        <v>0.5</v>
      </c>
      <c r="F5" s="117"/>
      <c r="G5" s="116"/>
      <c r="H5" s="117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8" si="1">E5+G5+I5+K5+M5+O5+Q5</f>
        <v>0.5</v>
      </c>
      <c r="T5" s="25">
        <f t="shared" si="0"/>
        <v>0</v>
      </c>
      <c r="U5" s="28">
        <v>0.5</v>
      </c>
      <c r="V5" s="28"/>
    </row>
    <row r="6" spans="1:22" x14ac:dyDescent="0.25">
      <c r="A6" s="48">
        <v>6445</v>
      </c>
      <c r="B6" s="115" t="s">
        <v>109</v>
      </c>
      <c r="C6" s="101" t="s">
        <v>83</v>
      </c>
      <c r="D6" s="39" t="s">
        <v>66</v>
      </c>
      <c r="E6" s="123">
        <v>0.25</v>
      </c>
      <c r="F6" s="123"/>
      <c r="G6" s="123"/>
      <c r="H6" s="123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0.25</v>
      </c>
      <c r="T6" s="25">
        <f t="shared" si="0"/>
        <v>0</v>
      </c>
      <c r="U6" s="28">
        <v>0.25</v>
      </c>
      <c r="V6" s="28"/>
    </row>
    <row r="7" spans="1:22" x14ac:dyDescent="0.25">
      <c r="A7" s="48">
        <v>6448</v>
      </c>
      <c r="B7" s="115" t="s">
        <v>104</v>
      </c>
      <c r="C7" s="107" t="s">
        <v>84</v>
      </c>
      <c r="D7" s="39" t="s">
        <v>80</v>
      </c>
      <c r="E7" s="116"/>
      <c r="F7" s="117"/>
      <c r="G7" s="116">
        <v>1</v>
      </c>
      <c r="H7" s="117"/>
      <c r="I7" s="116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1</v>
      </c>
      <c r="T7" s="25">
        <f t="shared" si="0"/>
        <v>0</v>
      </c>
      <c r="U7" s="28">
        <v>1</v>
      </c>
      <c r="V7" s="28"/>
    </row>
    <row r="8" spans="1:22" x14ac:dyDescent="0.25">
      <c r="A8" s="48">
        <v>6448</v>
      </c>
      <c r="B8" s="115" t="s">
        <v>104</v>
      </c>
      <c r="C8" s="107" t="s">
        <v>89</v>
      </c>
      <c r="D8" s="39" t="s">
        <v>80</v>
      </c>
      <c r="E8" s="116"/>
      <c r="F8" s="117"/>
      <c r="G8" s="116"/>
      <c r="H8" s="117"/>
      <c r="I8" s="116">
        <v>0.5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0.5</v>
      </c>
      <c r="T8" s="25">
        <f t="shared" si="0"/>
        <v>0</v>
      </c>
      <c r="U8" s="28">
        <v>0.5</v>
      </c>
      <c r="V8" s="28"/>
    </row>
    <row r="9" spans="1:22" x14ac:dyDescent="0.25">
      <c r="A9" s="48">
        <v>6454</v>
      </c>
      <c r="B9" s="115" t="s">
        <v>103</v>
      </c>
      <c r="C9" s="50">
        <v>1</v>
      </c>
      <c r="D9" s="39" t="s">
        <v>80</v>
      </c>
      <c r="E9" s="116"/>
      <c r="F9" s="117"/>
      <c r="G9" s="116"/>
      <c r="H9" s="117"/>
      <c r="I9" s="116">
        <v>0.25</v>
      </c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0.25</v>
      </c>
      <c r="T9" s="25">
        <f t="shared" si="0"/>
        <v>0</v>
      </c>
      <c r="U9" s="28">
        <v>0.25</v>
      </c>
      <c r="V9" s="28"/>
    </row>
    <row r="10" spans="1:22" x14ac:dyDescent="0.25">
      <c r="A10" s="48">
        <v>6405</v>
      </c>
      <c r="B10" s="115" t="s">
        <v>110</v>
      </c>
      <c r="C10" s="101" t="s">
        <v>93</v>
      </c>
      <c r="D10" s="39" t="s">
        <v>66</v>
      </c>
      <c r="E10" s="116"/>
      <c r="F10" s="117"/>
      <c r="G10" s="116"/>
      <c r="H10" s="117"/>
      <c r="I10" s="116"/>
      <c r="J10" s="117"/>
      <c r="K10" s="116">
        <v>0.5</v>
      </c>
      <c r="L10" s="117"/>
      <c r="M10" s="116"/>
      <c r="N10" s="117"/>
      <c r="O10" s="116"/>
      <c r="P10" s="117"/>
      <c r="Q10" s="118"/>
      <c r="R10" s="119"/>
      <c r="S10" s="25">
        <f t="shared" si="1"/>
        <v>0.5</v>
      </c>
      <c r="T10" s="25">
        <f t="shared" si="0"/>
        <v>0</v>
      </c>
      <c r="U10" s="28">
        <v>0.5</v>
      </c>
      <c r="V10" s="28"/>
    </row>
    <row r="11" spans="1:22" x14ac:dyDescent="0.25">
      <c r="A11" s="48">
        <v>6405</v>
      </c>
      <c r="B11" s="115" t="s">
        <v>110</v>
      </c>
      <c r="C11" s="101" t="s">
        <v>94</v>
      </c>
      <c r="D11" s="39" t="s">
        <v>66</v>
      </c>
      <c r="E11" s="116"/>
      <c r="F11" s="117"/>
      <c r="G11" s="116"/>
      <c r="H11" s="117"/>
      <c r="I11" s="116"/>
      <c r="J11" s="117"/>
      <c r="K11" s="116">
        <v>0.25</v>
      </c>
      <c r="L11" s="117"/>
      <c r="M11" s="116"/>
      <c r="N11" s="117"/>
      <c r="O11" s="116"/>
      <c r="P11" s="117"/>
      <c r="Q11" s="118"/>
      <c r="R11" s="119"/>
      <c r="S11" s="25">
        <f t="shared" ref="S11:S14" si="2">E11+G11+I11+K11+M11+O11+Q11</f>
        <v>0.25</v>
      </c>
      <c r="T11" s="25">
        <f t="shared" ref="T11:T13" si="3">SUM(S11-U11-V11)</f>
        <v>0</v>
      </c>
      <c r="U11" s="28">
        <v>0.25</v>
      </c>
      <c r="V11" s="28"/>
    </row>
    <row r="12" spans="1:22" x14ac:dyDescent="0.25">
      <c r="A12" s="48">
        <v>6448</v>
      </c>
      <c r="B12" s="115" t="s">
        <v>104</v>
      </c>
      <c r="C12" s="101" t="s">
        <v>100</v>
      </c>
      <c r="D12" s="39" t="s">
        <v>85</v>
      </c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>
        <v>0.75</v>
      </c>
      <c r="P12" s="117"/>
      <c r="Q12" s="118"/>
      <c r="R12" s="119"/>
      <c r="S12" s="25">
        <f t="shared" si="2"/>
        <v>0.75</v>
      </c>
      <c r="T12" s="25">
        <f t="shared" si="3"/>
        <v>0</v>
      </c>
      <c r="U12" s="28">
        <v>0.75</v>
      </c>
      <c r="V12" s="28"/>
    </row>
    <row r="13" spans="1:22" x14ac:dyDescent="0.25">
      <c r="A13" s="48"/>
      <c r="B13" s="51"/>
      <c r="C13" s="107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107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8"/>
      <c r="B15" s="108"/>
      <c r="C15" s="108"/>
      <c r="D15" s="23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>SUM(S15-U15-V15)</f>
        <v>0</v>
      </c>
      <c r="U15" s="28"/>
      <c r="V15" s="28"/>
    </row>
    <row r="16" spans="1:22" x14ac:dyDescent="0.25">
      <c r="A16" s="105"/>
      <c r="B16" s="105"/>
      <c r="C16" s="105"/>
      <c r="D16" s="23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74"/>
      <c r="B17" s="74"/>
      <c r="C17" s="74"/>
      <c r="D17" s="23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9"/>
      <c r="B18" s="109"/>
      <c r="C18" s="109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ref="S18:S25" si="4">E18+G18+I18+K18+M18+O18+Q18</f>
        <v>0</v>
      </c>
      <c r="T18" s="25">
        <f t="shared" si="0"/>
        <v>0</v>
      </c>
      <c r="U18" s="28"/>
      <c r="V18" s="28"/>
    </row>
    <row r="19" spans="1:22" x14ac:dyDescent="0.25">
      <c r="A19" s="110">
        <v>3600</v>
      </c>
      <c r="B19" s="110" t="s">
        <v>105</v>
      </c>
      <c r="C19" s="110"/>
      <c r="D19" s="23" t="s">
        <v>95</v>
      </c>
      <c r="E19" s="116"/>
      <c r="F19" s="117"/>
      <c r="G19" s="116"/>
      <c r="H19" s="117"/>
      <c r="I19" s="116"/>
      <c r="J19" s="117"/>
      <c r="K19" s="116">
        <v>0.5</v>
      </c>
      <c r="L19" s="117"/>
      <c r="M19" s="116"/>
      <c r="N19" s="117"/>
      <c r="O19" s="116"/>
      <c r="P19" s="117"/>
      <c r="Q19" s="118"/>
      <c r="R19" s="119"/>
      <c r="S19" s="25">
        <f>E19+G19+I19+K19+M19+O19+Q19</f>
        <v>0.5</v>
      </c>
      <c r="T19" s="25">
        <f>SUM(S19-U19-V19)</f>
        <v>0.5</v>
      </c>
      <c r="U19" s="28"/>
      <c r="V19" s="28"/>
    </row>
    <row r="20" spans="1:22" x14ac:dyDescent="0.25">
      <c r="A20" s="109">
        <v>3600</v>
      </c>
      <c r="B20" s="113" t="s">
        <v>105</v>
      </c>
      <c r="C20" s="109"/>
      <c r="D20" s="23" t="s">
        <v>75</v>
      </c>
      <c r="E20" s="116"/>
      <c r="F20" s="117"/>
      <c r="G20" s="116">
        <v>0.25</v>
      </c>
      <c r="H20" s="117"/>
      <c r="I20" s="116">
        <v>0.25</v>
      </c>
      <c r="J20" s="117"/>
      <c r="K20" s="129">
        <v>0.5</v>
      </c>
      <c r="L20" s="130"/>
      <c r="M20" s="129"/>
      <c r="N20" s="130"/>
      <c r="O20" s="116"/>
      <c r="P20" s="117"/>
      <c r="Q20" s="118"/>
      <c r="R20" s="119"/>
      <c r="S20" s="25">
        <f>E20+G20+I20+K20+M20+O20+Q20</f>
        <v>1</v>
      </c>
      <c r="T20" s="25">
        <f>SUM(S20-U20-V20)</f>
        <v>1</v>
      </c>
      <c r="U20" s="28"/>
      <c r="V20" s="28"/>
    </row>
    <row r="21" spans="1:22" x14ac:dyDescent="0.25">
      <c r="A21" s="48">
        <v>3600</v>
      </c>
      <c r="B21" s="113" t="s">
        <v>105</v>
      </c>
      <c r="C21" s="50"/>
      <c r="D21" s="39" t="s">
        <v>69</v>
      </c>
      <c r="E21" s="116">
        <v>0.5</v>
      </c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>E21+G21+I21+K21+M21+O21+Q21</f>
        <v>0.5</v>
      </c>
      <c r="T21" s="25">
        <f>SUM(S21-U21-V21)</f>
        <v>0.5</v>
      </c>
      <c r="U21" s="28"/>
      <c r="V21" s="28"/>
    </row>
    <row r="22" spans="1:22" x14ac:dyDescent="0.25">
      <c r="A22" s="48">
        <v>3600</v>
      </c>
      <c r="B22" s="113" t="s">
        <v>105</v>
      </c>
      <c r="C22" s="48"/>
      <c r="D22" s="27" t="s">
        <v>71</v>
      </c>
      <c r="E22" s="116"/>
      <c r="F22" s="117"/>
      <c r="G22" s="116">
        <v>1</v>
      </c>
      <c r="H22" s="117"/>
      <c r="I22" s="116"/>
      <c r="J22" s="117"/>
      <c r="K22" s="116"/>
      <c r="L22" s="117"/>
      <c r="M22" s="116">
        <v>3</v>
      </c>
      <c r="N22" s="117"/>
      <c r="O22" s="116">
        <v>2</v>
      </c>
      <c r="P22" s="117"/>
      <c r="Q22" s="118"/>
      <c r="R22" s="119"/>
      <c r="S22" s="25">
        <f t="shared" si="4"/>
        <v>6</v>
      </c>
      <c r="T22" s="25">
        <f t="shared" si="0"/>
        <v>6</v>
      </c>
      <c r="U22" s="28"/>
      <c r="V22" s="28"/>
    </row>
    <row r="23" spans="1:22" x14ac:dyDescent="0.25">
      <c r="A23" s="109">
        <v>3600</v>
      </c>
      <c r="B23" s="113" t="s">
        <v>105</v>
      </c>
      <c r="C23" s="109"/>
      <c r="D23" s="23" t="s">
        <v>64</v>
      </c>
      <c r="E23" s="116">
        <v>0.25</v>
      </c>
      <c r="F23" s="117"/>
      <c r="G23" s="116">
        <v>0.5</v>
      </c>
      <c r="H23" s="117"/>
      <c r="I23" s="116"/>
      <c r="J23" s="117"/>
      <c r="K23" s="116">
        <v>0.5</v>
      </c>
      <c r="L23" s="117"/>
      <c r="M23" s="116">
        <v>0.5</v>
      </c>
      <c r="N23" s="117"/>
      <c r="O23" s="116"/>
      <c r="P23" s="117"/>
      <c r="Q23" s="118"/>
      <c r="R23" s="119"/>
      <c r="S23" s="25">
        <f t="shared" si="4"/>
        <v>1.75</v>
      </c>
      <c r="T23" s="25">
        <f t="shared" si="0"/>
        <v>1.75</v>
      </c>
      <c r="U23" s="28"/>
      <c r="V23" s="28"/>
    </row>
    <row r="24" spans="1:22" x14ac:dyDescent="0.25">
      <c r="A24" s="48">
        <v>3600</v>
      </c>
      <c r="B24" s="113" t="s">
        <v>105</v>
      </c>
      <c r="C24" s="48"/>
      <c r="D24" s="27" t="s">
        <v>65</v>
      </c>
      <c r="E24" s="116">
        <v>8</v>
      </c>
      <c r="F24" s="117"/>
      <c r="G24" s="116">
        <v>7</v>
      </c>
      <c r="H24" s="117"/>
      <c r="I24" s="116">
        <v>8.75</v>
      </c>
      <c r="J24" s="117"/>
      <c r="K24" s="116">
        <v>7.5</v>
      </c>
      <c r="L24" s="117"/>
      <c r="M24" s="116">
        <v>6.25</v>
      </c>
      <c r="N24" s="117"/>
      <c r="O24" s="116">
        <v>3</v>
      </c>
      <c r="P24" s="117"/>
      <c r="Q24" s="118"/>
      <c r="R24" s="119"/>
      <c r="S24" s="25">
        <f t="shared" si="4"/>
        <v>40.5</v>
      </c>
      <c r="T24" s="25">
        <f t="shared" si="0"/>
        <v>28.75</v>
      </c>
      <c r="U24" s="28">
        <v>7.25</v>
      </c>
      <c r="V24" s="28">
        <v>4.5</v>
      </c>
    </row>
    <row r="25" spans="1:22" x14ac:dyDescent="0.25">
      <c r="A25" s="48">
        <v>3600</v>
      </c>
      <c r="B25" s="113" t="s">
        <v>105</v>
      </c>
      <c r="C25" s="48"/>
      <c r="D25" s="27" t="s">
        <v>81</v>
      </c>
      <c r="E25" s="116">
        <v>0.25</v>
      </c>
      <c r="F25" s="117"/>
      <c r="G25" s="116">
        <v>0.25</v>
      </c>
      <c r="H25" s="117"/>
      <c r="I25" s="116">
        <v>0.25</v>
      </c>
      <c r="J25" s="117"/>
      <c r="K25" s="116">
        <v>0.25</v>
      </c>
      <c r="L25" s="117"/>
      <c r="M25" s="116">
        <v>0.25</v>
      </c>
      <c r="N25" s="117"/>
      <c r="O25" s="116">
        <v>0.25</v>
      </c>
      <c r="P25" s="117"/>
      <c r="Q25" s="118"/>
      <c r="R25" s="119"/>
      <c r="S25" s="25">
        <f t="shared" si="4"/>
        <v>1.5</v>
      </c>
      <c r="T25" s="25">
        <f t="shared" si="0"/>
        <v>1.5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6"/>
      <c r="F26" s="117"/>
      <c r="G26" s="116"/>
      <c r="H26" s="117"/>
      <c r="I26" s="116"/>
      <c r="J26" s="117"/>
      <c r="K26" s="116"/>
      <c r="L26" s="117"/>
      <c r="M26" s="116"/>
      <c r="N26" s="117"/>
      <c r="O26" s="118"/>
      <c r="P26" s="119"/>
      <c r="Q26" s="118"/>
      <c r="R26" s="119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6"/>
      <c r="F27" s="117"/>
      <c r="G27" s="116"/>
      <c r="H27" s="117"/>
      <c r="I27" s="116"/>
      <c r="J27" s="117"/>
      <c r="K27" s="116"/>
      <c r="L27" s="117"/>
      <c r="M27" s="116"/>
      <c r="N27" s="117"/>
      <c r="O27" s="118"/>
      <c r="P27" s="119"/>
      <c r="Q27" s="118"/>
      <c r="R27" s="119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0">
        <f>SUM(E4:E27)</f>
        <v>10</v>
      </c>
      <c r="F28" s="121"/>
      <c r="G28" s="120">
        <f>SUM(G4:G27)</f>
        <v>10</v>
      </c>
      <c r="H28" s="121"/>
      <c r="I28" s="120">
        <f>SUM(I4:I27)</f>
        <v>10</v>
      </c>
      <c r="J28" s="121"/>
      <c r="K28" s="120">
        <f>SUM(K4:K27)</f>
        <v>10</v>
      </c>
      <c r="L28" s="121"/>
      <c r="M28" s="120">
        <f>SUM(M4:M27)</f>
        <v>10</v>
      </c>
      <c r="N28" s="121"/>
      <c r="O28" s="120">
        <f>SUM(O4:O27)</f>
        <v>6</v>
      </c>
      <c r="P28" s="121"/>
      <c r="Q28" s="120">
        <f>SUM(Q4:Q27)</f>
        <v>0</v>
      </c>
      <c r="R28" s="121"/>
      <c r="S28" s="25">
        <f t="shared" si="1"/>
        <v>56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40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2</v>
      </c>
      <c r="G30" s="32"/>
      <c r="H30" s="32">
        <f>SUM(G28)-H29</f>
        <v>2</v>
      </c>
      <c r="I30" s="32"/>
      <c r="J30" s="32">
        <f>SUM(I28)-J29</f>
        <v>2</v>
      </c>
      <c r="K30" s="32"/>
      <c r="L30" s="32">
        <f>SUM(K28)-L29</f>
        <v>2</v>
      </c>
      <c r="M30" s="32"/>
      <c r="N30" s="32">
        <f>SUM(M28)-N29</f>
        <v>2</v>
      </c>
      <c r="O30" s="32"/>
      <c r="P30" s="32">
        <f>SUM(O28)</f>
        <v>6</v>
      </c>
      <c r="Q30" s="32"/>
      <c r="R30" s="32">
        <f>SUM(Q28)</f>
        <v>0</v>
      </c>
      <c r="S30" s="28">
        <f>SUM(E30:R30)</f>
        <v>16</v>
      </c>
      <c r="T30" s="28"/>
      <c r="U30" s="28">
        <f>SUM(U4:U29)</f>
        <v>11.5</v>
      </c>
      <c r="V30" s="28">
        <f>SUM(V4:V29)</f>
        <v>4.5</v>
      </c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40</v>
      </c>
      <c r="I33" s="2">
        <v>3600</v>
      </c>
    </row>
    <row r="34" spans="1:9" x14ac:dyDescent="0.25">
      <c r="A34" s="16" t="s">
        <v>26</v>
      </c>
      <c r="C34" s="41">
        <f>U30</f>
        <v>11.5</v>
      </c>
      <c r="D34" s="33"/>
      <c r="I34" s="45">
        <v>51.75</v>
      </c>
    </row>
    <row r="35" spans="1:9" x14ac:dyDescent="0.25">
      <c r="A35" s="16" t="s">
        <v>27</v>
      </c>
      <c r="C35" s="33">
        <f>V30</f>
        <v>4.5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56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M20:N20"/>
    <mergeCell ref="O20:P20"/>
    <mergeCell ref="E19:F19"/>
    <mergeCell ref="G19:H19"/>
    <mergeCell ref="I19:J19"/>
    <mergeCell ref="K19:L19"/>
    <mergeCell ref="M19:N19"/>
    <mergeCell ref="O19:P19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E15:F15"/>
    <mergeCell ref="G15:H15"/>
    <mergeCell ref="I15:J15"/>
    <mergeCell ref="K15:L15"/>
    <mergeCell ref="Q21:R21"/>
    <mergeCell ref="Q18:R18"/>
    <mergeCell ref="O10:P10"/>
    <mergeCell ref="O18:P18"/>
    <mergeCell ref="Q10:R10"/>
    <mergeCell ref="Q9:R9"/>
    <mergeCell ref="O16:P16"/>
    <mergeCell ref="Q16:R16"/>
    <mergeCell ref="O15:P15"/>
    <mergeCell ref="O17:P17"/>
    <mergeCell ref="Q15:R15"/>
    <mergeCell ref="Q17:R17"/>
    <mergeCell ref="Q20:R20"/>
    <mergeCell ref="O21:P21"/>
    <mergeCell ref="O9:P9"/>
    <mergeCell ref="Q19:R19"/>
    <mergeCell ref="Q11:R11"/>
    <mergeCell ref="Q12:R12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M2:N2"/>
    <mergeCell ref="I7:J7"/>
    <mergeCell ref="I5:J5"/>
    <mergeCell ref="I6:J6"/>
    <mergeCell ref="E4:F4"/>
    <mergeCell ref="E5:F5"/>
    <mergeCell ref="G5:H5"/>
    <mergeCell ref="G4:H4"/>
    <mergeCell ref="E2:F2"/>
    <mergeCell ref="K6:L6"/>
    <mergeCell ref="I4:J4"/>
    <mergeCell ref="K4:L4"/>
    <mergeCell ref="I10:J10"/>
    <mergeCell ref="G6:H6"/>
    <mergeCell ref="E7:F7"/>
    <mergeCell ref="M10:N10"/>
    <mergeCell ref="I9:J9"/>
    <mergeCell ref="K9:L9"/>
    <mergeCell ref="K10:L10"/>
    <mergeCell ref="M9:N9"/>
    <mergeCell ref="M6:N6"/>
    <mergeCell ref="M8:N8"/>
    <mergeCell ref="M7:N7"/>
    <mergeCell ref="K8:L8"/>
    <mergeCell ref="I8:J8"/>
    <mergeCell ref="E9:F9"/>
    <mergeCell ref="G9:H9"/>
    <mergeCell ref="E10:F10"/>
    <mergeCell ref="G10:H10"/>
    <mergeCell ref="K7:L7"/>
    <mergeCell ref="I17:J17"/>
    <mergeCell ref="K17:L17"/>
    <mergeCell ref="E16:F16"/>
    <mergeCell ref="E23:F23"/>
    <mergeCell ref="E18:F18"/>
    <mergeCell ref="I16:J16"/>
    <mergeCell ref="E17:F17"/>
    <mergeCell ref="G17:H17"/>
    <mergeCell ref="E20:F20"/>
    <mergeCell ref="G20:H20"/>
    <mergeCell ref="I20:J20"/>
    <mergeCell ref="K20:L20"/>
    <mergeCell ref="E25:F25"/>
    <mergeCell ref="G25:H25"/>
    <mergeCell ref="I25:J25"/>
    <mergeCell ref="E24:F24"/>
    <mergeCell ref="E22:F22"/>
    <mergeCell ref="I18:J18"/>
    <mergeCell ref="K22:L22"/>
    <mergeCell ref="G22:H22"/>
    <mergeCell ref="I22:J22"/>
    <mergeCell ref="E21:F21"/>
    <mergeCell ref="G21:H21"/>
    <mergeCell ref="I21:J21"/>
    <mergeCell ref="K21:L21"/>
    <mergeCell ref="Q24:R24"/>
    <mergeCell ref="O24:P24"/>
    <mergeCell ref="K18:L18"/>
    <mergeCell ref="M18:N18"/>
    <mergeCell ref="G24:H24"/>
    <mergeCell ref="M21:N21"/>
    <mergeCell ref="M15:N15"/>
    <mergeCell ref="M17:N17"/>
    <mergeCell ref="K16:L16"/>
    <mergeCell ref="M16:N16"/>
    <mergeCell ref="M24:N24"/>
    <mergeCell ref="I24:J24"/>
    <mergeCell ref="K24:L24"/>
    <mergeCell ref="Q22:R22"/>
    <mergeCell ref="G23:H23"/>
    <mergeCell ref="I23:J23"/>
    <mergeCell ref="K23:L23"/>
    <mergeCell ref="Q23:R23"/>
    <mergeCell ref="O22:P22"/>
    <mergeCell ref="M22:N22"/>
    <mergeCell ref="O23:P23"/>
    <mergeCell ref="M23:N23"/>
    <mergeCell ref="G18:H18"/>
    <mergeCell ref="G16:H16"/>
    <mergeCell ref="E28:F28"/>
    <mergeCell ref="G28:H28"/>
    <mergeCell ref="I28:J28"/>
    <mergeCell ref="K28:L28"/>
    <mergeCell ref="O26:P26"/>
    <mergeCell ref="M28:N28"/>
    <mergeCell ref="O28:P28"/>
    <mergeCell ref="E26:F26"/>
    <mergeCell ref="G26:H26"/>
    <mergeCell ref="E27:F27"/>
    <mergeCell ref="Q28:R28"/>
    <mergeCell ref="Q25:R25"/>
    <mergeCell ref="O25:P25"/>
    <mergeCell ref="Q26:R26"/>
    <mergeCell ref="M26:N26"/>
    <mergeCell ref="Q27:R27"/>
    <mergeCell ref="O27:P27"/>
    <mergeCell ref="G27:H27"/>
    <mergeCell ref="M27:N27"/>
    <mergeCell ref="I27:J27"/>
    <mergeCell ref="K27:L27"/>
    <mergeCell ref="K26:L26"/>
    <mergeCell ref="I26:J26"/>
    <mergeCell ref="K25:L25"/>
    <mergeCell ref="M25:N2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2015-08-03T13:33:03Z</cp:lastPrinted>
  <dcterms:created xsi:type="dcterms:W3CDTF">2010-01-14T13:00:57Z</dcterms:created>
  <dcterms:modified xsi:type="dcterms:W3CDTF">2016-04-04T15:18:18Z</dcterms:modified>
</cp:coreProperties>
</file>