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T12" i="5"/>
  <c r="V26" i="5"/>
  <c r="U26" i="5"/>
  <c r="S25" i="5"/>
  <c r="S24" i="5" l="1"/>
  <c r="T25" i="5"/>
  <c r="V25" i="17"/>
  <c r="U25" i="17"/>
  <c r="S24" i="17"/>
  <c r="S9" i="39" l="1"/>
  <c r="T9" i="39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3" i="39" l="1"/>
  <c r="T13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5" i="39"/>
  <c r="T15" i="39" s="1"/>
  <c r="S14" i="39"/>
  <c r="T14" i="39" s="1"/>
  <c r="S16" i="39" l="1"/>
  <c r="T16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5" i="39"/>
  <c r="C30" i="39" s="1"/>
  <c r="D6" i="1" s="1"/>
  <c r="U25" i="39"/>
  <c r="C29" i="39" s="1"/>
  <c r="C6" i="1" s="1"/>
  <c r="S24" i="39"/>
  <c r="Q23" i="39"/>
  <c r="R25" i="39" s="1"/>
  <c r="O23" i="39"/>
  <c r="P25" i="39" s="1"/>
  <c r="M23" i="39"/>
  <c r="N25" i="39" s="1"/>
  <c r="K23" i="39"/>
  <c r="L25" i="39" s="1"/>
  <c r="I23" i="39"/>
  <c r="J25" i="39" s="1"/>
  <c r="G23" i="39"/>
  <c r="H25" i="39" s="1"/>
  <c r="E23" i="39"/>
  <c r="S22" i="39"/>
  <c r="C32" i="39" s="1"/>
  <c r="F6" i="1" s="1"/>
  <c r="S21" i="39"/>
  <c r="C31" i="39" s="1"/>
  <c r="E6" i="1" s="1"/>
  <c r="S20" i="39"/>
  <c r="T20" i="39" s="1"/>
  <c r="S19" i="39"/>
  <c r="T19" i="39" s="1"/>
  <c r="S18" i="39"/>
  <c r="S17" i="39"/>
  <c r="S12" i="39"/>
  <c r="T12" i="39" s="1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17" i="39" l="1"/>
  <c r="K6" i="1"/>
  <c r="T18" i="39"/>
  <c r="T24" i="39" s="1"/>
  <c r="C28" i="39" s="1"/>
  <c r="S23" i="39"/>
  <c r="F25" i="39"/>
  <c r="S25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15" i="38" l="1"/>
  <c r="I26" i="38"/>
  <c r="T16" i="38"/>
  <c r="T21" i="38" s="1"/>
  <c r="C25" i="38" s="1"/>
  <c r="B10" i="1" s="1"/>
  <c r="G10" i="1" s="1"/>
  <c r="K10" i="1"/>
  <c r="S20" i="38"/>
  <c r="C33" i="39"/>
  <c r="G33" i="39" s="1"/>
  <c r="B6" i="1"/>
  <c r="G6" i="1" s="1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S26" i="34"/>
  <c r="S25" i="34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S16" i="30"/>
  <c r="T16" i="30" s="1"/>
  <c r="S15" i="30"/>
  <c r="T15" i="30" s="1"/>
  <c r="S14" i="30"/>
  <c r="T14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I31" i="18" l="1"/>
  <c r="T17" i="32"/>
  <c r="I29" i="32"/>
  <c r="K9" i="1" s="1"/>
  <c r="T26" i="34"/>
  <c r="S26" i="5"/>
  <c r="C29" i="5"/>
  <c r="B22" i="1" s="1"/>
  <c r="S23" i="17"/>
  <c r="S25" i="17"/>
  <c r="T13" i="30"/>
  <c r="T18" i="18"/>
  <c r="K21" i="1"/>
  <c r="T22" i="18"/>
  <c r="T21" i="6"/>
  <c r="T25" i="6" s="1"/>
  <c r="C29" i="6" s="1"/>
  <c r="B16" i="1" s="1"/>
  <c r="K16" i="1"/>
  <c r="T25" i="34"/>
  <c r="T31" i="34" s="1"/>
  <c r="C35" i="34" s="1"/>
  <c r="B13" i="1" s="1"/>
  <c r="K13" i="1"/>
  <c r="T19" i="32"/>
  <c r="T24" i="32" s="1"/>
  <c r="C28" i="32" s="1"/>
  <c r="B9" i="1" s="1"/>
  <c r="T21" i="18"/>
  <c r="T17" i="22"/>
  <c r="T21" i="22" s="1"/>
  <c r="C25" i="22" s="1"/>
  <c r="B7" i="1" s="1"/>
  <c r="K7" i="1"/>
  <c r="T20" i="17"/>
  <c r="K17" i="1"/>
  <c r="T17" i="30"/>
  <c r="K20" i="1"/>
  <c r="T21" i="16"/>
  <c r="C25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30" i="34"/>
  <c r="S32" i="34"/>
  <c r="S22" i="28"/>
  <c r="S20" i="28"/>
  <c r="S23" i="32"/>
  <c r="S20" i="24"/>
  <c r="F7" i="1"/>
  <c r="F22" i="1"/>
  <c r="S27" i="18"/>
  <c r="S25" i="18"/>
  <c r="F21" i="1"/>
  <c r="F19" i="1"/>
  <c r="S22" i="30"/>
  <c r="F20" i="1"/>
  <c r="S20" i="30"/>
  <c r="S22" i="24"/>
  <c r="S20" i="16"/>
  <c r="S22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1" i="30" l="1"/>
  <c r="C25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0" i="16"/>
  <c r="G30" i="16" s="1"/>
  <c r="G18" i="1"/>
  <c r="C34" i="6"/>
  <c r="G34" i="6" s="1"/>
  <c r="G7" i="1"/>
  <c r="G19" i="1"/>
  <c r="G16" i="1"/>
  <c r="G15" i="1"/>
  <c r="C30" i="9"/>
  <c r="G30" i="9" s="1"/>
  <c r="C30" i="22"/>
  <c r="G30" i="22" s="1"/>
  <c r="C30" i="28"/>
  <c r="C34" i="5"/>
  <c r="G34" i="5" s="1"/>
  <c r="G22" i="1"/>
  <c r="G14" i="1"/>
  <c r="G13" i="1"/>
  <c r="C40" i="34"/>
  <c r="G40" i="34" s="1"/>
  <c r="G9" i="1"/>
  <c r="C33" i="32"/>
  <c r="G33" i="32" s="1"/>
  <c r="G8" i="1"/>
  <c r="C34" i="14"/>
  <c r="H23" i="1" s="1"/>
  <c r="C30" i="30" l="1"/>
  <c r="G30" i="30" s="1"/>
  <c r="B17" i="1"/>
  <c r="G17" i="1" s="1"/>
  <c r="C33" i="17"/>
  <c r="G33" i="17" s="1"/>
  <c r="C35" i="18"/>
  <c r="G35" i="18" s="1"/>
  <c r="G30" i="28"/>
  <c r="G34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<sst xmlns="http://schemas.openxmlformats.org/spreadsheetml/2006/main" count="799" uniqueCount="128">
  <si>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</si>
  <si>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</si>
  <si>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</si>
  <si>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</si>
  <si>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</si>
  <si>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</si>
  <si>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</si>
  <si>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</si>
  <si>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</si>
  <si>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</si>
  <si>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</si>
  <si>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</si>
  <si>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</si>
  <si>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</si>
  <si>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</si>
  <si>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</si>
  <si>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</si>
  <si>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</si>
  <si>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</si>
  <si>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</si>
  <si>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</si>
  <si>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</si>
  <si>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</si>
  <si>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</si>
  <si>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</si>
  <si>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</si>
  <si>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</si>
  <si>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</si>
  <si>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</si>
  <si>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</si>
  <si>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</si>
  <si>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</si>
  <si>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</si>
  <si>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</si>
  <si>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</si>
  <si>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</si>
  <si>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</si>
  <si>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</si>
  <si>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</si>
  <si>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</si>
  <si>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</si>
  <si>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</si>
  <si>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</si>
  <si>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</si>
  <si>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</si>
  <si>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</si>
  <si>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</si>
  <si>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</si>
  <si>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</si>
  <si>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</si>
  <si>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</si>
  <si>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</si>
  <si>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</si>
  <si>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</si>
  <si>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</si>
  <si>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</si>
  <si>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</si>
  <si>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</si>
  <si>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</si>
  <si>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</si>
  <si>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</si>
  <si>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</si>
  <si>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</si>
  <si>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</si>
  <si>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SICK</t>
  </si>
  <si>
    <t>56A</t>
  </si>
  <si>
    <t>66</t>
  </si>
  <si>
    <t>doors</t>
  </si>
  <si>
    <t>door</t>
  </si>
  <si>
    <t>screen</t>
  </si>
  <si>
    <t>door &amp; frame</t>
  </si>
  <si>
    <t>check power tools</t>
  </si>
  <si>
    <t>fsc</t>
  </si>
  <si>
    <t xml:space="preserve">supervision / quality control </t>
  </si>
  <si>
    <t>production meeting</t>
  </si>
  <si>
    <t xml:space="preserve">extraction </t>
  </si>
  <si>
    <t>sample vanity unit</t>
  </si>
  <si>
    <t>labouring</t>
  </si>
  <si>
    <t>windows</t>
  </si>
  <si>
    <t>wall battons</t>
  </si>
  <si>
    <t>booking up 6445</t>
  </si>
  <si>
    <t>booking up 6405</t>
  </si>
  <si>
    <t>desk</t>
  </si>
  <si>
    <t>68</t>
  </si>
  <si>
    <t>window</t>
  </si>
  <si>
    <t>paintshop maintenance</t>
  </si>
  <si>
    <t>19</t>
  </si>
  <si>
    <t>slats</t>
  </si>
  <si>
    <t>01</t>
  </si>
  <si>
    <t>tidy area</t>
  </si>
  <si>
    <t>shelves</t>
  </si>
  <si>
    <t>cappings</t>
  </si>
  <si>
    <t>frames</t>
  </si>
  <si>
    <t>floorboards</t>
  </si>
  <si>
    <t>architraves</t>
  </si>
  <si>
    <t>fork lift</t>
  </si>
  <si>
    <t>cappings / slats</t>
  </si>
  <si>
    <t>shredder</t>
  </si>
  <si>
    <t>firewood box</t>
  </si>
  <si>
    <t>shop front</t>
  </si>
  <si>
    <t xml:space="preserve">maintenance 4 sider </t>
  </si>
  <si>
    <t xml:space="preserve">floor boards </t>
  </si>
  <si>
    <t>stair treads</t>
  </si>
  <si>
    <t>5</t>
  </si>
  <si>
    <t>panel</t>
  </si>
  <si>
    <t>loading</t>
  </si>
  <si>
    <t>store battons 6419</t>
  </si>
  <si>
    <t>sample door</t>
  </si>
  <si>
    <t>repairs to hoovers</t>
  </si>
  <si>
    <t>tidy mill</t>
  </si>
  <si>
    <t>doors &amp; frames</t>
  </si>
  <si>
    <t xml:space="preserve">fire wood </t>
  </si>
  <si>
    <t>sick</t>
  </si>
  <si>
    <t>silo handrail</t>
  </si>
  <si>
    <t>58</t>
  </si>
  <si>
    <t>W/E 13/09/2015</t>
  </si>
  <si>
    <t>EGER01</t>
  </si>
  <si>
    <t>WEST08</t>
  </si>
  <si>
    <t>offi01</t>
  </si>
  <si>
    <t>CENT01</t>
  </si>
  <si>
    <t>ROMA01</t>
  </si>
  <si>
    <t>ALBA01</t>
  </si>
  <si>
    <t>AMER02</t>
  </si>
  <si>
    <t>ELEP01</t>
  </si>
  <si>
    <t>ENDE02</t>
  </si>
  <si>
    <t>PRIO10</t>
  </si>
  <si>
    <t>COLC01</t>
  </si>
  <si>
    <t>SOUT15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</si>
</sst>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6" borderId="0" xfId="0" applyFont="1" applyFill="1"/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E29" sqref="E29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8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115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SUM(Buckingham!C28)</f>
        <v>32</v>
      </c>
      <c r="C6" s="9">
        <f>SUM(Buckingham!C29)</f>
        <v>0</v>
      </c>
      <c r="D6" s="9">
        <f>SUM(Buckingham!C30)</f>
        <v>0</v>
      </c>
      <c r="E6" s="9">
        <f>SUM(Buckingham!C31)</f>
        <v>0</v>
      </c>
      <c r="F6" s="9">
        <f>SUM(Buckingham!C32)</f>
        <v>0</v>
      </c>
      <c r="G6" s="10">
        <f>B6+C6+D6+E6+F6</f>
        <v>32</v>
      </c>
      <c r="H6" s="68">
        <f>SUM(Buckingham!C34)</f>
        <v>0</v>
      </c>
      <c r="I6" s="68">
        <f>SUM(Buckingham!C35)</f>
        <v>0</v>
      </c>
      <c r="K6" s="43">
        <f>SUM(Buckingham!I29)</f>
        <v>7.5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3">
        <f>SUM(Doran!I30)</f>
        <v>0</v>
      </c>
    </row>
    <row r="9" spans="1:11" x14ac:dyDescent="0.25">
      <c r="A9" s="8" t="s">
        <v>55</v>
      </c>
      <c r="B9" s="9">
        <f>SUM(Drinkwater!C28)</f>
        <v>38.5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38.5</v>
      </c>
      <c r="H9" s="11">
        <f>SUM(Drinkwater!C34)</f>
        <v>0</v>
      </c>
      <c r="I9" s="11">
        <f>SUM(Drinkwater!C35)</f>
        <v>0</v>
      </c>
      <c r="K9" s="43">
        <f>SUM(Drinkwater!I29)</f>
        <v>1.5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11.5</v>
      </c>
    </row>
    <row r="11" spans="1:11" x14ac:dyDescent="0.25">
      <c r="A11" s="8" t="s">
        <v>8</v>
      </c>
      <c r="B11" s="9">
        <f>SUM('Harland '!C25)</f>
        <v>0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37.5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37.5</v>
      </c>
      <c r="H12" s="11">
        <f>SUM(Harrison!C31)</f>
        <v>0</v>
      </c>
      <c r="I12" s="11">
        <f>SUM(Harrison!C32)</f>
        <v>0</v>
      </c>
      <c r="K12" s="43">
        <v>37.5</v>
      </c>
    </row>
    <row r="13" spans="1:11" x14ac:dyDescent="0.25">
      <c r="A13" s="8" t="s">
        <v>57</v>
      </c>
      <c r="B13" s="9">
        <f>SUM(Hodgson!C35)</f>
        <v>36.5</v>
      </c>
      <c r="C13" s="9">
        <f>SUM(Hodgson!C36)</f>
        <v>0</v>
      </c>
      <c r="D13" s="9">
        <f>SUM(Hodgson!C37)</f>
        <v>0</v>
      </c>
      <c r="E13" s="9">
        <f>SUM(Hodgson!C38)</f>
        <v>0</v>
      </c>
      <c r="F13" s="9">
        <f>SUM(Hodgson!C39)</f>
        <v>0</v>
      </c>
      <c r="G13" s="10">
        <f t="shared" si="0"/>
        <v>36.5</v>
      </c>
      <c r="H13" s="11">
        <f>SUM(Hodgson!C41)</f>
        <v>0</v>
      </c>
      <c r="I13" s="11">
        <f>SUM(Hodgson!C42)</f>
        <v>0</v>
      </c>
      <c r="K13" s="43">
        <f>SUM(Hodgson!I36)</f>
        <v>12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14.5</v>
      </c>
    </row>
    <row r="15" spans="1:11" ht="18" customHeight="1" x14ac:dyDescent="0.25">
      <c r="A15" s="8" t="s">
        <v>9</v>
      </c>
      <c r="B15" s="9">
        <f>SUM(McSharry!C25)</f>
        <v>40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3">
        <f>SUM(McSharry!I26)</f>
        <v>1.5</v>
      </c>
    </row>
    <row r="16" spans="1:11" ht="18" customHeight="1" x14ac:dyDescent="0.25">
      <c r="A16" s="8" t="s">
        <v>10</v>
      </c>
      <c r="B16" s="9">
        <f>SUM('Reading-Jones'!C29)</f>
        <v>32</v>
      </c>
      <c r="C16" s="9">
        <f>SUM('Reading-Jones'!C30)</f>
        <v>0</v>
      </c>
      <c r="D16" s="9">
        <f>SUM('Reading-Jones'!C31)</f>
        <v>0</v>
      </c>
      <c r="E16" s="9">
        <f>SUM('Reading-Jones'!C32)</f>
        <v>8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1</v>
      </c>
    </row>
    <row r="18" spans="1:11" x14ac:dyDescent="0.25">
      <c r="A18" s="8" t="s">
        <v>12</v>
      </c>
      <c r="B18" s="9">
        <f>SUM(Taylor!C25)</f>
        <v>32</v>
      </c>
      <c r="C18" s="9">
        <f>SUM(Taylor!C26)</f>
        <v>0</v>
      </c>
      <c r="D18" s="9">
        <f>SUM(Taylor!C27)</f>
        <v>0</v>
      </c>
      <c r="E18" s="9">
        <f>SUM(Taylor!C28)</f>
        <v>8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3">
        <f>SUM(Taylor!I26)</f>
        <v>8</v>
      </c>
    </row>
    <row r="19" spans="1:11" x14ac:dyDescent="0.25">
      <c r="A19" s="8" t="s">
        <v>48</v>
      </c>
      <c r="B19" s="9">
        <f>SUM(Ward!C25)</f>
        <v>32</v>
      </c>
      <c r="C19" s="9">
        <f>SUM(Ward!C26)</f>
        <v>0</v>
      </c>
      <c r="D19" s="9">
        <f>SUM(Ward!C27)</f>
        <v>0</v>
      </c>
      <c r="E19" s="9">
        <f>SUM(Ward!C28)</f>
        <v>8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SUM(N.Winterburn!C25)</f>
        <v>40</v>
      </c>
      <c r="C20" s="9">
        <f>SUM(N.Winterburn!C26)</f>
        <v>0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3">
        <f>SUM(N.Winterburn!I26)</f>
        <v>6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2.5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42.5</v>
      </c>
      <c r="H22" s="11">
        <f>SUM(Wright!C35)</f>
        <v>0</v>
      </c>
      <c r="I22" s="11">
        <f>SUM(Wright!C36)</f>
        <v>0</v>
      </c>
      <c r="K22" s="43">
        <f>SUM(Wright!I30)</f>
        <v>41.25</v>
      </c>
    </row>
    <row r="23" spans="1:11" ht="17.25" customHeight="1" x14ac:dyDescent="0.25">
      <c r="A23" s="12" t="s">
        <v>24</v>
      </c>
      <c r="B23" s="13">
        <f t="shared" ref="B23:I23" si="1">SUM(B7:B22)</f>
        <v>568.5</v>
      </c>
      <c r="C23" s="13">
        <f t="shared" si="1"/>
        <v>2.5</v>
      </c>
      <c r="D23" s="13">
        <f t="shared" si="1"/>
        <v>0</v>
      </c>
      <c r="E23" s="13">
        <f t="shared" si="1"/>
        <v>24</v>
      </c>
      <c r="F23" s="13">
        <f t="shared" si="1"/>
        <v>0</v>
      </c>
      <c r="G23" s="13">
        <f t="shared" si="1"/>
        <v>595</v>
      </c>
      <c r="H23" s="14">
        <f t="shared" si="1"/>
        <v>0</v>
      </c>
      <c r="I23" s="14">
        <f t="shared" si="1"/>
        <v>0</v>
      </c>
      <c r="J23" s="4"/>
      <c r="K23" s="13">
        <f>SUM(K6:K22)</f>
        <v>147.25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571</v>
      </c>
    </row>
    <row r="27" spans="1:11" x14ac:dyDescent="0.25">
      <c r="A27" s="1" t="s">
        <v>31</v>
      </c>
      <c r="C27" s="35">
        <f>K23</f>
        <v>147.25</v>
      </c>
    </row>
    <row r="28" spans="1:11" x14ac:dyDescent="0.25">
      <c r="A28" s="1" t="s">
        <v>35</v>
      </c>
      <c r="C28" s="41">
        <f>C27/C26</f>
        <v>0.25788091068301228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B24" sqref="B24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13/09/2015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26" t="s">
        <v>19</v>
      </c>
      <c r="N2" s="126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52">
        <v>8</v>
      </c>
      <c r="N3" s="52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6344</v>
      </c>
      <c r="B4" s="109" t="s">
        <v>116</v>
      </c>
      <c r="C4" s="47">
        <v>58</v>
      </c>
      <c r="D4" s="27" t="s">
        <v>67</v>
      </c>
      <c r="E4" s="113">
        <v>8</v>
      </c>
      <c r="F4" s="113"/>
      <c r="G4" s="113">
        <v>7.5</v>
      </c>
      <c r="H4" s="113"/>
      <c r="I4" s="113">
        <v>1</v>
      </c>
      <c r="J4" s="113"/>
      <c r="K4" s="113"/>
      <c r="L4" s="113"/>
      <c r="M4" s="113">
        <v>1</v>
      </c>
      <c r="N4" s="113"/>
      <c r="O4" s="117"/>
      <c r="P4" s="118"/>
      <c r="Q4" s="117"/>
      <c r="R4" s="118"/>
      <c r="S4" s="25">
        <f>E4+G4+I4+K4+M4+O4+Q4</f>
        <v>17.5</v>
      </c>
      <c r="T4" s="25">
        <f t="shared" ref="T4:T23" si="0">SUM(S4-U4-V4)</f>
        <v>17.5</v>
      </c>
      <c r="U4" s="28"/>
      <c r="V4" s="28"/>
    </row>
    <row r="5" spans="1:22" x14ac:dyDescent="0.25">
      <c r="A5" s="47">
        <v>6445</v>
      </c>
      <c r="B5" s="109" t="s">
        <v>117</v>
      </c>
      <c r="C5" s="47">
        <v>19</v>
      </c>
      <c r="D5" s="27" t="s">
        <v>79</v>
      </c>
      <c r="E5" s="113"/>
      <c r="F5" s="113"/>
      <c r="G5" s="125">
        <v>0.5</v>
      </c>
      <c r="H5" s="125"/>
      <c r="I5" s="123">
        <v>1</v>
      </c>
      <c r="J5" s="116"/>
      <c r="K5" s="115"/>
      <c r="L5" s="116"/>
      <c r="M5" s="115"/>
      <c r="N5" s="116"/>
      <c r="O5" s="117"/>
      <c r="P5" s="118"/>
      <c r="Q5" s="117"/>
      <c r="R5" s="118"/>
      <c r="S5" s="25">
        <f t="shared" ref="S5:S26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7">
        <v>6448</v>
      </c>
      <c r="B6" s="109" t="s">
        <v>123</v>
      </c>
      <c r="C6" s="47">
        <v>75</v>
      </c>
      <c r="D6" s="54" t="s">
        <v>104</v>
      </c>
      <c r="E6" s="113"/>
      <c r="F6" s="113"/>
      <c r="G6" s="125"/>
      <c r="H6" s="125"/>
      <c r="I6" s="125">
        <v>6</v>
      </c>
      <c r="J6" s="125"/>
      <c r="K6" s="115">
        <v>0.5</v>
      </c>
      <c r="L6" s="116"/>
      <c r="M6" s="115"/>
      <c r="N6" s="116"/>
      <c r="O6" s="117"/>
      <c r="P6" s="118"/>
      <c r="Q6" s="117"/>
      <c r="R6" s="118"/>
      <c r="S6" s="25">
        <f t="shared" si="1"/>
        <v>6.5</v>
      </c>
      <c r="T6" s="25">
        <f t="shared" si="0"/>
        <v>6.5</v>
      </c>
      <c r="U6" s="28"/>
      <c r="V6" s="28"/>
    </row>
    <row r="7" spans="1:22" x14ac:dyDescent="0.25">
      <c r="A7" s="47"/>
      <c r="B7" s="49"/>
      <c r="C7" s="47"/>
      <c r="D7" s="54"/>
      <c r="E7" s="113"/>
      <c r="F7" s="113"/>
      <c r="G7" s="125"/>
      <c r="H7" s="125"/>
      <c r="I7" s="125"/>
      <c r="J7" s="125"/>
      <c r="K7" s="115"/>
      <c r="L7" s="116"/>
      <c r="M7" s="115"/>
      <c r="N7" s="116"/>
      <c r="O7" s="117"/>
      <c r="P7" s="118"/>
      <c r="Q7" s="117"/>
      <c r="R7" s="118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47"/>
      <c r="B8" s="49"/>
      <c r="C8" s="47"/>
      <c r="D8" s="54"/>
      <c r="E8" s="113"/>
      <c r="F8" s="113"/>
      <c r="G8" s="125"/>
      <c r="H8" s="125"/>
      <c r="I8" s="125"/>
      <c r="J8" s="125"/>
      <c r="K8" s="115"/>
      <c r="L8" s="116"/>
      <c r="M8" s="115"/>
      <c r="N8" s="116"/>
      <c r="O8" s="117"/>
      <c r="P8" s="118"/>
      <c r="Q8" s="117"/>
      <c r="R8" s="118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83"/>
      <c r="B9" s="47"/>
      <c r="C9" s="48"/>
      <c r="D9" s="54"/>
      <c r="E9" s="113"/>
      <c r="F9" s="113"/>
      <c r="G9" s="125"/>
      <c r="H9" s="125"/>
      <c r="I9" s="123"/>
      <c r="J9" s="116"/>
      <c r="K9" s="115"/>
      <c r="L9" s="116"/>
      <c r="M9" s="115"/>
      <c r="N9" s="116"/>
      <c r="O9" s="117"/>
      <c r="P9" s="118"/>
      <c r="Q9" s="117"/>
      <c r="R9" s="118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9"/>
      <c r="C10" s="47"/>
      <c r="D10" s="38"/>
      <c r="E10" s="113"/>
      <c r="F10" s="113"/>
      <c r="G10" s="125"/>
      <c r="H10" s="125"/>
      <c r="I10" s="123"/>
      <c r="J10" s="116"/>
      <c r="K10" s="115"/>
      <c r="L10" s="116"/>
      <c r="M10" s="115"/>
      <c r="N10" s="116"/>
      <c r="O10" s="117"/>
      <c r="P10" s="118"/>
      <c r="Q10" s="117"/>
      <c r="R10" s="118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8"/>
      <c r="D11" s="54"/>
      <c r="E11" s="113"/>
      <c r="F11" s="113"/>
      <c r="G11" s="125"/>
      <c r="H11" s="125"/>
      <c r="I11" s="123"/>
      <c r="J11" s="116"/>
      <c r="K11" s="115"/>
      <c r="L11" s="116"/>
      <c r="M11" s="115"/>
      <c r="N11" s="116"/>
      <c r="O11" s="117"/>
      <c r="P11" s="118"/>
      <c r="Q11" s="117"/>
      <c r="R11" s="118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8"/>
      <c r="D12" s="54"/>
      <c r="E12" s="113"/>
      <c r="F12" s="113"/>
      <c r="G12" s="125"/>
      <c r="H12" s="125"/>
      <c r="I12" s="123"/>
      <c r="J12" s="116"/>
      <c r="K12" s="115"/>
      <c r="L12" s="116"/>
      <c r="M12" s="115"/>
      <c r="N12" s="116"/>
      <c r="O12" s="117"/>
      <c r="P12" s="118"/>
      <c r="Q12" s="117"/>
      <c r="R12" s="118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7"/>
      <c r="C13" s="48"/>
      <c r="D13" s="54"/>
      <c r="E13" s="113"/>
      <c r="F13" s="113"/>
      <c r="G13" s="125"/>
      <c r="H13" s="125"/>
      <c r="I13" s="123"/>
      <c r="J13" s="116"/>
      <c r="K13" s="115"/>
      <c r="L13" s="116"/>
      <c r="M13" s="115"/>
      <c r="N13" s="116"/>
      <c r="O13" s="117"/>
      <c r="P13" s="118"/>
      <c r="Q13" s="117"/>
      <c r="R13" s="118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8"/>
      <c r="D14" s="54"/>
      <c r="E14" s="113"/>
      <c r="F14" s="113"/>
      <c r="G14" s="125"/>
      <c r="H14" s="125"/>
      <c r="I14" s="123"/>
      <c r="J14" s="116"/>
      <c r="K14" s="115"/>
      <c r="L14" s="116"/>
      <c r="M14" s="115"/>
      <c r="N14" s="116"/>
      <c r="O14" s="117"/>
      <c r="P14" s="118"/>
      <c r="Q14" s="117"/>
      <c r="R14" s="118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54"/>
      <c r="E15" s="113"/>
      <c r="F15" s="113"/>
      <c r="G15" s="125"/>
      <c r="H15" s="125"/>
      <c r="I15" s="123"/>
      <c r="J15" s="116"/>
      <c r="K15" s="115"/>
      <c r="L15" s="116"/>
      <c r="M15" s="115"/>
      <c r="N15" s="116"/>
      <c r="O15" s="117"/>
      <c r="P15" s="118"/>
      <c r="Q15" s="117"/>
      <c r="R15" s="118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54"/>
      <c r="E16" s="113"/>
      <c r="F16" s="113"/>
      <c r="G16" s="125"/>
      <c r="H16" s="125"/>
      <c r="I16" s="123"/>
      <c r="J16" s="116"/>
      <c r="K16" s="115"/>
      <c r="L16" s="116"/>
      <c r="M16" s="115"/>
      <c r="N16" s="116"/>
      <c r="O16" s="117"/>
      <c r="P16" s="118"/>
      <c r="Q16" s="117"/>
      <c r="R16" s="118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47"/>
      <c r="B17" s="47"/>
      <c r="C17" s="47"/>
      <c r="D17" s="27"/>
      <c r="E17" s="129"/>
      <c r="F17" s="129"/>
      <c r="G17" s="125"/>
      <c r="H17" s="125"/>
      <c r="I17" s="123"/>
      <c r="J17" s="116"/>
      <c r="K17" s="115"/>
      <c r="L17" s="116"/>
      <c r="M17" s="115"/>
      <c r="N17" s="116"/>
      <c r="O17" s="117"/>
      <c r="P17" s="118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7"/>
      <c r="F18" s="118"/>
      <c r="G18" s="127"/>
      <c r="H18" s="128"/>
      <c r="I18" s="115"/>
      <c r="J18" s="116"/>
      <c r="K18" s="115"/>
      <c r="L18" s="116"/>
      <c r="M18" s="115"/>
      <c r="N18" s="116"/>
      <c r="O18" s="117"/>
      <c r="P18" s="118"/>
      <c r="Q18" s="117"/>
      <c r="R18" s="118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17"/>
      <c r="F19" s="118"/>
      <c r="G19" s="127"/>
      <c r="H19" s="128"/>
      <c r="I19" s="115"/>
      <c r="J19" s="116"/>
      <c r="K19" s="115"/>
      <c r="L19" s="116"/>
      <c r="M19" s="115"/>
      <c r="N19" s="116"/>
      <c r="O19" s="117"/>
      <c r="P19" s="118"/>
      <c r="Q19" s="117"/>
      <c r="R19" s="118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4"/>
      <c r="E20" s="117"/>
      <c r="F20" s="118"/>
      <c r="G20" s="127"/>
      <c r="H20" s="128"/>
      <c r="I20" s="115"/>
      <c r="J20" s="116"/>
      <c r="K20" s="115"/>
      <c r="L20" s="116"/>
      <c r="M20" s="115"/>
      <c r="N20" s="116"/>
      <c r="O20" s="117"/>
      <c r="P20" s="118"/>
      <c r="Q20" s="117"/>
      <c r="R20" s="118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74"/>
      <c r="B21" s="74"/>
      <c r="C21" s="74"/>
      <c r="D21" s="23"/>
      <c r="E21" s="115"/>
      <c r="F21" s="116"/>
      <c r="G21" s="75"/>
      <c r="H21" s="76"/>
      <c r="I21" s="115"/>
      <c r="J21" s="116"/>
      <c r="K21" s="115"/>
      <c r="L21" s="116"/>
      <c r="M21" s="115"/>
      <c r="N21" s="116"/>
      <c r="O21" s="117"/>
      <c r="P21" s="118"/>
      <c r="Q21" s="117"/>
      <c r="R21" s="118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47"/>
      <c r="B22" s="47"/>
      <c r="C22" s="47"/>
      <c r="D22" s="27"/>
      <c r="E22" s="115"/>
      <c r="F22" s="116"/>
      <c r="G22" s="125"/>
      <c r="H22" s="125"/>
      <c r="I22" s="115"/>
      <c r="J22" s="116"/>
      <c r="K22" s="115"/>
      <c r="L22" s="116"/>
      <c r="M22" s="115"/>
      <c r="N22" s="116"/>
      <c r="O22" s="117"/>
      <c r="P22" s="118"/>
      <c r="Q22" s="117"/>
      <c r="R22" s="118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47">
        <v>3600</v>
      </c>
      <c r="B23" s="47" t="s">
        <v>118</v>
      </c>
      <c r="C23" s="47"/>
      <c r="D23" s="27" t="s">
        <v>97</v>
      </c>
      <c r="E23" s="115"/>
      <c r="F23" s="116"/>
      <c r="G23" s="125"/>
      <c r="H23" s="125"/>
      <c r="I23" s="115"/>
      <c r="J23" s="116"/>
      <c r="K23" s="115"/>
      <c r="L23" s="116"/>
      <c r="M23" s="115">
        <v>7</v>
      </c>
      <c r="N23" s="116"/>
      <c r="O23" s="117"/>
      <c r="P23" s="118"/>
      <c r="Q23" s="117"/>
      <c r="R23" s="118"/>
      <c r="S23" s="25">
        <f t="shared" si="1"/>
        <v>7</v>
      </c>
      <c r="T23" s="25">
        <f t="shared" si="0"/>
        <v>7</v>
      </c>
      <c r="U23" s="29"/>
      <c r="V23" s="28"/>
    </row>
    <row r="24" spans="1:22" x14ac:dyDescent="0.25">
      <c r="A24" s="47">
        <v>3600</v>
      </c>
      <c r="B24" s="47" t="s">
        <v>118</v>
      </c>
      <c r="C24" s="47"/>
      <c r="D24" s="27" t="s">
        <v>98</v>
      </c>
      <c r="E24" s="115"/>
      <c r="F24" s="116"/>
      <c r="G24" s="125"/>
      <c r="H24" s="125"/>
      <c r="I24" s="115"/>
      <c r="J24" s="116"/>
      <c r="K24" s="115">
        <v>7.5</v>
      </c>
      <c r="L24" s="116"/>
      <c r="M24" s="115"/>
      <c r="N24" s="116"/>
      <c r="O24" s="117"/>
      <c r="P24" s="118"/>
      <c r="Q24" s="117"/>
      <c r="R24" s="118"/>
      <c r="S24" s="25">
        <f>E24+G24+I24+K24+M24+O24+Q24</f>
        <v>7.5</v>
      </c>
      <c r="T24" s="25">
        <f>SUM(S24-U24-V24)</f>
        <v>7.5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7"/>
      <c r="F25" s="118"/>
      <c r="G25" s="127"/>
      <c r="H25" s="128"/>
      <c r="I25" s="117"/>
      <c r="J25" s="118"/>
      <c r="K25" s="117"/>
      <c r="L25" s="118"/>
      <c r="M25" s="115"/>
      <c r="N25" s="116"/>
      <c r="O25" s="117"/>
      <c r="P25" s="118"/>
      <c r="Q25" s="117"/>
      <c r="R25" s="118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5"/>
      <c r="F26" s="116"/>
      <c r="G26" s="117"/>
      <c r="H26" s="118"/>
      <c r="I26" s="117"/>
      <c r="J26" s="118"/>
      <c r="K26" s="117"/>
      <c r="L26" s="118"/>
      <c r="M26" s="127"/>
      <c r="N26" s="128"/>
      <c r="O26" s="117"/>
      <c r="P26" s="118"/>
      <c r="Q26" s="117"/>
      <c r="R26" s="118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1">
        <f>SUM(E4:E26)</f>
        <v>8</v>
      </c>
      <c r="F27" s="122"/>
      <c r="G27" s="121">
        <f>SUM(G4:G26)</f>
        <v>8</v>
      </c>
      <c r="H27" s="122"/>
      <c r="I27" s="121">
        <f>SUM(I4:I26)</f>
        <v>8</v>
      </c>
      <c r="J27" s="122"/>
      <c r="K27" s="121">
        <f>SUM(K4:K26)</f>
        <v>8</v>
      </c>
      <c r="L27" s="122"/>
      <c r="M27" s="121">
        <f>SUM(M4:M26)</f>
        <v>8</v>
      </c>
      <c r="N27" s="122"/>
      <c r="O27" s="121">
        <f>SUM(O4:O26)</f>
        <v>0</v>
      </c>
      <c r="P27" s="122"/>
      <c r="Q27" s="121">
        <f>SUM(Q4:Q26)</f>
        <v>0</v>
      </c>
      <c r="R27" s="122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14.5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17" sqref="B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13/09/2015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6572</v>
      </c>
      <c r="B4" s="109" t="s">
        <v>124</v>
      </c>
      <c r="C4" s="48">
        <v>1</v>
      </c>
      <c r="D4" s="27" t="s">
        <v>82</v>
      </c>
      <c r="E4" s="113">
        <v>8</v>
      </c>
      <c r="F4" s="113"/>
      <c r="G4" s="113">
        <v>4</v>
      </c>
      <c r="H4" s="113"/>
      <c r="I4" s="113">
        <v>3</v>
      </c>
      <c r="J4" s="113"/>
      <c r="K4" s="113">
        <v>1.5</v>
      </c>
      <c r="L4" s="113"/>
      <c r="M4" s="113">
        <v>1</v>
      </c>
      <c r="N4" s="113"/>
      <c r="O4" s="115"/>
      <c r="P4" s="116"/>
      <c r="Q4" s="117"/>
      <c r="R4" s="118"/>
      <c r="S4" s="25">
        <f>E4+G4+I4+K4+M4+O4+Q4</f>
        <v>17.5</v>
      </c>
      <c r="T4" s="25">
        <f t="shared" ref="T4:T17" si="0">SUM(S4-U4-V4)</f>
        <v>17.5</v>
      </c>
      <c r="U4" s="28"/>
      <c r="V4" s="28"/>
    </row>
    <row r="5" spans="1:22" x14ac:dyDescent="0.25">
      <c r="A5" s="47">
        <v>6550</v>
      </c>
      <c r="B5" s="109" t="s">
        <v>125</v>
      </c>
      <c r="C5" s="47">
        <v>1</v>
      </c>
      <c r="D5" s="54" t="s">
        <v>67</v>
      </c>
      <c r="E5" s="113"/>
      <c r="F5" s="113"/>
      <c r="G5" s="113">
        <v>4</v>
      </c>
      <c r="H5" s="113"/>
      <c r="I5" s="113"/>
      <c r="J5" s="113"/>
      <c r="K5" s="115"/>
      <c r="L5" s="116"/>
      <c r="M5" s="115"/>
      <c r="N5" s="116"/>
      <c r="O5" s="115"/>
      <c r="P5" s="116"/>
      <c r="Q5" s="117"/>
      <c r="R5" s="118"/>
      <c r="S5" s="25">
        <f t="shared" ref="S5:S20" si="1">E5+G5+I5+K5+M5+O5+Q5</f>
        <v>4</v>
      </c>
      <c r="T5" s="25">
        <f t="shared" si="0"/>
        <v>4</v>
      </c>
      <c r="U5" s="28"/>
      <c r="V5" s="28"/>
    </row>
    <row r="6" spans="1:22" x14ac:dyDescent="0.25">
      <c r="A6" s="47">
        <v>6344</v>
      </c>
      <c r="B6" s="109" t="s">
        <v>116</v>
      </c>
      <c r="C6" s="93" t="s">
        <v>83</v>
      </c>
      <c r="D6" s="38" t="s">
        <v>70</v>
      </c>
      <c r="E6" s="113"/>
      <c r="F6" s="113"/>
      <c r="G6" s="113"/>
      <c r="H6" s="113"/>
      <c r="I6" s="123">
        <v>5</v>
      </c>
      <c r="J6" s="116"/>
      <c r="K6" s="115">
        <v>6.5</v>
      </c>
      <c r="L6" s="116"/>
      <c r="M6" s="115"/>
      <c r="N6" s="116"/>
      <c r="O6" s="115"/>
      <c r="P6" s="116"/>
      <c r="Q6" s="117"/>
      <c r="R6" s="118"/>
      <c r="S6" s="25">
        <f t="shared" si="1"/>
        <v>11.5</v>
      </c>
      <c r="T6" s="25">
        <f t="shared" si="0"/>
        <v>11.5</v>
      </c>
      <c r="U6" s="28"/>
      <c r="V6" s="28"/>
    </row>
    <row r="7" spans="1:22" x14ac:dyDescent="0.25">
      <c r="A7" s="47">
        <v>6445</v>
      </c>
      <c r="B7" s="109" t="s">
        <v>117</v>
      </c>
      <c r="C7" s="47">
        <v>22</v>
      </c>
      <c r="D7" s="27" t="s">
        <v>92</v>
      </c>
      <c r="E7" s="113"/>
      <c r="F7" s="113"/>
      <c r="G7" s="113"/>
      <c r="H7" s="113"/>
      <c r="I7" s="123"/>
      <c r="J7" s="116"/>
      <c r="K7" s="115"/>
      <c r="L7" s="116"/>
      <c r="M7" s="115">
        <v>5.5</v>
      </c>
      <c r="N7" s="116"/>
      <c r="O7" s="115"/>
      <c r="P7" s="116"/>
      <c r="Q7" s="117"/>
      <c r="R7" s="118"/>
      <c r="S7" s="25">
        <f t="shared" si="1"/>
        <v>5.5</v>
      </c>
      <c r="T7" s="25">
        <f t="shared" si="0"/>
        <v>5.5</v>
      </c>
      <c r="U7" s="28"/>
      <c r="V7" s="28"/>
    </row>
    <row r="8" spans="1:22" x14ac:dyDescent="0.25">
      <c r="A8" s="47"/>
      <c r="B8" s="47"/>
      <c r="C8" s="48"/>
      <c r="D8" s="27"/>
      <c r="E8" s="113"/>
      <c r="F8" s="113"/>
      <c r="G8" s="113"/>
      <c r="H8" s="113"/>
      <c r="I8" s="123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8"/>
      <c r="D9" s="54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54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54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7"/>
      <c r="C16" s="47"/>
      <c r="D16" s="55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>
        <v>3600</v>
      </c>
      <c r="B17" s="47" t="s">
        <v>118</v>
      </c>
      <c r="C17" s="47"/>
      <c r="D17" s="27" t="s">
        <v>89</v>
      </c>
      <c r="E17" s="115"/>
      <c r="F17" s="116"/>
      <c r="G17" s="115"/>
      <c r="H17" s="116"/>
      <c r="I17" s="115"/>
      <c r="J17" s="116"/>
      <c r="K17" s="115"/>
      <c r="L17" s="116"/>
      <c r="M17" s="115">
        <v>1.5</v>
      </c>
      <c r="N17" s="116"/>
      <c r="O17" s="115"/>
      <c r="P17" s="116"/>
      <c r="Q17" s="117"/>
      <c r="R17" s="118"/>
      <c r="S17" s="25">
        <f t="shared" si="1"/>
        <v>1.5</v>
      </c>
      <c r="T17" s="25">
        <f t="shared" si="0"/>
        <v>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6" sqref="B6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13/09/2015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85">
        <v>16.3</v>
      </c>
      <c r="G3" s="71">
        <v>8</v>
      </c>
      <c r="H3" s="85">
        <v>16.3</v>
      </c>
      <c r="I3" s="71">
        <v>8</v>
      </c>
      <c r="J3" s="85">
        <v>16.3</v>
      </c>
      <c r="K3" s="71">
        <v>8</v>
      </c>
      <c r="L3" s="85">
        <v>16.3</v>
      </c>
      <c r="M3" s="71"/>
      <c r="N3" s="85"/>
      <c r="O3" s="71"/>
      <c r="P3" s="71"/>
      <c r="Q3" s="53"/>
      <c r="R3" s="53"/>
      <c r="S3" s="25"/>
      <c r="T3" s="25"/>
      <c r="U3" s="26"/>
      <c r="V3" s="26"/>
    </row>
    <row r="4" spans="1:22" x14ac:dyDescent="0.25">
      <c r="A4" s="47">
        <v>6344</v>
      </c>
      <c r="B4" s="109" t="s">
        <v>116</v>
      </c>
      <c r="C4" s="48">
        <v>58</v>
      </c>
      <c r="D4" s="38" t="s">
        <v>67</v>
      </c>
      <c r="E4" s="113">
        <v>8</v>
      </c>
      <c r="F4" s="113"/>
      <c r="G4" s="113">
        <v>8</v>
      </c>
      <c r="H4" s="113"/>
      <c r="I4" s="113">
        <v>5</v>
      </c>
      <c r="J4" s="113"/>
      <c r="K4" s="113"/>
      <c r="L4" s="113"/>
      <c r="M4" s="113"/>
      <c r="N4" s="113"/>
      <c r="O4" s="115"/>
      <c r="P4" s="116"/>
      <c r="Q4" s="117"/>
      <c r="R4" s="118"/>
      <c r="S4" s="25">
        <f>E4+G4+I4+K4+M4+O4+Q4</f>
        <v>21</v>
      </c>
      <c r="T4" s="25">
        <f t="shared" ref="T4:T21" si="0">SUM(S4-U4-V4)</f>
        <v>21</v>
      </c>
      <c r="U4" s="28"/>
      <c r="V4" s="28"/>
    </row>
    <row r="5" spans="1:22" x14ac:dyDescent="0.25">
      <c r="A5" s="47">
        <v>6445</v>
      </c>
      <c r="B5" s="109" t="s">
        <v>117</v>
      </c>
      <c r="C5" s="47">
        <v>19</v>
      </c>
      <c r="D5" s="27" t="s">
        <v>79</v>
      </c>
      <c r="E5" s="113"/>
      <c r="F5" s="113"/>
      <c r="G5" s="113"/>
      <c r="H5" s="113"/>
      <c r="I5" s="123">
        <v>3</v>
      </c>
      <c r="J5" s="116"/>
      <c r="K5" s="115"/>
      <c r="L5" s="116"/>
      <c r="M5" s="115"/>
      <c r="N5" s="116"/>
      <c r="O5" s="115"/>
      <c r="P5" s="116"/>
      <c r="Q5" s="117"/>
      <c r="R5" s="118"/>
      <c r="S5" s="25">
        <f>E5+G5+I5+K5+M5+O5+Q5</f>
        <v>3</v>
      </c>
      <c r="T5" s="25">
        <f t="shared" si="0"/>
        <v>3</v>
      </c>
      <c r="U5" s="28"/>
      <c r="V5" s="28"/>
    </row>
    <row r="6" spans="1:22" x14ac:dyDescent="0.25">
      <c r="A6" s="47">
        <v>6419</v>
      </c>
      <c r="B6" s="109" t="s">
        <v>122</v>
      </c>
      <c r="C6" s="93" t="s">
        <v>103</v>
      </c>
      <c r="D6" s="27" t="s">
        <v>79</v>
      </c>
      <c r="E6" s="113"/>
      <c r="F6" s="113"/>
      <c r="G6" s="113"/>
      <c r="H6" s="113"/>
      <c r="I6" s="123"/>
      <c r="J6" s="116"/>
      <c r="K6" s="115">
        <v>1</v>
      </c>
      <c r="L6" s="116"/>
      <c r="M6" s="115"/>
      <c r="N6" s="116"/>
      <c r="O6" s="115"/>
      <c r="P6" s="116"/>
      <c r="Q6" s="117"/>
      <c r="R6" s="118"/>
      <c r="S6" s="25">
        <f t="shared" ref="S6:S24" si="1">E6+G6+I6+K6+M6+O6+Q6</f>
        <v>1</v>
      </c>
      <c r="T6" s="25">
        <f t="shared" si="0"/>
        <v>1</v>
      </c>
      <c r="U6" s="28"/>
      <c r="V6" s="28"/>
    </row>
    <row r="7" spans="1:22" x14ac:dyDescent="0.25">
      <c r="A7" s="47">
        <v>6445</v>
      </c>
      <c r="B7" s="109" t="s">
        <v>117</v>
      </c>
      <c r="C7" s="47">
        <v>21</v>
      </c>
      <c r="D7" s="27" t="s">
        <v>93</v>
      </c>
      <c r="E7" s="113"/>
      <c r="F7" s="113"/>
      <c r="G7" s="113"/>
      <c r="H7" s="113"/>
      <c r="I7" s="123"/>
      <c r="J7" s="116"/>
      <c r="K7" s="115">
        <v>3</v>
      </c>
      <c r="L7" s="116"/>
      <c r="M7" s="115"/>
      <c r="N7" s="116"/>
      <c r="O7" s="115"/>
      <c r="P7" s="116"/>
      <c r="Q7" s="117"/>
      <c r="R7" s="118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7">
        <v>6445</v>
      </c>
      <c r="B8" s="109" t="s">
        <v>117</v>
      </c>
      <c r="C8" s="47">
        <v>20</v>
      </c>
      <c r="D8" s="27" t="s">
        <v>93</v>
      </c>
      <c r="E8" s="130"/>
      <c r="F8" s="131"/>
      <c r="G8" s="115"/>
      <c r="H8" s="116"/>
      <c r="I8" s="115"/>
      <c r="J8" s="116"/>
      <c r="K8" s="115">
        <v>4</v>
      </c>
      <c r="L8" s="116"/>
      <c r="M8" s="115"/>
      <c r="N8" s="116"/>
      <c r="O8" s="115"/>
      <c r="P8" s="116"/>
      <c r="Q8" s="117"/>
      <c r="R8" s="118"/>
      <c r="S8" s="25">
        <f t="shared" si="1"/>
        <v>4</v>
      </c>
      <c r="T8" s="25">
        <f t="shared" si="0"/>
        <v>4</v>
      </c>
      <c r="U8" s="28"/>
      <c r="V8" s="28"/>
    </row>
    <row r="9" spans="1:22" x14ac:dyDescent="0.25">
      <c r="A9" s="47"/>
      <c r="B9" s="47"/>
      <c r="C9" s="48"/>
      <c r="D9" s="38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30"/>
      <c r="F11" s="131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7"/>
      <c r="C12" s="48"/>
      <c r="D12" s="38"/>
      <c r="E12" s="130"/>
      <c r="F12" s="131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8"/>
      <c r="D13" s="38"/>
      <c r="E13" s="130"/>
      <c r="F13" s="131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8"/>
      <c r="D14" s="38"/>
      <c r="E14" s="130"/>
      <c r="F14" s="131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0"/>
      <c r="B15" s="47"/>
      <c r="C15" s="47"/>
      <c r="D15" s="27"/>
      <c r="E15" s="130"/>
      <c r="F15" s="131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8"/>
      <c r="D16" s="38"/>
      <c r="E16" s="130"/>
      <c r="F16" s="131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8"/>
      <c r="D17" s="38"/>
      <c r="E17" s="130"/>
      <c r="F17" s="131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30"/>
      <c r="F18" s="131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83"/>
      <c r="B19" s="47"/>
      <c r="C19" s="47"/>
      <c r="D19" s="27"/>
      <c r="E19" s="130"/>
      <c r="F19" s="131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83"/>
      <c r="B20" s="80"/>
      <c r="C20" s="80"/>
      <c r="D20" s="23"/>
      <c r="E20" s="130"/>
      <c r="F20" s="131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7"/>
      <c r="R21" s="118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5"/>
      <c r="F22" s="116"/>
      <c r="G22" s="115"/>
      <c r="H22" s="116"/>
      <c r="I22" s="115"/>
      <c r="J22" s="116"/>
      <c r="K22" s="115"/>
      <c r="L22" s="116"/>
      <c r="M22" s="115">
        <v>8</v>
      </c>
      <c r="N22" s="116"/>
      <c r="O22" s="117"/>
      <c r="P22" s="118"/>
      <c r="Q22" s="117"/>
      <c r="R22" s="118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5"/>
      <c r="F23" s="116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1">
        <f>SUM(E4:E23)</f>
        <v>8</v>
      </c>
      <c r="F24" s="122"/>
      <c r="G24" s="121">
        <f>SUM(G4:G23)</f>
        <v>8</v>
      </c>
      <c r="H24" s="122"/>
      <c r="I24" s="121">
        <f>SUM(I4:I23)</f>
        <v>8</v>
      </c>
      <c r="J24" s="122"/>
      <c r="K24" s="121">
        <f>SUM(K4:K23)</f>
        <v>8</v>
      </c>
      <c r="L24" s="122"/>
      <c r="M24" s="121">
        <f>SUM(M4:M23)</f>
        <v>8</v>
      </c>
      <c r="N24" s="122"/>
      <c r="O24" s="121">
        <f>SUM(O4:O23)</f>
        <v>0</v>
      </c>
      <c r="P24" s="122"/>
      <c r="Q24" s="121">
        <f>SUM(Q4:Q23)</f>
        <v>0</v>
      </c>
      <c r="R24" s="122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104"/>
      <c r="H27" s="104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87" zoomScaleNormal="87" workbookViewId="0">
      <selection activeCell="B20" sqref="B20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13/09/2015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6344</v>
      </c>
      <c r="B4" s="109" t="s">
        <v>116</v>
      </c>
      <c r="C4" s="93" t="s">
        <v>65</v>
      </c>
      <c r="D4" s="38" t="s">
        <v>69</v>
      </c>
      <c r="E4" s="113">
        <v>5</v>
      </c>
      <c r="F4" s="113"/>
      <c r="G4" s="113"/>
      <c r="H4" s="113"/>
      <c r="I4" s="113"/>
      <c r="J4" s="113"/>
      <c r="K4" s="113"/>
      <c r="L4" s="113"/>
      <c r="M4" s="113"/>
      <c r="N4" s="113"/>
      <c r="O4" s="115"/>
      <c r="P4" s="116"/>
      <c r="Q4" s="117"/>
      <c r="R4" s="118"/>
      <c r="S4" s="25">
        <f>E4+G4+I4+K4+M4+O4+Q4</f>
        <v>5</v>
      </c>
      <c r="T4" s="25">
        <f t="shared" ref="T4:T20" si="0">SUM(S4-U4-V4)</f>
        <v>5</v>
      </c>
      <c r="U4" s="28"/>
      <c r="V4" s="28"/>
    </row>
    <row r="5" spans="1:22" x14ac:dyDescent="0.25">
      <c r="A5" s="47">
        <v>6344</v>
      </c>
      <c r="B5" s="109" t="s">
        <v>116</v>
      </c>
      <c r="C5" s="93" t="s">
        <v>66</v>
      </c>
      <c r="D5" s="38" t="s">
        <v>70</v>
      </c>
      <c r="E5" s="113">
        <v>3</v>
      </c>
      <c r="F5" s="113"/>
      <c r="G5" s="113">
        <v>8</v>
      </c>
      <c r="H5" s="113"/>
      <c r="I5" s="113">
        <v>4</v>
      </c>
      <c r="J5" s="113"/>
      <c r="K5" s="113"/>
      <c r="L5" s="113"/>
      <c r="M5" s="115"/>
      <c r="N5" s="116"/>
      <c r="O5" s="115"/>
      <c r="P5" s="116"/>
      <c r="Q5" s="117"/>
      <c r="R5" s="118"/>
      <c r="S5" s="25">
        <f t="shared" ref="S5:S22" si="1">E5+G5+I5+K5+M5+O5+Q5</f>
        <v>15</v>
      </c>
      <c r="T5" s="25">
        <f t="shared" si="0"/>
        <v>15</v>
      </c>
      <c r="U5" s="28"/>
      <c r="V5" s="28"/>
    </row>
    <row r="6" spans="1:22" x14ac:dyDescent="0.25">
      <c r="A6" s="47">
        <v>6405</v>
      </c>
      <c r="B6" s="109" t="s">
        <v>126</v>
      </c>
      <c r="C6" s="47">
        <v>5</v>
      </c>
      <c r="D6" s="38" t="s">
        <v>99</v>
      </c>
      <c r="E6" s="113"/>
      <c r="F6" s="113"/>
      <c r="G6" s="113"/>
      <c r="H6" s="113"/>
      <c r="I6" s="113">
        <v>3</v>
      </c>
      <c r="J6" s="113"/>
      <c r="K6" s="113">
        <v>8</v>
      </c>
      <c r="L6" s="113"/>
      <c r="M6" s="115">
        <v>8</v>
      </c>
      <c r="N6" s="116"/>
      <c r="O6" s="115"/>
      <c r="P6" s="116"/>
      <c r="Q6" s="117"/>
      <c r="R6" s="118"/>
      <c r="S6" s="25">
        <f t="shared" si="1"/>
        <v>19</v>
      </c>
      <c r="T6" s="25">
        <f t="shared" si="0"/>
        <v>19</v>
      </c>
      <c r="U6" s="28"/>
      <c r="V6" s="28"/>
    </row>
    <row r="7" spans="1:22" x14ac:dyDescent="0.25">
      <c r="A7" s="47"/>
      <c r="B7" s="49"/>
      <c r="C7" s="47"/>
      <c r="D7" s="38"/>
      <c r="E7" s="113"/>
      <c r="F7" s="113"/>
      <c r="G7" s="113"/>
      <c r="H7" s="113"/>
      <c r="I7" s="113"/>
      <c r="J7" s="113"/>
      <c r="K7" s="113"/>
      <c r="L7" s="113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13"/>
      <c r="F8" s="113"/>
      <c r="G8" s="113"/>
      <c r="H8" s="113"/>
      <c r="I8" s="113"/>
      <c r="J8" s="113"/>
      <c r="K8" s="113"/>
      <c r="L8" s="113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8"/>
      <c r="D9" s="38"/>
      <c r="E9" s="113"/>
      <c r="F9" s="113"/>
      <c r="G9" s="113"/>
      <c r="H9" s="113"/>
      <c r="I9" s="113"/>
      <c r="J9" s="113"/>
      <c r="K9" s="113"/>
      <c r="L9" s="113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3"/>
      <c r="F10" s="113"/>
      <c r="G10" s="113"/>
      <c r="H10" s="113"/>
      <c r="I10" s="113"/>
      <c r="J10" s="113"/>
      <c r="K10" s="113"/>
      <c r="L10" s="113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3"/>
      <c r="F11" s="113"/>
      <c r="G11" s="113"/>
      <c r="H11" s="113"/>
      <c r="I11" s="113"/>
      <c r="J11" s="113"/>
      <c r="K11" s="113"/>
      <c r="L11" s="113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3"/>
      <c r="F12" s="113"/>
      <c r="G12" s="113"/>
      <c r="H12" s="113"/>
      <c r="I12" s="113"/>
      <c r="J12" s="113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3"/>
      <c r="F13" s="113"/>
      <c r="G13" s="113"/>
      <c r="H13" s="113"/>
      <c r="I13" s="113"/>
      <c r="J13" s="113"/>
      <c r="K13" s="115"/>
      <c r="L13" s="116"/>
      <c r="M13" s="115"/>
      <c r="N13" s="116"/>
      <c r="O13" s="115"/>
      <c r="P13" s="116"/>
      <c r="Q13" s="117"/>
      <c r="R13" s="118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5"/>
      <c r="F14" s="116"/>
      <c r="G14" s="113"/>
      <c r="H14" s="113"/>
      <c r="I14" s="113"/>
      <c r="J14" s="113"/>
      <c r="K14" s="115"/>
      <c r="L14" s="116"/>
      <c r="M14" s="115"/>
      <c r="N14" s="116"/>
      <c r="O14" s="115"/>
      <c r="P14" s="116"/>
      <c r="Q14" s="117"/>
      <c r="R14" s="11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5"/>
      <c r="F15" s="116"/>
      <c r="G15" s="113"/>
      <c r="H15" s="113"/>
      <c r="I15" s="113"/>
      <c r="J15" s="113"/>
      <c r="K15" s="115"/>
      <c r="L15" s="116"/>
      <c r="M15" s="115"/>
      <c r="N15" s="116"/>
      <c r="O15" s="115"/>
      <c r="P15" s="116"/>
      <c r="Q15" s="117"/>
      <c r="R15" s="11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5"/>
      <c r="F16" s="116"/>
      <c r="G16" s="113"/>
      <c r="H16" s="113"/>
      <c r="I16" s="113"/>
      <c r="J16" s="113"/>
      <c r="K16" s="115"/>
      <c r="L16" s="116"/>
      <c r="M16" s="115"/>
      <c r="N16" s="116"/>
      <c r="O16" s="115"/>
      <c r="P16" s="116"/>
      <c r="Q16" s="117"/>
      <c r="R16" s="11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/>
      <c r="B19" s="47"/>
      <c r="C19" s="47"/>
      <c r="D19" s="27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>
        <v>3600</v>
      </c>
      <c r="B20" s="47" t="s">
        <v>118</v>
      </c>
      <c r="C20" s="47"/>
      <c r="D20" s="27" t="s">
        <v>100</v>
      </c>
      <c r="E20" s="115"/>
      <c r="F20" s="116"/>
      <c r="G20" s="115"/>
      <c r="H20" s="116"/>
      <c r="I20" s="115">
        <v>1</v>
      </c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1"/>
        <v>1</v>
      </c>
      <c r="T20" s="25">
        <f t="shared" si="0"/>
        <v>1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7"/>
      <c r="P21" s="118"/>
      <c r="Q21" s="117"/>
      <c r="R21" s="118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5"/>
      <c r="F22" s="116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1">
        <f>SUM(E4:E22)</f>
        <v>8</v>
      </c>
      <c r="F23" s="122"/>
      <c r="G23" s="121">
        <f>SUM(G4:G22)</f>
        <v>8</v>
      </c>
      <c r="H23" s="122"/>
      <c r="I23" s="121">
        <f>SUM(I4:I22)</f>
        <v>8</v>
      </c>
      <c r="J23" s="122"/>
      <c r="K23" s="121">
        <f>SUM(K4:K22)</f>
        <v>8</v>
      </c>
      <c r="L23" s="122"/>
      <c r="M23" s="121">
        <f>SUM(M4:M22)</f>
        <v>8</v>
      </c>
      <c r="N23" s="122"/>
      <c r="O23" s="121">
        <f>SUM(O4:O22)</f>
        <v>0</v>
      </c>
      <c r="P23" s="122"/>
      <c r="Q23" s="121">
        <f>SUM(Q4:Q22)</f>
        <v>0</v>
      </c>
      <c r="R23" s="122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1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70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zoomScalePageLayoutView="89" workbookViewId="0">
      <selection activeCell="E16" sqref="E16:N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13/09/2015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71"/>
      <c r="L3" s="71"/>
      <c r="M3" s="71">
        <v>8</v>
      </c>
      <c r="N3" s="71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6445</v>
      </c>
      <c r="B4" s="109" t="s">
        <v>117</v>
      </c>
      <c r="C4" s="93" t="s">
        <v>86</v>
      </c>
      <c r="D4" s="38" t="s">
        <v>87</v>
      </c>
      <c r="E4" s="113">
        <v>2.5</v>
      </c>
      <c r="F4" s="113"/>
      <c r="G4" s="113">
        <v>0.5</v>
      </c>
      <c r="H4" s="113"/>
      <c r="I4" s="113">
        <v>3</v>
      </c>
      <c r="J4" s="113"/>
      <c r="K4" s="113"/>
      <c r="L4" s="113"/>
      <c r="M4" s="113"/>
      <c r="N4" s="113"/>
      <c r="O4" s="113"/>
      <c r="P4" s="113"/>
      <c r="Q4" s="117"/>
      <c r="R4" s="118"/>
      <c r="S4" s="25">
        <f>E4+G4+I4+K4+M4+O4+Q4</f>
        <v>6</v>
      </c>
      <c r="T4" s="25">
        <f t="shared" ref="T4:T17" si="0">SUM(S4-U4-V4)</f>
        <v>6</v>
      </c>
      <c r="U4" s="28"/>
      <c r="V4" s="28"/>
    </row>
    <row r="5" spans="1:22" x14ac:dyDescent="0.25">
      <c r="A5" s="47">
        <v>6572</v>
      </c>
      <c r="B5" s="109" t="s">
        <v>124</v>
      </c>
      <c r="C5" s="93" t="s">
        <v>88</v>
      </c>
      <c r="D5" s="38" t="s">
        <v>82</v>
      </c>
      <c r="E5" s="113">
        <v>5.5</v>
      </c>
      <c r="F5" s="113"/>
      <c r="G5" s="113">
        <v>2.5</v>
      </c>
      <c r="H5" s="113"/>
      <c r="I5" s="123"/>
      <c r="J5" s="116"/>
      <c r="K5" s="115"/>
      <c r="L5" s="116"/>
      <c r="M5" s="115"/>
      <c r="N5" s="116"/>
      <c r="O5" s="115"/>
      <c r="P5" s="116"/>
      <c r="Q5" s="117"/>
      <c r="R5" s="118"/>
      <c r="S5" s="25">
        <f t="shared" ref="S5:S20" si="1">E5+G5+I5+K5+M5+O5+Q5</f>
        <v>8</v>
      </c>
      <c r="T5" s="25">
        <f t="shared" si="0"/>
        <v>8</v>
      </c>
      <c r="U5" s="28"/>
      <c r="V5" s="28"/>
    </row>
    <row r="6" spans="1:22" x14ac:dyDescent="0.25">
      <c r="A6" s="47">
        <v>6550</v>
      </c>
      <c r="B6" s="109" t="s">
        <v>125</v>
      </c>
      <c r="C6" s="48">
        <v>1</v>
      </c>
      <c r="D6" s="38" t="s">
        <v>67</v>
      </c>
      <c r="E6" s="113"/>
      <c r="F6" s="113"/>
      <c r="G6" s="113">
        <v>3.5</v>
      </c>
      <c r="H6" s="113"/>
      <c r="I6" s="123"/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3.5</v>
      </c>
      <c r="T6" s="25">
        <f t="shared" si="0"/>
        <v>3.5</v>
      </c>
      <c r="U6" s="28"/>
      <c r="V6" s="28"/>
    </row>
    <row r="7" spans="1:22" x14ac:dyDescent="0.25">
      <c r="A7" s="47">
        <v>6448</v>
      </c>
      <c r="B7" s="109" t="s">
        <v>123</v>
      </c>
      <c r="C7" s="48">
        <v>75</v>
      </c>
      <c r="D7" s="38" t="s">
        <v>104</v>
      </c>
      <c r="E7" s="113"/>
      <c r="F7" s="113"/>
      <c r="G7" s="113"/>
      <c r="H7" s="113"/>
      <c r="I7" s="123">
        <v>4.5</v>
      </c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4.5</v>
      </c>
      <c r="T7" s="25">
        <f t="shared" si="0"/>
        <v>4.5</v>
      </c>
      <c r="U7" s="28"/>
      <c r="V7" s="28"/>
    </row>
    <row r="8" spans="1:22" x14ac:dyDescent="0.25">
      <c r="A8" s="47">
        <v>6344</v>
      </c>
      <c r="B8" s="109" t="s">
        <v>116</v>
      </c>
      <c r="C8" s="93" t="s">
        <v>114</v>
      </c>
      <c r="D8" s="54" t="s">
        <v>67</v>
      </c>
      <c r="E8" s="113"/>
      <c r="F8" s="113"/>
      <c r="G8" s="113"/>
      <c r="H8" s="113"/>
      <c r="I8" s="123"/>
      <c r="J8" s="116"/>
      <c r="K8" s="115"/>
      <c r="L8" s="116"/>
      <c r="M8" s="115">
        <v>1</v>
      </c>
      <c r="N8" s="116"/>
      <c r="O8" s="115"/>
      <c r="P8" s="116"/>
      <c r="Q8" s="117"/>
      <c r="R8" s="118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>
        <v>6445</v>
      </c>
      <c r="B9" s="109" t="s">
        <v>117</v>
      </c>
      <c r="C9" s="47">
        <v>22</v>
      </c>
      <c r="D9" s="38" t="s">
        <v>92</v>
      </c>
      <c r="E9" s="115"/>
      <c r="F9" s="116"/>
      <c r="G9" s="113"/>
      <c r="H9" s="113"/>
      <c r="I9" s="115"/>
      <c r="J9" s="116"/>
      <c r="K9" s="115"/>
      <c r="L9" s="116"/>
      <c r="M9" s="115">
        <v>1</v>
      </c>
      <c r="N9" s="116"/>
      <c r="O9" s="115"/>
      <c r="P9" s="116"/>
      <c r="Q9" s="117"/>
      <c r="R9" s="118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7"/>
      <c r="B10" s="49"/>
      <c r="C10" s="47"/>
      <c r="D10" s="38"/>
      <c r="E10" s="115"/>
      <c r="F10" s="116"/>
      <c r="G10" s="113"/>
      <c r="H10" s="113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5"/>
      <c r="F11" s="116"/>
      <c r="G11" s="113"/>
      <c r="H11" s="113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8"/>
      <c r="D12" s="54"/>
      <c r="E12" s="115"/>
      <c r="F12" s="116"/>
      <c r="G12" s="113"/>
      <c r="H12" s="113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54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>
        <v>3600</v>
      </c>
      <c r="B16" s="47" t="s">
        <v>118</v>
      </c>
      <c r="C16" s="47"/>
      <c r="D16" s="27" t="s">
        <v>113</v>
      </c>
      <c r="E16" s="115"/>
      <c r="F16" s="116"/>
      <c r="G16" s="115"/>
      <c r="H16" s="116"/>
      <c r="I16" s="115"/>
      <c r="J16" s="116"/>
      <c r="K16" s="115"/>
      <c r="L16" s="116"/>
      <c r="M16" s="115">
        <v>3</v>
      </c>
      <c r="N16" s="116"/>
      <c r="O16" s="115"/>
      <c r="P16" s="116"/>
      <c r="Q16" s="117"/>
      <c r="R16" s="118"/>
      <c r="S16" s="25">
        <f t="shared" si="1"/>
        <v>3</v>
      </c>
      <c r="T16" s="25">
        <f t="shared" si="0"/>
        <v>3</v>
      </c>
      <c r="U16" s="28"/>
      <c r="V16" s="28"/>
    </row>
    <row r="17" spans="1:22" x14ac:dyDescent="0.25">
      <c r="A17" s="47">
        <v>3600</v>
      </c>
      <c r="B17" s="47" t="s">
        <v>118</v>
      </c>
      <c r="C17" s="47"/>
      <c r="D17" s="27" t="s">
        <v>89</v>
      </c>
      <c r="E17" s="115"/>
      <c r="F17" s="116"/>
      <c r="G17" s="115">
        <v>1.5</v>
      </c>
      <c r="H17" s="116"/>
      <c r="I17" s="115">
        <v>0.5</v>
      </c>
      <c r="J17" s="116"/>
      <c r="K17" s="115"/>
      <c r="L17" s="116"/>
      <c r="M17" s="115">
        <v>3</v>
      </c>
      <c r="N17" s="116"/>
      <c r="O17" s="115"/>
      <c r="P17" s="116"/>
      <c r="Q17" s="117"/>
      <c r="R17" s="118"/>
      <c r="S17" s="25">
        <f t="shared" si="1"/>
        <v>5</v>
      </c>
      <c r="T17" s="25">
        <f t="shared" si="0"/>
        <v>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>
        <v>8</v>
      </c>
      <c r="L18" s="116"/>
      <c r="M18" s="115"/>
      <c r="N18" s="116"/>
      <c r="O18" s="132"/>
      <c r="P18" s="133"/>
      <c r="Q18" s="132"/>
      <c r="R18" s="133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32"/>
      <c r="H19" s="133"/>
      <c r="I19" s="132"/>
      <c r="J19" s="133"/>
      <c r="K19" s="132"/>
      <c r="L19" s="133"/>
      <c r="M19" s="117"/>
      <c r="N19" s="118"/>
      <c r="O19" s="132"/>
      <c r="P19" s="133"/>
      <c r="Q19" s="132"/>
      <c r="R19" s="13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8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5" right="0.75" top="1" bottom="1" header="0.5" footer="0.5"/>
  <pageSetup paperSize="9" scale="7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5" sqref="B5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13/09/2015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/>
      <c r="N3" s="71"/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6486</v>
      </c>
      <c r="B4" s="109" t="s">
        <v>127</v>
      </c>
      <c r="C4" s="47">
        <v>25</v>
      </c>
      <c r="D4" s="38" t="s">
        <v>68</v>
      </c>
      <c r="E4" s="113">
        <v>5</v>
      </c>
      <c r="F4" s="113"/>
      <c r="G4" s="113"/>
      <c r="H4" s="113"/>
      <c r="I4" s="113">
        <v>0.5</v>
      </c>
      <c r="J4" s="113"/>
      <c r="K4" s="113"/>
      <c r="L4" s="113"/>
      <c r="M4" s="113"/>
      <c r="N4" s="113"/>
      <c r="O4" s="115"/>
      <c r="P4" s="116"/>
      <c r="Q4" s="117"/>
      <c r="R4" s="118"/>
      <c r="S4" s="25">
        <f>E4+G4+I4+K4+M4+O4+Q4</f>
        <v>5.5</v>
      </c>
      <c r="T4" s="25">
        <f t="shared" ref="T4:T17" si="0">SUM(S4-U4-V4)</f>
        <v>5.5</v>
      </c>
      <c r="U4" s="28"/>
      <c r="V4" s="28"/>
    </row>
    <row r="5" spans="1:22" x14ac:dyDescent="0.25">
      <c r="A5" s="47">
        <v>6344</v>
      </c>
      <c r="B5" s="109" t="s">
        <v>116</v>
      </c>
      <c r="C5" s="47">
        <v>56</v>
      </c>
      <c r="D5" s="54" t="s">
        <v>69</v>
      </c>
      <c r="E5" s="113">
        <v>3</v>
      </c>
      <c r="F5" s="113"/>
      <c r="G5" s="113">
        <v>8</v>
      </c>
      <c r="H5" s="113"/>
      <c r="I5" s="123">
        <v>7.5</v>
      </c>
      <c r="J5" s="116"/>
      <c r="K5" s="123">
        <v>8</v>
      </c>
      <c r="L5" s="116"/>
      <c r="M5" s="123"/>
      <c r="N5" s="116"/>
      <c r="O5" s="115"/>
      <c r="P5" s="116"/>
      <c r="Q5" s="117"/>
      <c r="R5" s="118"/>
      <c r="S5" s="25">
        <f t="shared" ref="S5" si="1">E5+G5+I5+K5+M5+O5+Q5</f>
        <v>26.5</v>
      </c>
      <c r="T5" s="25">
        <f t="shared" si="0"/>
        <v>26.5</v>
      </c>
      <c r="U5" s="28"/>
      <c r="V5" s="28"/>
    </row>
    <row r="6" spans="1:22" x14ac:dyDescent="0.25">
      <c r="A6" s="47"/>
      <c r="B6" s="49"/>
      <c r="C6" s="48"/>
      <c r="D6" s="54"/>
      <c r="E6" s="113"/>
      <c r="F6" s="113"/>
      <c r="G6" s="113"/>
      <c r="H6" s="113"/>
      <c r="I6" s="123"/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7"/>
      <c r="B7" s="49"/>
      <c r="C7" s="47"/>
      <c r="D7" s="38"/>
      <c r="E7" s="113"/>
      <c r="F7" s="113"/>
      <c r="G7" s="113"/>
      <c r="H7" s="113"/>
      <c r="I7" s="123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13"/>
      <c r="F8" s="113"/>
      <c r="G8" s="113"/>
      <c r="H8" s="113"/>
      <c r="I8" s="123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8"/>
      <c r="D9" s="54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54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54"/>
      <c r="E11" s="113"/>
      <c r="F11" s="113"/>
      <c r="G11" s="113"/>
      <c r="H11" s="113"/>
      <c r="I11" s="123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13"/>
      <c r="F12" s="113"/>
      <c r="G12" s="113"/>
      <c r="H12" s="113"/>
      <c r="I12" s="123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77"/>
      <c r="B13" s="77"/>
      <c r="C13" s="77"/>
      <c r="D13" s="23"/>
      <c r="E13" s="115"/>
      <c r="F13" s="116"/>
      <c r="G13" s="115"/>
      <c r="H13" s="116"/>
      <c r="I13" s="123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3"/>
      <c r="F14" s="113"/>
      <c r="G14" s="113"/>
      <c r="H14" s="113"/>
      <c r="I14" s="123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3"/>
      <c r="F15" s="113"/>
      <c r="G15" s="113"/>
      <c r="H15" s="113"/>
      <c r="I15" s="123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86"/>
      <c r="B16" s="86"/>
      <c r="C16" s="86"/>
      <c r="D16" s="23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>
        <v>8</v>
      </c>
      <c r="N18" s="116"/>
      <c r="O18" s="117"/>
      <c r="P18" s="118"/>
      <c r="Q18" s="117"/>
      <c r="R18" s="118"/>
      <c r="S18" s="25">
        <f t="shared" si="4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5" sqref="B5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13/09/2015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6486</v>
      </c>
      <c r="B4" s="109" t="s">
        <v>127</v>
      </c>
      <c r="C4" s="48">
        <v>25</v>
      </c>
      <c r="D4" s="27" t="s">
        <v>68</v>
      </c>
      <c r="E4" s="115">
        <v>1.5</v>
      </c>
      <c r="F4" s="116"/>
      <c r="G4" s="115"/>
      <c r="H4" s="116"/>
      <c r="I4" s="115"/>
      <c r="J4" s="116"/>
      <c r="K4" s="115"/>
      <c r="L4" s="116"/>
      <c r="M4" s="113"/>
      <c r="N4" s="113"/>
      <c r="O4" s="115"/>
      <c r="P4" s="116"/>
      <c r="Q4" s="117"/>
      <c r="R4" s="118"/>
      <c r="S4" s="25">
        <f>E4+G4+I4+K4+M4+O4+Q4</f>
        <v>1.5</v>
      </c>
      <c r="T4" s="25">
        <f t="shared" ref="T4:T17" si="0">SUM(S4-U4-V4)</f>
        <v>1.5</v>
      </c>
      <c r="U4" s="28"/>
      <c r="V4" s="28"/>
    </row>
    <row r="5" spans="1:22" x14ac:dyDescent="0.25">
      <c r="A5" s="47">
        <v>6572</v>
      </c>
      <c r="B5" s="110" t="s">
        <v>124</v>
      </c>
      <c r="C5" s="47">
        <v>1</v>
      </c>
      <c r="D5" s="38" t="s">
        <v>82</v>
      </c>
      <c r="E5" s="113">
        <v>5.5</v>
      </c>
      <c r="F5" s="113"/>
      <c r="G5" s="113">
        <v>6</v>
      </c>
      <c r="H5" s="113"/>
      <c r="I5" s="113">
        <v>3</v>
      </c>
      <c r="J5" s="113"/>
      <c r="K5" s="113"/>
      <c r="L5" s="113"/>
      <c r="M5" s="115"/>
      <c r="N5" s="116"/>
      <c r="O5" s="115"/>
      <c r="P5" s="116"/>
      <c r="Q5" s="117"/>
      <c r="R5" s="118"/>
      <c r="S5" s="25">
        <f>E5+G5+I5+K5+M5+O5+Q5</f>
        <v>14.5</v>
      </c>
      <c r="T5" s="25">
        <f t="shared" si="0"/>
        <v>14.5</v>
      </c>
      <c r="U5" s="28"/>
      <c r="V5" s="28"/>
    </row>
    <row r="6" spans="1:22" x14ac:dyDescent="0.25">
      <c r="A6" s="47">
        <v>6344</v>
      </c>
      <c r="B6" s="109" t="s">
        <v>116</v>
      </c>
      <c r="C6" s="47">
        <v>58</v>
      </c>
      <c r="D6" s="38" t="s">
        <v>67</v>
      </c>
      <c r="E6" s="113"/>
      <c r="F6" s="113"/>
      <c r="G6" s="113">
        <v>1</v>
      </c>
      <c r="H6" s="113"/>
      <c r="I6" s="123">
        <v>4</v>
      </c>
      <c r="J6" s="116"/>
      <c r="K6" s="113">
        <v>4</v>
      </c>
      <c r="L6" s="113"/>
      <c r="M6" s="115">
        <v>1.5</v>
      </c>
      <c r="N6" s="116"/>
      <c r="O6" s="115"/>
      <c r="P6" s="116"/>
      <c r="Q6" s="117"/>
      <c r="R6" s="118"/>
      <c r="S6" s="25">
        <f t="shared" ref="S6:S20" si="1">E6+G6+I6+K6+M6+O6+Q6</f>
        <v>10.5</v>
      </c>
      <c r="T6" s="25">
        <f t="shared" si="0"/>
        <v>10.5</v>
      </c>
      <c r="U6" s="28"/>
      <c r="V6" s="28"/>
    </row>
    <row r="7" spans="1:22" x14ac:dyDescent="0.25">
      <c r="A7" s="47">
        <v>6344</v>
      </c>
      <c r="B7" s="109" t="s">
        <v>116</v>
      </c>
      <c r="C7" s="47">
        <v>66</v>
      </c>
      <c r="D7" s="38" t="s">
        <v>70</v>
      </c>
      <c r="E7" s="113"/>
      <c r="F7" s="113"/>
      <c r="G7" s="113"/>
      <c r="H7" s="113"/>
      <c r="I7" s="123"/>
      <c r="J7" s="116"/>
      <c r="K7" s="113">
        <v>1</v>
      </c>
      <c r="L7" s="113"/>
      <c r="M7" s="115"/>
      <c r="N7" s="116"/>
      <c r="O7" s="115"/>
      <c r="P7" s="116"/>
      <c r="Q7" s="117"/>
      <c r="R7" s="118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6344</v>
      </c>
      <c r="B8" s="109" t="s">
        <v>116</v>
      </c>
      <c r="C8" s="47">
        <v>68</v>
      </c>
      <c r="D8" s="38" t="s">
        <v>70</v>
      </c>
      <c r="E8" s="113"/>
      <c r="F8" s="113"/>
      <c r="G8" s="113"/>
      <c r="H8" s="113"/>
      <c r="I8" s="123"/>
      <c r="J8" s="116"/>
      <c r="K8" s="113">
        <v>1</v>
      </c>
      <c r="L8" s="113"/>
      <c r="M8" s="115"/>
      <c r="N8" s="116"/>
      <c r="O8" s="115"/>
      <c r="P8" s="116"/>
      <c r="Q8" s="117"/>
      <c r="R8" s="118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>
        <v>6454</v>
      </c>
      <c r="B9" s="109" t="s">
        <v>121</v>
      </c>
      <c r="C9" s="47">
        <v>17</v>
      </c>
      <c r="D9" s="38" t="s">
        <v>90</v>
      </c>
      <c r="E9" s="115"/>
      <c r="F9" s="116"/>
      <c r="G9" s="115"/>
      <c r="H9" s="116"/>
      <c r="I9" s="115"/>
      <c r="J9" s="116"/>
      <c r="K9" s="115"/>
      <c r="L9" s="116"/>
      <c r="M9" s="115">
        <v>1</v>
      </c>
      <c r="N9" s="116"/>
      <c r="O9" s="115"/>
      <c r="P9" s="116"/>
      <c r="Q9" s="117"/>
      <c r="R9" s="118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7">
        <v>6445</v>
      </c>
      <c r="B10" s="109" t="s">
        <v>117</v>
      </c>
      <c r="C10" s="47">
        <v>21</v>
      </c>
      <c r="D10" s="27" t="s">
        <v>93</v>
      </c>
      <c r="E10" s="115"/>
      <c r="F10" s="116"/>
      <c r="G10" s="115"/>
      <c r="H10" s="116"/>
      <c r="I10" s="115"/>
      <c r="J10" s="116"/>
      <c r="K10" s="115"/>
      <c r="L10" s="116"/>
      <c r="M10" s="115">
        <v>4.5</v>
      </c>
      <c r="N10" s="116"/>
      <c r="O10" s="115"/>
      <c r="P10" s="116"/>
      <c r="Q10" s="117"/>
      <c r="R10" s="118"/>
      <c r="S10" s="25">
        <f t="shared" si="1"/>
        <v>4.5</v>
      </c>
      <c r="T10" s="25">
        <f t="shared" si="0"/>
        <v>4.5</v>
      </c>
      <c r="U10" s="28"/>
      <c r="V10" s="28"/>
    </row>
    <row r="11" spans="1:22" x14ac:dyDescent="0.25">
      <c r="A11" s="47"/>
      <c r="B11" s="47"/>
      <c r="C11" s="47"/>
      <c r="D11" s="27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55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6"/>
      <c r="B14" s="47"/>
      <c r="C14" s="47"/>
      <c r="D14" s="55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6"/>
      <c r="B15" s="47"/>
      <c r="C15" s="47"/>
      <c r="D15" s="55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7">
        <v>3600</v>
      </c>
      <c r="B16" s="49" t="s">
        <v>118</v>
      </c>
      <c r="C16" s="47"/>
      <c r="D16" s="38" t="s">
        <v>108</v>
      </c>
      <c r="E16" s="115"/>
      <c r="F16" s="116"/>
      <c r="G16" s="115"/>
      <c r="H16" s="116"/>
      <c r="I16" s="115"/>
      <c r="J16" s="116"/>
      <c r="K16" s="115">
        <v>1</v>
      </c>
      <c r="L16" s="116"/>
      <c r="M16" s="115"/>
      <c r="N16" s="116"/>
      <c r="O16" s="115"/>
      <c r="P16" s="116"/>
      <c r="Q16" s="117"/>
      <c r="R16" s="118"/>
      <c r="S16" s="25">
        <f t="shared" si="1"/>
        <v>1</v>
      </c>
      <c r="T16" s="25">
        <f t="shared" si="0"/>
        <v>1</v>
      </c>
      <c r="U16" s="28"/>
      <c r="V16" s="28"/>
    </row>
    <row r="17" spans="1:22" s="17" customFormat="1" x14ac:dyDescent="0.25">
      <c r="A17" s="47">
        <v>3600</v>
      </c>
      <c r="B17" s="49" t="s">
        <v>118</v>
      </c>
      <c r="C17" s="47"/>
      <c r="D17" s="38" t="s">
        <v>85</v>
      </c>
      <c r="E17" s="115">
        <v>1</v>
      </c>
      <c r="F17" s="116"/>
      <c r="G17" s="115">
        <v>1</v>
      </c>
      <c r="H17" s="116"/>
      <c r="I17" s="115">
        <v>1</v>
      </c>
      <c r="J17" s="116"/>
      <c r="K17" s="115">
        <v>1</v>
      </c>
      <c r="L17" s="116"/>
      <c r="M17" s="115">
        <v>1</v>
      </c>
      <c r="N17" s="116"/>
      <c r="O17" s="115"/>
      <c r="P17" s="116"/>
      <c r="Q17" s="117"/>
      <c r="R17" s="118"/>
      <c r="S17" s="25">
        <f t="shared" si="1"/>
        <v>5</v>
      </c>
      <c r="T17" s="25">
        <f t="shared" si="0"/>
        <v>5</v>
      </c>
      <c r="U17" s="28"/>
      <c r="V17" s="28"/>
    </row>
    <row r="18" spans="1:22" s="17" customFormat="1" x14ac:dyDescent="0.25">
      <c r="A18" s="23" t="s">
        <v>37</v>
      </c>
      <c r="B18" s="51"/>
      <c r="C18" s="19"/>
      <c r="D18" s="19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51" t="s">
        <v>38</v>
      </c>
      <c r="B19" s="51"/>
      <c r="C19" s="19"/>
      <c r="D19" s="19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M23" s="45"/>
      <c r="N23" s="45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6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" right="0.7" top="0.75" bottom="0.75" header="0.3" footer="0.3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B5" sqref="B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13/09/2015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6486</v>
      </c>
      <c r="B4" s="109" t="s">
        <v>127</v>
      </c>
      <c r="C4" s="48">
        <v>25</v>
      </c>
      <c r="D4" s="27" t="s">
        <v>68</v>
      </c>
      <c r="E4" s="115">
        <v>2</v>
      </c>
      <c r="F4" s="116"/>
      <c r="G4" s="115"/>
      <c r="H4" s="116"/>
      <c r="I4" s="113"/>
      <c r="J4" s="113"/>
      <c r="K4" s="113"/>
      <c r="L4" s="113"/>
      <c r="M4" s="113"/>
      <c r="N4" s="113"/>
      <c r="O4" s="113"/>
      <c r="P4" s="113"/>
      <c r="Q4" s="129"/>
      <c r="R4" s="129"/>
      <c r="S4" s="25">
        <f t="shared" ref="S4:S15" si="0">E4+G4+I4+K4+M4+O4+Q4</f>
        <v>2</v>
      </c>
      <c r="T4" s="25">
        <f t="shared" ref="T4:T22" si="1">SUM(S4-U4-V4)</f>
        <v>2</v>
      </c>
      <c r="U4" s="28"/>
      <c r="V4" s="28"/>
    </row>
    <row r="5" spans="1:22" x14ac:dyDescent="0.25">
      <c r="A5" s="47">
        <v>6572</v>
      </c>
      <c r="B5" s="111" t="s">
        <v>124</v>
      </c>
      <c r="C5" s="47">
        <v>1</v>
      </c>
      <c r="D5" s="38" t="s">
        <v>82</v>
      </c>
      <c r="E5" s="115">
        <v>5</v>
      </c>
      <c r="F5" s="116"/>
      <c r="G5" s="113">
        <v>7</v>
      </c>
      <c r="H5" s="113"/>
      <c r="I5" s="113">
        <v>3.5</v>
      </c>
      <c r="J5" s="113"/>
      <c r="K5" s="113"/>
      <c r="L5" s="113"/>
      <c r="M5" s="113"/>
      <c r="N5" s="113"/>
      <c r="O5" s="113"/>
      <c r="P5" s="113"/>
      <c r="Q5" s="129"/>
      <c r="R5" s="129"/>
      <c r="S5" s="25">
        <f t="shared" si="0"/>
        <v>15.5</v>
      </c>
      <c r="T5" s="25">
        <f>SUM(S5-U5-V5)</f>
        <v>15.5</v>
      </c>
      <c r="U5" s="28"/>
      <c r="V5" s="28"/>
    </row>
    <row r="6" spans="1:22" x14ac:dyDescent="0.25">
      <c r="A6" s="47">
        <v>6344</v>
      </c>
      <c r="B6" s="109" t="s">
        <v>116</v>
      </c>
      <c r="C6" s="47">
        <v>58</v>
      </c>
      <c r="D6" s="38" t="s">
        <v>67</v>
      </c>
      <c r="E6" s="113"/>
      <c r="F6" s="113"/>
      <c r="G6" s="113"/>
      <c r="H6" s="113"/>
      <c r="I6" s="113">
        <v>3.5</v>
      </c>
      <c r="J6" s="113"/>
      <c r="K6" s="113">
        <v>5</v>
      </c>
      <c r="L6" s="113"/>
      <c r="M6" s="113">
        <v>1.5</v>
      </c>
      <c r="N6" s="113"/>
      <c r="O6" s="113"/>
      <c r="P6" s="113"/>
      <c r="Q6" s="129"/>
      <c r="R6" s="129"/>
      <c r="S6" s="25">
        <f t="shared" si="0"/>
        <v>10</v>
      </c>
      <c r="T6" s="25">
        <f>SUM(S6-U6-V6)</f>
        <v>10</v>
      </c>
      <c r="U6" s="28"/>
      <c r="V6" s="28"/>
    </row>
    <row r="7" spans="1:22" x14ac:dyDescent="0.25">
      <c r="A7" s="47">
        <v>6344</v>
      </c>
      <c r="B7" s="109" t="s">
        <v>116</v>
      </c>
      <c r="C7" s="47">
        <v>66</v>
      </c>
      <c r="D7" s="38" t="s">
        <v>70</v>
      </c>
      <c r="E7" s="113"/>
      <c r="F7" s="113"/>
      <c r="G7" s="113"/>
      <c r="H7" s="113"/>
      <c r="I7" s="113"/>
      <c r="J7" s="113"/>
      <c r="K7" s="113">
        <v>1</v>
      </c>
      <c r="L7" s="113"/>
      <c r="M7" s="113"/>
      <c r="N7" s="113"/>
      <c r="O7" s="113"/>
      <c r="P7" s="113"/>
      <c r="Q7" s="129"/>
      <c r="R7" s="129"/>
      <c r="S7" s="25">
        <f t="shared" si="0"/>
        <v>1</v>
      </c>
      <c r="T7" s="25">
        <f>SUM(S7-U7-V7)</f>
        <v>1</v>
      </c>
      <c r="U7" s="28"/>
      <c r="V7" s="28"/>
    </row>
    <row r="8" spans="1:22" x14ac:dyDescent="0.25">
      <c r="A8" s="47">
        <v>6344</v>
      </c>
      <c r="B8" s="109" t="s">
        <v>116</v>
      </c>
      <c r="C8" s="47">
        <v>68</v>
      </c>
      <c r="D8" s="38" t="s">
        <v>70</v>
      </c>
      <c r="E8" s="113"/>
      <c r="F8" s="113"/>
      <c r="G8" s="113"/>
      <c r="H8" s="113"/>
      <c r="I8" s="113"/>
      <c r="J8" s="113"/>
      <c r="K8" s="113">
        <v>1</v>
      </c>
      <c r="L8" s="113"/>
      <c r="M8" s="113"/>
      <c r="N8" s="113"/>
      <c r="O8" s="113"/>
      <c r="P8" s="113"/>
      <c r="Q8" s="129"/>
      <c r="R8" s="129"/>
      <c r="S8" s="25">
        <f t="shared" si="0"/>
        <v>1</v>
      </c>
      <c r="T8" s="25">
        <f>SUM(S8-U8-V8)</f>
        <v>1</v>
      </c>
      <c r="U8" s="28"/>
      <c r="V8" s="28"/>
    </row>
    <row r="9" spans="1:22" x14ac:dyDescent="0.25">
      <c r="A9" s="47">
        <v>6445</v>
      </c>
      <c r="B9" s="109" t="s">
        <v>117</v>
      </c>
      <c r="C9" s="47">
        <v>21</v>
      </c>
      <c r="D9" s="27" t="s">
        <v>93</v>
      </c>
      <c r="E9" s="113"/>
      <c r="F9" s="113"/>
      <c r="G9" s="113"/>
      <c r="H9" s="113"/>
      <c r="I9" s="113"/>
      <c r="J9" s="113"/>
      <c r="K9" s="113"/>
      <c r="L9" s="113"/>
      <c r="M9" s="113">
        <v>5.5</v>
      </c>
      <c r="N9" s="113"/>
      <c r="O9" s="113"/>
      <c r="P9" s="113"/>
      <c r="Q9" s="129"/>
      <c r="R9" s="129"/>
      <c r="S9" s="25">
        <f t="shared" si="0"/>
        <v>5.5</v>
      </c>
      <c r="T9" s="25">
        <f>SUM(S9-U9-V9)</f>
        <v>5.5</v>
      </c>
      <c r="U9" s="28"/>
      <c r="V9" s="28"/>
    </row>
    <row r="10" spans="1:22" x14ac:dyDescent="0.25">
      <c r="A10" s="47"/>
      <c r="B10" s="47"/>
      <c r="C10" s="48"/>
      <c r="D10" s="38"/>
      <c r="E10" s="113"/>
      <c r="F10" s="113"/>
      <c r="G10" s="113"/>
      <c r="H10" s="113"/>
      <c r="I10" s="123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/>
      <c r="B11" s="49"/>
      <c r="C11" s="47"/>
      <c r="D11" s="38"/>
      <c r="E11" s="113"/>
      <c r="F11" s="113"/>
      <c r="G11" s="113"/>
      <c r="H11" s="113"/>
      <c r="I11" s="123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13"/>
      <c r="F12" s="113"/>
      <c r="G12" s="113"/>
      <c r="H12" s="113"/>
      <c r="I12" s="123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47"/>
      <c r="D13" s="55"/>
      <c r="E13" s="113"/>
      <c r="F13" s="113"/>
      <c r="G13" s="113"/>
      <c r="H13" s="113"/>
      <c r="I13" s="123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54"/>
      <c r="E14" s="113"/>
      <c r="F14" s="113"/>
      <c r="G14" s="113"/>
      <c r="H14" s="113"/>
      <c r="I14" s="123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48"/>
      <c r="D15" s="38"/>
      <c r="E15" s="113"/>
      <c r="F15" s="113"/>
      <c r="G15" s="113"/>
      <c r="H15" s="113"/>
      <c r="I15" s="123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82"/>
      <c r="B16" s="47"/>
      <c r="C16" s="47"/>
      <c r="D16" s="38"/>
      <c r="E16" s="113"/>
      <c r="F16" s="113"/>
      <c r="G16" s="113"/>
      <c r="H16" s="113"/>
      <c r="I16" s="123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55"/>
      <c r="E17" s="113"/>
      <c r="F17" s="113"/>
      <c r="G17" s="113"/>
      <c r="H17" s="113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7"/>
      <c r="B18" s="47"/>
      <c r="C18" s="47"/>
      <c r="D18" s="55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102"/>
      <c r="B20" s="47"/>
      <c r="C20" s="47"/>
      <c r="D20" s="55"/>
      <c r="E20" s="115"/>
      <c r="F20" s="116"/>
      <c r="G20" s="115"/>
      <c r="H20" s="116"/>
      <c r="I20" s="123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7"/>
      <c r="B21" s="49"/>
      <c r="C21" s="47"/>
      <c r="D21" s="38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7"/>
      <c r="R21" s="118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7">
        <v>3600</v>
      </c>
      <c r="B22" s="49" t="s">
        <v>118</v>
      </c>
      <c r="C22" s="47"/>
      <c r="D22" s="38" t="s">
        <v>85</v>
      </c>
      <c r="E22" s="115">
        <v>1</v>
      </c>
      <c r="F22" s="116"/>
      <c r="G22" s="115">
        <v>1</v>
      </c>
      <c r="H22" s="116"/>
      <c r="I22" s="115">
        <v>1</v>
      </c>
      <c r="J22" s="116"/>
      <c r="K22" s="115">
        <v>1</v>
      </c>
      <c r="L22" s="116"/>
      <c r="M22" s="115">
        <v>1</v>
      </c>
      <c r="N22" s="116"/>
      <c r="O22" s="115"/>
      <c r="P22" s="116"/>
      <c r="Q22" s="117"/>
      <c r="R22" s="118"/>
      <c r="S22" s="25">
        <f t="shared" si="3"/>
        <v>5</v>
      </c>
      <c r="T22" s="25">
        <f t="shared" si="1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5"/>
      <c r="F23" s="116"/>
      <c r="G23" s="115"/>
      <c r="H23" s="116"/>
      <c r="I23" s="115"/>
      <c r="J23" s="116"/>
      <c r="K23" s="115"/>
      <c r="L23" s="116"/>
      <c r="M23" s="115"/>
      <c r="N23" s="116"/>
      <c r="O23" s="117"/>
      <c r="P23" s="118"/>
      <c r="Q23" s="117"/>
      <c r="R23" s="118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5"/>
      <c r="F24" s="116"/>
      <c r="G24" s="117"/>
      <c r="H24" s="118"/>
      <c r="I24" s="117"/>
      <c r="J24" s="118"/>
      <c r="K24" s="117"/>
      <c r="L24" s="118"/>
      <c r="M24" s="115"/>
      <c r="N24" s="116"/>
      <c r="O24" s="117"/>
      <c r="P24" s="118"/>
      <c r="Q24" s="117"/>
      <c r="R24" s="118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1">
        <f>SUM(E4:E24)</f>
        <v>8</v>
      </c>
      <c r="F25" s="122"/>
      <c r="G25" s="121">
        <f>SUM(G4:G24)</f>
        <v>8</v>
      </c>
      <c r="H25" s="122"/>
      <c r="I25" s="121">
        <f>SUM(I4:I24)</f>
        <v>8</v>
      </c>
      <c r="J25" s="122"/>
      <c r="K25" s="121">
        <f>SUM(K4:K24)</f>
        <v>8</v>
      </c>
      <c r="L25" s="122"/>
      <c r="M25" s="121">
        <f>SUM(M4:M24)</f>
        <v>8</v>
      </c>
      <c r="N25" s="122"/>
      <c r="O25" s="121">
        <f>SUM(O4:O24)</f>
        <v>0</v>
      </c>
      <c r="P25" s="122"/>
      <c r="Q25" s="121">
        <f>SUM(Q4:Q24)</f>
        <v>0</v>
      </c>
      <c r="R25" s="122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f>SUM(S21:S22)</f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5" sqref="E15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13/09/2015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69"/>
      <c r="R3" s="69"/>
      <c r="S3" s="25"/>
      <c r="T3" s="25"/>
      <c r="U3" s="26"/>
      <c r="V3" s="26"/>
    </row>
    <row r="4" spans="1:22" x14ac:dyDescent="0.25">
      <c r="A4" s="47">
        <v>6445</v>
      </c>
      <c r="B4" s="109" t="s">
        <v>117</v>
      </c>
      <c r="C4" s="98" t="s">
        <v>86</v>
      </c>
      <c r="D4" s="38" t="s">
        <v>105</v>
      </c>
      <c r="E4" s="115"/>
      <c r="F4" s="116"/>
      <c r="G4" s="115"/>
      <c r="H4" s="116"/>
      <c r="I4" s="123">
        <v>0.5</v>
      </c>
      <c r="J4" s="116"/>
      <c r="K4" s="115"/>
      <c r="L4" s="116"/>
      <c r="M4" s="115"/>
      <c r="N4" s="116"/>
      <c r="O4" s="115"/>
      <c r="P4" s="116"/>
      <c r="Q4" s="117"/>
      <c r="R4" s="118"/>
      <c r="S4" s="25">
        <f t="shared" ref="S4:S21" si="0">E4+G4+I4+K4+M4+O4+Q4</f>
        <v>0.5</v>
      </c>
      <c r="T4" s="25">
        <f t="shared" ref="T4:T21" si="1">SUM(S4-U4-V4)</f>
        <v>0.5</v>
      </c>
      <c r="U4" s="28"/>
      <c r="V4" s="28"/>
    </row>
    <row r="5" spans="1:22" x14ac:dyDescent="0.25">
      <c r="A5" s="47">
        <v>6538</v>
      </c>
      <c r="B5" s="109" t="s">
        <v>119</v>
      </c>
      <c r="C5" s="47">
        <v>2</v>
      </c>
      <c r="D5" s="38" t="s">
        <v>105</v>
      </c>
      <c r="E5" s="115"/>
      <c r="F5" s="116"/>
      <c r="G5" s="115"/>
      <c r="H5" s="116"/>
      <c r="I5" s="123">
        <v>0.25</v>
      </c>
      <c r="J5" s="116"/>
      <c r="K5" s="115"/>
      <c r="L5" s="116"/>
      <c r="M5" s="115"/>
      <c r="N5" s="116"/>
      <c r="O5" s="115"/>
      <c r="P5" s="116"/>
      <c r="Q5" s="117"/>
      <c r="R5" s="118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47">
        <v>6344</v>
      </c>
      <c r="B6" s="109" t="s">
        <v>116</v>
      </c>
      <c r="C6" s="93" t="s">
        <v>114</v>
      </c>
      <c r="D6" s="38" t="s">
        <v>105</v>
      </c>
      <c r="E6" s="115"/>
      <c r="F6" s="116"/>
      <c r="G6" s="115"/>
      <c r="H6" s="116"/>
      <c r="I6" s="115"/>
      <c r="J6" s="116"/>
      <c r="K6" s="115"/>
      <c r="L6" s="116"/>
      <c r="M6" s="115">
        <v>0.5</v>
      </c>
      <c r="N6" s="116"/>
      <c r="O6" s="115"/>
      <c r="P6" s="116"/>
      <c r="Q6" s="117"/>
      <c r="R6" s="118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47"/>
      <c r="B7" s="49"/>
      <c r="C7" s="93"/>
      <c r="D7" s="38"/>
      <c r="E7" s="115"/>
      <c r="F7" s="116"/>
      <c r="G7" s="115"/>
      <c r="H7" s="116"/>
      <c r="I7" s="115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93"/>
      <c r="D8" s="38"/>
      <c r="E8" s="115"/>
      <c r="F8" s="116"/>
      <c r="G8" s="115"/>
      <c r="H8" s="116"/>
      <c r="I8" s="115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9"/>
      <c r="C9" s="98"/>
      <c r="D9" s="38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98"/>
      <c r="D10" s="38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9"/>
      <c r="B11" s="99"/>
      <c r="C11" s="99"/>
      <c r="D11" s="23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01"/>
      <c r="B12" s="101"/>
      <c r="C12" s="101"/>
      <c r="D12" s="23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72"/>
      <c r="B13" s="72"/>
      <c r="C13" s="72"/>
      <c r="D13" s="23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06"/>
      <c r="B14" s="106"/>
      <c r="C14" s="106"/>
      <c r="D14" s="23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07">
        <v>3600</v>
      </c>
      <c r="B15" s="107" t="s">
        <v>118</v>
      </c>
      <c r="C15" s="107"/>
      <c r="D15" s="23" t="s">
        <v>81</v>
      </c>
      <c r="E15" s="115"/>
      <c r="F15" s="116"/>
      <c r="G15" s="115">
        <v>1.5</v>
      </c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0"/>
        <v>1.5</v>
      </c>
      <c r="T15" s="25">
        <f t="shared" si="1"/>
        <v>1.5</v>
      </c>
      <c r="U15" s="28"/>
      <c r="V15" s="28"/>
    </row>
    <row r="16" spans="1:22" x14ac:dyDescent="0.25">
      <c r="A16" s="107">
        <v>3600</v>
      </c>
      <c r="B16" s="108" t="s">
        <v>118</v>
      </c>
      <c r="C16" s="107"/>
      <c r="D16" s="23" t="s">
        <v>80</v>
      </c>
      <c r="E16" s="115"/>
      <c r="F16" s="116"/>
      <c r="G16" s="115">
        <v>1</v>
      </c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0"/>
        <v>1</v>
      </c>
      <c r="T16" s="25">
        <f t="shared" si="1"/>
        <v>1</v>
      </c>
      <c r="U16" s="28"/>
      <c r="V16" s="28"/>
    </row>
    <row r="17" spans="1:22" x14ac:dyDescent="0.25">
      <c r="A17" s="47">
        <v>3600</v>
      </c>
      <c r="B17" s="108" t="s">
        <v>118</v>
      </c>
      <c r="C17" s="47"/>
      <c r="D17" s="27" t="s">
        <v>71</v>
      </c>
      <c r="E17" s="115"/>
      <c r="F17" s="116"/>
      <c r="G17" s="115"/>
      <c r="H17" s="116"/>
      <c r="I17" s="115"/>
      <c r="J17" s="116"/>
      <c r="K17" s="115"/>
      <c r="L17" s="116"/>
      <c r="M17" s="115">
        <v>1.5</v>
      </c>
      <c r="N17" s="116"/>
      <c r="O17" s="115"/>
      <c r="P17" s="116"/>
      <c r="Q17" s="117"/>
      <c r="R17" s="118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105">
        <v>3600</v>
      </c>
      <c r="B18" s="108" t="s">
        <v>118</v>
      </c>
      <c r="C18" s="105"/>
      <c r="D18" s="23" t="s">
        <v>72</v>
      </c>
      <c r="E18" s="115">
        <v>0.5</v>
      </c>
      <c r="F18" s="116"/>
      <c r="G18" s="115">
        <v>0.25</v>
      </c>
      <c r="H18" s="116"/>
      <c r="I18" s="115"/>
      <c r="J18" s="116"/>
      <c r="K18" s="115">
        <v>0.25</v>
      </c>
      <c r="L18" s="116"/>
      <c r="M18" s="115"/>
      <c r="N18" s="116"/>
      <c r="O18" s="115"/>
      <c r="P18" s="116"/>
      <c r="Q18" s="117"/>
      <c r="R18" s="118"/>
      <c r="S18" s="25">
        <f t="shared" si="0"/>
        <v>1</v>
      </c>
      <c r="T18" s="25">
        <f t="shared" si="1"/>
        <v>1</v>
      </c>
      <c r="U18" s="28"/>
      <c r="V18" s="28"/>
    </row>
    <row r="19" spans="1:22" x14ac:dyDescent="0.25">
      <c r="A19" s="47">
        <v>3600</v>
      </c>
      <c r="B19" s="108" t="s">
        <v>118</v>
      </c>
      <c r="C19" s="47"/>
      <c r="D19" s="27" t="s">
        <v>73</v>
      </c>
      <c r="E19" s="115">
        <v>6.25</v>
      </c>
      <c r="F19" s="116"/>
      <c r="G19" s="115">
        <v>5.5</v>
      </c>
      <c r="H19" s="116"/>
      <c r="I19" s="115">
        <v>7.5</v>
      </c>
      <c r="J19" s="116"/>
      <c r="K19" s="115">
        <v>8</v>
      </c>
      <c r="L19" s="116"/>
      <c r="M19" s="115">
        <v>6.25</v>
      </c>
      <c r="N19" s="116"/>
      <c r="O19" s="115"/>
      <c r="P19" s="116"/>
      <c r="Q19" s="117"/>
      <c r="R19" s="118"/>
      <c r="S19" s="25">
        <f t="shared" si="0"/>
        <v>33.5</v>
      </c>
      <c r="T19" s="25">
        <f t="shared" si="1"/>
        <v>31</v>
      </c>
      <c r="U19" s="28">
        <v>2.5</v>
      </c>
      <c r="V19" s="28"/>
    </row>
    <row r="20" spans="1:22" x14ac:dyDescent="0.25">
      <c r="A20" s="47">
        <v>3600</v>
      </c>
      <c r="B20" s="108" t="s">
        <v>118</v>
      </c>
      <c r="C20" s="47"/>
      <c r="D20" s="27" t="s">
        <v>74</v>
      </c>
      <c r="E20" s="115">
        <v>1.5</v>
      </c>
      <c r="F20" s="11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0"/>
        <v>1.5</v>
      </c>
      <c r="T20" s="25">
        <f t="shared" si="1"/>
        <v>1.5</v>
      </c>
      <c r="U20" s="28"/>
      <c r="V20" s="28"/>
    </row>
    <row r="21" spans="1:22" x14ac:dyDescent="0.25">
      <c r="A21" s="47">
        <v>3600</v>
      </c>
      <c r="B21" s="108" t="s">
        <v>118</v>
      </c>
      <c r="C21" s="47"/>
      <c r="D21" s="27" t="s">
        <v>75</v>
      </c>
      <c r="E21" s="115">
        <v>0.25</v>
      </c>
      <c r="F21" s="116"/>
      <c r="G21" s="115">
        <v>0.25</v>
      </c>
      <c r="H21" s="116"/>
      <c r="I21" s="115">
        <v>0.25</v>
      </c>
      <c r="J21" s="116"/>
      <c r="K21" s="115">
        <v>0.25</v>
      </c>
      <c r="L21" s="116"/>
      <c r="M21" s="115">
        <v>0.25</v>
      </c>
      <c r="N21" s="116"/>
      <c r="O21" s="115"/>
      <c r="P21" s="116"/>
      <c r="Q21" s="117"/>
      <c r="R21" s="118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7"/>
      <c r="P22" s="118"/>
      <c r="Q22" s="117"/>
      <c r="R22" s="118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5"/>
      <c r="F23" s="116"/>
      <c r="G23" s="115"/>
      <c r="H23" s="116"/>
      <c r="I23" s="115"/>
      <c r="J23" s="116"/>
      <c r="K23" s="115"/>
      <c r="L23" s="116"/>
      <c r="M23" s="115"/>
      <c r="N23" s="116"/>
      <c r="O23" s="117"/>
      <c r="P23" s="118"/>
      <c r="Q23" s="117"/>
      <c r="R23" s="118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1">
        <f>SUM(E4:E23)</f>
        <v>8.5</v>
      </c>
      <c r="F24" s="122"/>
      <c r="G24" s="121">
        <f>SUM(G4:G23)</f>
        <v>8.5</v>
      </c>
      <c r="H24" s="122"/>
      <c r="I24" s="121">
        <f>SUM(I4:I23)</f>
        <v>8.5</v>
      </c>
      <c r="J24" s="122"/>
      <c r="K24" s="121">
        <f>SUM(K4:K23)</f>
        <v>8.5</v>
      </c>
      <c r="L24" s="122"/>
      <c r="M24" s="121">
        <f>SUM(M4:M23)</f>
        <v>8.5</v>
      </c>
      <c r="N24" s="122"/>
      <c r="O24" s="121">
        <f>SUM(O4:O23)</f>
        <v>0</v>
      </c>
      <c r="P24" s="122"/>
      <c r="Q24" s="121">
        <f>SUM(Q4:Q23)</f>
        <v>0</v>
      </c>
      <c r="R24" s="122"/>
      <c r="S24" s="25">
        <f>SUM(S4:S23)</f>
        <v>42.5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2.5</v>
      </c>
      <c r="T26" s="28"/>
      <c r="U26" s="28">
        <f>SUM(U4:U25)</f>
        <v>2.5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2.5</v>
      </c>
      <c r="D30" s="33"/>
      <c r="I30" s="44">
        <v>41.25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42.5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Normal="100" workbookViewId="0">
      <selection activeCell="B20" sqref="B2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13/09/2015</v>
      </c>
      <c r="B2" s="64"/>
      <c r="C2" s="64"/>
      <c r="D2" s="64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100" t="s">
        <v>112</v>
      </c>
      <c r="L3" s="100"/>
      <c r="M3" s="71">
        <v>8</v>
      </c>
      <c r="N3" s="71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6344</v>
      </c>
      <c r="B4" s="109" t="s">
        <v>116</v>
      </c>
      <c r="C4" s="47">
        <v>58</v>
      </c>
      <c r="D4" s="38" t="s">
        <v>67</v>
      </c>
      <c r="E4" s="113">
        <v>8</v>
      </c>
      <c r="F4" s="113"/>
      <c r="G4" s="113">
        <v>8</v>
      </c>
      <c r="H4" s="113"/>
      <c r="I4" s="113">
        <v>2.5</v>
      </c>
      <c r="J4" s="113"/>
      <c r="K4" s="114"/>
      <c r="L4" s="114"/>
      <c r="M4" s="113">
        <v>1</v>
      </c>
      <c r="N4" s="113"/>
      <c r="O4" s="115"/>
      <c r="P4" s="116"/>
      <c r="Q4" s="117"/>
      <c r="R4" s="118"/>
      <c r="S4" s="25">
        <f>E4+G4+I4+K4+M4+O4+Q4</f>
        <v>19.5</v>
      </c>
      <c r="T4" s="25">
        <f t="shared" ref="T4:T20" si="0">SUM(S4-U4-V4)</f>
        <v>19.5</v>
      </c>
      <c r="U4" s="28"/>
      <c r="V4" s="28"/>
    </row>
    <row r="5" spans="1:22" x14ac:dyDescent="0.25">
      <c r="A5" s="47">
        <v>6445</v>
      </c>
      <c r="B5" s="109" t="s">
        <v>117</v>
      </c>
      <c r="C5" s="47">
        <v>21</v>
      </c>
      <c r="D5" s="27" t="s">
        <v>93</v>
      </c>
      <c r="E5" s="115"/>
      <c r="F5" s="116"/>
      <c r="G5" s="115"/>
      <c r="H5" s="116"/>
      <c r="I5" s="115"/>
      <c r="J5" s="116"/>
      <c r="K5" s="119"/>
      <c r="L5" s="120"/>
      <c r="M5" s="115">
        <v>2.5</v>
      </c>
      <c r="N5" s="116"/>
      <c r="O5" s="115"/>
      <c r="P5" s="116"/>
      <c r="Q5" s="117"/>
      <c r="R5" s="118"/>
      <c r="S5" s="25">
        <f t="shared" ref="S5:S23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47">
        <v>6445</v>
      </c>
      <c r="B6" s="109" t="s">
        <v>117</v>
      </c>
      <c r="C6" s="47">
        <v>20</v>
      </c>
      <c r="D6" s="27" t="s">
        <v>102</v>
      </c>
      <c r="E6" s="115"/>
      <c r="F6" s="116"/>
      <c r="G6" s="115"/>
      <c r="H6" s="116"/>
      <c r="I6" s="115"/>
      <c r="J6" s="116"/>
      <c r="K6" s="119"/>
      <c r="L6" s="120"/>
      <c r="M6" s="115">
        <v>2.5</v>
      </c>
      <c r="N6" s="116"/>
      <c r="O6" s="115"/>
      <c r="P6" s="116"/>
      <c r="Q6" s="117"/>
      <c r="R6" s="118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47"/>
      <c r="B7" s="49"/>
      <c r="C7" s="47"/>
      <c r="D7" s="38"/>
      <c r="E7" s="115"/>
      <c r="F7" s="116"/>
      <c r="G7" s="115"/>
      <c r="H7" s="116"/>
      <c r="I7" s="115"/>
      <c r="J7" s="116"/>
      <c r="K7" s="119"/>
      <c r="L7" s="120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15"/>
      <c r="F8" s="116"/>
      <c r="G8" s="115"/>
      <c r="H8" s="116"/>
      <c r="I8" s="115"/>
      <c r="J8" s="116"/>
      <c r="K8" s="119"/>
      <c r="L8" s="120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5"/>
      <c r="F9" s="116"/>
      <c r="G9" s="115"/>
      <c r="H9" s="116"/>
      <c r="I9" s="115"/>
      <c r="J9" s="116"/>
      <c r="K9" s="119"/>
      <c r="L9" s="120"/>
      <c r="M9" s="115"/>
      <c r="N9" s="116"/>
      <c r="O9" s="115"/>
      <c r="P9" s="116"/>
      <c r="Q9" s="117"/>
      <c r="R9" s="118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x14ac:dyDescent="0.25">
      <c r="A10" s="47"/>
      <c r="B10" s="47"/>
      <c r="C10" s="93"/>
      <c r="D10" s="38"/>
      <c r="E10" s="115"/>
      <c r="F10" s="116"/>
      <c r="G10" s="115"/>
      <c r="H10" s="116"/>
      <c r="I10" s="115"/>
      <c r="J10" s="116"/>
      <c r="K10" s="119"/>
      <c r="L10" s="120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8"/>
      <c r="D11" s="38"/>
      <c r="E11" s="115"/>
      <c r="F11" s="116"/>
      <c r="G11" s="115"/>
      <c r="H11" s="116"/>
      <c r="I11" s="115"/>
      <c r="J11" s="116"/>
      <c r="K11" s="119"/>
      <c r="L11" s="120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5"/>
      <c r="F12" s="116"/>
      <c r="G12" s="115"/>
      <c r="H12" s="116"/>
      <c r="I12" s="115"/>
      <c r="J12" s="116"/>
      <c r="K12" s="119"/>
      <c r="L12" s="120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5"/>
      <c r="F13" s="116"/>
      <c r="G13" s="115"/>
      <c r="H13" s="116"/>
      <c r="I13" s="115"/>
      <c r="J13" s="116"/>
      <c r="K13" s="119"/>
      <c r="L13" s="120"/>
      <c r="M13" s="115"/>
      <c r="N13" s="116"/>
      <c r="O13" s="115"/>
      <c r="P13" s="116"/>
      <c r="Q13" s="117"/>
      <c r="R13" s="118"/>
      <c r="S13" s="25">
        <f t="shared" ref="S13" si="4">E13+G13+I13+K13+M13+O13+Q13</f>
        <v>0</v>
      </c>
      <c r="T13" s="25">
        <f t="shared" ref="T13" si="5">SUM(S13-U13-V13)</f>
        <v>0</v>
      </c>
      <c r="U13" s="28"/>
      <c r="V13" s="28"/>
    </row>
    <row r="14" spans="1:22" x14ac:dyDescent="0.25">
      <c r="A14" s="47"/>
      <c r="B14" s="47"/>
      <c r="C14" s="48"/>
      <c r="D14" s="38"/>
      <c r="E14" s="115"/>
      <c r="F14" s="116"/>
      <c r="G14" s="115"/>
      <c r="H14" s="116"/>
      <c r="I14" s="115"/>
      <c r="J14" s="116"/>
      <c r="K14" s="119"/>
      <c r="L14" s="120"/>
      <c r="M14" s="115"/>
      <c r="N14" s="116"/>
      <c r="O14" s="115"/>
      <c r="P14" s="116"/>
      <c r="Q14" s="117"/>
      <c r="R14" s="118"/>
      <c r="S14" s="25">
        <f t="shared" ref="S14:S15" si="6">E14+G14+I14+K14+M14+O14+Q14</f>
        <v>0</v>
      </c>
      <c r="T14" s="25">
        <f t="shared" ref="T14:T15" si="7">SUM(S14-U14-V14)</f>
        <v>0</v>
      </c>
      <c r="U14" s="28"/>
      <c r="V14" s="28"/>
    </row>
    <row r="15" spans="1:22" x14ac:dyDescent="0.25">
      <c r="A15" s="47"/>
      <c r="B15" s="47"/>
      <c r="C15" s="48"/>
      <c r="D15" s="38"/>
      <c r="E15" s="115"/>
      <c r="F15" s="116"/>
      <c r="G15" s="115"/>
      <c r="H15" s="116"/>
      <c r="I15" s="115"/>
      <c r="J15" s="116"/>
      <c r="K15" s="119"/>
      <c r="L15" s="120"/>
      <c r="M15" s="115"/>
      <c r="N15" s="116"/>
      <c r="O15" s="115"/>
      <c r="P15" s="116"/>
      <c r="Q15" s="117"/>
      <c r="R15" s="118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7"/>
      <c r="B16" s="47"/>
      <c r="C16" s="48"/>
      <c r="D16" s="38"/>
      <c r="E16" s="115"/>
      <c r="F16" s="116"/>
      <c r="G16" s="115"/>
      <c r="H16" s="116"/>
      <c r="I16" s="115"/>
      <c r="J16" s="116"/>
      <c r="K16" s="119"/>
      <c r="L16" s="120"/>
      <c r="M16" s="115"/>
      <c r="N16" s="116"/>
      <c r="O16" s="115"/>
      <c r="P16" s="116"/>
      <c r="Q16" s="117"/>
      <c r="R16" s="118"/>
      <c r="S16" s="25">
        <f t="shared" ref="S16" si="8">E16+G16+I16+K16+M16+O16+Q16</f>
        <v>0</v>
      </c>
      <c r="T16" s="25">
        <f t="shared" ref="T16" si="9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5"/>
      <c r="F17" s="116"/>
      <c r="G17" s="115"/>
      <c r="H17" s="116"/>
      <c r="I17" s="115"/>
      <c r="J17" s="116"/>
      <c r="K17" s="119"/>
      <c r="L17" s="120"/>
      <c r="M17" s="115"/>
      <c r="N17" s="116"/>
      <c r="O17" s="115"/>
      <c r="P17" s="116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67"/>
      <c r="B18" s="47"/>
      <c r="C18" s="47"/>
      <c r="D18" s="27"/>
      <c r="E18" s="115"/>
      <c r="F18" s="116"/>
      <c r="G18" s="115"/>
      <c r="H18" s="116"/>
      <c r="I18" s="115"/>
      <c r="J18" s="116"/>
      <c r="K18" s="119"/>
      <c r="L18" s="120"/>
      <c r="M18" s="115"/>
      <c r="N18" s="116"/>
      <c r="O18" s="115"/>
      <c r="P18" s="116"/>
      <c r="Q18" s="117"/>
      <c r="R18" s="118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47">
        <v>3600</v>
      </c>
      <c r="B19" s="47" t="s">
        <v>118</v>
      </c>
      <c r="C19" s="47"/>
      <c r="D19" s="27" t="s">
        <v>111</v>
      </c>
      <c r="E19" s="115"/>
      <c r="F19" s="116"/>
      <c r="G19" s="115"/>
      <c r="H19" s="116"/>
      <c r="I19" s="115">
        <v>0.5</v>
      </c>
      <c r="J19" s="116"/>
      <c r="K19" s="119"/>
      <c r="L19" s="120"/>
      <c r="M19" s="115"/>
      <c r="N19" s="116"/>
      <c r="O19" s="115"/>
      <c r="P19" s="116"/>
      <c r="Q19" s="117"/>
      <c r="R19" s="118"/>
      <c r="S19" s="25">
        <f t="shared" si="1"/>
        <v>0.5</v>
      </c>
      <c r="T19" s="25">
        <f t="shared" si="0"/>
        <v>0.5</v>
      </c>
      <c r="U19" s="28"/>
      <c r="V19" s="28"/>
    </row>
    <row r="20" spans="1:22" s="17" customFormat="1" x14ac:dyDescent="0.25">
      <c r="A20" s="47">
        <v>3600</v>
      </c>
      <c r="B20" s="47" t="s">
        <v>118</v>
      </c>
      <c r="C20" s="47"/>
      <c r="D20" s="27" t="s">
        <v>98</v>
      </c>
      <c r="E20" s="115"/>
      <c r="F20" s="116"/>
      <c r="G20" s="115"/>
      <c r="H20" s="116"/>
      <c r="I20" s="115">
        <v>5</v>
      </c>
      <c r="J20" s="116"/>
      <c r="K20" s="119"/>
      <c r="L20" s="120"/>
      <c r="M20" s="115">
        <v>2</v>
      </c>
      <c r="N20" s="116"/>
      <c r="O20" s="115"/>
      <c r="P20" s="116"/>
      <c r="Q20" s="117"/>
      <c r="R20" s="118"/>
      <c r="S20" s="25">
        <f t="shared" si="1"/>
        <v>7</v>
      </c>
      <c r="T20" s="25">
        <f t="shared" si="0"/>
        <v>7</v>
      </c>
      <c r="U20" s="28"/>
      <c r="V20" s="28"/>
    </row>
    <row r="21" spans="1:22" s="17" customFormat="1" x14ac:dyDescent="0.25">
      <c r="A21" s="51" t="s">
        <v>37</v>
      </c>
      <c r="B21" s="51"/>
      <c r="C21" s="64"/>
      <c r="D21" s="51"/>
      <c r="E21" s="115"/>
      <c r="F21" s="116"/>
      <c r="G21" s="115"/>
      <c r="H21" s="116"/>
      <c r="I21" s="115"/>
      <c r="J21" s="116"/>
      <c r="K21" s="119"/>
      <c r="L21" s="120"/>
      <c r="M21" s="115"/>
      <c r="N21" s="116"/>
      <c r="O21" s="117"/>
      <c r="P21" s="118"/>
      <c r="Q21" s="117"/>
      <c r="R21" s="118"/>
      <c r="S21" s="25">
        <f t="shared" si="1"/>
        <v>0</v>
      </c>
      <c r="T21" s="25"/>
      <c r="U21" s="29"/>
      <c r="V21" s="28"/>
    </row>
    <row r="22" spans="1:22" x14ac:dyDescent="0.25">
      <c r="A22" s="51" t="s">
        <v>38</v>
      </c>
      <c r="B22" s="51"/>
      <c r="C22" s="64"/>
      <c r="D22" s="64"/>
      <c r="E22" s="115"/>
      <c r="F22" s="116"/>
      <c r="G22" s="117"/>
      <c r="H22" s="118"/>
      <c r="I22" s="115"/>
      <c r="J22" s="116"/>
      <c r="K22" s="117"/>
      <c r="L22" s="118"/>
      <c r="M22" s="117"/>
      <c r="N22" s="118"/>
      <c r="O22" s="117"/>
      <c r="P22" s="118"/>
      <c r="Q22" s="117"/>
      <c r="R22" s="118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1">
        <f>SUM(E4:E22)</f>
        <v>8</v>
      </c>
      <c r="F23" s="122"/>
      <c r="G23" s="121">
        <f>SUM(G4:G22)</f>
        <v>8</v>
      </c>
      <c r="H23" s="122"/>
      <c r="I23" s="121">
        <f>SUM(I4:I22)</f>
        <v>8</v>
      </c>
      <c r="J23" s="122"/>
      <c r="K23" s="121">
        <f>SUM(K4:K22)</f>
        <v>0</v>
      </c>
      <c r="L23" s="122"/>
      <c r="M23" s="121">
        <f>SUM(M4:M22)</f>
        <v>8</v>
      </c>
      <c r="N23" s="122"/>
      <c r="O23" s="121">
        <f>SUM(O4:O22)</f>
        <v>0</v>
      </c>
      <c r="P23" s="122"/>
      <c r="Q23" s="121">
        <f>SUM(Q4:Q22)</f>
        <v>0</v>
      </c>
      <c r="R23" s="122"/>
      <c r="S23" s="25">
        <f t="shared" si="1"/>
        <v>32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65"/>
      <c r="F24" s="66">
        <v>8</v>
      </c>
      <c r="G24" s="65"/>
      <c r="H24" s="66">
        <v>8</v>
      </c>
      <c r="I24" s="65"/>
      <c r="J24" s="66">
        <v>8</v>
      </c>
      <c r="K24" s="65"/>
      <c r="L24" s="66">
        <v>8</v>
      </c>
      <c r="M24" s="65"/>
      <c r="N24" s="66">
        <v>8</v>
      </c>
      <c r="O24" s="65"/>
      <c r="P24" s="66"/>
      <c r="Q24" s="65"/>
      <c r="R24" s="66"/>
      <c r="S24" s="25">
        <f>SUM(E24:R24)</f>
        <v>40</v>
      </c>
      <c r="T24" s="25">
        <f>SUM(T4:T23)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-8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-8</v>
      </c>
      <c r="T25" s="28"/>
      <c r="U25" s="28">
        <f>SUM(U4:U24)</f>
        <v>0</v>
      </c>
      <c r="V25" s="28">
        <f>SUM(V4:V24)</f>
        <v>0</v>
      </c>
    </row>
    <row r="26" spans="1:22" x14ac:dyDescent="0.25">
      <c r="S26" s="16"/>
    </row>
    <row r="27" spans="1:22" x14ac:dyDescent="0.25">
      <c r="A27" s="2" t="s">
        <v>25</v>
      </c>
      <c r="B27" s="15"/>
      <c r="S27" s="16"/>
    </row>
    <row r="28" spans="1:22" x14ac:dyDescent="0.25">
      <c r="A28" s="16" t="s">
        <v>2</v>
      </c>
      <c r="C28" s="40">
        <f>SUM(T24)</f>
        <v>32</v>
      </c>
      <c r="I28" s="2">
        <v>3600</v>
      </c>
      <c r="S28" s="16"/>
    </row>
    <row r="29" spans="1:22" x14ac:dyDescent="0.25">
      <c r="A29" s="16" t="s">
        <v>26</v>
      </c>
      <c r="C29" s="40">
        <f>U25</f>
        <v>0</v>
      </c>
      <c r="D29" s="33"/>
      <c r="I29" s="44">
        <v>7.5</v>
      </c>
      <c r="S29" s="16"/>
    </row>
    <row r="30" spans="1:22" x14ac:dyDescent="0.25">
      <c r="A30" s="16" t="s">
        <v>27</v>
      </c>
      <c r="C30" s="33">
        <f>V25</f>
        <v>0</v>
      </c>
      <c r="I30" s="45"/>
      <c r="S30" s="16"/>
    </row>
    <row r="31" spans="1:22" x14ac:dyDescent="0.25">
      <c r="A31" s="16" t="s">
        <v>28</v>
      </c>
      <c r="C31" s="33">
        <f>S21</f>
        <v>0</v>
      </c>
      <c r="I31" s="40"/>
      <c r="S31" s="16"/>
    </row>
    <row r="32" spans="1:22" x14ac:dyDescent="0.25">
      <c r="A32" s="16" t="s">
        <v>4</v>
      </c>
      <c r="C32" s="33">
        <f>S22</f>
        <v>0</v>
      </c>
      <c r="S32" s="16"/>
    </row>
    <row r="33" spans="1:19" ht="16.5" thickBot="1" x14ac:dyDescent="0.3">
      <c r="A33" s="17" t="s">
        <v>6</v>
      </c>
      <c r="C33" s="39">
        <f>SUM(C28:C32)</f>
        <v>32</v>
      </c>
      <c r="E33" s="17" t="s">
        <v>42</v>
      </c>
      <c r="F33" s="17"/>
      <c r="G33" s="35">
        <f>S23-C33</f>
        <v>0</v>
      </c>
      <c r="S33" s="16"/>
    </row>
    <row r="34" spans="1:19" ht="16.5" thickTop="1" x14ac:dyDescent="0.25">
      <c r="A34" s="16" t="s">
        <v>29</v>
      </c>
      <c r="C34" s="36">
        <v>0</v>
      </c>
      <c r="D34" s="36"/>
      <c r="S34" s="16"/>
    </row>
    <row r="35" spans="1:19" x14ac:dyDescent="0.25">
      <c r="A35" s="16" t="s">
        <v>36</v>
      </c>
      <c r="C35" s="36">
        <v>0</v>
      </c>
      <c r="D35" s="36"/>
      <c r="S35" s="16"/>
    </row>
    <row r="36" spans="1:19" ht="15" x14ac:dyDescent="0.2">
      <c r="R36" s="1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6" sqref="B6:B7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13/09/2015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3"/>
      <c r="P3" s="53"/>
      <c r="Q3" s="71"/>
      <c r="R3" s="71"/>
      <c r="S3" s="25"/>
      <c r="T3" s="25"/>
      <c r="U3" s="26"/>
      <c r="V3" s="26"/>
    </row>
    <row r="4" spans="1:22" x14ac:dyDescent="0.25">
      <c r="A4" s="47">
        <v>6538</v>
      </c>
      <c r="B4" s="109" t="s">
        <v>119</v>
      </c>
      <c r="C4" s="47">
        <v>2</v>
      </c>
      <c r="D4" s="54" t="s">
        <v>76</v>
      </c>
      <c r="E4" s="113">
        <v>8</v>
      </c>
      <c r="F4" s="113"/>
      <c r="G4" s="113">
        <v>6</v>
      </c>
      <c r="H4" s="113"/>
      <c r="I4" s="113"/>
      <c r="J4" s="113"/>
      <c r="K4" s="113"/>
      <c r="L4" s="113"/>
      <c r="M4" s="113"/>
      <c r="N4" s="113"/>
      <c r="O4" s="115"/>
      <c r="P4" s="116"/>
      <c r="Q4" s="117"/>
      <c r="R4" s="118"/>
      <c r="S4" s="25">
        <f>E4+G4+I4+K4+M4+O4+Q4</f>
        <v>14</v>
      </c>
      <c r="T4" s="25">
        <f t="shared" ref="T4:T17" si="0">SUM(S4-U4-V4)</f>
        <v>14</v>
      </c>
      <c r="U4" s="28"/>
      <c r="V4" s="28"/>
    </row>
    <row r="5" spans="1:22" x14ac:dyDescent="0.25">
      <c r="A5" s="47">
        <v>6344</v>
      </c>
      <c r="B5" s="109" t="s">
        <v>116</v>
      </c>
      <c r="C5" s="47">
        <v>66</v>
      </c>
      <c r="D5" s="27" t="s">
        <v>70</v>
      </c>
      <c r="E5" s="113"/>
      <c r="F5" s="113"/>
      <c r="G5" s="113">
        <v>2</v>
      </c>
      <c r="H5" s="113"/>
      <c r="I5" s="113">
        <v>8</v>
      </c>
      <c r="J5" s="113"/>
      <c r="K5" s="113">
        <v>2.5</v>
      </c>
      <c r="L5" s="113"/>
      <c r="M5" s="113"/>
      <c r="N5" s="113"/>
      <c r="O5" s="115"/>
      <c r="P5" s="116"/>
      <c r="Q5" s="117"/>
      <c r="R5" s="118"/>
      <c r="S5" s="25">
        <f t="shared" ref="S5:S20" si="1">E5+G5+I5+K5+M5+O5+Q5</f>
        <v>12.5</v>
      </c>
      <c r="T5" s="25">
        <f t="shared" si="0"/>
        <v>12.5</v>
      </c>
      <c r="U5" s="28"/>
      <c r="V5" s="28"/>
    </row>
    <row r="6" spans="1:22" x14ac:dyDescent="0.25">
      <c r="A6" s="47">
        <v>6445</v>
      </c>
      <c r="B6" s="109" t="s">
        <v>117</v>
      </c>
      <c r="C6" s="47">
        <v>20</v>
      </c>
      <c r="D6" s="54" t="s">
        <v>102</v>
      </c>
      <c r="E6" s="115"/>
      <c r="F6" s="116"/>
      <c r="G6" s="113"/>
      <c r="H6" s="113"/>
      <c r="I6" s="113"/>
      <c r="J6" s="113"/>
      <c r="K6" s="113">
        <v>3</v>
      </c>
      <c r="L6" s="113"/>
      <c r="M6" s="115">
        <v>4</v>
      </c>
      <c r="N6" s="116"/>
      <c r="O6" s="115"/>
      <c r="P6" s="116"/>
      <c r="Q6" s="117"/>
      <c r="R6" s="118"/>
      <c r="S6" s="25">
        <f t="shared" si="1"/>
        <v>7</v>
      </c>
      <c r="T6" s="25">
        <f t="shared" si="0"/>
        <v>7</v>
      </c>
      <c r="U6" s="28"/>
      <c r="V6" s="28"/>
    </row>
    <row r="7" spans="1:22" x14ac:dyDescent="0.25">
      <c r="A7" s="47">
        <v>6445</v>
      </c>
      <c r="B7" s="109" t="s">
        <v>117</v>
      </c>
      <c r="C7" s="48">
        <v>21</v>
      </c>
      <c r="D7" s="54" t="s">
        <v>101</v>
      </c>
      <c r="E7" s="113"/>
      <c r="F7" s="113"/>
      <c r="G7" s="113"/>
      <c r="H7" s="113"/>
      <c r="I7" s="123"/>
      <c r="J7" s="116"/>
      <c r="K7" s="115">
        <v>2.5</v>
      </c>
      <c r="L7" s="116"/>
      <c r="M7" s="115">
        <v>4</v>
      </c>
      <c r="N7" s="116"/>
      <c r="O7" s="115"/>
      <c r="P7" s="116"/>
      <c r="Q7" s="117"/>
      <c r="R7" s="118"/>
      <c r="S7" s="25">
        <f t="shared" si="1"/>
        <v>6.5</v>
      </c>
      <c r="T7" s="25">
        <f t="shared" si="0"/>
        <v>6.5</v>
      </c>
      <c r="U7" s="28"/>
      <c r="V7" s="28"/>
    </row>
    <row r="8" spans="1:22" x14ac:dyDescent="0.25">
      <c r="A8" s="47"/>
      <c r="B8" s="47"/>
      <c r="C8" s="47"/>
      <c r="D8" s="27"/>
      <c r="E8" s="113"/>
      <c r="F8" s="113"/>
      <c r="G8" s="113"/>
      <c r="H8" s="113"/>
      <c r="I8" s="123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54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7"/>
      <c r="B16" s="47"/>
      <c r="C16" s="47"/>
      <c r="D16" s="2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0"/>
      <c r="B17" s="47"/>
      <c r="C17" s="47"/>
      <c r="D17" s="55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6" sqref="B6:B1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13/09/2015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6344</v>
      </c>
      <c r="B4" s="109" t="s">
        <v>116</v>
      </c>
      <c r="C4" s="47">
        <v>58</v>
      </c>
      <c r="D4" s="27" t="s">
        <v>67</v>
      </c>
      <c r="E4" s="113">
        <v>2.75</v>
      </c>
      <c r="F4" s="113"/>
      <c r="G4" s="113"/>
      <c r="H4" s="113"/>
      <c r="I4" s="113"/>
      <c r="J4" s="113"/>
      <c r="K4" s="113"/>
      <c r="L4" s="113"/>
      <c r="M4" s="113"/>
      <c r="N4" s="113"/>
      <c r="O4" s="115"/>
      <c r="P4" s="116"/>
      <c r="Q4" s="117"/>
      <c r="R4" s="118"/>
      <c r="S4" s="25">
        <f>E4+G4+I4+K4+M4+O4+Q4</f>
        <v>2.75</v>
      </c>
      <c r="T4" s="25">
        <f t="shared" ref="T4:T21" si="0">SUM(S4-U4-V4)</f>
        <v>2.75</v>
      </c>
      <c r="U4" s="28"/>
      <c r="V4" s="28"/>
    </row>
    <row r="5" spans="1:22" x14ac:dyDescent="0.25">
      <c r="A5" s="47">
        <v>6344</v>
      </c>
      <c r="B5" s="109" t="s">
        <v>116</v>
      </c>
      <c r="C5" s="47">
        <v>68</v>
      </c>
      <c r="D5" s="27" t="s">
        <v>70</v>
      </c>
      <c r="E5" s="113">
        <v>4.75</v>
      </c>
      <c r="F5" s="113"/>
      <c r="G5" s="113"/>
      <c r="H5" s="113"/>
      <c r="I5" s="113"/>
      <c r="J5" s="113"/>
      <c r="K5" s="115"/>
      <c r="L5" s="116"/>
      <c r="M5" s="115"/>
      <c r="N5" s="116"/>
      <c r="O5" s="115"/>
      <c r="P5" s="116"/>
      <c r="Q5" s="117"/>
      <c r="R5" s="118"/>
      <c r="S5" s="25">
        <f t="shared" ref="S5:S24" si="1">E5+G5+I5+K5+M5+O5+Q5</f>
        <v>4.75</v>
      </c>
      <c r="T5" s="25">
        <f t="shared" si="0"/>
        <v>4.75</v>
      </c>
      <c r="U5" s="28"/>
      <c r="V5" s="28"/>
    </row>
    <row r="6" spans="1:22" x14ac:dyDescent="0.25">
      <c r="A6" s="47">
        <v>6558</v>
      </c>
      <c r="B6" s="109" t="s">
        <v>120</v>
      </c>
      <c r="C6" s="47">
        <v>1</v>
      </c>
      <c r="D6" s="27" t="s">
        <v>78</v>
      </c>
      <c r="E6" s="113">
        <v>0.5</v>
      </c>
      <c r="F6" s="113"/>
      <c r="G6" s="115">
        <v>2</v>
      </c>
      <c r="H6" s="116"/>
      <c r="I6" s="113">
        <v>2</v>
      </c>
      <c r="J6" s="113"/>
      <c r="K6" s="115">
        <v>2</v>
      </c>
      <c r="L6" s="116"/>
      <c r="M6" s="115">
        <v>3</v>
      </c>
      <c r="N6" s="116"/>
      <c r="O6" s="115"/>
      <c r="P6" s="116"/>
      <c r="Q6" s="117"/>
      <c r="R6" s="118"/>
      <c r="S6" s="25">
        <f t="shared" si="1"/>
        <v>9.5</v>
      </c>
      <c r="T6" s="25">
        <f t="shared" si="0"/>
        <v>9.5</v>
      </c>
      <c r="U6" s="28"/>
      <c r="V6" s="28"/>
    </row>
    <row r="7" spans="1:22" x14ac:dyDescent="0.25">
      <c r="A7" s="47">
        <v>6558</v>
      </c>
      <c r="B7" s="109" t="s">
        <v>120</v>
      </c>
      <c r="C7" s="47">
        <v>2</v>
      </c>
      <c r="D7" s="27" t="s">
        <v>78</v>
      </c>
      <c r="E7" s="113"/>
      <c r="F7" s="113"/>
      <c r="G7" s="115">
        <v>1.5</v>
      </c>
      <c r="H7" s="116"/>
      <c r="I7" s="115">
        <v>2</v>
      </c>
      <c r="J7" s="116"/>
      <c r="K7" s="115">
        <v>2</v>
      </c>
      <c r="L7" s="116"/>
      <c r="M7" s="115">
        <v>3</v>
      </c>
      <c r="N7" s="116"/>
      <c r="O7" s="115"/>
      <c r="P7" s="116"/>
      <c r="Q7" s="117"/>
      <c r="R7" s="118"/>
      <c r="S7" s="25">
        <f t="shared" si="1"/>
        <v>8.5</v>
      </c>
      <c r="T7" s="25">
        <f t="shared" si="0"/>
        <v>8.5</v>
      </c>
      <c r="U7" s="28"/>
      <c r="V7" s="28"/>
    </row>
    <row r="8" spans="1:22" x14ac:dyDescent="0.25">
      <c r="A8" s="47">
        <v>6558</v>
      </c>
      <c r="B8" s="109" t="s">
        <v>120</v>
      </c>
      <c r="C8" s="47">
        <v>3</v>
      </c>
      <c r="D8" s="27" t="s">
        <v>78</v>
      </c>
      <c r="E8" s="113"/>
      <c r="F8" s="113"/>
      <c r="G8" s="115">
        <v>1.5</v>
      </c>
      <c r="H8" s="116"/>
      <c r="I8" s="115">
        <v>2</v>
      </c>
      <c r="J8" s="116"/>
      <c r="K8" s="115">
        <v>2</v>
      </c>
      <c r="L8" s="116"/>
      <c r="M8" s="115">
        <v>2</v>
      </c>
      <c r="N8" s="116"/>
      <c r="O8" s="115"/>
      <c r="P8" s="116"/>
      <c r="Q8" s="117"/>
      <c r="R8" s="118"/>
      <c r="S8" s="25">
        <f t="shared" si="1"/>
        <v>7.5</v>
      </c>
      <c r="T8" s="25">
        <f t="shared" si="0"/>
        <v>7.5</v>
      </c>
      <c r="U8" s="28"/>
      <c r="V8" s="28"/>
    </row>
    <row r="9" spans="1:22" x14ac:dyDescent="0.25">
      <c r="A9" s="47">
        <v>6558</v>
      </c>
      <c r="B9" s="109" t="s">
        <v>120</v>
      </c>
      <c r="C9" s="47">
        <v>4</v>
      </c>
      <c r="D9" s="27" t="s">
        <v>78</v>
      </c>
      <c r="E9" s="113"/>
      <c r="F9" s="113"/>
      <c r="G9" s="115">
        <v>1.5</v>
      </c>
      <c r="H9" s="116"/>
      <c r="I9" s="115">
        <v>1</v>
      </c>
      <c r="J9" s="116"/>
      <c r="K9" s="115">
        <v>2</v>
      </c>
      <c r="L9" s="116"/>
      <c r="M9" s="115"/>
      <c r="N9" s="116"/>
      <c r="O9" s="115"/>
      <c r="P9" s="116"/>
      <c r="Q9" s="117"/>
      <c r="R9" s="118"/>
      <c r="S9" s="25">
        <f t="shared" si="1"/>
        <v>4.5</v>
      </c>
      <c r="T9" s="25">
        <f t="shared" si="0"/>
        <v>4.5</v>
      </c>
      <c r="U9" s="28"/>
      <c r="V9" s="28"/>
    </row>
    <row r="10" spans="1:22" x14ac:dyDescent="0.25">
      <c r="A10" s="47">
        <v>6558</v>
      </c>
      <c r="B10" s="109" t="s">
        <v>120</v>
      </c>
      <c r="C10" s="47">
        <v>5</v>
      </c>
      <c r="D10" s="27" t="s">
        <v>78</v>
      </c>
      <c r="E10" s="113"/>
      <c r="F10" s="113"/>
      <c r="G10" s="115">
        <v>1.5</v>
      </c>
      <c r="H10" s="116"/>
      <c r="I10" s="115">
        <v>1</v>
      </c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2.5</v>
      </c>
      <c r="T10" s="25">
        <f t="shared" si="0"/>
        <v>2.5</v>
      </c>
      <c r="U10" s="28"/>
      <c r="V10" s="28"/>
    </row>
    <row r="11" spans="1:22" x14ac:dyDescent="0.25">
      <c r="A11" s="47"/>
      <c r="B11" s="47"/>
      <c r="C11" s="48"/>
      <c r="D11" s="38"/>
      <c r="E11" s="115"/>
      <c r="F11" s="116"/>
      <c r="G11" s="113"/>
      <c r="H11" s="113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5"/>
      <c r="F12" s="116"/>
      <c r="G12" s="113"/>
      <c r="H12" s="113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5"/>
      <c r="F13" s="116"/>
      <c r="G13" s="113"/>
      <c r="H13" s="113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8"/>
      <c r="D14" s="54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8"/>
      <c r="B15" s="47"/>
      <c r="C15" s="47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9"/>
      <c r="B16" s="47"/>
      <c r="C16" s="47"/>
      <c r="D16" s="55"/>
      <c r="E16" s="115"/>
      <c r="F16" s="116"/>
      <c r="G16" s="113"/>
      <c r="H16" s="113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79"/>
      <c r="B17" s="47"/>
      <c r="C17" s="47"/>
      <c r="D17" s="27"/>
      <c r="E17" s="115"/>
      <c r="F17" s="116"/>
      <c r="G17" s="113"/>
      <c r="H17" s="113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5"/>
      <c r="F18" s="116"/>
      <c r="G18" s="113"/>
      <c r="H18" s="113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15"/>
      <c r="F19" s="116"/>
      <c r="G19" s="113"/>
      <c r="H19" s="113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7"/>
      <c r="D20" s="27"/>
      <c r="E20" s="115"/>
      <c r="F20" s="116"/>
      <c r="G20" s="113"/>
      <c r="H20" s="113"/>
      <c r="I20" s="115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7"/>
      <c r="R21" s="118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7"/>
      <c r="P22" s="118"/>
      <c r="Q22" s="117"/>
      <c r="R22" s="118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5"/>
      <c r="F23" s="116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1">
        <f>SUM(E4:E23)</f>
        <v>8</v>
      </c>
      <c r="F24" s="122"/>
      <c r="G24" s="121">
        <f>SUM(G4:G23)</f>
        <v>8</v>
      </c>
      <c r="H24" s="122"/>
      <c r="I24" s="121">
        <f>SUM(I4:I23)</f>
        <v>8</v>
      </c>
      <c r="J24" s="122"/>
      <c r="K24" s="121">
        <f>SUM(K4:K23)</f>
        <v>8</v>
      </c>
      <c r="L24" s="122"/>
      <c r="M24" s="121">
        <f>SUM(M4:M23)</f>
        <v>8</v>
      </c>
      <c r="N24" s="122"/>
      <c r="O24" s="121">
        <f>SUM(O4:O23)</f>
        <v>0</v>
      </c>
      <c r="P24" s="122"/>
      <c r="Q24" s="121">
        <f>SUM(Q4:Q23)</f>
        <v>0</v>
      </c>
      <c r="R24" s="122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20" sqref="B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13/09/2015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15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6558</v>
      </c>
      <c r="B4" s="109" t="s">
        <v>120</v>
      </c>
      <c r="C4" s="47">
        <v>1</v>
      </c>
      <c r="D4" s="38" t="s">
        <v>84</v>
      </c>
      <c r="E4" s="115">
        <v>1</v>
      </c>
      <c r="F4" s="116"/>
      <c r="G4" s="115"/>
      <c r="H4" s="116"/>
      <c r="I4" s="115"/>
      <c r="J4" s="116"/>
      <c r="K4" s="115"/>
      <c r="L4" s="116"/>
      <c r="M4" s="115"/>
      <c r="N4" s="116"/>
      <c r="O4" s="115"/>
      <c r="P4" s="116"/>
      <c r="Q4" s="117"/>
      <c r="R4" s="118"/>
      <c r="S4" s="25">
        <f t="shared" ref="S4" si="0">E4+G4+I4+K4+M4+O4+Q4</f>
        <v>1</v>
      </c>
      <c r="T4" s="25">
        <f t="shared" ref="T4" si="1">SUM(S4-U4-V4)</f>
        <v>1</v>
      </c>
      <c r="U4" s="28"/>
      <c r="V4" s="28"/>
    </row>
    <row r="5" spans="1:22" x14ac:dyDescent="0.25">
      <c r="A5" s="47">
        <v>6558</v>
      </c>
      <c r="B5" s="109" t="s">
        <v>120</v>
      </c>
      <c r="C5" s="48">
        <v>2</v>
      </c>
      <c r="D5" s="38" t="s">
        <v>84</v>
      </c>
      <c r="E5" s="113">
        <v>1</v>
      </c>
      <c r="F5" s="113"/>
      <c r="G5" s="113"/>
      <c r="H5" s="113"/>
      <c r="I5" s="113"/>
      <c r="J5" s="113"/>
      <c r="K5" s="113"/>
      <c r="L5" s="113"/>
      <c r="M5" s="113"/>
      <c r="N5" s="113"/>
      <c r="O5" s="115"/>
      <c r="P5" s="116"/>
      <c r="Q5" s="117"/>
      <c r="R5" s="118"/>
      <c r="S5" s="25">
        <f t="shared" ref="S5:S23" si="2">E5+G5+I5+K5+M5+O5+Q5</f>
        <v>1</v>
      </c>
      <c r="T5" s="25">
        <f t="shared" ref="T5:T20" si="3">SUM(S5-U5-V5)</f>
        <v>1</v>
      </c>
      <c r="U5" s="28"/>
      <c r="V5" s="28"/>
    </row>
    <row r="6" spans="1:22" x14ac:dyDescent="0.25">
      <c r="A6" s="47">
        <v>6558</v>
      </c>
      <c r="B6" s="109" t="s">
        <v>120</v>
      </c>
      <c r="C6" s="47">
        <v>3</v>
      </c>
      <c r="D6" s="38" t="s">
        <v>84</v>
      </c>
      <c r="E6" s="113">
        <v>1</v>
      </c>
      <c r="F6" s="113"/>
      <c r="G6" s="113"/>
      <c r="H6" s="113"/>
      <c r="I6" s="123"/>
      <c r="J6" s="116"/>
      <c r="K6" s="113"/>
      <c r="L6" s="113"/>
      <c r="M6" s="115"/>
      <c r="N6" s="116"/>
      <c r="O6" s="115"/>
      <c r="P6" s="116"/>
      <c r="Q6" s="117"/>
      <c r="R6" s="118"/>
      <c r="S6" s="25">
        <f t="shared" si="2"/>
        <v>1</v>
      </c>
      <c r="T6" s="25">
        <f t="shared" si="3"/>
        <v>1</v>
      </c>
      <c r="U6" s="28"/>
      <c r="V6" s="28"/>
    </row>
    <row r="7" spans="1:22" x14ac:dyDescent="0.25">
      <c r="A7" s="47">
        <v>6558</v>
      </c>
      <c r="B7" s="109" t="s">
        <v>120</v>
      </c>
      <c r="C7" s="47">
        <v>4</v>
      </c>
      <c r="D7" s="38" t="s">
        <v>84</v>
      </c>
      <c r="E7" s="113">
        <v>1</v>
      </c>
      <c r="F7" s="113"/>
      <c r="G7" s="113"/>
      <c r="H7" s="113"/>
      <c r="I7" s="123"/>
      <c r="J7" s="116"/>
      <c r="K7" s="113"/>
      <c r="L7" s="113"/>
      <c r="M7" s="115"/>
      <c r="N7" s="116"/>
      <c r="O7" s="115"/>
      <c r="P7" s="116"/>
      <c r="Q7" s="117"/>
      <c r="R7" s="118"/>
      <c r="S7" s="25">
        <f t="shared" si="2"/>
        <v>1</v>
      </c>
      <c r="T7" s="25">
        <f t="shared" si="3"/>
        <v>1</v>
      </c>
      <c r="U7" s="28"/>
      <c r="V7" s="28"/>
    </row>
    <row r="8" spans="1:22" x14ac:dyDescent="0.25">
      <c r="A8" s="47">
        <v>6558</v>
      </c>
      <c r="B8" s="109" t="s">
        <v>120</v>
      </c>
      <c r="C8" s="47">
        <v>5</v>
      </c>
      <c r="D8" s="38" t="s">
        <v>84</v>
      </c>
      <c r="E8" s="113">
        <v>1</v>
      </c>
      <c r="F8" s="113"/>
      <c r="G8" s="113"/>
      <c r="H8" s="113"/>
      <c r="I8" s="123"/>
      <c r="J8" s="116"/>
      <c r="K8" s="113"/>
      <c r="L8" s="113"/>
      <c r="M8" s="115"/>
      <c r="N8" s="116"/>
      <c r="O8" s="115"/>
      <c r="P8" s="116"/>
      <c r="Q8" s="117"/>
      <c r="R8" s="118"/>
      <c r="S8" s="25">
        <f t="shared" si="2"/>
        <v>1</v>
      </c>
      <c r="T8" s="25">
        <f t="shared" si="3"/>
        <v>1</v>
      </c>
      <c r="U8" s="28"/>
      <c r="V8" s="28"/>
    </row>
    <row r="9" spans="1:22" x14ac:dyDescent="0.25">
      <c r="A9" s="47">
        <v>6344</v>
      </c>
      <c r="B9" s="109" t="s">
        <v>116</v>
      </c>
      <c r="C9" s="48">
        <v>68</v>
      </c>
      <c r="D9" s="38" t="s">
        <v>70</v>
      </c>
      <c r="E9" s="115">
        <v>1</v>
      </c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2"/>
        <v>1</v>
      </c>
      <c r="T9" s="25">
        <f t="shared" si="3"/>
        <v>1</v>
      </c>
      <c r="U9" s="28"/>
      <c r="V9" s="28"/>
    </row>
    <row r="10" spans="1:22" x14ac:dyDescent="0.25">
      <c r="A10" s="47">
        <v>6454</v>
      </c>
      <c r="B10" s="109" t="s">
        <v>121</v>
      </c>
      <c r="C10" s="47">
        <v>17</v>
      </c>
      <c r="D10" s="38" t="s">
        <v>90</v>
      </c>
      <c r="E10" s="115">
        <v>0.5</v>
      </c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2"/>
        <v>0.5</v>
      </c>
      <c r="T10" s="25">
        <f t="shared" si="3"/>
        <v>0.5</v>
      </c>
      <c r="U10" s="28"/>
      <c r="V10" s="28"/>
    </row>
    <row r="11" spans="1:22" x14ac:dyDescent="0.25">
      <c r="A11" s="47">
        <v>6419</v>
      </c>
      <c r="B11" s="109" t="s">
        <v>122</v>
      </c>
      <c r="C11" s="47">
        <v>9</v>
      </c>
      <c r="D11" s="38" t="s">
        <v>78</v>
      </c>
      <c r="E11" s="115">
        <v>1</v>
      </c>
      <c r="F11" s="116"/>
      <c r="G11" s="115">
        <v>5.5</v>
      </c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2"/>
        <v>6.5</v>
      </c>
      <c r="T11" s="25">
        <f t="shared" si="3"/>
        <v>6.5</v>
      </c>
      <c r="U11" s="28"/>
      <c r="V11" s="28"/>
    </row>
    <row r="12" spans="1:22" x14ac:dyDescent="0.25">
      <c r="A12" s="47">
        <v>6445</v>
      </c>
      <c r="B12" s="109" t="s">
        <v>117</v>
      </c>
      <c r="C12" s="47">
        <v>19</v>
      </c>
      <c r="D12" s="38" t="s">
        <v>96</v>
      </c>
      <c r="E12" s="115"/>
      <c r="F12" s="116"/>
      <c r="G12" s="115">
        <v>2</v>
      </c>
      <c r="H12" s="116"/>
      <c r="I12" s="115">
        <v>2.5</v>
      </c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2"/>
        <v>4.5</v>
      </c>
      <c r="T12" s="25">
        <f t="shared" si="3"/>
        <v>4.5</v>
      </c>
      <c r="U12" s="28"/>
      <c r="V12" s="28"/>
    </row>
    <row r="13" spans="1:22" x14ac:dyDescent="0.25">
      <c r="A13" s="47">
        <v>6445</v>
      </c>
      <c r="B13" s="109" t="s">
        <v>117</v>
      </c>
      <c r="C13" s="47">
        <v>21</v>
      </c>
      <c r="D13" s="27" t="s">
        <v>93</v>
      </c>
      <c r="E13" s="115"/>
      <c r="F13" s="116"/>
      <c r="G13" s="115"/>
      <c r="H13" s="116"/>
      <c r="I13" s="115">
        <v>1</v>
      </c>
      <c r="J13" s="116"/>
      <c r="K13" s="115">
        <v>3.5</v>
      </c>
      <c r="L13" s="116"/>
      <c r="M13" s="115">
        <v>3.5</v>
      </c>
      <c r="N13" s="116"/>
      <c r="O13" s="115"/>
      <c r="P13" s="116"/>
      <c r="Q13" s="117"/>
      <c r="R13" s="118"/>
      <c r="S13" s="25">
        <f t="shared" si="2"/>
        <v>8</v>
      </c>
      <c r="T13" s="25">
        <f t="shared" si="3"/>
        <v>8</v>
      </c>
      <c r="U13" s="28"/>
      <c r="V13" s="28"/>
    </row>
    <row r="14" spans="1:22" x14ac:dyDescent="0.25">
      <c r="A14" s="47">
        <v>6445</v>
      </c>
      <c r="B14" s="109" t="s">
        <v>117</v>
      </c>
      <c r="C14" s="47">
        <v>20</v>
      </c>
      <c r="D14" s="27" t="s">
        <v>102</v>
      </c>
      <c r="E14" s="115"/>
      <c r="F14" s="116"/>
      <c r="G14" s="115"/>
      <c r="H14" s="116"/>
      <c r="I14" s="115">
        <v>1.5</v>
      </c>
      <c r="J14" s="116"/>
      <c r="K14" s="115">
        <v>3</v>
      </c>
      <c r="L14" s="116"/>
      <c r="M14" s="115">
        <v>3</v>
      </c>
      <c r="N14" s="116"/>
      <c r="O14" s="115"/>
      <c r="P14" s="116"/>
      <c r="Q14" s="117"/>
      <c r="R14" s="118"/>
      <c r="S14" s="25">
        <f t="shared" si="2"/>
        <v>7.5</v>
      </c>
      <c r="T14" s="25">
        <f t="shared" si="3"/>
        <v>7.5</v>
      </c>
      <c r="U14" s="28"/>
      <c r="V14" s="28"/>
    </row>
    <row r="15" spans="1:22" x14ac:dyDescent="0.25">
      <c r="A15" s="47">
        <v>6419</v>
      </c>
      <c r="B15" s="109" t="s">
        <v>122</v>
      </c>
      <c r="C15" s="93" t="s">
        <v>103</v>
      </c>
      <c r="D15" s="27" t="s">
        <v>79</v>
      </c>
      <c r="E15" s="115"/>
      <c r="F15" s="116"/>
      <c r="G15" s="115"/>
      <c r="H15" s="116"/>
      <c r="I15" s="115">
        <v>2.5</v>
      </c>
      <c r="J15" s="116"/>
      <c r="K15" s="115">
        <v>1.5</v>
      </c>
      <c r="L15" s="116"/>
      <c r="M15" s="115"/>
      <c r="N15" s="116"/>
      <c r="O15" s="115"/>
      <c r="P15" s="116"/>
      <c r="Q15" s="117"/>
      <c r="R15" s="118"/>
      <c r="S15" s="25">
        <f t="shared" si="2"/>
        <v>4</v>
      </c>
      <c r="T15" s="25">
        <f t="shared" si="3"/>
        <v>4</v>
      </c>
      <c r="U15" s="28"/>
      <c r="V15" s="28"/>
    </row>
    <row r="16" spans="1:22" x14ac:dyDescent="0.25">
      <c r="A16" s="70"/>
      <c r="B16" s="47"/>
      <c r="C16" s="47"/>
      <c r="D16" s="55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57"/>
      <c r="B17" s="47"/>
      <c r="C17" s="47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73"/>
      <c r="B19" s="73"/>
      <c r="C19" s="73"/>
      <c r="D19" s="23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>
        <v>3600</v>
      </c>
      <c r="B20" s="47" t="s">
        <v>118</v>
      </c>
      <c r="C20" s="47"/>
      <c r="D20" s="27" t="s">
        <v>97</v>
      </c>
      <c r="E20" s="115">
        <v>0.5</v>
      </c>
      <c r="F20" s="116"/>
      <c r="G20" s="115">
        <v>0.5</v>
      </c>
      <c r="H20" s="116"/>
      <c r="I20" s="115">
        <v>0.5</v>
      </c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2"/>
        <v>1.5</v>
      </c>
      <c r="T20" s="25">
        <f t="shared" si="3"/>
        <v>1.5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7"/>
      <c r="P21" s="118"/>
      <c r="Q21" s="117"/>
      <c r="R21" s="118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7"/>
      <c r="P22" s="118"/>
      <c r="Q22" s="117"/>
      <c r="R22" s="118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1">
        <f>SUM(E4:E22)</f>
        <v>8</v>
      </c>
      <c r="F23" s="122"/>
      <c r="G23" s="121">
        <f>SUM(G4:G22)</f>
        <v>8</v>
      </c>
      <c r="H23" s="122"/>
      <c r="I23" s="121">
        <f>SUM(I4:I22)</f>
        <v>8</v>
      </c>
      <c r="J23" s="122"/>
      <c r="K23" s="121">
        <f>SUM(K4:K22)</f>
        <v>8</v>
      </c>
      <c r="L23" s="122"/>
      <c r="M23" s="121">
        <f>SUM(M4:M22)</f>
        <v>6.5</v>
      </c>
      <c r="N23" s="122"/>
      <c r="O23" s="121">
        <f>SUM(O4:O22)</f>
        <v>0</v>
      </c>
      <c r="P23" s="122"/>
      <c r="Q23" s="121">
        <f>SUM(Q4:Q22)</f>
        <v>0</v>
      </c>
      <c r="R23" s="122"/>
      <c r="S23" s="25">
        <f t="shared" si="2"/>
        <v>38.5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95"/>
      <c r="L24" s="96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38.5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-1.5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-1.5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38.5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SUM(S17:S20)</f>
        <v>1.5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38.5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17" sqref="B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13/09/2015</v>
      </c>
      <c r="B2" s="61"/>
      <c r="C2" s="61"/>
      <c r="D2" s="61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52">
        <v>8</v>
      </c>
      <c r="N3" s="52">
        <v>16.3</v>
      </c>
      <c r="O3" s="62"/>
      <c r="P3" s="62"/>
      <c r="Q3" s="97"/>
      <c r="R3" s="97"/>
      <c r="S3" s="25"/>
      <c r="T3" s="25"/>
      <c r="U3" s="26"/>
      <c r="V3" s="26"/>
    </row>
    <row r="4" spans="1:22" x14ac:dyDescent="0.25">
      <c r="A4" s="47">
        <v>6344</v>
      </c>
      <c r="B4" s="109" t="s">
        <v>116</v>
      </c>
      <c r="C4" s="48">
        <v>58</v>
      </c>
      <c r="D4" s="38" t="s">
        <v>67</v>
      </c>
      <c r="E4" s="113">
        <v>8</v>
      </c>
      <c r="F4" s="113"/>
      <c r="G4" s="113">
        <v>8</v>
      </c>
      <c r="H4" s="113"/>
      <c r="I4" s="113">
        <v>2</v>
      </c>
      <c r="J4" s="113"/>
      <c r="K4" s="113"/>
      <c r="L4" s="113"/>
      <c r="M4" s="113"/>
      <c r="N4" s="113"/>
      <c r="O4" s="115"/>
      <c r="P4" s="116"/>
      <c r="Q4" s="117"/>
      <c r="R4" s="118"/>
      <c r="S4" s="25">
        <f>E4+G4+I4+K4+M4+O4+Q4</f>
        <v>18</v>
      </c>
      <c r="T4" s="25">
        <f t="shared" ref="T4:T17" si="0">SUM(S4-U4-V4)</f>
        <v>18</v>
      </c>
      <c r="U4" s="28"/>
      <c r="V4" s="28"/>
    </row>
    <row r="5" spans="1:22" x14ac:dyDescent="0.25">
      <c r="A5" s="47">
        <v>6445</v>
      </c>
      <c r="B5" s="109" t="s">
        <v>117</v>
      </c>
      <c r="C5" s="47">
        <v>19</v>
      </c>
      <c r="D5" s="27" t="s">
        <v>79</v>
      </c>
      <c r="E5" s="113"/>
      <c r="F5" s="113"/>
      <c r="G5" s="113"/>
      <c r="H5" s="113"/>
      <c r="I5" s="113">
        <v>1</v>
      </c>
      <c r="J5" s="113"/>
      <c r="K5" s="113"/>
      <c r="L5" s="113"/>
      <c r="M5" s="113"/>
      <c r="N5" s="113"/>
      <c r="O5" s="115"/>
      <c r="P5" s="116"/>
      <c r="Q5" s="117"/>
      <c r="R5" s="118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6419</v>
      </c>
      <c r="B6" s="109" t="s">
        <v>122</v>
      </c>
      <c r="C6" s="93" t="s">
        <v>103</v>
      </c>
      <c r="D6" s="27" t="s">
        <v>79</v>
      </c>
      <c r="E6" s="113"/>
      <c r="F6" s="113"/>
      <c r="G6" s="113"/>
      <c r="H6" s="113"/>
      <c r="I6" s="123"/>
      <c r="J6" s="116"/>
      <c r="K6" s="123">
        <v>1</v>
      </c>
      <c r="L6" s="116"/>
      <c r="M6" s="123"/>
      <c r="N6" s="116"/>
      <c r="O6" s="115"/>
      <c r="P6" s="116"/>
      <c r="Q6" s="117"/>
      <c r="R6" s="118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7">
        <v>6454</v>
      </c>
      <c r="B7" s="109" t="s">
        <v>121</v>
      </c>
      <c r="C7" s="47">
        <v>17</v>
      </c>
      <c r="D7" s="38" t="s">
        <v>90</v>
      </c>
      <c r="E7" s="113"/>
      <c r="F7" s="113"/>
      <c r="G7" s="113"/>
      <c r="H7" s="113"/>
      <c r="I7" s="123"/>
      <c r="J7" s="116"/>
      <c r="K7" s="115">
        <v>0.5</v>
      </c>
      <c r="L7" s="116"/>
      <c r="M7" s="123">
        <v>1.5</v>
      </c>
      <c r="N7" s="116"/>
      <c r="O7" s="115"/>
      <c r="P7" s="116"/>
      <c r="Q7" s="117"/>
      <c r="R7" s="118"/>
      <c r="S7" s="25">
        <f t="shared" ref="S7" si="2">E7+G7+I7+K7+M7+O7+Q7</f>
        <v>2</v>
      </c>
      <c r="T7" s="25">
        <f t="shared" ref="T7" si="3">SUM(S7-U7-V7)</f>
        <v>2</v>
      </c>
      <c r="U7" s="28"/>
      <c r="V7" s="28"/>
    </row>
    <row r="8" spans="1:22" x14ac:dyDescent="0.25">
      <c r="A8" s="47">
        <v>6445</v>
      </c>
      <c r="B8" s="109" t="s">
        <v>117</v>
      </c>
      <c r="C8" s="47">
        <v>21</v>
      </c>
      <c r="D8" s="27" t="s">
        <v>93</v>
      </c>
      <c r="E8" s="113"/>
      <c r="F8" s="113"/>
      <c r="G8" s="113"/>
      <c r="H8" s="113"/>
      <c r="I8" s="123"/>
      <c r="J8" s="116"/>
      <c r="K8" s="123"/>
      <c r="L8" s="116"/>
      <c r="M8" s="123">
        <v>3</v>
      </c>
      <c r="N8" s="116"/>
      <c r="O8" s="115"/>
      <c r="P8" s="116"/>
      <c r="Q8" s="117"/>
      <c r="R8" s="118"/>
      <c r="S8" s="25">
        <f t="shared" ref="S8" si="4">E8+G8+I8+K8+M8+O8+Q8</f>
        <v>3</v>
      </c>
      <c r="T8" s="25">
        <f t="shared" ref="T8" si="5">SUM(S8-U8-V8)</f>
        <v>3</v>
      </c>
      <c r="U8" s="28"/>
      <c r="V8" s="28"/>
    </row>
    <row r="9" spans="1:22" x14ac:dyDescent="0.25">
      <c r="A9" s="47">
        <v>6445</v>
      </c>
      <c r="B9" s="109" t="s">
        <v>117</v>
      </c>
      <c r="C9" s="47">
        <v>20</v>
      </c>
      <c r="D9" s="27" t="s">
        <v>102</v>
      </c>
      <c r="E9" s="115"/>
      <c r="F9" s="116"/>
      <c r="G9" s="115"/>
      <c r="H9" s="116"/>
      <c r="I9" s="115"/>
      <c r="J9" s="116"/>
      <c r="K9" s="115"/>
      <c r="L9" s="116"/>
      <c r="M9" s="115">
        <v>3.5</v>
      </c>
      <c r="N9" s="116"/>
      <c r="O9" s="115"/>
      <c r="P9" s="116"/>
      <c r="Q9" s="117"/>
      <c r="R9" s="118"/>
      <c r="S9" s="25">
        <f t="shared" si="1"/>
        <v>3.5</v>
      </c>
      <c r="T9" s="25">
        <f t="shared" si="0"/>
        <v>3.5</v>
      </c>
      <c r="U9" s="28"/>
      <c r="V9" s="28"/>
    </row>
    <row r="10" spans="1:22" x14ac:dyDescent="0.25">
      <c r="A10" s="81"/>
      <c r="B10" s="47"/>
      <c r="C10" s="47"/>
      <c r="D10" s="38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4"/>
      <c r="B11" s="47"/>
      <c r="C11" s="47"/>
      <c r="D11" s="38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3"/>
      <c r="B12" s="47"/>
      <c r="C12" s="47"/>
      <c r="D12" s="27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3"/>
      <c r="B14" s="47"/>
      <c r="C14" s="47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3"/>
      <c r="B15" s="47"/>
      <c r="C15" s="47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3"/>
      <c r="B16" s="47"/>
      <c r="C16" s="47"/>
      <c r="D16" s="2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>
        <v>3600</v>
      </c>
      <c r="B17" s="47" t="s">
        <v>118</v>
      </c>
      <c r="C17" s="47"/>
      <c r="D17" s="27" t="s">
        <v>98</v>
      </c>
      <c r="E17" s="115"/>
      <c r="F17" s="116"/>
      <c r="G17" s="115"/>
      <c r="H17" s="116"/>
      <c r="I17" s="115">
        <v>5</v>
      </c>
      <c r="J17" s="116"/>
      <c r="K17" s="115">
        <v>6.5</v>
      </c>
      <c r="L17" s="116"/>
      <c r="M17" s="115"/>
      <c r="N17" s="116"/>
      <c r="O17" s="115"/>
      <c r="P17" s="116"/>
      <c r="Q17" s="117"/>
      <c r="R17" s="118"/>
      <c r="S17" s="25">
        <f t="shared" si="1"/>
        <v>11.5</v>
      </c>
      <c r="T17" s="25">
        <f t="shared" si="0"/>
        <v>11.5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7"/>
      <c r="F18" s="118"/>
      <c r="G18" s="117"/>
      <c r="H18" s="118"/>
      <c r="I18" s="117"/>
      <c r="J18" s="118"/>
      <c r="K18" s="115"/>
      <c r="L18" s="116"/>
      <c r="M18" s="115"/>
      <c r="N18" s="116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9"/>
      <c r="F21" s="60">
        <v>8</v>
      </c>
      <c r="G21" s="59"/>
      <c r="H21" s="60">
        <v>8</v>
      </c>
      <c r="I21" s="59"/>
      <c r="J21" s="60">
        <v>8</v>
      </c>
      <c r="K21" s="59"/>
      <c r="L21" s="60">
        <v>8</v>
      </c>
      <c r="M21" s="59"/>
      <c r="N21" s="60">
        <v>8</v>
      </c>
      <c r="O21" s="59"/>
      <c r="P21" s="60"/>
      <c r="Q21" s="59"/>
      <c r="R21" s="60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f>SUM(S15:S17)</f>
        <v>11.5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14" sqref="G14:H1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13/09/2015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/>
      <c r="B4" s="47"/>
      <c r="C4" s="48"/>
      <c r="D4" s="5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5"/>
      <c r="P4" s="116"/>
      <c r="Q4" s="117"/>
      <c r="R4" s="118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7"/>
      <c r="B5" s="47"/>
      <c r="C5" s="48"/>
      <c r="D5" s="54"/>
      <c r="E5" s="114"/>
      <c r="F5" s="114"/>
      <c r="G5" s="114"/>
      <c r="H5" s="114"/>
      <c r="I5" s="124"/>
      <c r="J5" s="120"/>
      <c r="K5" s="124"/>
      <c r="L5" s="120"/>
      <c r="M5" s="119"/>
      <c r="N5" s="120"/>
      <c r="O5" s="115"/>
      <c r="P5" s="116"/>
      <c r="Q5" s="117"/>
      <c r="R5" s="118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8"/>
      <c r="D6" s="38"/>
      <c r="E6" s="114"/>
      <c r="F6" s="114"/>
      <c r="G6" s="114"/>
      <c r="H6" s="114"/>
      <c r="I6" s="124"/>
      <c r="J6" s="120"/>
      <c r="K6" s="119"/>
      <c r="L6" s="120"/>
      <c r="M6" s="119"/>
      <c r="N6" s="120"/>
      <c r="O6" s="115"/>
      <c r="P6" s="116"/>
      <c r="Q6" s="117"/>
      <c r="R6" s="11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8"/>
      <c r="D7" s="54"/>
      <c r="E7" s="114"/>
      <c r="F7" s="114"/>
      <c r="G7" s="114"/>
      <c r="H7" s="114"/>
      <c r="I7" s="124"/>
      <c r="J7" s="120"/>
      <c r="K7" s="119"/>
      <c r="L7" s="120"/>
      <c r="M7" s="119"/>
      <c r="N7" s="120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14"/>
      <c r="F8" s="114"/>
      <c r="G8" s="114"/>
      <c r="H8" s="114"/>
      <c r="I8" s="124"/>
      <c r="J8" s="120"/>
      <c r="K8" s="119"/>
      <c r="L8" s="120"/>
      <c r="M8" s="119"/>
      <c r="N8" s="120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0"/>
      <c r="B9" s="47"/>
      <c r="C9" s="48"/>
      <c r="D9" s="38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0"/>
      <c r="B10" s="47"/>
      <c r="C10" s="47"/>
      <c r="D10" s="27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0"/>
      <c r="B11" s="47"/>
      <c r="C11" s="47"/>
      <c r="D11" s="27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0"/>
      <c r="B12" s="47"/>
      <c r="C12" s="47"/>
      <c r="D12" s="27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0"/>
      <c r="B16" s="47"/>
      <c r="C16" s="47"/>
      <c r="D16" s="27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5"/>
      <c r="P17" s="116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0</v>
      </c>
      <c r="F20" s="122"/>
      <c r="G20" s="121">
        <f>SUM(G4:G19)</f>
        <v>0</v>
      </c>
      <c r="H20" s="122"/>
      <c r="I20" s="121">
        <f>SUM(I4:I19)</f>
        <v>0</v>
      </c>
      <c r="J20" s="122"/>
      <c r="K20" s="121">
        <f>SUM(K4:K19)</f>
        <v>0</v>
      </c>
      <c r="L20" s="122"/>
      <c r="M20" s="121">
        <f>SUM(M4:M19)</f>
        <v>0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-37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103" t="s">
        <v>64</v>
      </c>
      <c r="J23" s="103"/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4" sqref="B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13/09/2015</v>
      </c>
      <c r="B2" s="89"/>
      <c r="C2" s="89"/>
      <c r="D2" s="8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10.3</v>
      </c>
      <c r="L3" s="71">
        <v>16.3</v>
      </c>
      <c r="M3" s="71">
        <v>8</v>
      </c>
      <c r="N3" s="71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118</v>
      </c>
      <c r="C4" s="49"/>
      <c r="D4" s="38" t="s">
        <v>77</v>
      </c>
      <c r="E4" s="113">
        <v>8</v>
      </c>
      <c r="F4" s="113"/>
      <c r="G4" s="113">
        <v>8</v>
      </c>
      <c r="H4" s="113"/>
      <c r="I4" s="113">
        <v>8</v>
      </c>
      <c r="J4" s="113"/>
      <c r="K4" s="113">
        <v>5.5</v>
      </c>
      <c r="L4" s="113"/>
      <c r="M4" s="113">
        <v>8</v>
      </c>
      <c r="N4" s="113"/>
      <c r="O4" s="115"/>
      <c r="P4" s="116"/>
      <c r="Q4" s="117"/>
      <c r="R4" s="118"/>
      <c r="S4" s="25">
        <f>E4+G4+I4+K4+M4+O4+Q4</f>
        <v>37.5</v>
      </c>
      <c r="T4" s="25">
        <f t="shared" ref="T4:T17" si="0">SUM(S4-U4-V4)</f>
        <v>37.5</v>
      </c>
      <c r="U4" s="28"/>
      <c r="V4" s="28"/>
    </row>
    <row r="5" spans="1:22" x14ac:dyDescent="0.25">
      <c r="A5" s="47"/>
      <c r="B5" s="49"/>
      <c r="C5" s="47"/>
      <c r="D5" s="38"/>
      <c r="E5" s="113"/>
      <c r="F5" s="113"/>
      <c r="G5" s="113"/>
      <c r="H5" s="113"/>
      <c r="I5" s="123"/>
      <c r="J5" s="116"/>
      <c r="K5" s="115"/>
      <c r="L5" s="116"/>
      <c r="M5" s="115"/>
      <c r="N5" s="116"/>
      <c r="O5" s="115"/>
      <c r="P5" s="116"/>
      <c r="Q5" s="117"/>
      <c r="R5" s="118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8"/>
      <c r="D6" s="38"/>
      <c r="E6" s="113"/>
      <c r="F6" s="113"/>
      <c r="G6" s="113"/>
      <c r="H6" s="113"/>
      <c r="I6" s="123"/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8"/>
      <c r="D7" s="54"/>
      <c r="E7" s="113"/>
      <c r="F7" s="113"/>
      <c r="G7" s="113"/>
      <c r="H7" s="113"/>
      <c r="I7" s="123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13"/>
      <c r="F8" s="113"/>
      <c r="G8" s="113"/>
      <c r="H8" s="113"/>
      <c r="I8" s="123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90"/>
      <c r="B9" s="47"/>
      <c r="C9" s="48"/>
      <c r="D9" s="38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0"/>
      <c r="B10" s="47"/>
      <c r="C10" s="47"/>
      <c r="D10" s="27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0"/>
      <c r="B11" s="47"/>
      <c r="C11" s="47"/>
      <c r="D11" s="27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0"/>
      <c r="B12" s="47"/>
      <c r="C12" s="47"/>
      <c r="D12" s="27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90"/>
      <c r="B13" s="47"/>
      <c r="C13" s="47"/>
      <c r="D13" s="27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90"/>
      <c r="B14" s="47"/>
      <c r="C14" s="47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90"/>
      <c r="B15" s="47"/>
      <c r="C15" s="47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0"/>
      <c r="B16" s="47"/>
      <c r="C16" s="47"/>
      <c r="D16" s="2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8</v>
      </c>
      <c r="J20" s="122"/>
      <c r="K20" s="121">
        <f>SUM(K4:K19)</f>
        <v>5.5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37.5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87"/>
      <c r="F21" s="88">
        <v>8</v>
      </c>
      <c r="G21" s="87"/>
      <c r="H21" s="88">
        <v>8</v>
      </c>
      <c r="I21" s="87"/>
      <c r="J21" s="88">
        <v>8</v>
      </c>
      <c r="K21" s="87"/>
      <c r="L21" s="88">
        <v>8</v>
      </c>
      <c r="M21" s="91"/>
      <c r="N21" s="92">
        <v>8</v>
      </c>
      <c r="O21" s="87"/>
      <c r="P21" s="88"/>
      <c r="Q21" s="87"/>
      <c r="R21" s="88"/>
      <c r="S21" s="25">
        <f>SUM(E21:R21)</f>
        <v>40</v>
      </c>
      <c r="T21" s="25">
        <f>SUM(T4:T20)</f>
        <v>37.5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-2.5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37.5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37.5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zoomScale="90" zoomScaleNormal="90" workbookViewId="0">
      <selection activeCell="E23" sqref="E23:N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13/09/2015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12.3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6558</v>
      </c>
      <c r="B4" s="109" t="s">
        <v>120</v>
      </c>
      <c r="C4" s="47">
        <v>1</v>
      </c>
      <c r="D4" s="38" t="s">
        <v>84</v>
      </c>
      <c r="E4" s="115">
        <v>1</v>
      </c>
      <c r="F4" s="116"/>
      <c r="G4" s="115"/>
      <c r="H4" s="116"/>
      <c r="I4" s="115"/>
      <c r="J4" s="116"/>
      <c r="K4" s="115"/>
      <c r="L4" s="116"/>
      <c r="M4" s="113"/>
      <c r="N4" s="113"/>
      <c r="O4" s="115"/>
      <c r="P4" s="116"/>
      <c r="Q4" s="117"/>
      <c r="R4" s="118"/>
      <c r="S4" s="25">
        <f>E4+G4+I4+K4+M4+O4+Q4</f>
        <v>1</v>
      </c>
      <c r="T4" s="25">
        <f t="shared" ref="T4:T27" si="0">SUM(S4-U4-V4)</f>
        <v>1</v>
      </c>
      <c r="U4" s="28"/>
      <c r="V4" s="28"/>
    </row>
    <row r="5" spans="1:22" x14ac:dyDescent="0.25">
      <c r="A5" s="47">
        <v>6558</v>
      </c>
      <c r="B5" s="109" t="s">
        <v>120</v>
      </c>
      <c r="C5" s="48">
        <v>2</v>
      </c>
      <c r="D5" s="38" t="s">
        <v>84</v>
      </c>
      <c r="E5" s="115">
        <v>1</v>
      </c>
      <c r="F5" s="116"/>
      <c r="G5" s="113"/>
      <c r="H5" s="113"/>
      <c r="I5" s="123"/>
      <c r="J5" s="116"/>
      <c r="K5" s="115"/>
      <c r="L5" s="116"/>
      <c r="M5" s="115"/>
      <c r="N5" s="116"/>
      <c r="O5" s="115"/>
      <c r="P5" s="116"/>
      <c r="Q5" s="117"/>
      <c r="R5" s="118"/>
      <c r="S5" s="25">
        <f t="shared" ref="S5:S30" si="1"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6558</v>
      </c>
      <c r="B6" s="109" t="s">
        <v>120</v>
      </c>
      <c r="C6" s="47">
        <v>3</v>
      </c>
      <c r="D6" s="38" t="s">
        <v>84</v>
      </c>
      <c r="E6" s="115">
        <v>1</v>
      </c>
      <c r="F6" s="116"/>
      <c r="G6" s="113"/>
      <c r="H6" s="113"/>
      <c r="I6" s="123"/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7">
        <v>6558</v>
      </c>
      <c r="B7" s="109" t="s">
        <v>120</v>
      </c>
      <c r="C7" s="47">
        <v>4</v>
      </c>
      <c r="D7" s="38" t="s">
        <v>84</v>
      </c>
      <c r="E7" s="115">
        <v>1</v>
      </c>
      <c r="F7" s="116"/>
      <c r="G7" s="113"/>
      <c r="H7" s="113"/>
      <c r="I7" s="123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6558</v>
      </c>
      <c r="B8" s="109" t="s">
        <v>120</v>
      </c>
      <c r="C8" s="47">
        <v>5</v>
      </c>
      <c r="D8" s="38" t="s">
        <v>84</v>
      </c>
      <c r="E8" s="115">
        <v>1</v>
      </c>
      <c r="F8" s="116"/>
      <c r="G8" s="113"/>
      <c r="H8" s="113"/>
      <c r="I8" s="123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>
        <v>6344</v>
      </c>
      <c r="B9" s="109" t="s">
        <v>116</v>
      </c>
      <c r="C9" s="48">
        <v>68</v>
      </c>
      <c r="D9" s="38" t="s">
        <v>70</v>
      </c>
      <c r="E9" s="115">
        <v>1</v>
      </c>
      <c r="F9" s="116"/>
      <c r="G9" s="113"/>
      <c r="H9" s="113"/>
      <c r="I9" s="115">
        <v>0.5</v>
      </c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47">
        <v>6454</v>
      </c>
      <c r="B10" s="109" t="s">
        <v>121</v>
      </c>
      <c r="C10" s="47">
        <v>17</v>
      </c>
      <c r="D10" s="38" t="s">
        <v>90</v>
      </c>
      <c r="E10" s="115">
        <v>0.5</v>
      </c>
      <c r="F10" s="116"/>
      <c r="G10" s="113"/>
      <c r="H10" s="113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47">
        <v>6419</v>
      </c>
      <c r="B11" s="109" t="s">
        <v>122</v>
      </c>
      <c r="C11" s="47">
        <v>9</v>
      </c>
      <c r="D11" s="38" t="s">
        <v>78</v>
      </c>
      <c r="E11" s="115">
        <v>0.5</v>
      </c>
      <c r="F11" s="116"/>
      <c r="G11" s="113">
        <v>5</v>
      </c>
      <c r="H11" s="113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5.5</v>
      </c>
      <c r="T11" s="25">
        <f t="shared" si="0"/>
        <v>5.5</v>
      </c>
      <c r="U11" s="28"/>
      <c r="V11" s="28"/>
    </row>
    <row r="12" spans="1:22" x14ac:dyDescent="0.25">
      <c r="A12" s="47">
        <v>6445</v>
      </c>
      <c r="B12" s="109" t="s">
        <v>117</v>
      </c>
      <c r="C12" s="47">
        <v>19</v>
      </c>
      <c r="D12" s="38" t="s">
        <v>91</v>
      </c>
      <c r="E12" s="115"/>
      <c r="F12" s="116"/>
      <c r="G12" s="113">
        <v>2</v>
      </c>
      <c r="H12" s="113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2</v>
      </c>
      <c r="T12" s="25">
        <f t="shared" si="0"/>
        <v>2</v>
      </c>
      <c r="U12" s="28"/>
      <c r="V12" s="28"/>
    </row>
    <row r="13" spans="1:22" x14ac:dyDescent="0.25">
      <c r="A13" s="47">
        <v>6445</v>
      </c>
      <c r="B13" s="109" t="s">
        <v>117</v>
      </c>
      <c r="C13" s="47">
        <v>22</v>
      </c>
      <c r="D13" s="27" t="s">
        <v>92</v>
      </c>
      <c r="E13" s="115"/>
      <c r="F13" s="116"/>
      <c r="G13" s="113"/>
      <c r="H13" s="113"/>
      <c r="I13" s="115">
        <v>1.5</v>
      </c>
      <c r="J13" s="116"/>
      <c r="K13" s="115"/>
      <c r="L13" s="116"/>
      <c r="M13" s="115">
        <v>0.5</v>
      </c>
      <c r="N13" s="116"/>
      <c r="O13" s="115"/>
      <c r="P13" s="116"/>
      <c r="Q13" s="117"/>
      <c r="R13" s="118"/>
      <c r="S13" s="25">
        <f>E13+G13+I13+K13+M13+O13+Q13</f>
        <v>2</v>
      </c>
      <c r="T13" s="25">
        <f>SUM(S13-U13-V13)</f>
        <v>2</v>
      </c>
      <c r="U13" s="28"/>
      <c r="V13" s="28"/>
    </row>
    <row r="14" spans="1:22" x14ac:dyDescent="0.25">
      <c r="A14" s="47">
        <v>6445</v>
      </c>
      <c r="B14" s="109" t="s">
        <v>117</v>
      </c>
      <c r="C14" s="47">
        <v>21</v>
      </c>
      <c r="D14" s="27" t="s">
        <v>93</v>
      </c>
      <c r="E14" s="115"/>
      <c r="F14" s="116"/>
      <c r="G14" s="113"/>
      <c r="H14" s="113"/>
      <c r="I14" s="115">
        <v>2</v>
      </c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ref="S14:S23" si="2">E14+G14+I14+K14+M14+O14+Q14</f>
        <v>2</v>
      </c>
      <c r="T14" s="25">
        <f t="shared" ref="T14:T23" si="3">SUM(S14-U14-V14)</f>
        <v>2</v>
      </c>
      <c r="U14" s="28"/>
      <c r="V14" s="28"/>
    </row>
    <row r="15" spans="1:22" x14ac:dyDescent="0.25">
      <c r="A15" s="47">
        <v>6445</v>
      </c>
      <c r="B15" s="109" t="s">
        <v>117</v>
      </c>
      <c r="C15" s="47">
        <v>20</v>
      </c>
      <c r="D15" s="27" t="s">
        <v>93</v>
      </c>
      <c r="E15" s="115"/>
      <c r="F15" s="116"/>
      <c r="G15" s="115"/>
      <c r="H15" s="116"/>
      <c r="I15" s="115">
        <v>2</v>
      </c>
      <c r="J15" s="116"/>
      <c r="K15" s="115"/>
      <c r="L15" s="116"/>
      <c r="M15" s="115">
        <v>1</v>
      </c>
      <c r="N15" s="116"/>
      <c r="O15" s="115"/>
      <c r="P15" s="116"/>
      <c r="Q15" s="117"/>
      <c r="R15" s="118"/>
      <c r="S15" s="25">
        <f t="shared" si="2"/>
        <v>3</v>
      </c>
      <c r="T15" s="25">
        <f t="shared" si="3"/>
        <v>3</v>
      </c>
      <c r="U15" s="28"/>
      <c r="V15" s="28"/>
    </row>
    <row r="16" spans="1:22" x14ac:dyDescent="0.25">
      <c r="A16" s="47">
        <v>6344</v>
      </c>
      <c r="B16" s="109" t="s">
        <v>116</v>
      </c>
      <c r="C16" s="47">
        <v>69</v>
      </c>
      <c r="D16" s="27" t="s">
        <v>94</v>
      </c>
      <c r="E16" s="115"/>
      <c r="F16" s="116"/>
      <c r="G16" s="115"/>
      <c r="H16" s="116"/>
      <c r="I16" s="115">
        <v>0.5</v>
      </c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ref="S16:S17" si="4">E16+G16+I16+K16+M16+O16+Q16</f>
        <v>0.5</v>
      </c>
      <c r="T16" s="25">
        <f t="shared" ref="T16:T17" si="5">SUM(S16-U16-V16)</f>
        <v>0.5</v>
      </c>
      <c r="U16" s="28"/>
      <c r="V16" s="28"/>
    </row>
    <row r="17" spans="1:22" x14ac:dyDescent="0.25">
      <c r="A17" s="47">
        <v>6519</v>
      </c>
      <c r="B17" s="109" t="s">
        <v>122</v>
      </c>
      <c r="C17" s="47">
        <v>2</v>
      </c>
      <c r="D17" s="27" t="s">
        <v>107</v>
      </c>
      <c r="E17" s="115"/>
      <c r="F17" s="116"/>
      <c r="G17" s="115"/>
      <c r="H17" s="116"/>
      <c r="I17" s="115">
        <v>0.5</v>
      </c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4"/>
        <v>0.5</v>
      </c>
      <c r="T17" s="25">
        <f t="shared" si="5"/>
        <v>0.5</v>
      </c>
      <c r="U17" s="28"/>
      <c r="V17" s="28"/>
    </row>
    <row r="18" spans="1:22" x14ac:dyDescent="0.25">
      <c r="A18" s="47">
        <v>6445</v>
      </c>
      <c r="B18" s="109" t="s">
        <v>117</v>
      </c>
      <c r="C18" s="48">
        <v>6</v>
      </c>
      <c r="D18" s="38" t="s">
        <v>110</v>
      </c>
      <c r="E18" s="115"/>
      <c r="F18" s="116"/>
      <c r="G18" s="115"/>
      <c r="H18" s="116"/>
      <c r="I18" s="115"/>
      <c r="J18" s="116"/>
      <c r="K18" s="115"/>
      <c r="L18" s="116"/>
      <c r="M18" s="115">
        <v>2</v>
      </c>
      <c r="N18" s="116"/>
      <c r="O18" s="115"/>
      <c r="P18" s="116"/>
      <c r="Q18" s="117"/>
      <c r="R18" s="118"/>
      <c r="S18" s="25">
        <f t="shared" ref="S18:S20" si="6">E18+G18+I18+K18+M18+O18+Q18</f>
        <v>2</v>
      </c>
      <c r="T18" s="25">
        <f t="shared" ref="T18:T20" si="7">SUM(S18-U18-V18)</f>
        <v>2</v>
      </c>
      <c r="U18" s="28"/>
      <c r="V18" s="28"/>
    </row>
    <row r="19" spans="1:22" x14ac:dyDescent="0.25">
      <c r="A19" s="47"/>
      <c r="B19" s="47"/>
      <c r="C19" s="48"/>
      <c r="D19" s="38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38"/>
      <c r="E20" s="115"/>
      <c r="F20" s="11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38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7"/>
      <c r="R21" s="11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38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5"/>
      <c r="P22" s="116"/>
      <c r="Q22" s="117"/>
      <c r="R22" s="118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7"/>
      <c r="B23" s="47"/>
      <c r="C23" s="48"/>
      <c r="D23" s="38"/>
      <c r="E23" s="115"/>
      <c r="F23" s="116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7"/>
      <c r="R23" s="118"/>
      <c r="S23" s="25">
        <f t="shared" si="2"/>
        <v>0</v>
      </c>
      <c r="T23" s="25">
        <f t="shared" si="3"/>
        <v>0</v>
      </c>
      <c r="U23" s="28"/>
      <c r="V23" s="28"/>
    </row>
    <row r="24" spans="1:22" x14ac:dyDescent="0.25">
      <c r="A24" s="47">
        <v>3600</v>
      </c>
      <c r="B24" s="47" t="s">
        <v>118</v>
      </c>
      <c r="C24" s="47"/>
      <c r="D24" s="27" t="s">
        <v>109</v>
      </c>
      <c r="E24" s="115"/>
      <c r="F24" s="116"/>
      <c r="G24" s="115"/>
      <c r="H24" s="116"/>
      <c r="I24" s="115"/>
      <c r="J24" s="116"/>
      <c r="K24" s="115">
        <v>2</v>
      </c>
      <c r="L24" s="116"/>
      <c r="M24" s="115">
        <v>0.5</v>
      </c>
      <c r="N24" s="116"/>
      <c r="O24" s="115"/>
      <c r="P24" s="116"/>
      <c r="Q24" s="117"/>
      <c r="R24" s="118"/>
      <c r="S24" s="25">
        <f t="shared" si="1"/>
        <v>2.5</v>
      </c>
      <c r="T24" s="25">
        <f t="shared" si="0"/>
        <v>2.5</v>
      </c>
      <c r="U24" s="28"/>
      <c r="V24" s="28"/>
    </row>
    <row r="25" spans="1:22" x14ac:dyDescent="0.25">
      <c r="A25" s="47">
        <v>3600</v>
      </c>
      <c r="B25" s="47" t="s">
        <v>118</v>
      </c>
      <c r="C25" s="47"/>
      <c r="D25" s="27" t="s">
        <v>106</v>
      </c>
      <c r="E25" s="115"/>
      <c r="F25" s="116"/>
      <c r="G25" s="115"/>
      <c r="H25" s="116"/>
      <c r="I25" s="115"/>
      <c r="J25" s="116"/>
      <c r="K25" s="115">
        <v>3</v>
      </c>
      <c r="L25" s="116"/>
      <c r="M25" s="115"/>
      <c r="N25" s="116"/>
      <c r="O25" s="115"/>
      <c r="P25" s="116"/>
      <c r="Q25" s="117"/>
      <c r="R25" s="118"/>
      <c r="S25" s="25">
        <f t="shared" si="1"/>
        <v>3</v>
      </c>
      <c r="T25" s="25">
        <f t="shared" si="0"/>
        <v>3</v>
      </c>
      <c r="U25" s="28"/>
      <c r="V25" s="28"/>
    </row>
    <row r="26" spans="1:22" x14ac:dyDescent="0.25">
      <c r="A26" s="47">
        <v>3600</v>
      </c>
      <c r="B26" s="47" t="s">
        <v>118</v>
      </c>
      <c r="C26" s="47"/>
      <c r="D26" s="27" t="s">
        <v>98</v>
      </c>
      <c r="E26" s="115"/>
      <c r="F26" s="116"/>
      <c r="G26" s="115"/>
      <c r="H26" s="116"/>
      <c r="I26" s="115"/>
      <c r="J26" s="116"/>
      <c r="K26" s="115">
        <v>1</v>
      </c>
      <c r="L26" s="116"/>
      <c r="M26" s="115"/>
      <c r="N26" s="116"/>
      <c r="O26" s="115"/>
      <c r="P26" s="116"/>
      <c r="Q26" s="117"/>
      <c r="R26" s="118"/>
      <c r="S26" s="25">
        <f t="shared" si="1"/>
        <v>1</v>
      </c>
      <c r="T26" s="25">
        <f t="shared" si="0"/>
        <v>1</v>
      </c>
      <c r="U26" s="28"/>
      <c r="V26" s="28"/>
    </row>
    <row r="27" spans="1:22" x14ac:dyDescent="0.25">
      <c r="A27" s="94">
        <v>3600</v>
      </c>
      <c r="B27" s="47" t="s">
        <v>118</v>
      </c>
      <c r="C27" s="47"/>
      <c r="D27" s="51" t="s">
        <v>95</v>
      </c>
      <c r="E27" s="115">
        <v>1</v>
      </c>
      <c r="F27" s="116"/>
      <c r="G27" s="115">
        <v>1</v>
      </c>
      <c r="H27" s="116"/>
      <c r="I27" s="115">
        <v>1</v>
      </c>
      <c r="J27" s="116"/>
      <c r="K27" s="115">
        <v>2</v>
      </c>
      <c r="L27" s="116"/>
      <c r="M27" s="115">
        <v>0.5</v>
      </c>
      <c r="N27" s="116"/>
      <c r="O27" s="115"/>
      <c r="P27" s="116"/>
      <c r="Q27" s="117"/>
      <c r="R27" s="118"/>
      <c r="S27" s="25">
        <f t="shared" si="1"/>
        <v>5.5</v>
      </c>
      <c r="T27" s="25">
        <f t="shared" si="0"/>
        <v>5.5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15"/>
      <c r="F28" s="116"/>
      <c r="G28" s="115"/>
      <c r="H28" s="116"/>
      <c r="I28" s="115"/>
      <c r="J28" s="116"/>
      <c r="K28" s="115"/>
      <c r="L28" s="116"/>
      <c r="M28" s="115"/>
      <c r="N28" s="116"/>
      <c r="O28" s="117"/>
      <c r="P28" s="118"/>
      <c r="Q28" s="117"/>
      <c r="R28" s="118"/>
      <c r="S28" s="25">
        <f t="shared" si="1"/>
        <v>0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15"/>
      <c r="F29" s="116"/>
      <c r="G29" s="117"/>
      <c r="H29" s="118"/>
      <c r="I29" s="117"/>
      <c r="J29" s="118"/>
      <c r="K29" s="117"/>
      <c r="L29" s="118"/>
      <c r="M29" s="117"/>
      <c r="N29" s="118"/>
      <c r="O29" s="117"/>
      <c r="P29" s="118"/>
      <c r="Q29" s="117"/>
      <c r="R29" s="118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21">
        <f>SUM(E4:E29)</f>
        <v>8</v>
      </c>
      <c r="F30" s="122"/>
      <c r="G30" s="121">
        <f>SUM(G4:G29)</f>
        <v>8</v>
      </c>
      <c r="H30" s="122"/>
      <c r="I30" s="121">
        <f>SUM(I4:I29)</f>
        <v>8</v>
      </c>
      <c r="J30" s="122"/>
      <c r="K30" s="121">
        <f>SUM(K4:K29)</f>
        <v>8</v>
      </c>
      <c r="L30" s="122"/>
      <c r="M30" s="121">
        <f>SUM(M4:M29)</f>
        <v>4.5</v>
      </c>
      <c r="N30" s="122"/>
      <c r="O30" s="121">
        <f>SUM(O4:O29)</f>
        <v>0</v>
      </c>
      <c r="P30" s="122"/>
      <c r="Q30" s="121">
        <f>SUM(Q4:Q29)</f>
        <v>0</v>
      </c>
      <c r="R30" s="122"/>
      <c r="S30" s="25">
        <f t="shared" si="1"/>
        <v>36.5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36.5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0</v>
      </c>
      <c r="G32" s="32"/>
      <c r="H32" s="32">
        <f>SUM(G30)-H31</f>
        <v>0</v>
      </c>
      <c r="I32" s="32"/>
      <c r="J32" s="32">
        <f>SUM(I30)-J31</f>
        <v>0</v>
      </c>
      <c r="K32" s="32"/>
      <c r="L32" s="32">
        <f>SUM(K30)-L31</f>
        <v>0</v>
      </c>
      <c r="M32" s="32"/>
      <c r="N32" s="32">
        <f>SUM(M30)-N31</f>
        <v>-3.5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-3.5</v>
      </c>
      <c r="T32" s="28"/>
      <c r="U32" s="28">
        <f>SUM(U4:U31)</f>
        <v>0</v>
      </c>
      <c r="V32" s="28">
        <f>SUM(V4:V31)</f>
        <v>0</v>
      </c>
    </row>
    <row r="33" spans="1:9" x14ac:dyDescent="0.25">
      <c r="G33" s="45"/>
      <c r="H33" s="45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0">
        <f>SUM(T31)</f>
        <v>36.5</v>
      </c>
      <c r="I35" s="2">
        <v>3600</v>
      </c>
    </row>
    <row r="36" spans="1:9" x14ac:dyDescent="0.25">
      <c r="A36" s="16" t="s">
        <v>26</v>
      </c>
      <c r="C36" s="40">
        <f>U32</f>
        <v>0</v>
      </c>
      <c r="D36" s="33"/>
      <c r="I36" s="44">
        <v>12</v>
      </c>
    </row>
    <row r="37" spans="1:9" x14ac:dyDescent="0.25">
      <c r="A37" s="16" t="s">
        <v>27</v>
      </c>
      <c r="C37" s="33">
        <f>V32</f>
        <v>0</v>
      </c>
      <c r="I37" s="45"/>
    </row>
    <row r="38" spans="1:9" x14ac:dyDescent="0.25">
      <c r="A38" s="16" t="s">
        <v>28</v>
      </c>
      <c r="C38" s="33">
        <f>S28</f>
        <v>0</v>
      </c>
      <c r="I38" s="40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39">
        <f>SUM(C35:C39)</f>
        <v>36.5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25:F25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G28:H28"/>
    <mergeCell ref="I28:J28"/>
    <mergeCell ref="K28:L28"/>
    <mergeCell ref="M28:N28"/>
    <mergeCell ref="Q29:R29"/>
    <mergeCell ref="E26:F26"/>
    <mergeCell ref="G26:H26"/>
    <mergeCell ref="I26:J26"/>
    <mergeCell ref="K26:L26"/>
    <mergeCell ref="M26:N26"/>
    <mergeCell ref="O26:P26"/>
    <mergeCell ref="Q26:R26"/>
    <mergeCell ref="Q20:R20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O28:P28"/>
    <mergeCell ref="Q28:R28"/>
    <mergeCell ref="E27:F27"/>
    <mergeCell ref="G27:H27"/>
    <mergeCell ref="I27:J27"/>
    <mergeCell ref="K27:L27"/>
    <mergeCell ref="M27:N27"/>
    <mergeCell ref="O27:P27"/>
    <mergeCell ref="I29:J29"/>
    <mergeCell ref="K29:L29"/>
    <mergeCell ref="M29:N29"/>
    <mergeCell ref="O29:P29"/>
    <mergeCell ref="Q27:R27"/>
    <mergeCell ref="E28:F2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2015-05-19T08:56:10Z</cp:lastPrinted>
  <dcterms:created xsi:type="dcterms:W3CDTF">2010-01-14T13:00:57Z</dcterms:created>
  <dcterms:modified xsi:type="dcterms:W3CDTF">2016-04-05T08:03:59Z</dcterms:modified>
</cp:coreProperties>
</file>