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700" tabRatio="967"/>
  </bookViews>
  <sheets>
    <sheet name="Analysis" sheetId="1" r:id="rId1"/>
    <sheet name="Buckingham" sheetId="39" r:id="rId2"/>
    <sheet name="Czege" sheetId="22" r:id="rId3"/>
    <sheet name="Drinkwater" sheetId="32" r:id="rId4"/>
    <sheet name="Doran" sheetId="14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K12" i="1" l="1"/>
  <c r="S19" i="14" l="1"/>
  <c r="T19" i="14" s="1"/>
  <c r="S18" i="14"/>
  <c r="T18" i="14" s="1"/>
  <c r="S24" i="34" l="1"/>
  <c r="T24" i="34" s="1"/>
  <c r="S23" i="34"/>
  <c r="T23" i="34" s="1"/>
  <c r="S22" i="34"/>
  <c r="T22" i="34" s="1"/>
  <c r="S29" i="34" l="1"/>
  <c r="T29" i="34" s="1"/>
  <c r="S28" i="34"/>
  <c r="T28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6" i="34" l="1"/>
  <c r="S25" i="34"/>
  <c r="T25" i="34" s="1"/>
  <c r="T26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7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0" i="34" l="1"/>
  <c r="K13" i="1"/>
  <c r="T21" i="38"/>
  <c r="C25" i="38" s="1"/>
  <c r="B10" i="1" s="1"/>
  <c r="G10" i="1" s="1"/>
  <c r="T17" i="6"/>
  <c r="K16" i="1"/>
  <c r="T19" i="17"/>
  <c r="K17" i="1"/>
  <c r="B6" i="1"/>
  <c r="G6" i="1" s="1"/>
  <c r="T17" i="32"/>
  <c r="K9" i="1"/>
  <c r="S26" i="5"/>
  <c r="C29" i="5"/>
  <c r="B22" i="1" s="1"/>
  <c r="S23" i="17"/>
  <c r="S25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7" i="14"/>
  <c r="C31" i="14" s="1"/>
  <c r="B8" i="1" s="1"/>
  <c r="C21" i="1"/>
  <c r="C23" i="1" s="1"/>
  <c r="S20" i="22"/>
  <c r="D23" i="1"/>
  <c r="S20" i="9"/>
  <c r="S33" i="34"/>
  <c r="S35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34" i="34"/>
  <c r="C38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6" i="14"/>
  <c r="H23" i="1" s="1"/>
  <c r="C34" i="6" l="1"/>
  <c r="G34" i="6" s="1"/>
  <c r="C43" i="34"/>
  <c r="G43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<sst xmlns="http://schemas.openxmlformats.org/spreadsheetml/2006/main" count="763" uniqueCount="124">
  <si>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</si>
  <si>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</si>
  <si>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</si>
  <si>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</si>
  <si>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</si>
  <si>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</si>
  <si>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</si>
  <si>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</si>
  <si>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</si>
  <si>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</si>
  <si>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</si>
  <si>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</si>
  <si>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</si>
  <si>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</si>
  <si>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</si>
  <si>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</si>
  <si>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</si>
  <si>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</si>
  <si>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</si>
  <si>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</si>
  <si>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</si>
  <si>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</si>
  <si>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</si>
  <si>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</si>
  <si>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</si>
  <si>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</si>
  <si>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</si>
  <si>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</si>
  <si>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</si>
  <si>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</si>
  <si>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</si>
  <si>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</si>
  <si>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</si>
  <si>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</si>
  <si>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</si>
  <si>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</si>
  <si>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</si>
  <si>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</si>
  <si>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</si>
  <si>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</si>
  <si>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</si>
  <si>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</si>
  <si>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</si>
  <si>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</si>
  <si>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</si>
  <si>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</si>
  <si>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</si>
  <si>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</si>
  <si>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</si>
  <si>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</si>
  <si>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</si>
  <si>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</si>
  <si>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</si>
  <si>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</si>
  <si>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</si>
  <si>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</si>
  <si>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</si>
  <si>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</si>
  <si>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</si>
  <si>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</si>
  <si>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</si>
  <si>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</si>
  <si>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</si>
  <si>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</si>
  <si>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</si>
  <si>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</si>
  <si>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</si>
  <si>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</si>
  <si>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</si>
  <si>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 xml:space="preserve">production meeting </t>
  </si>
  <si>
    <t>loading</t>
  </si>
  <si>
    <t>college</t>
  </si>
  <si>
    <t xml:space="preserve">fork lift </t>
  </si>
  <si>
    <t xml:space="preserve">frame </t>
  </si>
  <si>
    <t>tidy mill</t>
  </si>
  <si>
    <t>units</t>
  </si>
  <si>
    <t>21to23</t>
  </si>
  <si>
    <t xml:space="preserve">knee operation </t>
  </si>
  <si>
    <t>filling silo</t>
  </si>
  <si>
    <t>make tea</t>
  </si>
  <si>
    <t>panel</t>
  </si>
  <si>
    <t>frames</t>
  </si>
  <si>
    <t>5to7</t>
  </si>
  <si>
    <t>24to39</t>
  </si>
  <si>
    <t>shelf supports</t>
  </si>
  <si>
    <t>W/E 14.02.2016</t>
  </si>
  <si>
    <t>clean light fire</t>
  </si>
  <si>
    <t>check tools</t>
  </si>
  <si>
    <t>unloads van</t>
  </si>
  <si>
    <t>shelf unit</t>
  </si>
  <si>
    <t>doors</t>
  </si>
  <si>
    <t>moving materials</t>
  </si>
  <si>
    <t>gate</t>
  </si>
  <si>
    <t>44to45</t>
  </si>
  <si>
    <t>desk</t>
  </si>
  <si>
    <t>window</t>
  </si>
  <si>
    <t>tool box talks</t>
  </si>
  <si>
    <t>sections</t>
  </si>
  <si>
    <t>19to20</t>
  </si>
  <si>
    <t>bin unit</t>
  </si>
  <si>
    <t>set up chop saw</t>
  </si>
  <si>
    <t>tidy area</t>
  </si>
  <si>
    <t>bins / clean canteen</t>
  </si>
  <si>
    <t>46to48</t>
  </si>
  <si>
    <t>fire retardant</t>
  </si>
  <si>
    <t>frames into storage  6429</t>
  </si>
  <si>
    <t>bonding missing panels 6519</t>
  </si>
  <si>
    <t>cutting firewood</t>
  </si>
  <si>
    <t>top</t>
  </si>
  <si>
    <t>shelves</t>
  </si>
  <si>
    <t>boxes</t>
  </si>
  <si>
    <t>clean out fire</t>
  </si>
  <si>
    <t>tables</t>
  </si>
  <si>
    <t xml:space="preserve">samples </t>
  </si>
  <si>
    <t>make jig 6601</t>
  </si>
  <si>
    <t>USEM01</t>
  </si>
  <si>
    <t>offi01</t>
  </si>
  <si>
    <t>QUEE08</t>
  </si>
  <si>
    <t>PRIO10</t>
  </si>
  <si>
    <t>AMER02</t>
  </si>
  <si>
    <t>QUAD01</t>
  </si>
  <si>
    <t>ROMA01</t>
  </si>
  <si>
    <t>ADEL02</t>
  </si>
  <si>
    <t>6429pf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</si>
</sst>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2" fontId="9" fillId="6" borderId="1" xfId="0" applyNumberFormat="1" applyFont="1" applyFill="1" applyBorder="1"/>
    <xf numFmtId="0" fontId="9" fillId="6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7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85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39.5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39.5</v>
      </c>
      <c r="H6" s="66">
        <f>SUM(Buckingham!C35)</f>
        <v>0</v>
      </c>
      <c r="I6" s="66">
        <f>SUM(Buckingham!C36)</f>
        <v>0</v>
      </c>
      <c r="K6" s="43">
        <f>SUM(Buckingham!I30)</f>
        <v>22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3.5</v>
      </c>
    </row>
    <row r="9" spans="1:11" x14ac:dyDescent="0.25">
      <c r="A9" s="8" t="s">
        <v>55</v>
      </c>
      <c r="B9" s="9">
        <f>SUM(Drinkwater!C28)</f>
        <v>29</v>
      </c>
      <c r="C9" s="9">
        <f>SUM(Drinkwater!C29)</f>
        <v>0</v>
      </c>
      <c r="D9" s="9">
        <f>SUM(Drinkwater!C30)</f>
        <v>0</v>
      </c>
      <c r="E9" s="9">
        <f>SUM(Drinkwater!C31)</f>
        <v>8</v>
      </c>
      <c r="F9" s="9">
        <f>SUM(Drinkwater!C32)</f>
        <v>0</v>
      </c>
      <c r="G9" s="10">
        <f t="shared" si="0"/>
        <v>37</v>
      </c>
      <c r="H9" s="11">
        <f>SUM(Drinkwater!C34)</f>
        <v>0</v>
      </c>
      <c r="I9" s="11">
        <f>SUM(Drinkwater!C35)</f>
        <v>0</v>
      </c>
      <c r="K9" s="43">
        <f>SUM(Drinkwater!I29)</f>
        <v>1.5</v>
      </c>
    </row>
    <row r="10" spans="1:11" x14ac:dyDescent="0.25">
      <c r="A10" s="8" t="s">
        <v>59</v>
      </c>
      <c r="B10" s="9">
        <f>SUM(Hammond!C25)</f>
        <v>39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39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SUM('Harland '!I27)</f>
        <v>0</v>
      </c>
    </row>
    <row r="13" spans="1:11" x14ac:dyDescent="0.25">
      <c r="A13" s="8" t="s">
        <v>57</v>
      </c>
      <c r="B13" s="9">
        <f>SUM(Hodgson!C38)</f>
        <v>36.5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0</v>
      </c>
      <c r="G13" s="10">
        <f t="shared" si="0"/>
        <v>36.5</v>
      </c>
      <c r="H13" s="11">
        <f>SUM(Hodgson!C44)</f>
        <v>0</v>
      </c>
      <c r="I13" s="11">
        <f>SUM(Hodgson!C45)</f>
        <v>0</v>
      </c>
      <c r="K13" s="43">
        <f>SUM(Hodgson!I39)</f>
        <v>12.5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7</v>
      </c>
    </row>
    <row r="15" spans="1:11" ht="18" customHeight="1" x14ac:dyDescent="0.25">
      <c r="A15" s="8" t="s">
        <v>9</v>
      </c>
      <c r="B15" s="9">
        <f>SUM(McSharry!C25)</f>
        <v>38.75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38.75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10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12.5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7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42.5</v>
      </c>
      <c r="H22" s="11">
        <f>SUM(Wright!C35)</f>
        <v>0</v>
      </c>
      <c r="I22" s="11">
        <f>SUM(Wright!C36)</f>
        <v>0</v>
      </c>
      <c r="K22" s="43">
        <f>SUM(Wright!I30)</f>
        <v>41</v>
      </c>
    </row>
    <row r="23" spans="1:11" ht="17.25" customHeight="1" x14ac:dyDescent="0.25">
      <c r="A23" s="12" t="s">
        <v>24</v>
      </c>
      <c r="B23" s="13">
        <f t="shared" ref="B23:I23" si="1">SUM(B7:B22)</f>
        <v>543.25</v>
      </c>
      <c r="C23" s="13">
        <f t="shared" si="1"/>
        <v>2.5</v>
      </c>
      <c r="D23" s="13">
        <f t="shared" si="1"/>
        <v>0</v>
      </c>
      <c r="E23" s="13">
        <f t="shared" si="1"/>
        <v>8</v>
      </c>
      <c r="F23" s="13">
        <f t="shared" si="1"/>
        <v>0</v>
      </c>
      <c r="G23" s="13">
        <f t="shared" si="1"/>
        <v>553.75</v>
      </c>
      <c r="H23" s="14">
        <f t="shared" si="1"/>
        <v>0</v>
      </c>
      <c r="I23" s="14">
        <f t="shared" si="1"/>
        <v>0</v>
      </c>
      <c r="J23" s="4"/>
      <c r="K23" s="13">
        <f>SUM(K6:K22)</f>
        <v>117.5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545.75</v>
      </c>
    </row>
    <row r="27" spans="1:11" x14ac:dyDescent="0.25">
      <c r="A27" s="1" t="s">
        <v>31</v>
      </c>
      <c r="C27" s="35">
        <f>K23</f>
        <v>117.5</v>
      </c>
    </row>
    <row r="28" spans="1:11" x14ac:dyDescent="0.25">
      <c r="A28" s="1" t="s">
        <v>35</v>
      </c>
      <c r="C28" s="41">
        <f>C27/C26</f>
        <v>0.21530004580852038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E19" sqref="E19:F19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14.02.2016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38" t="s">
        <v>19</v>
      </c>
      <c r="N2" s="138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1" t="s">
        <v>115</v>
      </c>
      <c r="C4" s="47">
        <v>4</v>
      </c>
      <c r="D4" s="27" t="s">
        <v>75</v>
      </c>
      <c r="E4" s="127">
        <v>8</v>
      </c>
      <c r="F4" s="127"/>
      <c r="G4" s="127">
        <v>8</v>
      </c>
      <c r="H4" s="127"/>
      <c r="I4" s="127">
        <v>1</v>
      </c>
      <c r="J4" s="127"/>
      <c r="K4" s="127"/>
      <c r="L4" s="127"/>
      <c r="M4" s="127"/>
      <c r="N4" s="127"/>
      <c r="O4" s="124"/>
      <c r="P4" s="125"/>
      <c r="Q4" s="124"/>
      <c r="R4" s="125"/>
      <c r="S4" s="25">
        <f>E4+G4+I4+K4+M4+O4+Q4</f>
        <v>17</v>
      </c>
      <c r="T4" s="25">
        <f t="shared" ref="T4:T23" si="0">SUM(S4-U4-V4)</f>
        <v>17</v>
      </c>
      <c r="U4" s="28"/>
      <c r="V4" s="28"/>
    </row>
    <row r="5" spans="1:22" x14ac:dyDescent="0.25">
      <c r="A5" s="47">
        <v>6519</v>
      </c>
      <c r="B5" s="121" t="s">
        <v>115</v>
      </c>
      <c r="C5" s="47">
        <v>7</v>
      </c>
      <c r="D5" s="27" t="s">
        <v>75</v>
      </c>
      <c r="E5" s="127"/>
      <c r="F5" s="127"/>
      <c r="G5" s="127"/>
      <c r="H5" s="127"/>
      <c r="I5" s="127"/>
      <c r="J5" s="127"/>
      <c r="K5" s="127">
        <v>8</v>
      </c>
      <c r="L5" s="127"/>
      <c r="M5" s="127">
        <v>8</v>
      </c>
      <c r="N5" s="127"/>
      <c r="O5" s="124"/>
      <c r="P5" s="125"/>
      <c r="Q5" s="124"/>
      <c r="R5" s="125"/>
      <c r="S5" s="25">
        <f t="shared" ref="S5:S26" si="1">E5+G5+I5+K5+M5+O5+Q5</f>
        <v>16</v>
      </c>
      <c r="T5" s="25">
        <f t="shared" si="0"/>
        <v>16</v>
      </c>
      <c r="U5" s="28"/>
      <c r="V5" s="28"/>
    </row>
    <row r="6" spans="1:22" x14ac:dyDescent="0.25">
      <c r="A6" s="47"/>
      <c r="B6" s="47"/>
      <c r="C6" s="47"/>
      <c r="D6" s="27"/>
      <c r="E6" s="127"/>
      <c r="F6" s="127"/>
      <c r="G6" s="127"/>
      <c r="H6" s="127"/>
      <c r="I6" s="127"/>
      <c r="J6" s="127"/>
      <c r="K6" s="122"/>
      <c r="L6" s="123"/>
      <c r="M6" s="122"/>
      <c r="N6" s="123"/>
      <c r="O6" s="124"/>
      <c r="P6" s="125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27"/>
      <c r="E7" s="127"/>
      <c r="F7" s="127"/>
      <c r="G7" s="127"/>
      <c r="H7" s="127"/>
      <c r="I7" s="127"/>
      <c r="J7" s="127"/>
      <c r="K7" s="122"/>
      <c r="L7" s="123"/>
      <c r="M7" s="122"/>
      <c r="N7" s="123"/>
      <c r="O7" s="124"/>
      <c r="P7" s="125"/>
      <c r="Q7" s="124"/>
      <c r="R7" s="125"/>
      <c r="S7" s="25">
        <f t="shared" si="1"/>
        <v>0</v>
      </c>
      <c r="T7" s="25">
        <f t="shared" si="0"/>
        <v>0</v>
      </c>
      <c r="U7" s="29"/>
      <c r="V7" s="28"/>
    </row>
    <row r="8" spans="1:22" ht="15" customHeight="1" x14ac:dyDescent="0.25">
      <c r="A8" s="47"/>
      <c r="B8" s="47"/>
      <c r="C8" s="47"/>
      <c r="D8" s="27"/>
      <c r="E8" s="127"/>
      <c r="F8" s="127"/>
      <c r="G8" s="127"/>
      <c r="H8" s="127"/>
      <c r="I8" s="127"/>
      <c r="J8" s="127"/>
      <c r="K8" s="122"/>
      <c r="L8" s="123"/>
      <c r="M8" s="122"/>
      <c r="N8" s="123"/>
      <c r="O8" s="124"/>
      <c r="P8" s="125"/>
      <c r="Q8" s="124"/>
      <c r="R8" s="125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7"/>
      <c r="C9" s="47"/>
      <c r="D9" s="27"/>
      <c r="E9" s="127"/>
      <c r="F9" s="127"/>
      <c r="G9" s="127"/>
      <c r="H9" s="127"/>
      <c r="I9" s="127"/>
      <c r="J9" s="127"/>
      <c r="K9" s="122"/>
      <c r="L9" s="123"/>
      <c r="M9" s="122"/>
      <c r="N9" s="123"/>
      <c r="O9" s="124"/>
      <c r="P9" s="125"/>
      <c r="Q9" s="124"/>
      <c r="R9" s="125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7"/>
      <c r="C10" s="47"/>
      <c r="D10" s="27"/>
      <c r="E10" s="127"/>
      <c r="F10" s="127"/>
      <c r="G10" s="127"/>
      <c r="H10" s="127"/>
      <c r="I10" s="130"/>
      <c r="J10" s="123"/>
      <c r="K10" s="122"/>
      <c r="L10" s="123"/>
      <c r="M10" s="122"/>
      <c r="N10" s="123"/>
      <c r="O10" s="124"/>
      <c r="P10" s="125"/>
      <c r="Q10" s="124"/>
      <c r="R10" s="125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27"/>
      <c r="F11" s="127"/>
      <c r="G11" s="127"/>
      <c r="H11" s="127"/>
      <c r="I11" s="130"/>
      <c r="J11" s="123"/>
      <c r="K11" s="122"/>
      <c r="L11" s="123"/>
      <c r="M11" s="122"/>
      <c r="N11" s="123"/>
      <c r="O11" s="124"/>
      <c r="P11" s="125"/>
      <c r="Q11" s="124"/>
      <c r="R11" s="125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27"/>
      <c r="F12" s="127"/>
      <c r="G12" s="127"/>
      <c r="H12" s="127"/>
      <c r="I12" s="130"/>
      <c r="J12" s="123"/>
      <c r="K12" s="122"/>
      <c r="L12" s="123"/>
      <c r="M12" s="122"/>
      <c r="N12" s="123"/>
      <c r="O12" s="124"/>
      <c r="P12" s="125"/>
      <c r="Q12" s="124"/>
      <c r="R12" s="125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27"/>
      <c r="F13" s="127"/>
      <c r="G13" s="127"/>
      <c r="H13" s="127"/>
      <c r="I13" s="130"/>
      <c r="J13" s="123"/>
      <c r="K13" s="122"/>
      <c r="L13" s="123"/>
      <c r="M13" s="122"/>
      <c r="N13" s="123"/>
      <c r="O13" s="124"/>
      <c r="P13" s="125"/>
      <c r="Q13" s="124"/>
      <c r="R13" s="125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27"/>
      <c r="F14" s="127"/>
      <c r="G14" s="127"/>
      <c r="H14" s="127"/>
      <c r="I14" s="130"/>
      <c r="J14" s="123"/>
      <c r="K14" s="122"/>
      <c r="L14" s="123"/>
      <c r="M14" s="122"/>
      <c r="N14" s="123"/>
      <c r="O14" s="124"/>
      <c r="P14" s="125"/>
      <c r="Q14" s="124"/>
      <c r="R14" s="125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27"/>
      <c r="F15" s="127"/>
      <c r="G15" s="127"/>
      <c r="H15" s="127"/>
      <c r="I15" s="130"/>
      <c r="J15" s="123"/>
      <c r="K15" s="122"/>
      <c r="L15" s="123"/>
      <c r="M15" s="122"/>
      <c r="N15" s="123"/>
      <c r="O15" s="124"/>
      <c r="P15" s="125"/>
      <c r="Q15" s="124"/>
      <c r="R15" s="125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27"/>
      <c r="F16" s="127"/>
      <c r="G16" s="127"/>
      <c r="H16" s="127"/>
      <c r="I16" s="130"/>
      <c r="J16" s="123"/>
      <c r="K16" s="122"/>
      <c r="L16" s="123"/>
      <c r="M16" s="122"/>
      <c r="N16" s="123"/>
      <c r="O16" s="124"/>
      <c r="P16" s="125"/>
      <c r="Q16" s="124"/>
      <c r="R16" s="125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06"/>
      <c r="B17" s="47"/>
      <c r="C17" s="47"/>
      <c r="D17" s="27"/>
      <c r="E17" s="122"/>
      <c r="F17" s="123"/>
      <c r="G17" s="122"/>
      <c r="H17" s="123"/>
      <c r="I17" s="130"/>
      <c r="J17" s="123"/>
      <c r="K17" s="122"/>
      <c r="L17" s="123"/>
      <c r="M17" s="122"/>
      <c r="N17" s="123"/>
      <c r="O17" s="124"/>
      <c r="P17" s="125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05"/>
      <c r="B18" s="105"/>
      <c r="C18" s="105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05"/>
      <c r="B20" s="105"/>
      <c r="C20" s="105"/>
      <c r="D20" s="27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4"/>
      <c r="P20" s="125"/>
      <c r="Q20" s="124"/>
      <c r="R20" s="125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22"/>
      <c r="F21" s="123"/>
      <c r="G21" s="97"/>
      <c r="H21" s="98"/>
      <c r="I21" s="122"/>
      <c r="J21" s="123"/>
      <c r="K21" s="122"/>
      <c r="L21" s="123"/>
      <c r="M21" s="122"/>
      <c r="N21" s="123"/>
      <c r="O21" s="124"/>
      <c r="P21" s="125"/>
      <c r="Q21" s="124"/>
      <c r="R21" s="125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113"/>
      <c r="B22" s="47"/>
      <c r="C22" s="47"/>
      <c r="D22" s="27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05">
        <v>3600</v>
      </c>
      <c r="B23" s="105" t="s">
        <v>116</v>
      </c>
      <c r="C23" s="105"/>
      <c r="D23" s="27" t="s">
        <v>102</v>
      </c>
      <c r="E23" s="122"/>
      <c r="F23" s="123"/>
      <c r="G23" s="122"/>
      <c r="H23" s="123"/>
      <c r="I23" s="122">
        <v>1.75</v>
      </c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1"/>
        <v>1.75</v>
      </c>
      <c r="T23" s="25">
        <f t="shared" si="0"/>
        <v>1.75</v>
      </c>
      <c r="U23" s="29"/>
      <c r="V23" s="28"/>
    </row>
    <row r="24" spans="1:22" x14ac:dyDescent="0.25">
      <c r="A24" s="99">
        <v>3600</v>
      </c>
      <c r="B24" s="99" t="s">
        <v>116</v>
      </c>
      <c r="C24" s="99"/>
      <c r="D24" s="27" t="s">
        <v>105</v>
      </c>
      <c r="E24" s="122"/>
      <c r="F24" s="123"/>
      <c r="G24" s="127"/>
      <c r="H24" s="127"/>
      <c r="I24" s="122">
        <v>5.25</v>
      </c>
      <c r="J24" s="123"/>
      <c r="K24" s="122"/>
      <c r="L24" s="123"/>
      <c r="M24" s="122"/>
      <c r="N24" s="123"/>
      <c r="O24" s="124"/>
      <c r="P24" s="125"/>
      <c r="Q24" s="124"/>
      <c r="R24" s="125"/>
      <c r="S24" s="25">
        <f>E24+G24+I24+K24+M24+O24+Q24</f>
        <v>5.25</v>
      </c>
      <c r="T24" s="25">
        <f>SUM(S24-U24-V24)</f>
        <v>5.25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4"/>
      <c r="P25" s="125"/>
      <c r="Q25" s="124"/>
      <c r="R25" s="125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2"/>
      <c r="F26" s="123"/>
      <c r="G26" s="122"/>
      <c r="H26" s="123"/>
      <c r="I26" s="122"/>
      <c r="J26" s="123"/>
      <c r="K26" s="122"/>
      <c r="L26" s="123"/>
      <c r="M26" s="122"/>
      <c r="N26" s="123"/>
      <c r="O26" s="124"/>
      <c r="P26" s="125"/>
      <c r="Q26" s="124"/>
      <c r="R26" s="125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8">
        <f>SUM(E4:E26)</f>
        <v>8</v>
      </c>
      <c r="F27" s="129"/>
      <c r="G27" s="128">
        <f>SUM(G4:G26)</f>
        <v>8</v>
      </c>
      <c r="H27" s="129"/>
      <c r="I27" s="128">
        <f>SUM(I4:I26)</f>
        <v>8</v>
      </c>
      <c r="J27" s="129"/>
      <c r="K27" s="128">
        <f>SUM(K4:K26)</f>
        <v>8</v>
      </c>
      <c r="L27" s="129"/>
      <c r="M27" s="128">
        <f>SUM(M4:M26)</f>
        <v>8</v>
      </c>
      <c r="N27" s="129"/>
      <c r="O27" s="128">
        <f>SUM(O4:O26)</f>
        <v>0</v>
      </c>
      <c r="P27" s="129"/>
      <c r="Q27" s="128">
        <f>SUM(Q4:Q26)</f>
        <v>0</v>
      </c>
      <c r="R27" s="129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7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19" sqref="E19:F1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14.02.2016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</v>
      </c>
      <c r="G3" s="68">
        <v>8</v>
      </c>
      <c r="H3" s="68">
        <v>16.3</v>
      </c>
      <c r="I3" s="68">
        <v>8.4499999999999993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1" t="s">
        <v>115</v>
      </c>
      <c r="C4" s="47" t="s">
        <v>76</v>
      </c>
      <c r="D4" s="38" t="s">
        <v>75</v>
      </c>
      <c r="E4" s="127">
        <v>7.5</v>
      </c>
      <c r="F4" s="127"/>
      <c r="G4" s="127">
        <v>8</v>
      </c>
      <c r="H4" s="127"/>
      <c r="I4" s="127"/>
      <c r="J4" s="127"/>
      <c r="K4" s="127"/>
      <c r="L4" s="127"/>
      <c r="M4" s="127"/>
      <c r="N4" s="127"/>
      <c r="O4" s="122"/>
      <c r="P4" s="123"/>
      <c r="Q4" s="124"/>
      <c r="R4" s="125"/>
      <c r="S4" s="25">
        <f>E4+G4+I4+K4+M4+O4+Q4</f>
        <v>15.5</v>
      </c>
      <c r="T4" s="25">
        <f t="shared" ref="T4:T17" si="0">SUM(S4-U4-V4)</f>
        <v>15.5</v>
      </c>
      <c r="U4" s="28"/>
      <c r="V4" s="28"/>
    </row>
    <row r="5" spans="1:22" x14ac:dyDescent="0.25">
      <c r="A5" s="47">
        <v>6519</v>
      </c>
      <c r="B5" s="121" t="s">
        <v>115</v>
      </c>
      <c r="C5" s="47" t="s">
        <v>103</v>
      </c>
      <c r="D5" s="38" t="s">
        <v>75</v>
      </c>
      <c r="E5" s="127"/>
      <c r="F5" s="127"/>
      <c r="G5" s="127"/>
      <c r="H5" s="127"/>
      <c r="I5" s="127">
        <v>7.25</v>
      </c>
      <c r="J5" s="127"/>
      <c r="K5" s="127">
        <v>8</v>
      </c>
      <c r="L5" s="127"/>
      <c r="M5" s="127">
        <v>8</v>
      </c>
      <c r="N5" s="127"/>
      <c r="O5" s="122"/>
      <c r="P5" s="123"/>
      <c r="Q5" s="124"/>
      <c r="R5" s="125"/>
      <c r="S5" s="25">
        <f t="shared" ref="S5:S20" si="1">E5+G5+I5+K5+M5+O5+Q5</f>
        <v>23.25</v>
      </c>
      <c r="T5" s="25">
        <f t="shared" si="0"/>
        <v>23.25</v>
      </c>
      <c r="U5" s="28"/>
      <c r="V5" s="28"/>
    </row>
    <row r="6" spans="1:22" x14ac:dyDescent="0.25">
      <c r="A6" s="47"/>
      <c r="B6" s="47"/>
      <c r="C6" s="47"/>
      <c r="D6" s="27"/>
      <c r="E6" s="127"/>
      <c r="F6" s="127"/>
      <c r="G6" s="127"/>
      <c r="H6" s="127"/>
      <c r="I6" s="130"/>
      <c r="J6" s="123"/>
      <c r="K6" s="122"/>
      <c r="L6" s="123"/>
      <c r="M6" s="122"/>
      <c r="N6" s="123"/>
      <c r="O6" s="122"/>
      <c r="P6" s="123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7"/>
      <c r="F7" s="127"/>
      <c r="G7" s="127"/>
      <c r="H7" s="127"/>
      <c r="I7" s="130"/>
      <c r="J7" s="123"/>
      <c r="K7" s="122"/>
      <c r="L7" s="123"/>
      <c r="M7" s="122"/>
      <c r="N7" s="123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7"/>
      <c r="F8" s="127"/>
      <c r="G8" s="127"/>
      <c r="H8" s="127"/>
      <c r="I8" s="130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0"/>
      <c r="B12" s="47"/>
      <c r="C12" s="47"/>
      <c r="D12" s="27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6"/>
      <c r="B16" s="96"/>
      <c r="C16" s="96"/>
      <c r="D16" s="27"/>
      <c r="E16" s="127"/>
      <c r="F16" s="127"/>
      <c r="G16" s="127"/>
      <c r="H16" s="127"/>
      <c r="I16" s="130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9"/>
      <c r="B17" s="99"/>
      <c r="C17" s="99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8">
        <f>SUM(E4:E19)</f>
        <v>7.5</v>
      </c>
      <c r="F20" s="129"/>
      <c r="G20" s="128">
        <f>SUM(G4:G19)</f>
        <v>8</v>
      </c>
      <c r="H20" s="129"/>
      <c r="I20" s="128">
        <f>SUM(I4:I19)</f>
        <v>7.25</v>
      </c>
      <c r="J20" s="129"/>
      <c r="K20" s="128">
        <f>SUM(K4:K19)</f>
        <v>8</v>
      </c>
      <c r="L20" s="129"/>
      <c r="M20" s="128">
        <f>SUM(M4:M19)</f>
        <v>8</v>
      </c>
      <c r="N20" s="129"/>
      <c r="O20" s="128">
        <f>SUM(O4:O19)</f>
        <v>0</v>
      </c>
      <c r="P20" s="129"/>
      <c r="Q20" s="128">
        <f>SUM(Q4:Q19)</f>
        <v>0</v>
      </c>
      <c r="R20" s="129"/>
      <c r="S20" s="25">
        <f t="shared" si="1"/>
        <v>38.75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-0.5</v>
      </c>
      <c r="G22" s="32"/>
      <c r="H22" s="32">
        <f>SUM(G20)-H21</f>
        <v>0</v>
      </c>
      <c r="I22" s="32"/>
      <c r="J22" s="32">
        <f>SUM(I20)-J21</f>
        <v>-0.75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-1.25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G19" sqref="G19:N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14.02.2016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68"/>
      <c r="P3" s="68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49" t="s">
        <v>115</v>
      </c>
      <c r="C4" s="47">
        <v>8</v>
      </c>
      <c r="D4" s="38" t="s">
        <v>75</v>
      </c>
      <c r="E4" s="127">
        <v>7.25</v>
      </c>
      <c r="F4" s="127"/>
      <c r="G4" s="127">
        <v>7.5</v>
      </c>
      <c r="H4" s="127"/>
      <c r="I4" s="127">
        <v>1</v>
      </c>
      <c r="J4" s="127"/>
      <c r="K4" s="127">
        <v>6</v>
      </c>
      <c r="L4" s="127"/>
      <c r="M4" s="127"/>
      <c r="N4" s="127"/>
      <c r="O4" s="122"/>
      <c r="P4" s="123"/>
      <c r="Q4" s="124"/>
      <c r="R4" s="125"/>
      <c r="S4" s="25">
        <f>E4+G4+I4+K4+M4+O4+Q4</f>
        <v>21.75</v>
      </c>
      <c r="T4" s="25">
        <f t="shared" ref="T4:T21" si="0">SUM(S4-U4-V4)</f>
        <v>21.75</v>
      </c>
      <c r="U4" s="28"/>
      <c r="V4" s="28"/>
    </row>
    <row r="5" spans="1:22" x14ac:dyDescent="0.25">
      <c r="A5" s="47">
        <v>6436</v>
      </c>
      <c r="B5" s="121" t="s">
        <v>122</v>
      </c>
      <c r="C5" s="47">
        <v>108</v>
      </c>
      <c r="D5" s="38" t="s">
        <v>70</v>
      </c>
      <c r="E5" s="127">
        <v>0.75</v>
      </c>
      <c r="F5" s="127"/>
      <c r="G5" s="127"/>
      <c r="H5" s="127"/>
      <c r="I5" s="130"/>
      <c r="J5" s="123"/>
      <c r="K5" s="122"/>
      <c r="L5" s="123"/>
      <c r="M5" s="122"/>
      <c r="N5" s="123"/>
      <c r="O5" s="122"/>
      <c r="P5" s="123"/>
      <c r="Q5" s="124"/>
      <c r="R5" s="125"/>
      <c r="S5" s="25">
        <f>E5+G5+I5+K5+M5+O5+Q5</f>
        <v>0.75</v>
      </c>
      <c r="T5" s="25">
        <f t="shared" si="0"/>
        <v>0.75</v>
      </c>
      <c r="U5" s="28"/>
      <c r="V5" s="28"/>
    </row>
    <row r="6" spans="1:22" x14ac:dyDescent="0.25">
      <c r="A6" s="47">
        <v>6519</v>
      </c>
      <c r="B6" s="121" t="s">
        <v>115</v>
      </c>
      <c r="C6" s="47">
        <v>4</v>
      </c>
      <c r="D6" s="38" t="s">
        <v>75</v>
      </c>
      <c r="E6" s="127"/>
      <c r="F6" s="127"/>
      <c r="G6" s="127"/>
      <c r="H6" s="127"/>
      <c r="I6" s="130"/>
      <c r="J6" s="123"/>
      <c r="K6" s="122"/>
      <c r="L6" s="123"/>
      <c r="M6" s="122">
        <v>0.5</v>
      </c>
      <c r="N6" s="123"/>
      <c r="O6" s="122"/>
      <c r="P6" s="123"/>
      <c r="Q6" s="124"/>
      <c r="R6" s="125"/>
      <c r="S6" s="25">
        <f t="shared" ref="S6:S24" si="1">E6+G6+I6+K6+M6+O6+Q6</f>
        <v>0.5</v>
      </c>
      <c r="T6" s="25">
        <f t="shared" si="0"/>
        <v>0.5</v>
      </c>
      <c r="U6" s="28"/>
      <c r="V6" s="28"/>
    </row>
    <row r="7" spans="1:22" x14ac:dyDescent="0.25">
      <c r="A7" s="47">
        <v>6519</v>
      </c>
      <c r="B7" s="121" t="s">
        <v>115</v>
      </c>
      <c r="C7" s="47">
        <v>6</v>
      </c>
      <c r="D7" s="38" t="s">
        <v>75</v>
      </c>
      <c r="E7" s="127"/>
      <c r="F7" s="127"/>
      <c r="G7" s="127"/>
      <c r="H7" s="127"/>
      <c r="I7" s="122"/>
      <c r="J7" s="123"/>
      <c r="K7" s="122"/>
      <c r="L7" s="123"/>
      <c r="M7" s="122">
        <v>0.5</v>
      </c>
      <c r="N7" s="123"/>
      <c r="O7" s="122"/>
      <c r="P7" s="123"/>
      <c r="Q7" s="124"/>
      <c r="R7" s="125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>
        <v>6519</v>
      </c>
      <c r="B8" s="121" t="s">
        <v>115</v>
      </c>
      <c r="C8" s="47" t="s">
        <v>98</v>
      </c>
      <c r="D8" s="38" t="s">
        <v>75</v>
      </c>
      <c r="E8" s="127"/>
      <c r="F8" s="127"/>
      <c r="G8" s="127"/>
      <c r="H8" s="127"/>
      <c r="I8" s="122"/>
      <c r="J8" s="123"/>
      <c r="K8" s="122"/>
      <c r="L8" s="123"/>
      <c r="M8" s="122">
        <v>0.25</v>
      </c>
      <c r="N8" s="123"/>
      <c r="O8" s="122"/>
      <c r="P8" s="123"/>
      <c r="Q8" s="124"/>
      <c r="R8" s="125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7">
        <v>6519</v>
      </c>
      <c r="B9" s="121" t="s">
        <v>115</v>
      </c>
      <c r="C9" s="47">
        <v>46</v>
      </c>
      <c r="D9" s="38" t="s">
        <v>75</v>
      </c>
      <c r="E9" s="127"/>
      <c r="F9" s="127"/>
      <c r="G9" s="122"/>
      <c r="H9" s="123"/>
      <c r="I9" s="122"/>
      <c r="J9" s="123"/>
      <c r="K9" s="122"/>
      <c r="L9" s="123"/>
      <c r="M9" s="122">
        <v>0.25</v>
      </c>
      <c r="N9" s="123"/>
      <c r="O9" s="122"/>
      <c r="P9" s="123"/>
      <c r="Q9" s="124"/>
      <c r="R9" s="125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47">
        <v>6558</v>
      </c>
      <c r="B10" s="121" t="s">
        <v>121</v>
      </c>
      <c r="C10" s="47">
        <v>8</v>
      </c>
      <c r="D10" s="38" t="s">
        <v>95</v>
      </c>
      <c r="E10" s="139"/>
      <c r="F10" s="140"/>
      <c r="G10" s="139"/>
      <c r="H10" s="140"/>
      <c r="I10" s="122"/>
      <c r="J10" s="123"/>
      <c r="K10" s="122"/>
      <c r="L10" s="123"/>
      <c r="M10" s="122">
        <v>6</v>
      </c>
      <c r="N10" s="123"/>
      <c r="O10" s="122"/>
      <c r="P10" s="123"/>
      <c r="Q10" s="124"/>
      <c r="R10" s="125"/>
      <c r="S10" s="25">
        <f t="shared" si="1"/>
        <v>6</v>
      </c>
      <c r="T10" s="25">
        <f t="shared" si="0"/>
        <v>6</v>
      </c>
      <c r="U10" s="28"/>
      <c r="V10" s="28"/>
    </row>
    <row r="11" spans="1:22" x14ac:dyDescent="0.25">
      <c r="A11" s="47"/>
      <c r="B11" s="49"/>
      <c r="C11" s="47"/>
      <c r="D11" s="38"/>
      <c r="E11" s="139"/>
      <c r="F11" s="140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39"/>
      <c r="F12" s="140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39"/>
      <c r="F13" s="140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39"/>
      <c r="F14" s="140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4"/>
      <c r="B15" s="47"/>
      <c r="C15" s="47"/>
      <c r="D15" s="27"/>
      <c r="E15" s="139"/>
      <c r="F15" s="140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8"/>
      <c r="B16" s="47"/>
      <c r="C16" s="47"/>
      <c r="D16" s="27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9"/>
      <c r="F18" s="140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2">
        <v>3600</v>
      </c>
      <c r="B19" s="47" t="s">
        <v>116</v>
      </c>
      <c r="C19" s="47"/>
      <c r="D19" s="27" t="s">
        <v>111</v>
      </c>
      <c r="E19" s="139"/>
      <c r="F19" s="140"/>
      <c r="G19" s="122"/>
      <c r="H19" s="123"/>
      <c r="I19" s="122"/>
      <c r="J19" s="123"/>
      <c r="K19" s="122"/>
      <c r="L19" s="123"/>
      <c r="M19" s="122">
        <v>0.5</v>
      </c>
      <c r="N19" s="123"/>
      <c r="O19" s="122"/>
      <c r="P19" s="123"/>
      <c r="Q19" s="124"/>
      <c r="R19" s="125"/>
      <c r="S19" s="25">
        <f t="shared" si="1"/>
        <v>0.5</v>
      </c>
      <c r="T19" s="25">
        <f t="shared" si="0"/>
        <v>0.5</v>
      </c>
      <c r="U19" s="28"/>
      <c r="V19" s="28"/>
    </row>
    <row r="20" spans="1:22" x14ac:dyDescent="0.25">
      <c r="A20" s="114">
        <v>3600</v>
      </c>
      <c r="B20" s="47" t="s">
        <v>116</v>
      </c>
      <c r="C20" s="47"/>
      <c r="D20" s="27" t="s">
        <v>106</v>
      </c>
      <c r="E20" s="139"/>
      <c r="F20" s="140"/>
      <c r="G20" s="122"/>
      <c r="H20" s="123"/>
      <c r="I20" s="122">
        <v>7</v>
      </c>
      <c r="J20" s="123"/>
      <c r="K20" s="122">
        <v>1.5</v>
      </c>
      <c r="L20" s="123"/>
      <c r="M20" s="122"/>
      <c r="N20" s="123"/>
      <c r="O20" s="122"/>
      <c r="P20" s="123"/>
      <c r="Q20" s="124"/>
      <c r="R20" s="125"/>
      <c r="S20" s="25">
        <f t="shared" si="1"/>
        <v>8.5</v>
      </c>
      <c r="T20" s="25">
        <f t="shared" si="0"/>
        <v>8.5</v>
      </c>
      <c r="U20" s="28"/>
      <c r="V20" s="28"/>
    </row>
    <row r="21" spans="1:22" x14ac:dyDescent="0.25">
      <c r="A21" s="47">
        <v>3600</v>
      </c>
      <c r="B21" s="47" t="s">
        <v>116</v>
      </c>
      <c r="C21" s="47"/>
      <c r="D21" s="27" t="s">
        <v>101</v>
      </c>
      <c r="E21" s="122"/>
      <c r="F21" s="123"/>
      <c r="G21" s="122">
        <v>0.5</v>
      </c>
      <c r="H21" s="123"/>
      <c r="I21" s="122"/>
      <c r="J21" s="123"/>
      <c r="K21" s="122">
        <v>0.5</v>
      </c>
      <c r="L21" s="123"/>
      <c r="M21" s="122"/>
      <c r="N21" s="123"/>
      <c r="O21" s="122"/>
      <c r="P21" s="123"/>
      <c r="Q21" s="124"/>
      <c r="R21" s="125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8">
        <f>SUM(E4:E23)</f>
        <v>8</v>
      </c>
      <c r="F24" s="129"/>
      <c r="G24" s="128">
        <f>SUM(G4:G23)</f>
        <v>8</v>
      </c>
      <c r="H24" s="129"/>
      <c r="I24" s="128">
        <f>SUM(I4:I23)</f>
        <v>8</v>
      </c>
      <c r="J24" s="129"/>
      <c r="K24" s="128">
        <f>SUM(K4:K23)</f>
        <v>8</v>
      </c>
      <c r="L24" s="129"/>
      <c r="M24" s="128">
        <f>SUM(M4:M23)</f>
        <v>8</v>
      </c>
      <c r="N24" s="129"/>
      <c r="O24" s="128">
        <f>SUM(O4:O23)</f>
        <v>0</v>
      </c>
      <c r="P24" s="129"/>
      <c r="Q24" s="128">
        <f>SUM(Q4:Q23)</f>
        <v>0</v>
      </c>
      <c r="R24" s="129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6"/>
      <c r="H27" s="86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87" zoomScaleNormal="87" workbookViewId="0">
      <selection activeCell="E19" sqref="E19:F1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14.02.2016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6519</v>
      </c>
      <c r="B4" s="121" t="s">
        <v>115</v>
      </c>
      <c r="C4" s="47" t="s">
        <v>83</v>
      </c>
      <c r="D4" s="38" t="s">
        <v>84</v>
      </c>
      <c r="E4" s="127">
        <v>8</v>
      </c>
      <c r="F4" s="127"/>
      <c r="G4" s="127"/>
      <c r="H4" s="127"/>
      <c r="I4" s="127"/>
      <c r="J4" s="127"/>
      <c r="K4" s="127"/>
      <c r="L4" s="127"/>
      <c r="M4" s="127"/>
      <c r="N4" s="127"/>
      <c r="O4" s="122"/>
      <c r="P4" s="123"/>
      <c r="Q4" s="124"/>
      <c r="R4" s="125"/>
      <c r="S4" s="25">
        <f>E4+G4+I4+K4+M4+O4+Q4</f>
        <v>8</v>
      </c>
      <c r="T4" s="25">
        <f t="shared" ref="T4:T20" si="0">SUM(S4-U4-V4)</f>
        <v>8</v>
      </c>
      <c r="U4" s="28"/>
      <c r="V4" s="28"/>
    </row>
    <row r="5" spans="1:22" x14ac:dyDescent="0.25">
      <c r="A5" s="47">
        <v>6519</v>
      </c>
      <c r="B5" s="121" t="s">
        <v>115</v>
      </c>
      <c r="C5" s="47">
        <v>7</v>
      </c>
      <c r="D5" s="38" t="s">
        <v>75</v>
      </c>
      <c r="E5" s="127"/>
      <c r="F5" s="127"/>
      <c r="G5" s="127">
        <v>4.5</v>
      </c>
      <c r="H5" s="127"/>
      <c r="I5" s="127"/>
      <c r="J5" s="127"/>
      <c r="K5" s="127"/>
      <c r="L5" s="127"/>
      <c r="M5" s="127"/>
      <c r="N5" s="127"/>
      <c r="O5" s="122"/>
      <c r="P5" s="123"/>
      <c r="Q5" s="124"/>
      <c r="R5" s="125"/>
      <c r="S5" s="25">
        <f t="shared" ref="S5:S22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7">
        <v>6558</v>
      </c>
      <c r="B6" s="121" t="s">
        <v>121</v>
      </c>
      <c r="C6" s="47">
        <v>8</v>
      </c>
      <c r="D6" s="38" t="s">
        <v>95</v>
      </c>
      <c r="E6" s="127"/>
      <c r="F6" s="127"/>
      <c r="G6" s="127">
        <v>3.5</v>
      </c>
      <c r="H6" s="127"/>
      <c r="I6" s="127">
        <v>8</v>
      </c>
      <c r="J6" s="127"/>
      <c r="K6" s="127">
        <v>4</v>
      </c>
      <c r="L6" s="127"/>
      <c r="M6" s="127"/>
      <c r="N6" s="127"/>
      <c r="O6" s="122"/>
      <c r="P6" s="123"/>
      <c r="Q6" s="124"/>
      <c r="R6" s="125"/>
      <c r="S6" s="25">
        <f t="shared" si="1"/>
        <v>15.5</v>
      </c>
      <c r="T6" s="25">
        <f t="shared" si="0"/>
        <v>15.5</v>
      </c>
      <c r="U6" s="28"/>
      <c r="V6" s="28"/>
    </row>
    <row r="7" spans="1:22" x14ac:dyDescent="0.25">
      <c r="A7" s="47">
        <v>6519</v>
      </c>
      <c r="B7" s="121" t="s">
        <v>115</v>
      </c>
      <c r="C7" s="47" t="s">
        <v>93</v>
      </c>
      <c r="D7" s="38" t="s">
        <v>94</v>
      </c>
      <c r="E7" s="127"/>
      <c r="F7" s="127"/>
      <c r="G7" s="127"/>
      <c r="H7" s="127"/>
      <c r="I7" s="127"/>
      <c r="J7" s="127"/>
      <c r="K7" s="127">
        <v>4</v>
      </c>
      <c r="L7" s="127"/>
      <c r="M7" s="127">
        <v>8</v>
      </c>
      <c r="N7" s="127"/>
      <c r="O7" s="122"/>
      <c r="P7" s="123"/>
      <c r="Q7" s="124"/>
      <c r="R7" s="125"/>
      <c r="S7" s="25">
        <f t="shared" si="1"/>
        <v>12</v>
      </c>
      <c r="T7" s="25">
        <f t="shared" si="0"/>
        <v>12</v>
      </c>
      <c r="U7" s="28"/>
      <c r="V7" s="28"/>
    </row>
    <row r="8" spans="1:22" x14ac:dyDescent="0.25">
      <c r="A8" s="47"/>
      <c r="B8" s="47"/>
      <c r="C8" s="47"/>
      <c r="D8" s="38"/>
      <c r="E8" s="127"/>
      <c r="F8" s="127"/>
      <c r="G8" s="127"/>
      <c r="H8" s="127"/>
      <c r="I8" s="127"/>
      <c r="J8" s="127"/>
      <c r="K8" s="127"/>
      <c r="L8" s="127"/>
      <c r="M8" s="122"/>
      <c r="N8" s="123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27"/>
      <c r="F9" s="127"/>
      <c r="G9" s="127"/>
      <c r="H9" s="127"/>
      <c r="I9" s="127"/>
      <c r="J9" s="127"/>
      <c r="K9" s="127"/>
      <c r="L9" s="127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7"/>
      <c r="F10" s="127"/>
      <c r="G10" s="127"/>
      <c r="H10" s="127"/>
      <c r="I10" s="127"/>
      <c r="J10" s="127"/>
      <c r="K10" s="127"/>
      <c r="L10" s="127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7"/>
      <c r="F11" s="127"/>
      <c r="G11" s="127"/>
      <c r="H11" s="127"/>
      <c r="I11" s="127"/>
      <c r="J11" s="127"/>
      <c r="K11" s="127"/>
      <c r="L11" s="127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7"/>
      <c r="F12" s="127"/>
      <c r="G12" s="127"/>
      <c r="H12" s="127"/>
      <c r="I12" s="127"/>
      <c r="J12" s="127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7"/>
      <c r="F13" s="127"/>
      <c r="G13" s="127"/>
      <c r="H13" s="127"/>
      <c r="I13" s="127"/>
      <c r="J13" s="127"/>
      <c r="K13" s="122"/>
      <c r="L13" s="123"/>
      <c r="M13" s="122"/>
      <c r="N13" s="123"/>
      <c r="O13" s="122"/>
      <c r="P13" s="123"/>
      <c r="Q13" s="124"/>
      <c r="R13" s="125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2"/>
      <c r="F14" s="123"/>
      <c r="G14" s="127"/>
      <c r="H14" s="127"/>
      <c r="I14" s="127"/>
      <c r="J14" s="127"/>
      <c r="K14" s="122"/>
      <c r="L14" s="123"/>
      <c r="M14" s="122"/>
      <c r="N14" s="123"/>
      <c r="O14" s="122"/>
      <c r="P14" s="123"/>
      <c r="Q14" s="124"/>
      <c r="R14" s="12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38"/>
      <c r="E15" s="122"/>
      <c r="F15" s="123"/>
      <c r="G15" s="127"/>
      <c r="H15" s="127"/>
      <c r="I15" s="127"/>
      <c r="J15" s="127"/>
      <c r="K15" s="122"/>
      <c r="L15" s="123"/>
      <c r="M15" s="122"/>
      <c r="N15" s="123"/>
      <c r="O15" s="122"/>
      <c r="P15" s="123"/>
      <c r="Q15" s="124"/>
      <c r="R15" s="1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2"/>
      <c r="F16" s="123"/>
      <c r="G16" s="127"/>
      <c r="H16" s="127"/>
      <c r="I16" s="127"/>
      <c r="J16" s="127"/>
      <c r="K16" s="122"/>
      <c r="L16" s="123"/>
      <c r="M16" s="122"/>
      <c r="N16" s="123"/>
      <c r="O16" s="122"/>
      <c r="P16" s="123"/>
      <c r="Q16" s="124"/>
      <c r="R16" s="12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6"/>
      <c r="B19" s="96"/>
      <c r="C19" s="96"/>
      <c r="D19" s="27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9"/>
      <c r="B20" s="99"/>
      <c r="C20" s="99"/>
      <c r="D20" s="27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4"/>
      <c r="R20" s="12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4"/>
      <c r="P21" s="125"/>
      <c r="Q21" s="124"/>
      <c r="R21" s="125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8">
        <f>SUM(E4:E22)</f>
        <v>8</v>
      </c>
      <c r="F23" s="129"/>
      <c r="G23" s="128">
        <f>SUM(G4:G22)</f>
        <v>8</v>
      </c>
      <c r="H23" s="129"/>
      <c r="I23" s="128">
        <f>SUM(I4:I22)</f>
        <v>8</v>
      </c>
      <c r="J23" s="129"/>
      <c r="K23" s="128">
        <f>SUM(K4:K22)</f>
        <v>8</v>
      </c>
      <c r="L23" s="129"/>
      <c r="M23" s="128">
        <f>SUM(M4:M22)</f>
        <v>8</v>
      </c>
      <c r="N23" s="129"/>
      <c r="O23" s="128">
        <f>SUM(O4:O22)</f>
        <v>0</v>
      </c>
      <c r="P23" s="129"/>
      <c r="Q23" s="128">
        <f>SUM(Q4:Q22)</f>
        <v>0</v>
      </c>
      <c r="R23" s="129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E19" sqref="E19:F1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14.02.2016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1" t="s">
        <v>115</v>
      </c>
      <c r="C4" s="47" t="s">
        <v>76</v>
      </c>
      <c r="D4" s="38" t="s">
        <v>75</v>
      </c>
      <c r="E4" s="127">
        <v>8</v>
      </c>
      <c r="F4" s="127"/>
      <c r="G4" s="127">
        <v>8</v>
      </c>
      <c r="H4" s="127"/>
      <c r="I4" s="130"/>
      <c r="J4" s="123"/>
      <c r="K4" s="130"/>
      <c r="L4" s="123"/>
      <c r="M4" s="130"/>
      <c r="N4" s="123"/>
      <c r="O4" s="127"/>
      <c r="P4" s="127"/>
      <c r="Q4" s="124"/>
      <c r="R4" s="125"/>
      <c r="S4" s="25">
        <f>E4+G4+I4+K4+M4+O4+Q4</f>
        <v>16</v>
      </c>
      <c r="T4" s="25">
        <f t="shared" ref="T4:T19" si="0">SUM(S4-U4-V4)</f>
        <v>16</v>
      </c>
      <c r="U4" s="28"/>
      <c r="V4" s="28"/>
    </row>
    <row r="5" spans="1:22" x14ac:dyDescent="0.25">
      <c r="A5" s="47">
        <v>6519</v>
      </c>
      <c r="B5" s="121" t="s">
        <v>115</v>
      </c>
      <c r="C5" s="47" t="s">
        <v>103</v>
      </c>
      <c r="D5" s="38" t="s">
        <v>75</v>
      </c>
      <c r="E5" s="127"/>
      <c r="F5" s="127"/>
      <c r="G5" s="127"/>
      <c r="H5" s="127"/>
      <c r="I5" s="127">
        <v>8</v>
      </c>
      <c r="J5" s="127"/>
      <c r="K5" s="127">
        <v>8</v>
      </c>
      <c r="L5" s="127"/>
      <c r="M5" s="127">
        <v>8</v>
      </c>
      <c r="N5" s="127"/>
      <c r="O5" s="122"/>
      <c r="P5" s="123"/>
      <c r="Q5" s="124"/>
      <c r="R5" s="125"/>
      <c r="S5" s="25">
        <f t="shared" ref="S5:S22" si="1">E5+G5+I5+K5+M5+O5+Q5</f>
        <v>24</v>
      </c>
      <c r="T5" s="25">
        <f t="shared" si="0"/>
        <v>24</v>
      </c>
      <c r="U5" s="28"/>
      <c r="V5" s="28"/>
    </row>
    <row r="6" spans="1:22" x14ac:dyDescent="0.25">
      <c r="A6" s="47"/>
      <c r="B6" s="47"/>
      <c r="C6" s="47"/>
      <c r="D6" s="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2"/>
      <c r="P6" s="123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7"/>
      <c r="F7" s="127"/>
      <c r="G7" s="127"/>
      <c r="H7" s="127"/>
      <c r="I7" s="122"/>
      <c r="J7" s="123"/>
      <c r="K7" s="122"/>
      <c r="L7" s="123"/>
      <c r="M7" s="122"/>
      <c r="N7" s="123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7"/>
      <c r="F8" s="127"/>
      <c r="G8" s="127"/>
      <c r="H8" s="127"/>
      <c r="I8" s="130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27"/>
      <c r="F9" s="127"/>
      <c r="G9" s="127"/>
      <c r="H9" s="127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2"/>
      <c r="F10" s="123"/>
      <c r="G10" s="127"/>
      <c r="H10" s="127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2"/>
      <c r="F11" s="123"/>
      <c r="G11" s="127"/>
      <c r="H11" s="127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2"/>
      <c r="F12" s="123"/>
      <c r="G12" s="127"/>
      <c r="H12" s="127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7"/>
      <c r="F13" s="127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1"/>
      <c r="B16" s="47"/>
      <c r="C16" s="47"/>
      <c r="D16" s="27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112"/>
      <c r="B17" s="112"/>
      <c r="C17" s="112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6"/>
      <c r="B18" s="96"/>
      <c r="C18" s="96"/>
      <c r="D18" s="27"/>
      <c r="E18" s="127"/>
      <c r="F18" s="127"/>
      <c r="G18" s="127"/>
      <c r="H18" s="127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9"/>
      <c r="B19" s="99"/>
      <c r="C19" s="99"/>
      <c r="D19" s="27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41"/>
      <c r="P20" s="142"/>
      <c r="Q20" s="141"/>
      <c r="R20" s="142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22"/>
      <c r="F21" s="123"/>
      <c r="G21" s="139"/>
      <c r="H21" s="140"/>
      <c r="I21" s="139"/>
      <c r="J21" s="140"/>
      <c r="K21" s="139"/>
      <c r="L21" s="140"/>
      <c r="M21" s="122"/>
      <c r="N21" s="123"/>
      <c r="O21" s="141"/>
      <c r="P21" s="142"/>
      <c r="Q21" s="141"/>
      <c r="R21" s="142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8</v>
      </c>
      <c r="N22" s="129"/>
      <c r="O22" s="128">
        <f>SUM(O4:O21)</f>
        <v>0</v>
      </c>
      <c r="P22" s="129"/>
      <c r="Q22" s="128">
        <f>SUM(Q4:Q21)</f>
        <v>0</v>
      </c>
      <c r="R22" s="129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4" zoomScale="90" zoomScaleNormal="90" workbookViewId="0">
      <selection activeCell="E19" sqref="E19:F1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14.02.2016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1" t="s">
        <v>115</v>
      </c>
      <c r="C4" s="47">
        <v>19</v>
      </c>
      <c r="D4" s="38" t="s">
        <v>75</v>
      </c>
      <c r="E4" s="127">
        <v>8</v>
      </c>
      <c r="F4" s="127"/>
      <c r="G4" s="127">
        <v>8</v>
      </c>
      <c r="H4" s="127"/>
      <c r="I4" s="127">
        <v>8</v>
      </c>
      <c r="J4" s="127"/>
      <c r="K4" s="127">
        <v>8</v>
      </c>
      <c r="L4" s="127"/>
      <c r="M4" s="127">
        <v>8</v>
      </c>
      <c r="N4" s="127"/>
      <c r="O4" s="122"/>
      <c r="P4" s="123"/>
      <c r="Q4" s="124"/>
      <c r="R4" s="125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7"/>
      <c r="B5" s="49"/>
      <c r="C5" s="47"/>
      <c r="D5" s="38"/>
      <c r="E5" s="127"/>
      <c r="F5" s="127"/>
      <c r="G5" s="127"/>
      <c r="H5" s="127"/>
      <c r="I5" s="130"/>
      <c r="J5" s="123"/>
      <c r="K5" s="130"/>
      <c r="L5" s="123"/>
      <c r="M5" s="130"/>
      <c r="N5" s="123"/>
      <c r="O5" s="122"/>
      <c r="P5" s="123"/>
      <c r="Q5" s="124"/>
      <c r="R5" s="125"/>
      <c r="S5" s="25">
        <f t="shared" ref="S5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7"/>
      <c r="F6" s="127"/>
      <c r="G6" s="127"/>
      <c r="H6" s="127"/>
      <c r="I6" s="130"/>
      <c r="J6" s="123"/>
      <c r="K6" s="122"/>
      <c r="L6" s="123"/>
      <c r="M6" s="122"/>
      <c r="N6" s="123"/>
      <c r="O6" s="122"/>
      <c r="P6" s="123"/>
      <c r="Q6" s="124"/>
      <c r="R6" s="125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7"/>
      <c r="C7" s="47"/>
      <c r="D7" s="38"/>
      <c r="E7" s="127"/>
      <c r="F7" s="127"/>
      <c r="G7" s="127"/>
      <c r="H7" s="127"/>
      <c r="I7" s="130"/>
      <c r="J7" s="123"/>
      <c r="K7" s="122"/>
      <c r="L7" s="123"/>
      <c r="M7" s="122"/>
      <c r="N7" s="123"/>
      <c r="O7" s="122"/>
      <c r="P7" s="123"/>
      <c r="Q7" s="124"/>
      <c r="R7" s="125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7"/>
      <c r="F8" s="127"/>
      <c r="G8" s="127"/>
      <c r="H8" s="127"/>
      <c r="I8" s="130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7"/>
      <c r="F11" s="127"/>
      <c r="G11" s="127"/>
      <c r="H11" s="127"/>
      <c r="I11" s="130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27"/>
      <c r="F12" s="127"/>
      <c r="G12" s="127"/>
      <c r="H12" s="127"/>
      <c r="I12" s="130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2"/>
      <c r="F13" s="123"/>
      <c r="G13" s="122"/>
      <c r="H13" s="123"/>
      <c r="I13" s="130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7"/>
      <c r="F14" s="127"/>
      <c r="G14" s="127"/>
      <c r="H14" s="127"/>
      <c r="I14" s="130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7"/>
      <c r="F15" s="127"/>
      <c r="G15" s="127"/>
      <c r="H15" s="127"/>
      <c r="I15" s="130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70"/>
      <c r="B16" s="70"/>
      <c r="C16" s="70"/>
      <c r="D16" s="23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99"/>
      <c r="B17" s="99"/>
      <c r="C17" s="99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8">
        <f>SUM(E4:E19)</f>
        <v>8</v>
      </c>
      <c r="F20" s="129"/>
      <c r="G20" s="128">
        <f>SUM(G4:G19)</f>
        <v>8</v>
      </c>
      <c r="H20" s="129"/>
      <c r="I20" s="128">
        <f>SUM(I4:I19)</f>
        <v>8</v>
      </c>
      <c r="J20" s="129"/>
      <c r="K20" s="128">
        <f>SUM(K4:K19)</f>
        <v>8</v>
      </c>
      <c r="L20" s="129"/>
      <c r="M20" s="128">
        <f>SUM(M4:M19)</f>
        <v>8</v>
      </c>
      <c r="N20" s="129"/>
      <c r="O20" s="128">
        <f>SUM(O4:O19)</f>
        <v>0</v>
      </c>
      <c r="P20" s="129"/>
      <c r="Q20" s="128">
        <f>SUM(Q4:Q19)</f>
        <v>0</v>
      </c>
      <c r="R20" s="129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E19" sqref="E19:N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14.02.2016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6429</v>
      </c>
      <c r="B4" s="121" t="s">
        <v>120</v>
      </c>
      <c r="C4" s="47" t="s">
        <v>82</v>
      </c>
      <c r="D4" s="38" t="s">
        <v>81</v>
      </c>
      <c r="E4" s="127">
        <v>7</v>
      </c>
      <c r="F4" s="127"/>
      <c r="G4" s="127">
        <v>1.5</v>
      </c>
      <c r="H4" s="127"/>
      <c r="I4" s="127"/>
      <c r="J4" s="127"/>
      <c r="K4" s="127"/>
      <c r="L4" s="127"/>
      <c r="M4" s="127"/>
      <c r="N4" s="127"/>
      <c r="O4" s="122"/>
      <c r="P4" s="123"/>
      <c r="Q4" s="124"/>
      <c r="R4" s="125"/>
      <c r="S4" s="25">
        <f>E4+G4+I4+K4+M4+O4+Q4</f>
        <v>8.5</v>
      </c>
      <c r="T4" s="25">
        <f t="shared" ref="T4:T21" si="0">SUM(S4-U4-V4)</f>
        <v>8.5</v>
      </c>
      <c r="U4" s="28"/>
      <c r="V4" s="28"/>
    </row>
    <row r="5" spans="1:22" x14ac:dyDescent="0.25">
      <c r="A5" s="47">
        <v>6519</v>
      </c>
      <c r="B5" s="121" t="s">
        <v>115</v>
      </c>
      <c r="C5" s="47" t="s">
        <v>103</v>
      </c>
      <c r="D5" s="38" t="s">
        <v>75</v>
      </c>
      <c r="E5" s="127"/>
      <c r="F5" s="127"/>
      <c r="G5" s="127">
        <v>3</v>
      </c>
      <c r="H5" s="127"/>
      <c r="I5" s="127"/>
      <c r="J5" s="127"/>
      <c r="K5" s="127">
        <v>5</v>
      </c>
      <c r="L5" s="127"/>
      <c r="M5" s="122">
        <v>3</v>
      </c>
      <c r="N5" s="123"/>
      <c r="O5" s="122"/>
      <c r="P5" s="123"/>
      <c r="Q5" s="124"/>
      <c r="R5" s="125"/>
      <c r="S5" s="25">
        <f>E5+G5+I5+K5+M5+O5+Q5</f>
        <v>11</v>
      </c>
      <c r="T5" s="25">
        <f t="shared" si="0"/>
        <v>11</v>
      </c>
      <c r="U5" s="28"/>
      <c r="V5" s="28"/>
    </row>
    <row r="6" spans="1:22" x14ac:dyDescent="0.25">
      <c r="A6" s="47">
        <v>6519</v>
      </c>
      <c r="B6" s="121" t="s">
        <v>115</v>
      </c>
      <c r="C6" s="47">
        <v>42</v>
      </c>
      <c r="D6" s="38" t="s">
        <v>104</v>
      </c>
      <c r="E6" s="127"/>
      <c r="F6" s="127"/>
      <c r="G6" s="127"/>
      <c r="H6" s="127"/>
      <c r="I6" s="130">
        <v>2</v>
      </c>
      <c r="J6" s="123"/>
      <c r="K6" s="127">
        <v>1</v>
      </c>
      <c r="L6" s="127"/>
      <c r="M6" s="122"/>
      <c r="N6" s="123"/>
      <c r="O6" s="122"/>
      <c r="P6" s="123"/>
      <c r="Q6" s="124"/>
      <c r="R6" s="125"/>
      <c r="S6" s="25">
        <f t="shared" ref="S6:S24" si="1">E6+G6+I6+K6+M6+O6+Q6</f>
        <v>3</v>
      </c>
      <c r="T6" s="25">
        <f t="shared" si="0"/>
        <v>3</v>
      </c>
      <c r="U6" s="28"/>
      <c r="V6" s="28"/>
    </row>
    <row r="7" spans="1:22" x14ac:dyDescent="0.25">
      <c r="A7" s="47">
        <v>6550</v>
      </c>
      <c r="B7" s="121" t="s">
        <v>118</v>
      </c>
      <c r="C7" s="47">
        <v>5</v>
      </c>
      <c r="D7" s="38" t="s">
        <v>92</v>
      </c>
      <c r="E7" s="127"/>
      <c r="F7" s="127"/>
      <c r="G7" s="127"/>
      <c r="H7" s="127"/>
      <c r="I7" s="130"/>
      <c r="J7" s="123"/>
      <c r="K7" s="127">
        <v>1</v>
      </c>
      <c r="L7" s="127"/>
      <c r="M7" s="122"/>
      <c r="N7" s="123"/>
      <c r="O7" s="122"/>
      <c r="P7" s="123"/>
      <c r="Q7" s="124"/>
      <c r="R7" s="12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 t="s">
        <v>123</v>
      </c>
      <c r="B8" s="49" t="s">
        <v>120</v>
      </c>
      <c r="C8" s="47"/>
      <c r="D8" s="38" t="s">
        <v>112</v>
      </c>
      <c r="E8" s="127"/>
      <c r="F8" s="127"/>
      <c r="G8" s="127"/>
      <c r="H8" s="127"/>
      <c r="I8" s="130"/>
      <c r="J8" s="123"/>
      <c r="K8" s="127"/>
      <c r="L8" s="127"/>
      <c r="M8" s="122">
        <v>2</v>
      </c>
      <c r="N8" s="123"/>
      <c r="O8" s="122"/>
      <c r="P8" s="123"/>
      <c r="Q8" s="124"/>
      <c r="R8" s="125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7">
        <v>6519</v>
      </c>
      <c r="B9" s="121" t="s">
        <v>115</v>
      </c>
      <c r="C9" s="47">
        <v>42</v>
      </c>
      <c r="D9" s="38" t="s">
        <v>104</v>
      </c>
      <c r="E9" s="122"/>
      <c r="F9" s="123"/>
      <c r="G9" s="122"/>
      <c r="H9" s="123"/>
      <c r="I9" s="122"/>
      <c r="J9" s="123"/>
      <c r="K9" s="122"/>
      <c r="L9" s="123"/>
      <c r="M9" s="122">
        <v>2</v>
      </c>
      <c r="N9" s="123"/>
      <c r="O9" s="122"/>
      <c r="P9" s="123"/>
      <c r="Q9" s="124"/>
      <c r="R9" s="125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7"/>
      <c r="B10" s="49"/>
      <c r="C10" s="47"/>
      <c r="D10" s="38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77"/>
      <c r="D14" s="38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77"/>
      <c r="D15" s="38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0"/>
      <c r="B18" s="47"/>
      <c r="C18" s="47"/>
      <c r="D18" s="27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>
        <v>3600</v>
      </c>
      <c r="B19" s="47" t="s">
        <v>116</v>
      </c>
      <c r="C19" s="47"/>
      <c r="D19" s="27" t="s">
        <v>105</v>
      </c>
      <c r="E19" s="122"/>
      <c r="F19" s="123"/>
      <c r="G19" s="122"/>
      <c r="H19" s="123"/>
      <c r="I19" s="122">
        <v>5</v>
      </c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1"/>
        <v>5</v>
      </c>
      <c r="T19" s="25">
        <f t="shared" si="0"/>
        <v>5</v>
      </c>
      <c r="U19" s="28"/>
      <c r="V19" s="28"/>
    </row>
    <row r="20" spans="1:22" s="17" customFormat="1" x14ac:dyDescent="0.25">
      <c r="A20" s="103">
        <v>3600</v>
      </c>
      <c r="B20" s="47" t="s">
        <v>116</v>
      </c>
      <c r="C20" s="47"/>
      <c r="D20" s="27" t="s">
        <v>96</v>
      </c>
      <c r="E20" s="122"/>
      <c r="F20" s="123"/>
      <c r="G20" s="122">
        <v>1</v>
      </c>
      <c r="H20" s="123"/>
      <c r="I20" s="122"/>
      <c r="J20" s="123"/>
      <c r="K20" s="122"/>
      <c r="L20" s="123"/>
      <c r="M20" s="122"/>
      <c r="N20" s="123"/>
      <c r="O20" s="122"/>
      <c r="P20" s="123"/>
      <c r="Q20" s="124"/>
      <c r="R20" s="125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47">
        <v>3600</v>
      </c>
      <c r="B21" s="49" t="s">
        <v>116</v>
      </c>
      <c r="C21" s="47"/>
      <c r="D21" s="38" t="s">
        <v>68</v>
      </c>
      <c r="E21" s="122">
        <v>1</v>
      </c>
      <c r="F21" s="123"/>
      <c r="G21" s="122">
        <v>2.5</v>
      </c>
      <c r="H21" s="123"/>
      <c r="I21" s="122">
        <v>1</v>
      </c>
      <c r="J21" s="123"/>
      <c r="K21" s="122">
        <v>1</v>
      </c>
      <c r="L21" s="123"/>
      <c r="M21" s="122">
        <v>1</v>
      </c>
      <c r="N21" s="123"/>
      <c r="O21" s="122"/>
      <c r="P21" s="123"/>
      <c r="Q21" s="124"/>
      <c r="R21" s="125"/>
      <c r="S21" s="25">
        <f t="shared" si="1"/>
        <v>6.5</v>
      </c>
      <c r="T21" s="25">
        <f t="shared" si="0"/>
        <v>6.5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8">
        <f>SUM(E4:E23)</f>
        <v>8</v>
      </c>
      <c r="F24" s="129"/>
      <c r="G24" s="128">
        <f>SUM(G4:G23)</f>
        <v>8</v>
      </c>
      <c r="H24" s="129"/>
      <c r="I24" s="128">
        <f>SUM(I4:I23)</f>
        <v>8</v>
      </c>
      <c r="J24" s="129"/>
      <c r="K24" s="128">
        <f>SUM(K4:K23)</f>
        <v>8</v>
      </c>
      <c r="L24" s="129"/>
      <c r="M24" s="128">
        <f>SUM(M4:M23)</f>
        <v>8</v>
      </c>
      <c r="N24" s="129"/>
      <c r="O24" s="128">
        <f>SUM(O4:O23)</f>
        <v>0</v>
      </c>
      <c r="P24" s="129"/>
      <c r="Q24" s="128">
        <f>SUM(Q4:Q23)</f>
        <v>0</v>
      </c>
      <c r="R24" s="129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12.5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21" sqref="E21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14.02.2016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6429</v>
      </c>
      <c r="B4" s="121" t="s">
        <v>120</v>
      </c>
      <c r="C4" s="47" t="s">
        <v>82</v>
      </c>
      <c r="D4" s="38" t="s">
        <v>81</v>
      </c>
      <c r="E4" s="122">
        <v>7</v>
      </c>
      <c r="F4" s="123"/>
      <c r="G4" s="122">
        <v>1.5</v>
      </c>
      <c r="H4" s="123"/>
      <c r="I4" s="127"/>
      <c r="J4" s="127"/>
      <c r="K4" s="122"/>
      <c r="L4" s="123"/>
      <c r="M4" s="122"/>
      <c r="N4" s="123"/>
      <c r="O4" s="127"/>
      <c r="P4" s="127"/>
      <c r="Q4" s="143"/>
      <c r="R4" s="143"/>
      <c r="S4" s="25">
        <f t="shared" ref="S4:S15" si="0">E4+G4+I4+K4+M4+O4+Q4</f>
        <v>8.5</v>
      </c>
      <c r="T4" s="25">
        <f t="shared" ref="T4:T22" si="1">SUM(S4-U4-V4)</f>
        <v>8.5</v>
      </c>
      <c r="U4" s="28"/>
      <c r="V4" s="28"/>
    </row>
    <row r="5" spans="1:22" x14ac:dyDescent="0.25">
      <c r="A5" s="47">
        <v>6512</v>
      </c>
      <c r="B5" s="121" t="s">
        <v>117</v>
      </c>
      <c r="C5" s="47">
        <v>1</v>
      </c>
      <c r="D5" s="38" t="s">
        <v>90</v>
      </c>
      <c r="E5" s="122"/>
      <c r="F5" s="123"/>
      <c r="G5" s="122">
        <v>2.25</v>
      </c>
      <c r="H5" s="123"/>
      <c r="I5" s="122"/>
      <c r="J5" s="123"/>
      <c r="K5" s="127"/>
      <c r="L5" s="127"/>
      <c r="M5" s="127"/>
      <c r="N5" s="127"/>
      <c r="O5" s="127"/>
      <c r="P5" s="127"/>
      <c r="Q5" s="143"/>
      <c r="R5" s="143"/>
      <c r="S5" s="25">
        <f t="shared" si="0"/>
        <v>2.25</v>
      </c>
      <c r="T5" s="25">
        <f>SUM(S5-U5-V5)</f>
        <v>2.25</v>
      </c>
      <c r="U5" s="28"/>
      <c r="V5" s="28"/>
    </row>
    <row r="6" spans="1:22" x14ac:dyDescent="0.25">
      <c r="A6" s="47">
        <v>6512</v>
      </c>
      <c r="B6" s="121" t="s">
        <v>117</v>
      </c>
      <c r="C6" s="47">
        <v>2</v>
      </c>
      <c r="D6" s="38" t="s">
        <v>97</v>
      </c>
      <c r="E6" s="127"/>
      <c r="F6" s="127"/>
      <c r="G6" s="127">
        <v>0.75</v>
      </c>
      <c r="H6" s="127"/>
      <c r="I6" s="127"/>
      <c r="J6" s="127"/>
      <c r="K6" s="127"/>
      <c r="L6" s="127"/>
      <c r="M6" s="127"/>
      <c r="N6" s="127"/>
      <c r="O6" s="127"/>
      <c r="P6" s="127"/>
      <c r="Q6" s="143"/>
      <c r="R6" s="143"/>
      <c r="S6" s="25">
        <f t="shared" si="0"/>
        <v>0.75</v>
      </c>
      <c r="T6" s="25">
        <f>SUM(S6-U6-V6)</f>
        <v>0.75</v>
      </c>
      <c r="U6" s="28"/>
      <c r="V6" s="28"/>
    </row>
    <row r="7" spans="1:22" x14ac:dyDescent="0.25">
      <c r="A7" s="47">
        <v>6418</v>
      </c>
      <c r="B7" s="121" t="s">
        <v>119</v>
      </c>
      <c r="C7" s="47">
        <v>14</v>
      </c>
      <c r="D7" s="38" t="s">
        <v>80</v>
      </c>
      <c r="E7" s="127"/>
      <c r="F7" s="127"/>
      <c r="G7" s="127">
        <v>1.5</v>
      </c>
      <c r="H7" s="127"/>
      <c r="I7" s="127"/>
      <c r="J7" s="127"/>
      <c r="K7" s="127"/>
      <c r="L7" s="127"/>
      <c r="M7" s="127"/>
      <c r="N7" s="127"/>
      <c r="O7" s="127"/>
      <c r="P7" s="127"/>
      <c r="Q7" s="143"/>
      <c r="R7" s="143"/>
      <c r="S7" s="25">
        <f t="shared" si="0"/>
        <v>1.5</v>
      </c>
      <c r="T7" s="25">
        <f>SUM(S7-U7-V7)</f>
        <v>1.5</v>
      </c>
      <c r="U7" s="28"/>
      <c r="V7" s="28"/>
    </row>
    <row r="8" spans="1:22" x14ac:dyDescent="0.25">
      <c r="A8" s="47">
        <v>6519</v>
      </c>
      <c r="B8" s="121" t="s">
        <v>115</v>
      </c>
      <c r="C8" s="47" t="s">
        <v>103</v>
      </c>
      <c r="D8" s="38" t="s">
        <v>75</v>
      </c>
      <c r="E8" s="127"/>
      <c r="F8" s="127"/>
      <c r="G8" s="127"/>
      <c r="H8" s="127"/>
      <c r="I8" s="127">
        <v>7</v>
      </c>
      <c r="J8" s="127"/>
      <c r="K8" s="127">
        <v>5</v>
      </c>
      <c r="L8" s="127"/>
      <c r="M8" s="127">
        <v>2</v>
      </c>
      <c r="N8" s="127"/>
      <c r="O8" s="127"/>
      <c r="P8" s="127"/>
      <c r="Q8" s="143"/>
      <c r="R8" s="143"/>
      <c r="S8" s="25">
        <f t="shared" si="0"/>
        <v>14</v>
      </c>
      <c r="T8" s="25">
        <f>SUM(S8-U8-V8)</f>
        <v>14</v>
      </c>
      <c r="U8" s="28"/>
      <c r="V8" s="28"/>
    </row>
    <row r="9" spans="1:22" x14ac:dyDescent="0.25">
      <c r="A9" s="47" t="s">
        <v>123</v>
      </c>
      <c r="B9" s="49" t="s">
        <v>120</v>
      </c>
      <c r="C9" s="47"/>
      <c r="D9" s="38" t="s">
        <v>112</v>
      </c>
      <c r="E9" s="127"/>
      <c r="F9" s="127"/>
      <c r="G9" s="127"/>
      <c r="H9" s="127"/>
      <c r="I9" s="127"/>
      <c r="J9" s="127"/>
      <c r="K9" s="127">
        <v>2</v>
      </c>
      <c r="L9" s="127"/>
      <c r="M9" s="127">
        <v>2</v>
      </c>
      <c r="N9" s="127"/>
      <c r="O9" s="127"/>
      <c r="P9" s="127"/>
      <c r="Q9" s="143"/>
      <c r="R9" s="143"/>
      <c r="S9" s="25">
        <f t="shared" si="0"/>
        <v>4</v>
      </c>
      <c r="T9" s="25">
        <f>SUM(S9-U9-V9)</f>
        <v>4</v>
      </c>
      <c r="U9" s="28"/>
      <c r="V9" s="28"/>
    </row>
    <row r="10" spans="1:22" x14ac:dyDescent="0.25">
      <c r="A10" s="47">
        <v>6519</v>
      </c>
      <c r="B10" s="121" t="s">
        <v>115</v>
      </c>
      <c r="C10" s="47">
        <v>42</v>
      </c>
      <c r="D10" s="38" t="s">
        <v>104</v>
      </c>
      <c r="E10" s="127"/>
      <c r="F10" s="127"/>
      <c r="G10" s="127"/>
      <c r="H10" s="127"/>
      <c r="I10" s="130"/>
      <c r="J10" s="123"/>
      <c r="K10" s="122"/>
      <c r="L10" s="123"/>
      <c r="M10" s="122">
        <v>2</v>
      </c>
      <c r="N10" s="123"/>
      <c r="O10" s="122"/>
      <c r="P10" s="123"/>
      <c r="Q10" s="124"/>
      <c r="R10" s="125"/>
      <c r="S10" s="25">
        <f t="shared" si="0"/>
        <v>2</v>
      </c>
      <c r="T10" s="25">
        <f t="shared" ref="T10:T15" si="2">SUM(S10-U10-V10)</f>
        <v>2</v>
      </c>
      <c r="U10" s="28"/>
      <c r="V10" s="28"/>
    </row>
    <row r="11" spans="1:22" x14ac:dyDescent="0.25">
      <c r="A11" s="47"/>
      <c r="B11" s="49"/>
      <c r="C11" s="47"/>
      <c r="D11" s="38"/>
      <c r="E11" s="127"/>
      <c r="F11" s="127"/>
      <c r="G11" s="127"/>
      <c r="H11" s="127"/>
      <c r="I11" s="130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27"/>
      <c r="F12" s="127"/>
      <c r="G12" s="127"/>
      <c r="H12" s="127"/>
      <c r="I12" s="130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77"/>
      <c r="D13" s="38"/>
      <c r="E13" s="127"/>
      <c r="F13" s="127"/>
      <c r="G13" s="127"/>
      <c r="H13" s="127"/>
      <c r="I13" s="130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27"/>
      <c r="F14" s="127"/>
      <c r="G14" s="127"/>
      <c r="H14" s="127"/>
      <c r="I14" s="130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77"/>
      <c r="D15" s="38"/>
      <c r="E15" s="127"/>
      <c r="F15" s="127"/>
      <c r="G15" s="127"/>
      <c r="H15" s="127"/>
      <c r="I15" s="130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77"/>
      <c r="D16" s="38"/>
      <c r="E16" s="127"/>
      <c r="F16" s="127"/>
      <c r="G16" s="127"/>
      <c r="H16" s="127"/>
      <c r="I16" s="130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27"/>
      <c r="F17" s="127"/>
      <c r="G17" s="127"/>
      <c r="H17" s="127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111"/>
      <c r="B18" s="47"/>
      <c r="C18" s="47"/>
      <c r="D18" s="27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85"/>
      <c r="B20" s="47"/>
      <c r="C20" s="47"/>
      <c r="D20" s="55"/>
      <c r="E20" s="122"/>
      <c r="F20" s="123"/>
      <c r="G20" s="122"/>
      <c r="H20" s="123"/>
      <c r="I20" s="130"/>
      <c r="J20" s="123"/>
      <c r="K20" s="122"/>
      <c r="L20" s="123"/>
      <c r="M20" s="122"/>
      <c r="N20" s="123"/>
      <c r="O20" s="122"/>
      <c r="P20" s="123"/>
      <c r="Q20" s="124"/>
      <c r="R20" s="125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7">
        <v>3600</v>
      </c>
      <c r="B21" s="49" t="s">
        <v>116</v>
      </c>
      <c r="C21" s="47"/>
      <c r="D21" s="38" t="s">
        <v>113</v>
      </c>
      <c r="E21" s="122"/>
      <c r="F21" s="123"/>
      <c r="G21" s="122"/>
      <c r="H21" s="123"/>
      <c r="I21" s="122"/>
      <c r="J21" s="123"/>
      <c r="K21" s="122"/>
      <c r="L21" s="123"/>
      <c r="M21" s="122">
        <v>1</v>
      </c>
      <c r="N21" s="123"/>
      <c r="O21" s="122"/>
      <c r="P21" s="123"/>
      <c r="Q21" s="124"/>
      <c r="R21" s="125"/>
      <c r="S21" s="25">
        <f t="shared" si="3"/>
        <v>1</v>
      </c>
      <c r="T21" s="25">
        <f t="shared" si="1"/>
        <v>1</v>
      </c>
      <c r="U21" s="28"/>
      <c r="V21" s="28"/>
    </row>
    <row r="22" spans="1:22" x14ac:dyDescent="0.25">
      <c r="A22" s="47">
        <v>3600</v>
      </c>
      <c r="B22" s="49" t="s">
        <v>116</v>
      </c>
      <c r="C22" s="47"/>
      <c r="D22" s="38" t="s">
        <v>68</v>
      </c>
      <c r="E22" s="122">
        <v>1</v>
      </c>
      <c r="F22" s="123"/>
      <c r="G22" s="122">
        <v>2</v>
      </c>
      <c r="H22" s="123"/>
      <c r="I22" s="122">
        <v>1</v>
      </c>
      <c r="J22" s="123"/>
      <c r="K22" s="122">
        <v>1</v>
      </c>
      <c r="L22" s="123"/>
      <c r="M22" s="122">
        <v>1</v>
      </c>
      <c r="N22" s="123"/>
      <c r="O22" s="122"/>
      <c r="P22" s="123"/>
      <c r="Q22" s="124"/>
      <c r="R22" s="125"/>
      <c r="S22" s="25">
        <f t="shared" si="3"/>
        <v>6</v>
      </c>
      <c r="T22" s="25">
        <f t="shared" si="1"/>
        <v>6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4"/>
      <c r="P24" s="125"/>
      <c r="Q24" s="124"/>
      <c r="R24" s="125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8">
        <f>SUM(E4:E24)</f>
        <v>8</v>
      </c>
      <c r="F25" s="129"/>
      <c r="G25" s="128">
        <f>SUM(G4:G24)</f>
        <v>8</v>
      </c>
      <c r="H25" s="129"/>
      <c r="I25" s="128">
        <f>SUM(I4:I24)</f>
        <v>8</v>
      </c>
      <c r="J25" s="129"/>
      <c r="K25" s="128">
        <f>SUM(K4:K24)</f>
        <v>8</v>
      </c>
      <c r="L25" s="129"/>
      <c r="M25" s="128">
        <f>SUM(M4:M24)</f>
        <v>8</v>
      </c>
      <c r="N25" s="129"/>
      <c r="O25" s="128">
        <f>SUM(O4:O24)</f>
        <v>0</v>
      </c>
      <c r="P25" s="129"/>
      <c r="Q25" s="128">
        <f>SUM(Q4:Q24)</f>
        <v>0</v>
      </c>
      <c r="R25" s="129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7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6" sqref="E16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14.02.2016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67"/>
      <c r="R3" s="67"/>
      <c r="S3" s="25"/>
      <c r="T3" s="25"/>
      <c r="U3" s="26"/>
      <c r="V3" s="26"/>
    </row>
    <row r="4" spans="1:22" x14ac:dyDescent="0.25">
      <c r="A4" s="47">
        <v>6436</v>
      </c>
      <c r="B4" s="121" t="s">
        <v>122</v>
      </c>
      <c r="C4" s="47">
        <v>108</v>
      </c>
      <c r="D4" s="27" t="s">
        <v>70</v>
      </c>
      <c r="E4" s="122">
        <v>0.5</v>
      </c>
      <c r="F4" s="123"/>
      <c r="G4" s="122"/>
      <c r="H4" s="123"/>
      <c r="I4" s="130"/>
      <c r="J4" s="123"/>
      <c r="K4" s="122"/>
      <c r="L4" s="123"/>
      <c r="M4" s="122"/>
      <c r="N4" s="123"/>
      <c r="O4" s="122"/>
      <c r="P4" s="123"/>
      <c r="Q4" s="124"/>
      <c r="R4" s="125"/>
      <c r="S4" s="25">
        <f t="shared" ref="S4:S21" si="0">E4+G4+I4+K4+M4+O4+Q4</f>
        <v>0.5</v>
      </c>
      <c r="T4" s="25">
        <f t="shared" ref="T4:T21" si="1">SUM(S4-U4-V4)</f>
        <v>0.5</v>
      </c>
      <c r="U4" s="28"/>
      <c r="V4" s="28"/>
    </row>
    <row r="5" spans="1:22" x14ac:dyDescent="0.25">
      <c r="A5" s="47">
        <v>6429</v>
      </c>
      <c r="B5" s="121" t="s">
        <v>120</v>
      </c>
      <c r="C5" s="47" t="s">
        <v>82</v>
      </c>
      <c r="D5" s="27" t="s">
        <v>70</v>
      </c>
      <c r="E5" s="122">
        <v>0.5</v>
      </c>
      <c r="F5" s="123"/>
      <c r="G5" s="122"/>
      <c r="H5" s="123"/>
      <c r="I5" s="130">
        <v>0.5</v>
      </c>
      <c r="J5" s="123"/>
      <c r="K5" s="122"/>
      <c r="L5" s="123"/>
      <c r="M5" s="122"/>
      <c r="N5" s="123"/>
      <c r="O5" s="122"/>
      <c r="P5" s="123"/>
      <c r="Q5" s="124"/>
      <c r="R5" s="125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47"/>
      <c r="B6" s="47"/>
      <c r="C6" s="47"/>
      <c r="D6" s="27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22"/>
      <c r="P6" s="123"/>
      <c r="Q6" s="124"/>
      <c r="R6" s="12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7"/>
      <c r="C7" s="47"/>
      <c r="D7" s="27"/>
      <c r="E7" s="122"/>
      <c r="F7" s="123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4"/>
      <c r="R7" s="12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82"/>
      <c r="D10" s="38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3"/>
      <c r="B11" s="83"/>
      <c r="C11" s="83"/>
      <c r="D11" s="23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4"/>
      <c r="B12" s="84"/>
      <c r="C12" s="84"/>
      <c r="D12" s="23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19"/>
      <c r="B14" s="119"/>
      <c r="C14" s="119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94"/>
      <c r="B15" s="94"/>
      <c r="C15" s="94"/>
      <c r="D15" s="23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95">
        <v>3600</v>
      </c>
      <c r="B16" s="95" t="s">
        <v>116</v>
      </c>
      <c r="C16" s="95"/>
      <c r="D16" s="23" t="s">
        <v>87</v>
      </c>
      <c r="E16" s="122"/>
      <c r="F16" s="123"/>
      <c r="G16" s="122"/>
      <c r="H16" s="123"/>
      <c r="I16" s="122"/>
      <c r="J16" s="123"/>
      <c r="K16" s="122"/>
      <c r="L16" s="123"/>
      <c r="M16" s="122">
        <v>1.5</v>
      </c>
      <c r="N16" s="123"/>
      <c r="O16" s="122"/>
      <c r="P16" s="123"/>
      <c r="Q16" s="124"/>
      <c r="R16" s="125"/>
      <c r="S16" s="25">
        <f t="shared" si="0"/>
        <v>1.5</v>
      </c>
      <c r="T16" s="25">
        <f t="shared" si="1"/>
        <v>1.5</v>
      </c>
      <c r="U16" s="28"/>
      <c r="V16" s="28"/>
    </row>
    <row r="17" spans="1:22" x14ac:dyDescent="0.25">
      <c r="A17" s="109">
        <v>3600</v>
      </c>
      <c r="B17" s="120" t="s">
        <v>116</v>
      </c>
      <c r="C17" s="109"/>
      <c r="D17" s="27" t="s">
        <v>86</v>
      </c>
      <c r="E17" s="122">
        <v>0.75</v>
      </c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0"/>
        <v>0.75</v>
      </c>
      <c r="T17" s="25">
        <f t="shared" si="1"/>
        <v>0.75</v>
      </c>
      <c r="U17" s="28"/>
      <c r="V17" s="28"/>
    </row>
    <row r="18" spans="1:22" x14ac:dyDescent="0.25">
      <c r="A18" s="88">
        <v>3600</v>
      </c>
      <c r="B18" s="120" t="s">
        <v>116</v>
      </c>
      <c r="C18" s="88"/>
      <c r="D18" s="23" t="s">
        <v>64</v>
      </c>
      <c r="E18" s="122">
        <v>0.25</v>
      </c>
      <c r="F18" s="123"/>
      <c r="G18" s="122"/>
      <c r="H18" s="123"/>
      <c r="I18" s="122"/>
      <c r="J18" s="123"/>
      <c r="K18" s="122"/>
      <c r="L18" s="123"/>
      <c r="M18" s="122">
        <v>0.5</v>
      </c>
      <c r="N18" s="123"/>
      <c r="O18" s="122"/>
      <c r="P18" s="123"/>
      <c r="Q18" s="124"/>
      <c r="R18" s="125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87">
        <v>3600</v>
      </c>
      <c r="B19" s="120" t="s">
        <v>116</v>
      </c>
      <c r="C19" s="87"/>
      <c r="D19" s="23" t="s">
        <v>69</v>
      </c>
      <c r="E19" s="122">
        <v>1.5</v>
      </c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47">
        <v>3600</v>
      </c>
      <c r="B20" s="120" t="s">
        <v>116</v>
      </c>
      <c r="C20" s="47"/>
      <c r="D20" s="27" t="s">
        <v>65</v>
      </c>
      <c r="E20" s="122">
        <v>4.75</v>
      </c>
      <c r="F20" s="123"/>
      <c r="G20" s="122">
        <v>8.25</v>
      </c>
      <c r="H20" s="123"/>
      <c r="I20" s="122">
        <v>7.75</v>
      </c>
      <c r="J20" s="123"/>
      <c r="K20" s="122">
        <v>8.25</v>
      </c>
      <c r="L20" s="123"/>
      <c r="M20" s="122">
        <v>6.25</v>
      </c>
      <c r="N20" s="123"/>
      <c r="O20" s="122"/>
      <c r="P20" s="123"/>
      <c r="Q20" s="124"/>
      <c r="R20" s="125"/>
      <c r="S20" s="25">
        <f t="shared" si="0"/>
        <v>35.25</v>
      </c>
      <c r="T20" s="25">
        <f t="shared" si="1"/>
        <v>32.75</v>
      </c>
      <c r="U20" s="28">
        <v>2.5</v>
      </c>
      <c r="V20" s="28"/>
    </row>
    <row r="21" spans="1:22" x14ac:dyDescent="0.25">
      <c r="A21" s="47">
        <v>3600</v>
      </c>
      <c r="B21" s="120" t="s">
        <v>116</v>
      </c>
      <c r="C21" s="47"/>
      <c r="D21" s="27" t="s">
        <v>66</v>
      </c>
      <c r="E21" s="122">
        <v>0.25</v>
      </c>
      <c r="F21" s="123"/>
      <c r="G21" s="122">
        <v>0.25</v>
      </c>
      <c r="H21" s="123"/>
      <c r="I21" s="122">
        <v>0.25</v>
      </c>
      <c r="J21" s="123"/>
      <c r="K21" s="122">
        <v>0.25</v>
      </c>
      <c r="L21" s="123"/>
      <c r="M21" s="122">
        <v>0.25</v>
      </c>
      <c r="N21" s="123"/>
      <c r="O21" s="122"/>
      <c r="P21" s="123"/>
      <c r="Q21" s="124"/>
      <c r="R21" s="125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8">
        <f>SUM(E4:E23)</f>
        <v>8.5</v>
      </c>
      <c r="F24" s="129"/>
      <c r="G24" s="128">
        <f>SUM(G4:G23)</f>
        <v>8.5</v>
      </c>
      <c r="H24" s="129"/>
      <c r="I24" s="128">
        <f>SUM(I4:I23)</f>
        <v>8.5</v>
      </c>
      <c r="J24" s="129"/>
      <c r="K24" s="128">
        <f>SUM(K4:K23)</f>
        <v>8.5</v>
      </c>
      <c r="L24" s="129"/>
      <c r="M24" s="128">
        <f>SUM(M4:M23)</f>
        <v>8.5</v>
      </c>
      <c r="N24" s="129"/>
      <c r="O24" s="128">
        <f>SUM(O4:O23)</f>
        <v>0</v>
      </c>
      <c r="P24" s="129"/>
      <c r="Q24" s="128">
        <f>SUM(Q4:Q23)</f>
        <v>0</v>
      </c>
      <c r="R24" s="129"/>
      <c r="S24" s="25">
        <f>SUM(S4:S23)</f>
        <v>42.5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2.5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41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E17" sqref="E17:N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14.02.2016</v>
      </c>
      <c r="B2" s="63"/>
      <c r="C2" s="63"/>
      <c r="D2" s="63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8.15</v>
      </c>
      <c r="F3" s="68">
        <v>16.3</v>
      </c>
      <c r="G3" s="68">
        <v>8</v>
      </c>
      <c r="H3" s="68">
        <v>16.3</v>
      </c>
      <c r="I3" s="68"/>
      <c r="J3" s="68"/>
      <c r="K3" s="68">
        <v>8.15</v>
      </c>
      <c r="L3" s="68">
        <v>16.3</v>
      </c>
      <c r="M3" s="68">
        <v>8</v>
      </c>
      <c r="N3" s="68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1" t="s">
        <v>115</v>
      </c>
      <c r="C4" s="47">
        <v>42</v>
      </c>
      <c r="D4" s="38" t="s">
        <v>104</v>
      </c>
      <c r="E4" s="127">
        <v>5</v>
      </c>
      <c r="F4" s="127"/>
      <c r="G4" s="127"/>
      <c r="H4" s="127"/>
      <c r="I4" s="127"/>
      <c r="J4" s="127"/>
      <c r="K4" s="127"/>
      <c r="L4" s="127"/>
      <c r="M4" s="127"/>
      <c r="N4" s="127"/>
      <c r="O4" s="122"/>
      <c r="P4" s="123"/>
      <c r="Q4" s="124"/>
      <c r="R4" s="125"/>
      <c r="S4" s="25">
        <f>E4+G4+I4+K4+M4+O4+Q4</f>
        <v>5</v>
      </c>
      <c r="T4" s="25">
        <f t="shared" ref="T4:T21" si="0">SUM(S4-U4-V4)</f>
        <v>5</v>
      </c>
      <c r="U4" s="28"/>
      <c r="V4" s="28"/>
    </row>
    <row r="5" spans="1:22" x14ac:dyDescent="0.25">
      <c r="A5" s="47">
        <v>6601</v>
      </c>
      <c r="B5" s="47"/>
      <c r="C5" s="47">
        <v>1</v>
      </c>
      <c r="D5" s="27" t="s">
        <v>90</v>
      </c>
      <c r="E5" s="122"/>
      <c r="F5" s="123"/>
      <c r="G5" s="122">
        <v>0.5</v>
      </c>
      <c r="H5" s="123"/>
      <c r="I5" s="122"/>
      <c r="J5" s="123"/>
      <c r="K5" s="122"/>
      <c r="L5" s="123"/>
      <c r="M5" s="122">
        <v>4</v>
      </c>
      <c r="N5" s="123"/>
      <c r="O5" s="122"/>
      <c r="P5" s="123"/>
      <c r="Q5" s="124"/>
      <c r="R5" s="125"/>
      <c r="S5" s="25">
        <f t="shared" ref="S5:S24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7"/>
      <c r="B6" s="47"/>
      <c r="C6" s="47"/>
      <c r="D6" s="27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22"/>
      <c r="P6" s="123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2"/>
      <c r="F7" s="123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9"/>
      <c r="C10" s="47"/>
      <c r="D10" s="27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27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 t="s">
        <v>71</v>
      </c>
      <c r="E15" s="122"/>
      <c r="F15" s="123"/>
      <c r="G15" s="122"/>
      <c r="H15" s="123"/>
      <c r="I15" s="122">
        <v>8</v>
      </c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4"/>
        <v>8</v>
      </c>
      <c r="T15" s="25">
        <f t="shared" si="5"/>
        <v>8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>
        <v>3600</v>
      </c>
      <c r="B17" s="47" t="s">
        <v>116</v>
      </c>
      <c r="C17" s="47"/>
      <c r="D17" s="27" t="s">
        <v>107</v>
      </c>
      <c r="E17" s="122"/>
      <c r="F17" s="123"/>
      <c r="G17" s="122"/>
      <c r="H17" s="123"/>
      <c r="I17" s="122"/>
      <c r="J17" s="123"/>
      <c r="K17" s="122">
        <v>7.25</v>
      </c>
      <c r="L17" s="123"/>
      <c r="M17" s="122">
        <v>3.5</v>
      </c>
      <c r="N17" s="123"/>
      <c r="O17" s="122"/>
      <c r="P17" s="123"/>
      <c r="Q17" s="124"/>
      <c r="R17" s="125"/>
      <c r="S17" s="25">
        <f t="shared" ref="S17:S18" si="8">E17+G17+I17+K17+M17+O17+Q17</f>
        <v>10.75</v>
      </c>
      <c r="T17" s="25">
        <f t="shared" ref="T17:T18" si="9">SUM(S17-U17-V17)</f>
        <v>10.75</v>
      </c>
      <c r="U17" s="28"/>
      <c r="V17" s="28"/>
    </row>
    <row r="18" spans="1:22" x14ac:dyDescent="0.25">
      <c r="A18" s="47">
        <v>3600</v>
      </c>
      <c r="B18" s="47" t="s">
        <v>116</v>
      </c>
      <c r="C18" s="47"/>
      <c r="D18" s="27" t="s">
        <v>91</v>
      </c>
      <c r="E18" s="122"/>
      <c r="F18" s="123"/>
      <c r="G18" s="122">
        <v>1</v>
      </c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si="8"/>
        <v>1</v>
      </c>
      <c r="T18" s="25">
        <f t="shared" si="9"/>
        <v>1</v>
      </c>
      <c r="U18" s="28"/>
      <c r="V18" s="28"/>
    </row>
    <row r="19" spans="1:22" x14ac:dyDescent="0.25">
      <c r="A19" s="47">
        <v>3600</v>
      </c>
      <c r="B19" s="47" t="s">
        <v>116</v>
      </c>
      <c r="C19" s="48"/>
      <c r="D19" s="38" t="s">
        <v>88</v>
      </c>
      <c r="E19" s="122">
        <v>1</v>
      </c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ref="S19" si="10">E19+G19+I19+K19+M19+O19+Q19</f>
        <v>1</v>
      </c>
      <c r="T19" s="25">
        <f t="shared" ref="T19" si="11">SUM(S19-U19-V19)</f>
        <v>1</v>
      </c>
      <c r="U19" s="28"/>
      <c r="V19" s="28"/>
    </row>
    <row r="20" spans="1:22" x14ac:dyDescent="0.25">
      <c r="A20" s="47">
        <v>3600</v>
      </c>
      <c r="B20" s="47" t="s">
        <v>116</v>
      </c>
      <c r="C20" s="47"/>
      <c r="D20" s="55" t="s">
        <v>79</v>
      </c>
      <c r="E20" s="122">
        <v>0.5</v>
      </c>
      <c r="F20" s="123"/>
      <c r="G20" s="122">
        <v>0.5</v>
      </c>
      <c r="H20" s="123"/>
      <c r="I20" s="122"/>
      <c r="J20" s="123"/>
      <c r="K20" s="122">
        <v>0.5</v>
      </c>
      <c r="L20" s="123"/>
      <c r="M20" s="122">
        <v>0.5</v>
      </c>
      <c r="N20" s="123"/>
      <c r="O20" s="122"/>
      <c r="P20" s="123"/>
      <c r="Q20" s="124"/>
      <c r="R20" s="125"/>
      <c r="S20" s="25">
        <f t="shared" si="1"/>
        <v>2</v>
      </c>
      <c r="T20" s="25">
        <f t="shared" si="0"/>
        <v>2</v>
      </c>
      <c r="U20" s="28"/>
      <c r="V20" s="28"/>
    </row>
    <row r="21" spans="1:22" s="17" customFormat="1" x14ac:dyDescent="0.25">
      <c r="A21" s="96">
        <v>3600</v>
      </c>
      <c r="B21" s="47" t="s">
        <v>116</v>
      </c>
      <c r="C21" s="96"/>
      <c r="D21" s="27" t="s">
        <v>78</v>
      </c>
      <c r="E21" s="122">
        <v>1.25</v>
      </c>
      <c r="F21" s="123"/>
      <c r="G21" s="122">
        <v>6</v>
      </c>
      <c r="H21" s="123"/>
      <c r="I21" s="122"/>
      <c r="J21" s="123"/>
      <c r="K21" s="122"/>
      <c r="L21" s="123"/>
      <c r="M21" s="122"/>
      <c r="N21" s="123"/>
      <c r="O21" s="122"/>
      <c r="P21" s="123"/>
      <c r="Q21" s="124"/>
      <c r="R21" s="125"/>
      <c r="S21" s="25">
        <f t="shared" si="1"/>
        <v>7.25</v>
      </c>
      <c r="T21" s="25">
        <f t="shared" si="0"/>
        <v>7.25</v>
      </c>
      <c r="U21" s="28"/>
      <c r="V21" s="28"/>
    </row>
    <row r="22" spans="1:22" s="17" customFormat="1" x14ac:dyDescent="0.25">
      <c r="A22" s="51" t="s">
        <v>37</v>
      </c>
      <c r="B22" s="51"/>
      <c r="C22" s="63"/>
      <c r="D22" s="51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3"/>
      <c r="D23" s="63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8">
        <f>SUM(E4:E23)</f>
        <v>7.75</v>
      </c>
      <c r="F24" s="129"/>
      <c r="G24" s="128">
        <f>SUM(G4:G23)</f>
        <v>8</v>
      </c>
      <c r="H24" s="129"/>
      <c r="I24" s="128">
        <f>SUM(I4:I23)</f>
        <v>8</v>
      </c>
      <c r="J24" s="129"/>
      <c r="K24" s="128">
        <f>SUM(K4:K23)</f>
        <v>7.75</v>
      </c>
      <c r="L24" s="129"/>
      <c r="M24" s="128">
        <f>SUM(M4:M23)</f>
        <v>8</v>
      </c>
      <c r="N24" s="129"/>
      <c r="O24" s="128">
        <f>SUM(O4:O23)</f>
        <v>0</v>
      </c>
      <c r="P24" s="129"/>
      <c r="Q24" s="128">
        <f>SUM(Q4:Q23)</f>
        <v>0</v>
      </c>
      <c r="R24" s="129"/>
      <c r="S24" s="25">
        <f t="shared" si="1"/>
        <v>39.5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4"/>
      <c r="F25" s="65">
        <v>8</v>
      </c>
      <c r="G25" s="64"/>
      <c r="H25" s="65">
        <v>8</v>
      </c>
      <c r="I25" s="64"/>
      <c r="J25" s="65">
        <v>8</v>
      </c>
      <c r="K25" s="64"/>
      <c r="L25" s="65">
        <v>8</v>
      </c>
      <c r="M25" s="64"/>
      <c r="N25" s="65">
        <v>8</v>
      </c>
      <c r="O25" s="64"/>
      <c r="P25" s="65"/>
      <c r="Q25" s="64"/>
      <c r="R25" s="65"/>
      <c r="S25" s="25">
        <f>SUM(E25:R25)</f>
        <v>40</v>
      </c>
      <c r="T25" s="25">
        <f>SUM(T4:T24)</f>
        <v>39.5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-0.25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-0.25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22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9" sqref="E19:F19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14.02.2016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3"/>
      <c r="P3" s="53"/>
      <c r="Q3" s="68"/>
      <c r="R3" s="68"/>
      <c r="S3" s="25"/>
      <c r="T3" s="25"/>
      <c r="U3" s="26"/>
      <c r="V3" s="26"/>
    </row>
    <row r="4" spans="1:22" x14ac:dyDescent="0.25">
      <c r="A4" s="47">
        <v>6512</v>
      </c>
      <c r="B4" s="121" t="s">
        <v>117</v>
      </c>
      <c r="C4" s="47">
        <v>1</v>
      </c>
      <c r="D4" s="38" t="s">
        <v>73</v>
      </c>
      <c r="E4" s="127">
        <v>8</v>
      </c>
      <c r="F4" s="127"/>
      <c r="G4" s="127"/>
      <c r="H4" s="127"/>
      <c r="I4" s="127"/>
      <c r="J4" s="127"/>
      <c r="K4" s="127"/>
      <c r="L4" s="127"/>
      <c r="M4" s="127"/>
      <c r="N4" s="127"/>
      <c r="O4" s="122"/>
      <c r="P4" s="123"/>
      <c r="Q4" s="124"/>
      <c r="R4" s="125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47">
        <v>6550</v>
      </c>
      <c r="B5" s="121" t="s">
        <v>118</v>
      </c>
      <c r="C5" s="47">
        <v>5</v>
      </c>
      <c r="D5" s="38" t="s">
        <v>92</v>
      </c>
      <c r="E5" s="127"/>
      <c r="F5" s="127"/>
      <c r="G5" s="127">
        <v>8</v>
      </c>
      <c r="H5" s="127"/>
      <c r="I5" s="127">
        <v>6</v>
      </c>
      <c r="J5" s="127"/>
      <c r="K5" s="127"/>
      <c r="L5" s="127"/>
      <c r="M5" s="127"/>
      <c r="N5" s="127"/>
      <c r="O5" s="122"/>
      <c r="P5" s="123"/>
      <c r="Q5" s="124"/>
      <c r="R5" s="125"/>
      <c r="S5" s="25">
        <f t="shared" ref="S5:S20" si="1">E5+G5+I5+K5+M5+O5+Q5</f>
        <v>14</v>
      </c>
      <c r="T5" s="25">
        <f t="shared" si="0"/>
        <v>14</v>
      </c>
      <c r="U5" s="28"/>
      <c r="V5" s="28"/>
    </row>
    <row r="6" spans="1:22" x14ac:dyDescent="0.25">
      <c r="A6" s="47">
        <v>6519</v>
      </c>
      <c r="B6" s="121" t="s">
        <v>115</v>
      </c>
      <c r="C6" s="47" t="s">
        <v>93</v>
      </c>
      <c r="D6" s="38" t="s">
        <v>94</v>
      </c>
      <c r="E6" s="127"/>
      <c r="F6" s="127"/>
      <c r="G6" s="127"/>
      <c r="H6" s="127"/>
      <c r="I6" s="127">
        <v>1.5</v>
      </c>
      <c r="J6" s="127"/>
      <c r="K6" s="127">
        <v>8</v>
      </c>
      <c r="L6" s="127"/>
      <c r="M6" s="127">
        <v>8</v>
      </c>
      <c r="N6" s="127"/>
      <c r="O6" s="122"/>
      <c r="P6" s="123"/>
      <c r="Q6" s="124"/>
      <c r="R6" s="125"/>
      <c r="S6" s="25">
        <f t="shared" si="1"/>
        <v>17.5</v>
      </c>
      <c r="T6" s="25">
        <f t="shared" si="0"/>
        <v>17.5</v>
      </c>
      <c r="U6" s="28"/>
      <c r="V6" s="28"/>
    </row>
    <row r="7" spans="1:22" x14ac:dyDescent="0.25">
      <c r="A7" s="47"/>
      <c r="B7" s="49"/>
      <c r="C7" s="47"/>
      <c r="D7" s="38"/>
      <c r="E7" s="127"/>
      <c r="F7" s="127"/>
      <c r="G7" s="127"/>
      <c r="H7" s="127"/>
      <c r="I7" s="130"/>
      <c r="J7" s="123"/>
      <c r="K7" s="130"/>
      <c r="L7" s="123"/>
      <c r="M7" s="122"/>
      <c r="N7" s="123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7"/>
      <c r="F8" s="127"/>
      <c r="G8" s="127"/>
      <c r="H8" s="127"/>
      <c r="I8" s="130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92"/>
      <c r="B16" s="47"/>
      <c r="C16" s="47"/>
      <c r="D16" s="27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9">
        <v>3600</v>
      </c>
      <c r="B17" s="99" t="s">
        <v>116</v>
      </c>
      <c r="C17" s="99"/>
      <c r="D17" s="27" t="s">
        <v>101</v>
      </c>
      <c r="E17" s="122"/>
      <c r="F17" s="123"/>
      <c r="G17" s="122"/>
      <c r="H17" s="123"/>
      <c r="I17" s="122">
        <v>0.5</v>
      </c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8">
        <f>SUM(E4:E19)</f>
        <v>8</v>
      </c>
      <c r="F20" s="129"/>
      <c r="G20" s="128">
        <f>SUM(G4:G19)</f>
        <v>8</v>
      </c>
      <c r="H20" s="129"/>
      <c r="I20" s="128">
        <f>SUM(I4:I19)</f>
        <v>8</v>
      </c>
      <c r="J20" s="129"/>
      <c r="K20" s="128">
        <f>SUM(K4:K19)</f>
        <v>8</v>
      </c>
      <c r="L20" s="129"/>
      <c r="M20" s="128">
        <f>SUM(M4:M19)</f>
        <v>8</v>
      </c>
      <c r="N20" s="129"/>
      <c r="O20" s="128">
        <f>SUM(O4:O19)</f>
        <v>0</v>
      </c>
      <c r="P20" s="129"/>
      <c r="Q20" s="128">
        <f>SUM(Q4:Q19)</f>
        <v>0</v>
      </c>
      <c r="R20" s="129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E19" sqref="E19:F1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14.02.2016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6"/>
      <c r="F3" s="116"/>
      <c r="G3" s="68">
        <v>8</v>
      </c>
      <c r="H3" s="68">
        <v>16.3</v>
      </c>
      <c r="I3" s="68">
        <v>8</v>
      </c>
      <c r="J3" s="68">
        <v>13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1" t="s">
        <v>115</v>
      </c>
      <c r="C4" s="47" t="s">
        <v>98</v>
      </c>
      <c r="D4" s="27" t="s">
        <v>99</v>
      </c>
      <c r="E4" s="131"/>
      <c r="F4" s="132"/>
      <c r="G4" s="122">
        <v>3</v>
      </c>
      <c r="H4" s="123"/>
      <c r="I4" s="122"/>
      <c r="J4" s="123"/>
      <c r="K4" s="122"/>
      <c r="L4" s="123"/>
      <c r="M4" s="122"/>
      <c r="N4" s="123"/>
      <c r="O4" s="122"/>
      <c r="P4" s="123"/>
      <c r="Q4" s="124"/>
      <c r="R4" s="125"/>
      <c r="S4" s="25">
        <f t="shared" ref="S4" si="0">E4+G4+I4+K4+M4+O4+Q4</f>
        <v>3</v>
      </c>
      <c r="T4" s="25">
        <f t="shared" ref="T4" si="1">SUM(S4-U4-V4)</f>
        <v>3</v>
      </c>
      <c r="U4" s="28"/>
      <c r="V4" s="28"/>
    </row>
    <row r="5" spans="1:22" x14ac:dyDescent="0.25">
      <c r="A5" s="47">
        <v>6519</v>
      </c>
      <c r="B5" s="121" t="s">
        <v>115</v>
      </c>
      <c r="C5" s="47">
        <v>7</v>
      </c>
      <c r="D5" s="38" t="s">
        <v>75</v>
      </c>
      <c r="E5" s="133"/>
      <c r="F5" s="133"/>
      <c r="G5" s="127">
        <v>3.5</v>
      </c>
      <c r="H5" s="127"/>
      <c r="I5" s="127">
        <v>4</v>
      </c>
      <c r="J5" s="127"/>
      <c r="K5" s="127">
        <v>1</v>
      </c>
      <c r="L5" s="127"/>
      <c r="M5" s="127"/>
      <c r="N5" s="127"/>
      <c r="O5" s="122"/>
      <c r="P5" s="123"/>
      <c r="Q5" s="124"/>
      <c r="R5" s="125"/>
      <c r="S5" s="25">
        <f t="shared" ref="S5:S23" si="2">E5+G5+I5+K5+M5+O5+Q5</f>
        <v>8.5</v>
      </c>
      <c r="T5" s="25">
        <f t="shared" ref="T5:T20" si="3">SUM(S5-U5-V5)</f>
        <v>8.5</v>
      </c>
      <c r="U5" s="28"/>
      <c r="V5" s="28"/>
    </row>
    <row r="6" spans="1:22" x14ac:dyDescent="0.25">
      <c r="A6" s="47">
        <v>6429</v>
      </c>
      <c r="B6" s="121" t="s">
        <v>120</v>
      </c>
      <c r="C6" s="47" t="s">
        <v>82</v>
      </c>
      <c r="D6" s="27" t="s">
        <v>70</v>
      </c>
      <c r="E6" s="133"/>
      <c r="F6" s="133"/>
      <c r="G6" s="127"/>
      <c r="H6" s="127"/>
      <c r="I6" s="130">
        <v>1</v>
      </c>
      <c r="J6" s="123"/>
      <c r="K6" s="127"/>
      <c r="L6" s="127"/>
      <c r="M6" s="122"/>
      <c r="N6" s="123"/>
      <c r="O6" s="122"/>
      <c r="P6" s="123"/>
      <c r="Q6" s="124"/>
      <c r="R6" s="125"/>
      <c r="S6" s="25">
        <f t="shared" si="2"/>
        <v>1</v>
      </c>
      <c r="T6" s="25">
        <f t="shared" si="3"/>
        <v>1</v>
      </c>
      <c r="U6" s="28"/>
      <c r="V6" s="28"/>
    </row>
    <row r="7" spans="1:22" x14ac:dyDescent="0.25">
      <c r="A7" s="47">
        <v>6519</v>
      </c>
      <c r="B7" s="121" t="s">
        <v>115</v>
      </c>
      <c r="C7" s="47" t="s">
        <v>93</v>
      </c>
      <c r="D7" s="38" t="s">
        <v>94</v>
      </c>
      <c r="E7" s="133"/>
      <c r="F7" s="133"/>
      <c r="G7" s="127"/>
      <c r="H7" s="127"/>
      <c r="I7" s="130"/>
      <c r="J7" s="123"/>
      <c r="K7" s="127">
        <v>7</v>
      </c>
      <c r="L7" s="127"/>
      <c r="M7" s="122">
        <v>8</v>
      </c>
      <c r="N7" s="123"/>
      <c r="O7" s="122"/>
      <c r="P7" s="123"/>
      <c r="Q7" s="124"/>
      <c r="R7" s="125"/>
      <c r="S7" s="25">
        <f t="shared" si="2"/>
        <v>15</v>
      </c>
      <c r="T7" s="25">
        <f t="shared" si="3"/>
        <v>15</v>
      </c>
      <c r="U7" s="28"/>
      <c r="V7" s="28"/>
    </row>
    <row r="8" spans="1:22" x14ac:dyDescent="0.25">
      <c r="A8" s="47"/>
      <c r="B8" s="49"/>
      <c r="C8" s="47"/>
      <c r="D8" s="38"/>
      <c r="E8" s="133"/>
      <c r="F8" s="133"/>
      <c r="G8" s="127"/>
      <c r="H8" s="127"/>
      <c r="I8" s="130"/>
      <c r="J8" s="123"/>
      <c r="K8" s="127"/>
      <c r="L8" s="127"/>
      <c r="M8" s="122"/>
      <c r="N8" s="123"/>
      <c r="O8" s="122"/>
      <c r="P8" s="123"/>
      <c r="Q8" s="124"/>
      <c r="R8" s="125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31"/>
      <c r="F9" s="132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31"/>
      <c r="F10" s="132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31"/>
      <c r="F11" s="132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31"/>
      <c r="F12" s="132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31"/>
      <c r="F13" s="132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31"/>
      <c r="F14" s="132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7"/>
      <c r="B15" s="107"/>
      <c r="C15" s="107"/>
      <c r="D15" s="27"/>
      <c r="E15" s="131"/>
      <c r="F15" s="132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31"/>
      <c r="F16" s="132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93"/>
      <c r="B17" s="93"/>
      <c r="C17" s="93"/>
      <c r="D17" s="23"/>
      <c r="E17" s="131"/>
      <c r="F17" s="132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7"/>
      <c r="B18" s="107"/>
      <c r="C18" s="107"/>
      <c r="D18" s="23"/>
      <c r="E18" s="131"/>
      <c r="F18" s="132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8">
        <v>3600</v>
      </c>
      <c r="B19" s="47" t="s">
        <v>116</v>
      </c>
      <c r="C19" s="47"/>
      <c r="D19" s="27"/>
      <c r="E19" s="131"/>
      <c r="F19" s="132"/>
      <c r="G19" s="127"/>
      <c r="H19" s="127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99">
        <v>3600</v>
      </c>
      <c r="B20" s="99" t="s">
        <v>116</v>
      </c>
      <c r="C20" s="99"/>
      <c r="D20" s="27" t="s">
        <v>100</v>
      </c>
      <c r="E20" s="131"/>
      <c r="F20" s="132"/>
      <c r="G20" s="122">
        <v>1.5</v>
      </c>
      <c r="H20" s="123"/>
      <c r="I20" s="122"/>
      <c r="J20" s="123"/>
      <c r="K20" s="122"/>
      <c r="L20" s="123"/>
      <c r="M20" s="122"/>
      <c r="N20" s="123"/>
      <c r="O20" s="122"/>
      <c r="P20" s="123"/>
      <c r="Q20" s="124"/>
      <c r="R20" s="125"/>
      <c r="S20" s="25">
        <f t="shared" si="2"/>
        <v>1.5</v>
      </c>
      <c r="T20" s="25">
        <f t="shared" si="3"/>
        <v>1.5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31">
        <v>8</v>
      </c>
      <c r="F21" s="132"/>
      <c r="G21" s="122"/>
      <c r="H21" s="123"/>
      <c r="I21" s="122"/>
      <c r="J21" s="123"/>
      <c r="K21" s="122"/>
      <c r="L21" s="123"/>
      <c r="M21" s="122"/>
      <c r="N21" s="123"/>
      <c r="O21" s="124"/>
      <c r="P21" s="125"/>
      <c r="Q21" s="124"/>
      <c r="R21" s="125"/>
      <c r="S21" s="25">
        <f t="shared" si="2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8">
        <f>SUM(E4:E22)</f>
        <v>8</v>
      </c>
      <c r="F23" s="129"/>
      <c r="G23" s="128">
        <f>SUM(G4:G22)</f>
        <v>8</v>
      </c>
      <c r="H23" s="129"/>
      <c r="I23" s="128">
        <f>SUM(I4:I22)</f>
        <v>5</v>
      </c>
      <c r="J23" s="129"/>
      <c r="K23" s="128">
        <f>SUM(K4:K22)</f>
        <v>8</v>
      </c>
      <c r="L23" s="129"/>
      <c r="M23" s="128">
        <f>SUM(M4:M22)</f>
        <v>8</v>
      </c>
      <c r="N23" s="129"/>
      <c r="O23" s="128">
        <f>SUM(O4:O22)</f>
        <v>0</v>
      </c>
      <c r="P23" s="129"/>
      <c r="Q23" s="128">
        <f>SUM(Q4:Q22)</f>
        <v>0</v>
      </c>
      <c r="R23" s="129"/>
      <c r="S23" s="25">
        <f t="shared" si="2"/>
        <v>37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9"/>
      <c r="L24" s="80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29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-3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-3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29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1.5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37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E19" sqref="E19:F1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14.02.2016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1" t="s">
        <v>115</v>
      </c>
      <c r="C4" s="47" t="s">
        <v>83</v>
      </c>
      <c r="D4" s="38" t="s">
        <v>89</v>
      </c>
      <c r="E4" s="127">
        <v>6.5</v>
      </c>
      <c r="F4" s="127"/>
      <c r="G4" s="127"/>
      <c r="H4" s="127"/>
      <c r="I4" s="127"/>
      <c r="J4" s="127"/>
      <c r="K4" s="127"/>
      <c r="L4" s="127"/>
      <c r="M4" s="127"/>
      <c r="N4" s="127"/>
      <c r="O4" s="122"/>
      <c r="P4" s="123"/>
      <c r="Q4" s="124"/>
      <c r="R4" s="125"/>
      <c r="S4" s="25">
        <f>E4+G4+I4+K4+M4+O4+Q4</f>
        <v>6.5</v>
      </c>
      <c r="T4" s="25">
        <f t="shared" ref="T4:T23" si="0">SUM(S4-U4-V4)</f>
        <v>6.5</v>
      </c>
      <c r="U4" s="28"/>
      <c r="V4" s="28"/>
    </row>
    <row r="5" spans="1:22" x14ac:dyDescent="0.25">
      <c r="A5" s="47">
        <v>6418</v>
      </c>
      <c r="B5" s="121" t="s">
        <v>119</v>
      </c>
      <c r="C5" s="47">
        <v>14</v>
      </c>
      <c r="D5" s="27" t="s">
        <v>80</v>
      </c>
      <c r="E5" s="127">
        <v>0.75</v>
      </c>
      <c r="F5" s="127"/>
      <c r="G5" s="127"/>
      <c r="H5" s="127"/>
      <c r="I5" s="127"/>
      <c r="J5" s="127"/>
      <c r="K5" s="127"/>
      <c r="L5" s="127"/>
      <c r="M5" s="127"/>
      <c r="N5" s="127"/>
      <c r="O5" s="122"/>
      <c r="P5" s="123"/>
      <c r="Q5" s="124"/>
      <c r="R5" s="125"/>
      <c r="S5" s="25">
        <f t="shared" ref="S5:S26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47">
        <v>6512</v>
      </c>
      <c r="B6" s="121" t="s">
        <v>117</v>
      </c>
      <c r="C6" s="47">
        <v>1</v>
      </c>
      <c r="D6" s="38" t="s">
        <v>73</v>
      </c>
      <c r="E6" s="127">
        <v>0.75</v>
      </c>
      <c r="F6" s="127"/>
      <c r="G6" s="122"/>
      <c r="H6" s="123"/>
      <c r="I6" s="122"/>
      <c r="J6" s="123"/>
      <c r="K6" s="122"/>
      <c r="L6" s="123"/>
      <c r="M6" s="122"/>
      <c r="N6" s="123"/>
      <c r="O6" s="122"/>
      <c r="P6" s="123"/>
      <c r="Q6" s="124"/>
      <c r="R6" s="125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7">
        <v>6519</v>
      </c>
      <c r="B7" s="121" t="s">
        <v>115</v>
      </c>
      <c r="C7" s="47" t="s">
        <v>93</v>
      </c>
      <c r="D7" s="27" t="s">
        <v>94</v>
      </c>
      <c r="E7" s="127"/>
      <c r="F7" s="127"/>
      <c r="G7" s="122">
        <v>8</v>
      </c>
      <c r="H7" s="123"/>
      <c r="I7" s="122">
        <v>2</v>
      </c>
      <c r="J7" s="123"/>
      <c r="K7" s="122">
        <v>4</v>
      </c>
      <c r="L7" s="123"/>
      <c r="M7" s="122"/>
      <c r="N7" s="123"/>
      <c r="O7" s="122"/>
      <c r="P7" s="123"/>
      <c r="Q7" s="124"/>
      <c r="R7" s="125"/>
      <c r="S7" s="25">
        <f t="shared" si="1"/>
        <v>14</v>
      </c>
      <c r="T7" s="25">
        <f t="shared" si="0"/>
        <v>14</v>
      </c>
      <c r="U7" s="28"/>
      <c r="V7" s="28"/>
    </row>
    <row r="8" spans="1:22" x14ac:dyDescent="0.25">
      <c r="A8" s="47">
        <v>6601</v>
      </c>
      <c r="B8" s="47"/>
      <c r="C8" s="47">
        <v>1</v>
      </c>
      <c r="D8" s="38" t="s">
        <v>90</v>
      </c>
      <c r="E8" s="127"/>
      <c r="F8" s="127"/>
      <c r="G8" s="122"/>
      <c r="H8" s="123"/>
      <c r="I8" s="122">
        <v>6</v>
      </c>
      <c r="J8" s="123"/>
      <c r="K8" s="122">
        <v>4</v>
      </c>
      <c r="L8" s="123"/>
      <c r="M8" s="122">
        <v>4.5</v>
      </c>
      <c r="N8" s="123"/>
      <c r="O8" s="122"/>
      <c r="P8" s="123"/>
      <c r="Q8" s="124"/>
      <c r="R8" s="125"/>
      <c r="S8" s="25">
        <f t="shared" si="1"/>
        <v>14.5</v>
      </c>
      <c r="T8" s="25">
        <f t="shared" si="0"/>
        <v>14.5</v>
      </c>
      <c r="U8" s="28"/>
      <c r="V8" s="28"/>
    </row>
    <row r="9" spans="1:22" x14ac:dyDescent="0.25">
      <c r="A9" s="47"/>
      <c r="B9" s="47"/>
      <c r="C9" s="77"/>
      <c r="D9" s="38"/>
      <c r="E9" s="127"/>
      <c r="F9" s="127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7"/>
      <c r="F10" s="127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2"/>
      <c r="F11" s="123"/>
      <c r="G11" s="127"/>
      <c r="H11" s="127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2"/>
      <c r="F12" s="123"/>
      <c r="G12" s="127"/>
      <c r="H12" s="127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2"/>
      <c r="F13" s="123"/>
      <c r="G13" s="127"/>
      <c r="H13" s="127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7"/>
      <c r="C16" s="47"/>
      <c r="D16" s="55"/>
      <c r="E16" s="122"/>
      <c r="F16" s="123"/>
      <c r="G16" s="127"/>
      <c r="H16" s="127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9"/>
      <c r="B17" s="47"/>
      <c r="C17" s="47"/>
      <c r="D17" s="27"/>
      <c r="E17" s="122"/>
      <c r="F17" s="123"/>
      <c r="G17" s="127"/>
      <c r="H17" s="127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1"/>
      <c r="B18" s="47"/>
      <c r="C18" s="47"/>
      <c r="D18" s="27"/>
      <c r="E18" s="122"/>
      <c r="F18" s="123"/>
      <c r="G18" s="127"/>
      <c r="H18" s="127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22"/>
      <c r="F19" s="123"/>
      <c r="G19" s="127"/>
      <c r="H19" s="127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22"/>
      <c r="F20" s="123"/>
      <c r="G20" s="127"/>
      <c r="H20" s="127"/>
      <c r="I20" s="122"/>
      <c r="J20" s="123"/>
      <c r="K20" s="122"/>
      <c r="L20" s="123"/>
      <c r="M20" s="122"/>
      <c r="N20" s="123"/>
      <c r="O20" s="122"/>
      <c r="P20" s="123"/>
      <c r="Q20" s="124"/>
      <c r="R20" s="125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22"/>
      <c r="F21" s="123"/>
      <c r="G21" s="127"/>
      <c r="H21" s="127"/>
      <c r="I21" s="122"/>
      <c r="J21" s="123"/>
      <c r="K21" s="122"/>
      <c r="L21" s="123"/>
      <c r="M21" s="122"/>
      <c r="N21" s="123"/>
      <c r="O21" s="122"/>
      <c r="P21" s="123"/>
      <c r="Q21" s="124"/>
      <c r="R21" s="12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22"/>
      <c r="F22" s="123"/>
      <c r="G22" s="127"/>
      <c r="H22" s="127"/>
      <c r="I22" s="122"/>
      <c r="J22" s="123"/>
      <c r="K22" s="122"/>
      <c r="L22" s="123"/>
      <c r="M22" s="122"/>
      <c r="N22" s="123"/>
      <c r="O22" s="122"/>
      <c r="P22" s="123"/>
      <c r="Q22" s="124"/>
      <c r="R22" s="125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9">
        <v>3600</v>
      </c>
      <c r="B23" s="99" t="s">
        <v>116</v>
      </c>
      <c r="C23" s="99"/>
      <c r="D23" s="27" t="s">
        <v>114</v>
      </c>
      <c r="E23" s="122"/>
      <c r="F23" s="123"/>
      <c r="G23" s="122"/>
      <c r="H23" s="123"/>
      <c r="I23" s="122"/>
      <c r="J23" s="123"/>
      <c r="K23" s="122"/>
      <c r="L23" s="123"/>
      <c r="M23" s="122">
        <v>3.5</v>
      </c>
      <c r="N23" s="123"/>
      <c r="O23" s="122"/>
      <c r="P23" s="123"/>
      <c r="Q23" s="124"/>
      <c r="R23" s="125"/>
      <c r="S23" s="25">
        <f t="shared" si="1"/>
        <v>3.5</v>
      </c>
      <c r="T23" s="25">
        <f t="shared" si="0"/>
        <v>3.5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4"/>
      <c r="P24" s="125"/>
      <c r="Q24" s="124"/>
      <c r="R24" s="125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4"/>
      <c r="P25" s="125"/>
      <c r="Q25" s="124"/>
      <c r="R25" s="125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28">
        <f>SUM(E4:E25)</f>
        <v>8</v>
      </c>
      <c r="F26" s="129"/>
      <c r="G26" s="128">
        <f>SUM(G4:G25)</f>
        <v>8</v>
      </c>
      <c r="H26" s="129"/>
      <c r="I26" s="128">
        <f>SUM(I4:I25)</f>
        <v>8</v>
      </c>
      <c r="J26" s="129"/>
      <c r="K26" s="128">
        <f>SUM(K4:K25)</f>
        <v>8</v>
      </c>
      <c r="L26" s="129"/>
      <c r="M26" s="128">
        <f>SUM(M4:M25)</f>
        <v>8</v>
      </c>
      <c r="N26" s="129"/>
      <c r="O26" s="128">
        <f>SUM(O4:O25)</f>
        <v>0</v>
      </c>
      <c r="P26" s="129"/>
      <c r="Q26" s="128">
        <f>SUM(Q4:Q25)</f>
        <v>0</v>
      </c>
      <c r="R26" s="129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3.5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19" sqref="E19:F1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14.02.2016</v>
      </c>
      <c r="B2" s="60"/>
      <c r="C2" s="60"/>
      <c r="D2" s="60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15.3</v>
      </c>
      <c r="M3" s="68">
        <v>8</v>
      </c>
      <c r="N3" s="68">
        <v>16.3</v>
      </c>
      <c r="O3" s="61"/>
      <c r="P3" s="61"/>
      <c r="Q3" s="81"/>
      <c r="R3" s="81"/>
      <c r="S3" s="25"/>
      <c r="T3" s="25"/>
      <c r="U3" s="26"/>
      <c r="V3" s="26"/>
    </row>
    <row r="4" spans="1:22" x14ac:dyDescent="0.25">
      <c r="A4" s="47">
        <v>6519</v>
      </c>
      <c r="B4" s="121" t="s">
        <v>115</v>
      </c>
      <c r="C4" s="47">
        <v>10</v>
      </c>
      <c r="D4" s="38" t="s">
        <v>75</v>
      </c>
      <c r="E4" s="127">
        <v>8</v>
      </c>
      <c r="F4" s="127"/>
      <c r="G4" s="127">
        <v>8</v>
      </c>
      <c r="H4" s="127"/>
      <c r="I4" s="127">
        <v>4.5</v>
      </c>
      <c r="J4" s="127"/>
      <c r="K4" s="127">
        <v>4</v>
      </c>
      <c r="L4" s="127"/>
      <c r="M4" s="127">
        <v>3</v>
      </c>
      <c r="N4" s="127"/>
      <c r="O4" s="122"/>
      <c r="P4" s="123"/>
      <c r="Q4" s="124"/>
      <c r="R4" s="125"/>
      <c r="S4" s="25">
        <f>E4+G4+I4+K4+M4+O4+Q4</f>
        <v>27.5</v>
      </c>
      <c r="T4" s="25">
        <f t="shared" ref="T4:T17" si="0">SUM(S4-U4-V4)</f>
        <v>27.5</v>
      </c>
      <c r="U4" s="28"/>
      <c r="V4" s="28"/>
    </row>
    <row r="5" spans="1:22" x14ac:dyDescent="0.25">
      <c r="A5" s="47">
        <v>6519</v>
      </c>
      <c r="B5" s="121" t="s">
        <v>115</v>
      </c>
      <c r="C5" s="47">
        <v>8</v>
      </c>
      <c r="D5" s="38" t="s">
        <v>75</v>
      </c>
      <c r="E5" s="127"/>
      <c r="F5" s="127"/>
      <c r="G5" s="127"/>
      <c r="H5" s="127"/>
      <c r="I5" s="127">
        <v>0.5</v>
      </c>
      <c r="J5" s="127"/>
      <c r="K5" s="127"/>
      <c r="L5" s="127"/>
      <c r="M5" s="127"/>
      <c r="N5" s="127"/>
      <c r="O5" s="122"/>
      <c r="P5" s="123"/>
      <c r="Q5" s="124"/>
      <c r="R5" s="125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7">
        <v>6519</v>
      </c>
      <c r="B6" s="121" t="s">
        <v>115</v>
      </c>
      <c r="C6" s="47">
        <v>6</v>
      </c>
      <c r="D6" s="38" t="s">
        <v>75</v>
      </c>
      <c r="E6" s="127"/>
      <c r="F6" s="127"/>
      <c r="G6" s="127"/>
      <c r="H6" s="127"/>
      <c r="I6" s="130">
        <v>3</v>
      </c>
      <c r="J6" s="123"/>
      <c r="K6" s="130">
        <v>3</v>
      </c>
      <c r="L6" s="123"/>
      <c r="M6" s="130">
        <v>5</v>
      </c>
      <c r="N6" s="123"/>
      <c r="O6" s="122"/>
      <c r="P6" s="123"/>
      <c r="Q6" s="124"/>
      <c r="R6" s="125"/>
      <c r="S6" s="25">
        <f t="shared" si="1"/>
        <v>11</v>
      </c>
      <c r="T6" s="25">
        <f t="shared" si="0"/>
        <v>11</v>
      </c>
      <c r="U6" s="28"/>
      <c r="V6" s="28"/>
    </row>
    <row r="7" spans="1:22" x14ac:dyDescent="0.25">
      <c r="A7" s="47"/>
      <c r="B7" s="47"/>
      <c r="C7" s="47"/>
      <c r="D7" s="38"/>
      <c r="E7" s="127"/>
      <c r="F7" s="127"/>
      <c r="G7" s="127"/>
      <c r="H7" s="127"/>
      <c r="I7" s="130"/>
      <c r="J7" s="123"/>
      <c r="K7" s="122"/>
      <c r="L7" s="123"/>
      <c r="M7" s="130"/>
      <c r="N7" s="123"/>
      <c r="O7" s="122"/>
      <c r="P7" s="123"/>
      <c r="Q7" s="124"/>
      <c r="R7" s="125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27"/>
      <c r="F8" s="127"/>
      <c r="G8" s="127"/>
      <c r="H8" s="127"/>
      <c r="I8" s="130"/>
      <c r="J8" s="123"/>
      <c r="K8" s="130"/>
      <c r="L8" s="123"/>
      <c r="M8" s="130"/>
      <c r="N8" s="123"/>
      <c r="O8" s="122"/>
      <c r="P8" s="123"/>
      <c r="Q8" s="124"/>
      <c r="R8" s="125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38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2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2"/>
      <c r="B16" s="47"/>
      <c r="C16" s="47"/>
      <c r="D16" s="27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9"/>
      <c r="B17" s="99"/>
      <c r="C17" s="99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8">
        <f>SUM(E4:E19)</f>
        <v>8</v>
      </c>
      <c r="F20" s="129"/>
      <c r="G20" s="128">
        <f>SUM(G4:G19)</f>
        <v>8</v>
      </c>
      <c r="H20" s="129"/>
      <c r="I20" s="128">
        <f>SUM(I4:I19)</f>
        <v>8</v>
      </c>
      <c r="J20" s="129"/>
      <c r="K20" s="128">
        <f>SUM(K4:K19)</f>
        <v>7</v>
      </c>
      <c r="L20" s="129"/>
      <c r="M20" s="128">
        <f>SUM(M4:M19)</f>
        <v>8</v>
      </c>
      <c r="N20" s="129"/>
      <c r="O20" s="128">
        <f>SUM(O4:O19)</f>
        <v>0</v>
      </c>
      <c r="P20" s="129"/>
      <c r="Q20" s="128">
        <f>SUM(Q4:Q19)</f>
        <v>0</v>
      </c>
      <c r="R20" s="129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-1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9" sqref="E19:F1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14.02.2016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7"/>
      <c r="P3" s="117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7"/>
      <c r="D4" s="27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4"/>
      <c r="P4" s="135"/>
      <c r="Q4" s="124"/>
      <c r="R4" s="125"/>
      <c r="S4" s="25">
        <f t="shared" ref="S4:S7" si="0">E4+G4+I4+K4+M4+O4+Q4</f>
        <v>0</v>
      </c>
      <c r="T4" s="25">
        <f t="shared" ref="T4:T7" si="1">SUM(S4-U4-V4)</f>
        <v>0</v>
      </c>
      <c r="U4" s="28"/>
      <c r="V4" s="28"/>
    </row>
    <row r="5" spans="1:22" x14ac:dyDescent="0.25">
      <c r="A5" s="47"/>
      <c r="B5" s="47"/>
      <c r="C5" s="47"/>
      <c r="D5" s="27"/>
      <c r="E5" s="136"/>
      <c r="F5" s="136"/>
      <c r="G5" s="134"/>
      <c r="H5" s="135"/>
      <c r="I5" s="137"/>
      <c r="J5" s="135"/>
      <c r="K5" s="137"/>
      <c r="L5" s="135"/>
      <c r="M5" s="134"/>
      <c r="N5" s="135"/>
      <c r="O5" s="134"/>
      <c r="P5" s="135"/>
      <c r="Q5" s="124"/>
      <c r="R5" s="125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9"/>
      <c r="C6" s="47"/>
      <c r="D6" s="38"/>
      <c r="E6" s="136"/>
      <c r="F6" s="136"/>
      <c r="G6" s="134"/>
      <c r="H6" s="135"/>
      <c r="I6" s="134"/>
      <c r="J6" s="135"/>
      <c r="K6" s="134"/>
      <c r="L6" s="135"/>
      <c r="M6" s="134"/>
      <c r="N6" s="135"/>
      <c r="O6" s="134"/>
      <c r="P6" s="135"/>
      <c r="Q6" s="124"/>
      <c r="R6" s="12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36"/>
      <c r="F7" s="136"/>
      <c r="G7" s="134"/>
      <c r="H7" s="135"/>
      <c r="I7" s="134"/>
      <c r="J7" s="135"/>
      <c r="K7" s="134"/>
      <c r="L7" s="135"/>
      <c r="M7" s="134"/>
      <c r="N7" s="135"/>
      <c r="O7" s="134"/>
      <c r="P7" s="135"/>
      <c r="Q7" s="124"/>
      <c r="R7" s="12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36"/>
      <c r="F8" s="136"/>
      <c r="G8" s="134"/>
      <c r="H8" s="135"/>
      <c r="I8" s="134"/>
      <c r="J8" s="135"/>
      <c r="K8" s="134"/>
      <c r="L8" s="135"/>
      <c r="M8" s="134"/>
      <c r="N8" s="135"/>
      <c r="O8" s="134"/>
      <c r="P8" s="135"/>
      <c r="Q8" s="124"/>
      <c r="R8" s="125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34"/>
      <c r="F9" s="135"/>
      <c r="G9" s="134"/>
      <c r="H9" s="135"/>
      <c r="I9" s="134"/>
      <c r="J9" s="135"/>
      <c r="K9" s="134"/>
      <c r="L9" s="135"/>
      <c r="M9" s="134"/>
      <c r="N9" s="135"/>
      <c r="O9" s="134"/>
      <c r="P9" s="135"/>
      <c r="Q9" s="124"/>
      <c r="R9" s="12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34"/>
      <c r="F10" s="135"/>
      <c r="G10" s="134"/>
      <c r="H10" s="135"/>
      <c r="I10" s="134"/>
      <c r="J10" s="135"/>
      <c r="K10" s="134"/>
      <c r="L10" s="135"/>
      <c r="M10" s="134"/>
      <c r="N10" s="135"/>
      <c r="O10" s="134"/>
      <c r="P10" s="135"/>
      <c r="Q10" s="124"/>
      <c r="R10" s="12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34"/>
      <c r="F11" s="135"/>
      <c r="G11" s="134"/>
      <c r="H11" s="135"/>
      <c r="I11" s="134"/>
      <c r="J11" s="135"/>
      <c r="K11" s="134"/>
      <c r="L11" s="135"/>
      <c r="M11" s="134"/>
      <c r="N11" s="135"/>
      <c r="O11" s="134"/>
      <c r="P11" s="135"/>
      <c r="Q11" s="124"/>
      <c r="R11" s="12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34"/>
      <c r="F12" s="135"/>
      <c r="G12" s="134"/>
      <c r="H12" s="135"/>
      <c r="I12" s="134"/>
      <c r="J12" s="135"/>
      <c r="K12" s="134"/>
      <c r="L12" s="135"/>
      <c r="M12" s="134"/>
      <c r="N12" s="135"/>
      <c r="O12" s="134"/>
      <c r="P12" s="135"/>
      <c r="Q12" s="124"/>
      <c r="R12" s="12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34"/>
      <c r="F13" s="135"/>
      <c r="G13" s="134"/>
      <c r="H13" s="135"/>
      <c r="I13" s="134"/>
      <c r="J13" s="135"/>
      <c r="K13" s="134"/>
      <c r="L13" s="135"/>
      <c r="M13" s="134"/>
      <c r="N13" s="135"/>
      <c r="O13" s="134"/>
      <c r="P13" s="135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34"/>
      <c r="F14" s="135"/>
      <c r="G14" s="134"/>
      <c r="H14" s="135"/>
      <c r="I14" s="134"/>
      <c r="J14" s="135"/>
      <c r="K14" s="134"/>
      <c r="L14" s="135"/>
      <c r="M14" s="134"/>
      <c r="N14" s="135"/>
      <c r="O14" s="134"/>
      <c r="P14" s="135"/>
      <c r="Q14" s="124"/>
      <c r="R14" s="12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34"/>
      <c r="F15" s="135"/>
      <c r="G15" s="134"/>
      <c r="H15" s="135"/>
      <c r="I15" s="134"/>
      <c r="J15" s="135"/>
      <c r="K15" s="134"/>
      <c r="L15" s="135"/>
      <c r="M15" s="134"/>
      <c r="N15" s="135"/>
      <c r="O15" s="134"/>
      <c r="P15" s="135"/>
      <c r="Q15" s="124"/>
      <c r="R15" s="1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34"/>
      <c r="F16" s="135"/>
      <c r="G16" s="134"/>
      <c r="H16" s="135"/>
      <c r="I16" s="134"/>
      <c r="J16" s="135"/>
      <c r="K16" s="134"/>
      <c r="L16" s="135"/>
      <c r="M16" s="134"/>
      <c r="N16" s="135"/>
      <c r="O16" s="134"/>
      <c r="P16" s="135"/>
      <c r="Q16" s="124"/>
      <c r="R16" s="12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34"/>
      <c r="F17" s="135"/>
      <c r="G17" s="134"/>
      <c r="H17" s="135"/>
      <c r="I17" s="134"/>
      <c r="J17" s="135"/>
      <c r="K17" s="134"/>
      <c r="L17" s="135"/>
      <c r="M17" s="134"/>
      <c r="N17" s="135"/>
      <c r="O17" s="134"/>
      <c r="P17" s="135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8">
        <f>SUM(E4:E19)</f>
        <v>0</v>
      </c>
      <c r="F20" s="129"/>
      <c r="G20" s="128">
        <f>SUM(G4:G19)</f>
        <v>0</v>
      </c>
      <c r="H20" s="129"/>
      <c r="I20" s="128">
        <f>SUM(I4:I19)</f>
        <v>0</v>
      </c>
      <c r="J20" s="129"/>
      <c r="K20" s="128">
        <f>SUM(K4:K19)</f>
        <v>0</v>
      </c>
      <c r="L20" s="129"/>
      <c r="M20" s="128">
        <f>SUM(M4:M19)</f>
        <v>0</v>
      </c>
      <c r="N20" s="129"/>
      <c r="O20" s="128">
        <f>SUM(O4:O19)</f>
        <v>0</v>
      </c>
      <c r="P20" s="129"/>
      <c r="Q20" s="128">
        <f>SUM(Q4:Q19)</f>
        <v>0</v>
      </c>
      <c r="R20" s="129"/>
      <c r="S20" s="25">
        <f t="shared" si="2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9"/>
      <c r="J21" s="90">
        <v>8</v>
      </c>
      <c r="K21" s="30"/>
      <c r="L21" s="31">
        <v>8</v>
      </c>
      <c r="M21" s="30"/>
      <c r="N21" s="9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118" t="s">
        <v>77</v>
      </c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19" sqref="E19:F1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14.02.2016</v>
      </c>
      <c r="B2" s="73"/>
      <c r="C2" s="73"/>
      <c r="D2" s="73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116</v>
      </c>
      <c r="C4" s="49"/>
      <c r="D4" s="38" t="s">
        <v>67</v>
      </c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22"/>
      <c r="P4" s="123"/>
      <c r="Q4" s="124"/>
      <c r="R4" s="125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9"/>
      <c r="C5" s="47"/>
      <c r="D5" s="38"/>
      <c r="E5" s="136"/>
      <c r="F5" s="136"/>
      <c r="G5" s="136"/>
      <c r="H5" s="136"/>
      <c r="I5" s="137"/>
      <c r="J5" s="135"/>
      <c r="K5" s="134"/>
      <c r="L5" s="135"/>
      <c r="M5" s="134"/>
      <c r="N5" s="135"/>
      <c r="O5" s="122"/>
      <c r="P5" s="123"/>
      <c r="Q5" s="124"/>
      <c r="R5" s="12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36"/>
      <c r="F6" s="136"/>
      <c r="G6" s="136"/>
      <c r="H6" s="136"/>
      <c r="I6" s="137"/>
      <c r="J6" s="135"/>
      <c r="K6" s="134"/>
      <c r="L6" s="135"/>
      <c r="M6" s="134"/>
      <c r="N6" s="135"/>
      <c r="O6" s="122"/>
      <c r="P6" s="123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6"/>
      <c r="F7" s="136"/>
      <c r="G7" s="136"/>
      <c r="H7" s="136"/>
      <c r="I7" s="137"/>
      <c r="J7" s="135"/>
      <c r="K7" s="134"/>
      <c r="L7" s="135"/>
      <c r="M7" s="134"/>
      <c r="N7" s="135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36"/>
      <c r="F8" s="136"/>
      <c r="G8" s="136"/>
      <c r="H8" s="136"/>
      <c r="I8" s="137"/>
      <c r="J8" s="135"/>
      <c r="K8" s="134"/>
      <c r="L8" s="135"/>
      <c r="M8" s="134"/>
      <c r="N8" s="135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34"/>
      <c r="F9" s="135"/>
      <c r="G9" s="134"/>
      <c r="H9" s="135"/>
      <c r="I9" s="134"/>
      <c r="J9" s="135"/>
      <c r="K9" s="134"/>
      <c r="L9" s="135"/>
      <c r="M9" s="134"/>
      <c r="N9" s="135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34"/>
      <c r="F10" s="135"/>
      <c r="G10" s="134"/>
      <c r="H10" s="135"/>
      <c r="I10" s="134"/>
      <c r="J10" s="135"/>
      <c r="K10" s="134"/>
      <c r="L10" s="135"/>
      <c r="M10" s="134"/>
      <c r="N10" s="135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4"/>
      <c r="B11" s="47"/>
      <c r="C11" s="47"/>
      <c r="D11" s="27"/>
      <c r="E11" s="134"/>
      <c r="F11" s="135"/>
      <c r="G11" s="134"/>
      <c r="H11" s="135"/>
      <c r="I11" s="134"/>
      <c r="J11" s="135"/>
      <c r="K11" s="134"/>
      <c r="L11" s="135"/>
      <c r="M11" s="134"/>
      <c r="N11" s="135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4"/>
      <c r="B12" s="47"/>
      <c r="C12" s="47"/>
      <c r="D12" s="27"/>
      <c r="E12" s="134"/>
      <c r="F12" s="135"/>
      <c r="G12" s="134"/>
      <c r="H12" s="135"/>
      <c r="I12" s="134"/>
      <c r="J12" s="135"/>
      <c r="K12" s="134"/>
      <c r="L12" s="135"/>
      <c r="M12" s="134"/>
      <c r="N12" s="135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4"/>
      <c r="B13" s="47"/>
      <c r="C13" s="47"/>
      <c r="D13" s="27"/>
      <c r="E13" s="134"/>
      <c r="F13" s="135"/>
      <c r="G13" s="134"/>
      <c r="H13" s="135"/>
      <c r="I13" s="134"/>
      <c r="J13" s="135"/>
      <c r="K13" s="134"/>
      <c r="L13" s="135"/>
      <c r="M13" s="134"/>
      <c r="N13" s="135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4"/>
      <c r="B14" s="47"/>
      <c r="C14" s="47"/>
      <c r="D14" s="27"/>
      <c r="E14" s="134"/>
      <c r="F14" s="135"/>
      <c r="G14" s="134"/>
      <c r="H14" s="135"/>
      <c r="I14" s="134"/>
      <c r="J14" s="135"/>
      <c r="K14" s="134"/>
      <c r="L14" s="135"/>
      <c r="M14" s="134"/>
      <c r="N14" s="135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4"/>
      <c r="B15" s="47"/>
      <c r="C15" s="47"/>
      <c r="D15" s="27"/>
      <c r="E15" s="134"/>
      <c r="F15" s="135"/>
      <c r="G15" s="134"/>
      <c r="H15" s="135"/>
      <c r="I15" s="134"/>
      <c r="J15" s="135"/>
      <c r="K15" s="134"/>
      <c r="L15" s="135"/>
      <c r="M15" s="134"/>
      <c r="N15" s="135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4"/>
      <c r="B16" s="47"/>
      <c r="C16" s="47"/>
      <c r="D16" s="27"/>
      <c r="E16" s="134"/>
      <c r="F16" s="135"/>
      <c r="G16" s="134"/>
      <c r="H16" s="135"/>
      <c r="I16" s="134"/>
      <c r="J16" s="135"/>
      <c r="K16" s="134"/>
      <c r="L16" s="135"/>
      <c r="M16" s="134"/>
      <c r="N16" s="135"/>
      <c r="O16" s="122"/>
      <c r="P16" s="123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6"/>
      <c r="B17" s="96"/>
      <c r="C17" s="96"/>
      <c r="D17" s="27"/>
      <c r="E17" s="134"/>
      <c r="F17" s="135"/>
      <c r="G17" s="134"/>
      <c r="H17" s="135"/>
      <c r="I17" s="134"/>
      <c r="J17" s="135"/>
      <c r="K17" s="134"/>
      <c r="L17" s="135"/>
      <c r="M17" s="134"/>
      <c r="N17" s="135"/>
      <c r="O17" s="122"/>
      <c r="P17" s="123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8">
        <f>SUM(E4:E19)</f>
        <v>0</v>
      </c>
      <c r="F20" s="129"/>
      <c r="G20" s="128">
        <f>SUM(G4:G19)</f>
        <v>0</v>
      </c>
      <c r="H20" s="129"/>
      <c r="I20" s="128">
        <f>SUM(I4:I19)</f>
        <v>0</v>
      </c>
      <c r="J20" s="129"/>
      <c r="K20" s="128">
        <f>SUM(K4:K19)</f>
        <v>0</v>
      </c>
      <c r="L20" s="129"/>
      <c r="M20" s="128">
        <f>SUM(M4:M19)</f>
        <v>0</v>
      </c>
      <c r="N20" s="129"/>
      <c r="O20" s="128">
        <f>SUM(O4:O19)</f>
        <v>0</v>
      </c>
      <c r="P20" s="129"/>
      <c r="Q20" s="128">
        <f>SUM(Q4:Q19)</f>
        <v>0</v>
      </c>
      <c r="R20" s="129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1"/>
      <c r="F21" s="72">
        <v>8</v>
      </c>
      <c r="G21" s="71"/>
      <c r="H21" s="72">
        <v>8</v>
      </c>
      <c r="I21" s="71"/>
      <c r="J21" s="72">
        <v>8</v>
      </c>
      <c r="K21" s="71"/>
      <c r="L21" s="72">
        <v>8</v>
      </c>
      <c r="M21" s="75"/>
      <c r="N21" s="76">
        <v>8</v>
      </c>
      <c r="O21" s="71"/>
      <c r="P21" s="72"/>
      <c r="Q21" s="71"/>
      <c r="R21" s="72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20" zoomScale="90" zoomScaleNormal="90" workbookViewId="0">
      <selection activeCell="E27" sqref="E27:N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14.02.2016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12.3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1" t="s">
        <v>115</v>
      </c>
      <c r="C4" s="47">
        <v>42</v>
      </c>
      <c r="D4" s="38" t="s">
        <v>104</v>
      </c>
      <c r="E4" s="122">
        <v>7.5</v>
      </c>
      <c r="F4" s="123"/>
      <c r="G4" s="127"/>
      <c r="H4" s="127"/>
      <c r="I4" s="122"/>
      <c r="J4" s="123"/>
      <c r="K4" s="122"/>
      <c r="L4" s="123"/>
      <c r="M4" s="127"/>
      <c r="N4" s="127"/>
      <c r="O4" s="122"/>
      <c r="P4" s="123"/>
      <c r="Q4" s="124"/>
      <c r="R4" s="125"/>
      <c r="S4" s="25">
        <f>E4+G4+I4+K4+M4+O4+Q4</f>
        <v>7.5</v>
      </c>
      <c r="T4" s="25">
        <f t="shared" ref="T4:T30" si="0">SUM(S4-U4-V4)</f>
        <v>7.5</v>
      </c>
      <c r="U4" s="28"/>
      <c r="V4" s="28"/>
    </row>
    <row r="5" spans="1:22" x14ac:dyDescent="0.25">
      <c r="A5" s="47">
        <v>6601</v>
      </c>
      <c r="B5" s="47"/>
      <c r="C5" s="47">
        <v>1</v>
      </c>
      <c r="D5" s="27" t="s">
        <v>90</v>
      </c>
      <c r="E5" s="122"/>
      <c r="F5" s="123"/>
      <c r="G5" s="127">
        <v>3</v>
      </c>
      <c r="H5" s="127"/>
      <c r="I5" s="122">
        <v>2</v>
      </c>
      <c r="J5" s="123"/>
      <c r="K5" s="127"/>
      <c r="L5" s="127"/>
      <c r="M5" s="127"/>
      <c r="N5" s="127"/>
      <c r="O5" s="122"/>
      <c r="P5" s="123"/>
      <c r="Q5" s="124"/>
      <c r="R5" s="125"/>
      <c r="S5" s="25">
        <f t="shared" ref="S5:S33" si="1">E5+G5+I5+K5+M5+O5+Q5</f>
        <v>5</v>
      </c>
      <c r="T5" s="25">
        <f t="shared" si="0"/>
        <v>5</v>
      </c>
      <c r="U5" s="28"/>
      <c r="V5" s="28"/>
    </row>
    <row r="6" spans="1:22" x14ac:dyDescent="0.25">
      <c r="A6" s="47">
        <v>6558</v>
      </c>
      <c r="B6" s="121" t="s">
        <v>121</v>
      </c>
      <c r="C6" s="47">
        <v>8</v>
      </c>
      <c r="D6" s="38" t="s">
        <v>95</v>
      </c>
      <c r="E6" s="122"/>
      <c r="F6" s="123"/>
      <c r="G6" s="127">
        <v>2.5</v>
      </c>
      <c r="H6" s="127"/>
      <c r="I6" s="122"/>
      <c r="J6" s="123"/>
      <c r="K6" s="127"/>
      <c r="L6" s="127"/>
      <c r="M6" s="127"/>
      <c r="N6" s="127"/>
      <c r="O6" s="122"/>
      <c r="P6" s="123"/>
      <c r="Q6" s="124"/>
      <c r="R6" s="125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47">
        <v>6519</v>
      </c>
      <c r="B7" s="121" t="s">
        <v>115</v>
      </c>
      <c r="C7" s="47">
        <v>56</v>
      </c>
      <c r="D7" s="38" t="s">
        <v>108</v>
      </c>
      <c r="E7" s="122"/>
      <c r="F7" s="123"/>
      <c r="G7" s="127"/>
      <c r="H7" s="127"/>
      <c r="I7" s="122"/>
      <c r="J7" s="123"/>
      <c r="K7" s="127">
        <v>1</v>
      </c>
      <c r="L7" s="127"/>
      <c r="M7" s="127"/>
      <c r="N7" s="127"/>
      <c r="O7" s="122"/>
      <c r="P7" s="123"/>
      <c r="Q7" s="124"/>
      <c r="R7" s="12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6519</v>
      </c>
      <c r="B8" s="121" t="s">
        <v>115</v>
      </c>
      <c r="C8" s="47">
        <v>58</v>
      </c>
      <c r="D8" s="38" t="s">
        <v>109</v>
      </c>
      <c r="E8" s="122"/>
      <c r="F8" s="123"/>
      <c r="G8" s="127"/>
      <c r="H8" s="127"/>
      <c r="I8" s="122"/>
      <c r="J8" s="123"/>
      <c r="K8" s="122">
        <v>1</v>
      </c>
      <c r="L8" s="123"/>
      <c r="M8" s="122"/>
      <c r="N8" s="123"/>
      <c r="O8" s="122"/>
      <c r="P8" s="123"/>
      <c r="Q8" s="124"/>
      <c r="R8" s="125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6519</v>
      </c>
      <c r="B9" s="121" t="s">
        <v>115</v>
      </c>
      <c r="C9" s="47">
        <v>48</v>
      </c>
      <c r="D9" s="38" t="s">
        <v>110</v>
      </c>
      <c r="E9" s="122"/>
      <c r="F9" s="123"/>
      <c r="G9" s="127"/>
      <c r="H9" s="127"/>
      <c r="I9" s="122"/>
      <c r="J9" s="123"/>
      <c r="K9" s="122">
        <v>1</v>
      </c>
      <c r="L9" s="123"/>
      <c r="M9" s="122"/>
      <c r="N9" s="123"/>
      <c r="O9" s="122"/>
      <c r="P9" s="123"/>
      <c r="Q9" s="124"/>
      <c r="R9" s="125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>
        <v>6519</v>
      </c>
      <c r="B10" s="121" t="s">
        <v>115</v>
      </c>
      <c r="C10" s="47">
        <v>57</v>
      </c>
      <c r="D10" s="27" t="s">
        <v>109</v>
      </c>
      <c r="E10" s="122"/>
      <c r="F10" s="123"/>
      <c r="G10" s="127"/>
      <c r="H10" s="127"/>
      <c r="I10" s="122"/>
      <c r="J10" s="123"/>
      <c r="K10" s="127">
        <v>1</v>
      </c>
      <c r="L10" s="127"/>
      <c r="M10" s="122"/>
      <c r="N10" s="123"/>
      <c r="O10" s="122"/>
      <c r="P10" s="123"/>
      <c r="Q10" s="124"/>
      <c r="R10" s="125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7">
        <v>6519</v>
      </c>
      <c r="B11" s="121" t="s">
        <v>115</v>
      </c>
      <c r="C11" s="47">
        <v>53</v>
      </c>
      <c r="D11" s="27" t="s">
        <v>108</v>
      </c>
      <c r="E11" s="122"/>
      <c r="F11" s="123"/>
      <c r="G11" s="127"/>
      <c r="H11" s="127"/>
      <c r="I11" s="122"/>
      <c r="J11" s="123"/>
      <c r="K11" s="127">
        <v>1</v>
      </c>
      <c r="L11" s="127"/>
      <c r="M11" s="122"/>
      <c r="N11" s="123"/>
      <c r="O11" s="122"/>
      <c r="P11" s="123"/>
      <c r="Q11" s="124"/>
      <c r="R11" s="125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7">
        <v>6519</v>
      </c>
      <c r="B12" s="121" t="s">
        <v>115</v>
      </c>
      <c r="C12" s="47" t="s">
        <v>93</v>
      </c>
      <c r="D12" s="38" t="s">
        <v>94</v>
      </c>
      <c r="E12" s="122"/>
      <c r="F12" s="123"/>
      <c r="G12" s="127"/>
      <c r="H12" s="127"/>
      <c r="I12" s="122"/>
      <c r="J12" s="123"/>
      <c r="K12" s="122">
        <v>1</v>
      </c>
      <c r="L12" s="123"/>
      <c r="M12" s="122"/>
      <c r="N12" s="123"/>
      <c r="O12" s="122"/>
      <c r="P12" s="123"/>
      <c r="Q12" s="124"/>
      <c r="R12" s="125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7">
        <v>6418</v>
      </c>
      <c r="B13" s="121" t="s">
        <v>119</v>
      </c>
      <c r="C13" s="47">
        <v>12</v>
      </c>
      <c r="D13" s="27" t="s">
        <v>81</v>
      </c>
      <c r="E13" s="122"/>
      <c r="F13" s="123"/>
      <c r="G13" s="127"/>
      <c r="H13" s="127"/>
      <c r="I13" s="122"/>
      <c r="J13" s="123"/>
      <c r="K13" s="122"/>
      <c r="L13" s="123"/>
      <c r="M13" s="122">
        <v>3</v>
      </c>
      <c r="N13" s="123"/>
      <c r="O13" s="122"/>
      <c r="P13" s="123"/>
      <c r="Q13" s="124"/>
      <c r="R13" s="125"/>
      <c r="S13" s="25">
        <f>E13+G13+I13+K13+M13+O13+Q13</f>
        <v>3</v>
      </c>
      <c r="T13" s="25">
        <f>SUM(S13-U13-V13)</f>
        <v>3</v>
      </c>
      <c r="U13" s="28"/>
      <c r="V13" s="28"/>
    </row>
    <row r="14" spans="1:22" x14ac:dyDescent="0.25">
      <c r="A14" s="47"/>
      <c r="B14" s="47"/>
      <c r="C14" s="47"/>
      <c r="D14" s="27"/>
      <c r="E14" s="122"/>
      <c r="F14" s="123"/>
      <c r="G14" s="127"/>
      <c r="H14" s="127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ref="S14:S26" si="2">E14+G14+I14+K14+M14+O14+Q14</f>
        <v>0</v>
      </c>
      <c r="T14" s="25">
        <f t="shared" ref="T14:T26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27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27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27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4"/>
      <c r="R20" s="125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27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4"/>
      <c r="R21" s="12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27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4"/>
      <c r="R22" s="125"/>
      <c r="S22" s="25">
        <f t="shared" ref="S22:S24" si="8">E22+G22+I22+K22+M22+O22+Q22</f>
        <v>0</v>
      </c>
      <c r="T22" s="25">
        <f t="shared" ref="T22:T24" si="9">SUM(S22-U22-V22)</f>
        <v>0</v>
      </c>
      <c r="U22" s="28"/>
      <c r="V22" s="28"/>
    </row>
    <row r="23" spans="1:22" x14ac:dyDescent="0.25">
      <c r="A23" s="47"/>
      <c r="B23" s="47"/>
      <c r="C23" s="48"/>
      <c r="D23" s="27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4"/>
      <c r="R23" s="125"/>
      <c r="S23" s="25">
        <f t="shared" si="8"/>
        <v>0</v>
      </c>
      <c r="T23" s="25">
        <f t="shared" si="9"/>
        <v>0</v>
      </c>
      <c r="U23" s="28"/>
      <c r="V23" s="28"/>
    </row>
    <row r="24" spans="1:22" x14ac:dyDescent="0.25">
      <c r="A24" s="47"/>
      <c r="B24" s="47"/>
      <c r="C24" s="48"/>
      <c r="D24" s="27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4"/>
      <c r="R24" s="125"/>
      <c r="S24" s="25">
        <f t="shared" si="8"/>
        <v>0</v>
      </c>
      <c r="T24" s="25">
        <f t="shared" si="9"/>
        <v>0</v>
      </c>
      <c r="U24" s="28"/>
      <c r="V24" s="28"/>
    </row>
    <row r="25" spans="1:22" x14ac:dyDescent="0.25">
      <c r="A25" s="47"/>
      <c r="B25" s="47"/>
      <c r="C25" s="48"/>
      <c r="D25" s="38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4"/>
      <c r="R25" s="125"/>
      <c r="S25" s="25">
        <f t="shared" si="2"/>
        <v>0</v>
      </c>
      <c r="T25" s="25">
        <f t="shared" si="3"/>
        <v>0</v>
      </c>
      <c r="U25" s="28"/>
      <c r="V25" s="28"/>
    </row>
    <row r="26" spans="1:22" x14ac:dyDescent="0.25">
      <c r="A26" s="108"/>
      <c r="B26" s="47"/>
      <c r="C26" s="47"/>
      <c r="D26" s="27"/>
      <c r="E26" s="122"/>
      <c r="F26" s="123"/>
      <c r="G26" s="122"/>
      <c r="H26" s="123"/>
      <c r="I26" s="122"/>
      <c r="J26" s="123"/>
      <c r="K26" s="122"/>
      <c r="L26" s="123"/>
      <c r="M26" s="122"/>
      <c r="N26" s="123"/>
      <c r="O26" s="122"/>
      <c r="P26" s="123"/>
      <c r="Q26" s="124"/>
      <c r="R26" s="125"/>
      <c r="S26" s="25">
        <f t="shared" si="2"/>
        <v>0</v>
      </c>
      <c r="T26" s="25">
        <f t="shared" si="3"/>
        <v>0</v>
      </c>
      <c r="U26" s="28"/>
      <c r="V26" s="28"/>
    </row>
    <row r="27" spans="1:22" x14ac:dyDescent="0.25">
      <c r="A27" s="47">
        <v>3600</v>
      </c>
      <c r="B27" s="47" t="s">
        <v>116</v>
      </c>
      <c r="C27" s="47"/>
      <c r="D27" s="27" t="s">
        <v>64</v>
      </c>
      <c r="E27" s="122"/>
      <c r="F27" s="123"/>
      <c r="G27" s="122"/>
      <c r="H27" s="123"/>
      <c r="I27" s="122"/>
      <c r="J27" s="123"/>
      <c r="K27" s="122"/>
      <c r="L27" s="123"/>
      <c r="M27" s="122">
        <v>1</v>
      </c>
      <c r="N27" s="123"/>
      <c r="O27" s="122"/>
      <c r="P27" s="123"/>
      <c r="Q27" s="124"/>
      <c r="R27" s="125"/>
      <c r="S27" s="25">
        <f t="shared" si="1"/>
        <v>1</v>
      </c>
      <c r="T27" s="25">
        <f t="shared" si="0"/>
        <v>1</v>
      </c>
      <c r="U27" s="28"/>
      <c r="V27" s="28"/>
    </row>
    <row r="28" spans="1:22" x14ac:dyDescent="0.25">
      <c r="A28" s="100">
        <v>3600</v>
      </c>
      <c r="B28" s="47" t="s">
        <v>116</v>
      </c>
      <c r="C28" s="100"/>
      <c r="D28" s="27" t="s">
        <v>78</v>
      </c>
      <c r="E28" s="122"/>
      <c r="F28" s="123"/>
      <c r="G28" s="122"/>
      <c r="H28" s="123"/>
      <c r="I28" s="122"/>
      <c r="J28" s="123"/>
      <c r="K28" s="122">
        <v>0.5</v>
      </c>
      <c r="L28" s="123"/>
      <c r="M28" s="122">
        <v>2.5</v>
      </c>
      <c r="N28" s="123"/>
      <c r="O28" s="122"/>
      <c r="P28" s="123"/>
      <c r="Q28" s="124"/>
      <c r="R28" s="125"/>
      <c r="S28" s="25">
        <f t="shared" ref="S28:S29" si="10">E28+G28+I28+K28+M28+O28+Q28</f>
        <v>3</v>
      </c>
      <c r="T28" s="25">
        <f t="shared" ref="T28:T29" si="11">SUM(S28-U28-V28)</f>
        <v>3</v>
      </c>
      <c r="U28" s="28"/>
      <c r="V28" s="28"/>
    </row>
    <row r="29" spans="1:22" x14ac:dyDescent="0.25">
      <c r="A29" s="103">
        <v>3600</v>
      </c>
      <c r="B29" s="47" t="s">
        <v>116</v>
      </c>
      <c r="C29" s="47"/>
      <c r="D29" s="27" t="s">
        <v>72</v>
      </c>
      <c r="E29" s="122">
        <v>0.5</v>
      </c>
      <c r="F29" s="123"/>
      <c r="G29" s="122">
        <v>2.5</v>
      </c>
      <c r="H29" s="123"/>
      <c r="I29" s="122">
        <v>0.5</v>
      </c>
      <c r="J29" s="123"/>
      <c r="K29" s="122">
        <v>1.5</v>
      </c>
      <c r="L29" s="123"/>
      <c r="M29" s="122">
        <v>1.5</v>
      </c>
      <c r="N29" s="123"/>
      <c r="O29" s="122"/>
      <c r="P29" s="123"/>
      <c r="Q29" s="124"/>
      <c r="R29" s="125"/>
      <c r="S29" s="25">
        <f t="shared" si="10"/>
        <v>6.5</v>
      </c>
      <c r="T29" s="25">
        <f t="shared" si="11"/>
        <v>6.5</v>
      </c>
      <c r="U29" s="28"/>
      <c r="V29" s="28"/>
    </row>
    <row r="30" spans="1:22" x14ac:dyDescent="0.25">
      <c r="A30" s="78">
        <v>3600</v>
      </c>
      <c r="B30" s="47" t="s">
        <v>116</v>
      </c>
      <c r="C30" s="47"/>
      <c r="D30" s="51" t="s">
        <v>74</v>
      </c>
      <c r="E30" s="122"/>
      <c r="F30" s="123"/>
      <c r="G30" s="122"/>
      <c r="H30" s="123"/>
      <c r="I30" s="122">
        <v>2</v>
      </c>
      <c r="J30" s="123"/>
      <c r="K30" s="122"/>
      <c r="L30" s="123"/>
      <c r="M30" s="122"/>
      <c r="N30" s="123"/>
      <c r="O30" s="122"/>
      <c r="P30" s="123"/>
      <c r="Q30" s="124"/>
      <c r="R30" s="125"/>
      <c r="S30" s="25">
        <f t="shared" si="1"/>
        <v>2</v>
      </c>
      <c r="T30" s="25">
        <f t="shared" si="0"/>
        <v>2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22"/>
      <c r="F31" s="123"/>
      <c r="G31" s="122"/>
      <c r="H31" s="123"/>
      <c r="I31" s="122"/>
      <c r="J31" s="123"/>
      <c r="K31" s="122"/>
      <c r="L31" s="123"/>
      <c r="M31" s="122"/>
      <c r="N31" s="123"/>
      <c r="O31" s="124"/>
      <c r="P31" s="125"/>
      <c r="Q31" s="124"/>
      <c r="R31" s="125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22"/>
      <c r="F32" s="123"/>
      <c r="G32" s="122"/>
      <c r="H32" s="123"/>
      <c r="I32" s="122"/>
      <c r="J32" s="123"/>
      <c r="K32" s="122"/>
      <c r="L32" s="123"/>
      <c r="M32" s="122"/>
      <c r="N32" s="123"/>
      <c r="O32" s="124"/>
      <c r="P32" s="125"/>
      <c r="Q32" s="124"/>
      <c r="R32" s="125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28">
        <f>SUM(E4:E32)</f>
        <v>8</v>
      </c>
      <c r="F33" s="129"/>
      <c r="G33" s="128">
        <f>SUM(G4:G32)</f>
        <v>8</v>
      </c>
      <c r="H33" s="129"/>
      <c r="I33" s="128">
        <f>SUM(I4:I32)</f>
        <v>4.5</v>
      </c>
      <c r="J33" s="129"/>
      <c r="K33" s="128">
        <f>SUM(K4:K32)</f>
        <v>8</v>
      </c>
      <c r="L33" s="129"/>
      <c r="M33" s="128">
        <f>SUM(M4:M32)</f>
        <v>8</v>
      </c>
      <c r="N33" s="129"/>
      <c r="O33" s="128">
        <f>SUM(O4:O32)</f>
        <v>0</v>
      </c>
      <c r="P33" s="129"/>
      <c r="Q33" s="128">
        <f>SUM(Q4:Q32)</f>
        <v>0</v>
      </c>
      <c r="R33" s="129"/>
      <c r="S33" s="25">
        <f t="shared" si="1"/>
        <v>36.5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36.5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0</v>
      </c>
      <c r="I35" s="32"/>
      <c r="J35" s="32">
        <f>SUM(I33)-J34</f>
        <v>-3.5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-3.5</v>
      </c>
      <c r="T35" s="28"/>
      <c r="U35" s="28">
        <f>SUM(U4:U34)</f>
        <v>0</v>
      </c>
      <c r="V35" s="28">
        <f>SUM(V4:V34)</f>
        <v>0</v>
      </c>
    </row>
    <row r="36" spans="1:22" x14ac:dyDescent="0.25">
      <c r="E36" s="45"/>
      <c r="F36" s="45"/>
      <c r="G36" s="45"/>
      <c r="H36" s="45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0">
        <f>SUM(T34)</f>
        <v>36.5</v>
      </c>
      <c r="I38" s="2">
        <v>3600</v>
      </c>
    </row>
    <row r="39" spans="1:22" x14ac:dyDescent="0.25">
      <c r="A39" s="16" t="s">
        <v>26</v>
      </c>
      <c r="C39" s="40">
        <f>U35</f>
        <v>0</v>
      </c>
      <c r="D39" s="33"/>
      <c r="I39" s="44">
        <v>12.5</v>
      </c>
    </row>
    <row r="40" spans="1:22" x14ac:dyDescent="0.25">
      <c r="A40" s="16" t="s">
        <v>27</v>
      </c>
      <c r="C40" s="33">
        <f>V35</f>
        <v>0</v>
      </c>
      <c r="I40" s="45"/>
    </row>
    <row r="41" spans="1:22" x14ac:dyDescent="0.25">
      <c r="A41" s="16" t="s">
        <v>28</v>
      </c>
      <c r="C41" s="33">
        <f>S31</f>
        <v>0</v>
      </c>
      <c r="I41" s="40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39">
        <f>SUM(C38:C42)</f>
        <v>36.5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Q20:R20"/>
    <mergeCell ref="K14:L14"/>
    <mergeCell ref="G31:H31"/>
    <mergeCell ref="I31:J31"/>
    <mergeCell ref="K31:L31"/>
    <mergeCell ref="M31:N31"/>
    <mergeCell ref="Q32:R32"/>
    <mergeCell ref="E28:F28"/>
    <mergeCell ref="G29:H29"/>
    <mergeCell ref="I29:J29"/>
    <mergeCell ref="K29:L29"/>
    <mergeCell ref="M29:N29"/>
    <mergeCell ref="O29:P29"/>
    <mergeCell ref="Q29:R29"/>
    <mergeCell ref="E29:F29"/>
    <mergeCell ref="O31:P31"/>
    <mergeCell ref="Q31:R31"/>
    <mergeCell ref="E30:F30"/>
    <mergeCell ref="G30:H30"/>
    <mergeCell ref="I30:J30"/>
    <mergeCell ref="K30:L30"/>
    <mergeCell ref="M30:N30"/>
    <mergeCell ref="O30:P30"/>
    <mergeCell ref="Q30:R30"/>
    <mergeCell ref="E31:F31"/>
    <mergeCell ref="G28:H28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I32:J32"/>
    <mergeCell ref="K32:L32"/>
    <mergeCell ref="M32:N32"/>
    <mergeCell ref="O32:P32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Drinkwater</vt:lpstr>
      <vt:lpstr>Doran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2016-02-16T09:47:23Z</cp:lastPrinted>
  <dcterms:created xsi:type="dcterms:W3CDTF">2010-01-14T13:00:57Z</dcterms:created>
  <dcterms:modified xsi:type="dcterms:W3CDTF">2016-04-05T09:08:09Z</dcterms:modified>
</cp:coreProperties>
</file>