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odgson" sheetId="34" r:id="rId8"/>
    <sheet name="Kendrick" sheetId="12" r:id="rId9"/>
    <sheet name="McSharry" sheetId="9" r:id="rId10"/>
    <sheet name="Reading" sheetId="6" r:id="rId11"/>
    <sheet name="Spann" sheetId="17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45621"/>
</workbook>
</file>

<file path=xl/calcChain.xml><?xml version="1.0" encoding="utf-8"?>
<calcChain xmlns="http://schemas.openxmlformats.org/spreadsheetml/2006/main"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5" i="34" l="1"/>
  <c r="T25" i="34" s="1"/>
  <c r="S24" i="34"/>
  <c r="T24" i="34" s="1"/>
  <c r="S17" i="39" l="1"/>
  <c r="T17" i="39" s="1"/>
  <c r="S14" i="6" l="1"/>
  <c r="T14" i="6" s="1"/>
  <c r="S13" i="6"/>
  <c r="T13" i="6" s="1"/>
  <c r="S12" i="6"/>
  <c r="T12" i="6" s="1"/>
  <c r="S11" i="6"/>
  <c r="T11" i="6" s="1"/>
  <c r="S21" i="34" l="1"/>
  <c r="T21" i="34" s="1"/>
  <c r="S20" i="34"/>
  <c r="T20" i="34" s="1"/>
  <c r="S19" i="34"/>
  <c r="T19" i="34" s="1"/>
  <c r="S18" i="34"/>
  <c r="T18" i="34" s="1"/>
  <c r="S17" i="34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S17" i="17" l="1"/>
  <c r="T17" i="17" s="1"/>
  <c r="S27" i="34" l="1"/>
  <c r="S23" i="34"/>
  <c r="T23" i="34" s="1"/>
  <c r="S26" i="34"/>
  <c r="T26" i="34" s="1"/>
  <c r="S22" i="34"/>
  <c r="T22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2" i="39" l="1"/>
  <c r="I33" i="39"/>
  <c r="K6" i="1" s="1"/>
  <c r="S27" i="39"/>
  <c r="T28" i="39"/>
  <c r="C32" i="39" s="1"/>
  <c r="F29" i="39"/>
  <c r="S29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7" i="39"/>
  <c r="G37" i="39" s="1"/>
  <c r="B6" i="1"/>
  <c r="G6" i="1" s="1"/>
  <c r="F22" i="38"/>
  <c r="S22" i="38" s="1"/>
  <c r="I12" i="1"/>
  <c r="H12" i="1"/>
  <c r="V35" i="34"/>
  <c r="C40" i="34" s="1"/>
  <c r="D12" i="1" s="1"/>
  <c r="U35" i="34"/>
  <c r="C39" i="34" s="1"/>
  <c r="C12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2" i="1" s="1"/>
  <c r="S30" i="34"/>
  <c r="T30" i="34" s="1"/>
  <c r="S29" i="34"/>
  <c r="T29" i="34" s="1"/>
  <c r="S28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A2" i="30"/>
  <c r="I19" i="1"/>
  <c r="H19" i="1"/>
  <c r="V22" i="30"/>
  <c r="C27" i="30" s="1"/>
  <c r="D19" i="1" s="1"/>
  <c r="U22" i="30"/>
  <c r="C26" i="30" s="1"/>
  <c r="C19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19" i="1" s="1"/>
  <c r="S17" i="30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8" i="1"/>
  <c r="K17" i="1"/>
  <c r="K14" i="1"/>
  <c r="K13" i="1"/>
  <c r="K11" i="1"/>
  <c r="K8" i="1"/>
  <c r="I21" i="1"/>
  <c r="I20" i="1"/>
  <c r="I18" i="1"/>
  <c r="I17" i="1"/>
  <c r="I16" i="1"/>
  <c r="I15" i="1"/>
  <c r="I14" i="1"/>
  <c r="I13" i="1"/>
  <c r="I11" i="1"/>
  <c r="I8" i="1"/>
  <c r="I7" i="1"/>
  <c r="H21" i="1"/>
  <c r="H20" i="1"/>
  <c r="H18" i="1"/>
  <c r="H17" i="1"/>
  <c r="H16" i="1"/>
  <c r="H15" i="1"/>
  <c r="H14" i="1"/>
  <c r="H13" i="1"/>
  <c r="H11" i="1"/>
  <c r="H8" i="1"/>
  <c r="S18" i="16"/>
  <c r="C28" i="16" s="1"/>
  <c r="E17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8" i="1" s="1"/>
  <c r="U22" i="24"/>
  <c r="C26" i="24" s="1"/>
  <c r="C18" i="1" s="1"/>
  <c r="S21" i="24"/>
  <c r="Q20" i="24"/>
  <c r="R22" i="24" s="1"/>
  <c r="O20" i="24"/>
  <c r="P22" i="24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8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6" i="24"/>
  <c r="T6" i="24" s="1"/>
  <c r="S5" i="24"/>
  <c r="T5" i="24" s="1"/>
  <c r="S4" i="24"/>
  <c r="T4" i="24" s="1"/>
  <c r="A2" i="24"/>
  <c r="V22" i="16"/>
  <c r="C27" i="16" s="1"/>
  <c r="D17" i="1" s="1"/>
  <c r="U22" i="16"/>
  <c r="C26" i="16" s="1"/>
  <c r="C17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6" i="1" s="1"/>
  <c r="U25" i="17"/>
  <c r="C29" i="17" s="1"/>
  <c r="C16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6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/>
  <c r="D15" i="1" s="1"/>
  <c r="U26" i="6"/>
  <c r="C30" i="6" s="1"/>
  <c r="C15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5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3" i="1" s="1"/>
  <c r="S24" i="12"/>
  <c r="T24" i="12" s="1"/>
  <c r="S18" i="5"/>
  <c r="T18" i="5" s="1"/>
  <c r="U29" i="12"/>
  <c r="C33" i="12" s="1"/>
  <c r="C13" i="1" s="1"/>
  <c r="U27" i="5"/>
  <c r="C31" i="5" s="1"/>
  <c r="C21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1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3" i="1" s="1"/>
  <c r="A2" i="18"/>
  <c r="S4" i="18"/>
  <c r="T4" i="18" s="1"/>
  <c r="S16" i="18"/>
  <c r="T16" i="18" s="1"/>
  <c r="S17" i="18"/>
  <c r="T17" i="18" s="1"/>
  <c r="S18" i="18"/>
  <c r="T18" i="18" s="1"/>
  <c r="S19" i="18"/>
  <c r="T19" i="18" s="1"/>
  <c r="S20" i="18"/>
  <c r="T20" i="18" s="1"/>
  <c r="S21" i="18"/>
  <c r="S22" i="18"/>
  <c r="S23" i="18"/>
  <c r="C33" i="18" s="1"/>
  <c r="E20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1" i="1"/>
  <c r="K22" i="1" s="1"/>
  <c r="S23" i="5"/>
  <c r="C33" i="5" s="1"/>
  <c r="E21" i="1" s="1"/>
  <c r="S24" i="5"/>
  <c r="C34" i="5" s="1"/>
  <c r="Q25" i="5"/>
  <c r="R27" i="5" s="1"/>
  <c r="S26" i="5"/>
  <c r="T22" i="18" l="1"/>
  <c r="T21" i="6"/>
  <c r="K15" i="1"/>
  <c r="T28" i="34"/>
  <c r="T34" i="34" s="1"/>
  <c r="C38" i="34" s="1"/>
  <c r="B12" i="1" s="1"/>
  <c r="K12" i="1"/>
  <c r="T19" i="32"/>
  <c r="I29" i="32"/>
  <c r="K9" i="1" s="1"/>
  <c r="T21" i="18"/>
  <c r="T26" i="18" s="1"/>
  <c r="C30" i="18" s="1"/>
  <c r="B20" i="1" s="1"/>
  <c r="K20" i="1"/>
  <c r="T17" i="22"/>
  <c r="T21" i="22" s="1"/>
  <c r="C25" i="22" s="1"/>
  <c r="B7" i="1" s="1"/>
  <c r="I26" i="22"/>
  <c r="K7" i="1" s="1"/>
  <c r="T20" i="17"/>
  <c r="I29" i="17"/>
  <c r="K16" i="1" s="1"/>
  <c r="T17" i="30"/>
  <c r="T21" i="30" s="1"/>
  <c r="C25" i="30" s="1"/>
  <c r="B19" i="1" s="1"/>
  <c r="I26" i="30"/>
  <c r="K19" i="1" s="1"/>
  <c r="T25" i="6"/>
  <c r="C29" i="6" s="1"/>
  <c r="B15" i="1" s="1"/>
  <c r="T21" i="16"/>
  <c r="C25" i="16" s="1"/>
  <c r="B17" i="1" s="1"/>
  <c r="T21" i="24"/>
  <c r="C25" i="24" s="1"/>
  <c r="B18" i="1" s="1"/>
  <c r="T21" i="28"/>
  <c r="C25" i="28" s="1"/>
  <c r="B11" i="1" s="1"/>
  <c r="T26" i="5"/>
  <c r="C30" i="5" s="1"/>
  <c r="B21" i="1" s="1"/>
  <c r="S23" i="17"/>
  <c r="T24" i="17"/>
  <c r="C28" i="17" s="1"/>
  <c r="B16" i="1" s="1"/>
  <c r="S24" i="6"/>
  <c r="T21" i="9"/>
  <c r="C25" i="9" s="1"/>
  <c r="B14" i="1" s="1"/>
  <c r="T28" i="12"/>
  <c r="C32" i="12" s="1"/>
  <c r="B13" i="1" s="1"/>
  <c r="T25" i="14"/>
  <c r="C29" i="14" s="1"/>
  <c r="B8" i="1" s="1"/>
  <c r="C20" i="1"/>
  <c r="C22" i="1" s="1"/>
  <c r="S20" i="22"/>
  <c r="C30" i="38"/>
  <c r="G30" i="38" s="1"/>
  <c r="D22" i="1"/>
  <c r="T24" i="32"/>
  <c r="C28" i="32" s="1"/>
  <c r="B9" i="1" s="1"/>
  <c r="S20" i="9"/>
  <c r="S33" i="34"/>
  <c r="S35" i="34"/>
  <c r="S22" i="28"/>
  <c r="S20" i="28"/>
  <c r="S23" i="32"/>
  <c r="S25" i="5"/>
  <c r="S20" i="24"/>
  <c r="F7" i="1"/>
  <c r="S27" i="5"/>
  <c r="F21" i="1"/>
  <c r="S27" i="18"/>
  <c r="S25" i="18"/>
  <c r="F20" i="1"/>
  <c r="F18" i="1"/>
  <c r="S22" i="30"/>
  <c r="F19" i="1"/>
  <c r="S20" i="30"/>
  <c r="S22" i="24"/>
  <c r="S20" i="16"/>
  <c r="S22" i="16"/>
  <c r="F17" i="1"/>
  <c r="S25" i="17"/>
  <c r="F16" i="1"/>
  <c r="S26" i="6"/>
  <c r="F15" i="1"/>
  <c r="N22" i="9"/>
  <c r="S22" i="9" s="1"/>
  <c r="F14" i="1"/>
  <c r="S29" i="12"/>
  <c r="F13" i="1"/>
  <c r="S27" i="12"/>
  <c r="F12" i="1"/>
  <c r="F11" i="1"/>
  <c r="S25" i="32"/>
  <c r="F9" i="1"/>
  <c r="S24" i="14"/>
  <c r="F8" i="1"/>
  <c r="L26" i="14"/>
  <c r="S26" i="14" s="1"/>
  <c r="S22" i="22"/>
  <c r="I22" i="1"/>
  <c r="E22" i="1"/>
  <c r="C26" i="1" l="1"/>
  <c r="C37" i="12"/>
  <c r="H37" i="12" s="1"/>
  <c r="C30" i="24"/>
  <c r="G30" i="24" s="1"/>
  <c r="G11" i="1"/>
  <c r="C30" i="16"/>
  <c r="G30" i="16" s="1"/>
  <c r="G17" i="1"/>
  <c r="C34" i="6"/>
  <c r="G34" i="6" s="1"/>
  <c r="G7" i="1"/>
  <c r="G19" i="1"/>
  <c r="C30" i="30"/>
  <c r="G30" i="30" s="1"/>
  <c r="G18" i="1"/>
  <c r="G15" i="1"/>
  <c r="G14" i="1"/>
  <c r="C30" i="9"/>
  <c r="G30" i="9" s="1"/>
  <c r="C30" i="22"/>
  <c r="G30" i="22" s="1"/>
  <c r="C30" i="28"/>
  <c r="G30" i="28" s="1"/>
  <c r="C35" i="5"/>
  <c r="G35" i="5" s="1"/>
  <c r="G21" i="1"/>
  <c r="C35" i="18"/>
  <c r="G35" i="18" s="1"/>
  <c r="G20" i="1"/>
  <c r="G16" i="1"/>
  <c r="C33" i="17"/>
  <c r="G33" i="17" s="1"/>
  <c r="G13" i="1"/>
  <c r="G12" i="1"/>
  <c r="C43" i="34"/>
  <c r="G43" i="34" s="1"/>
  <c r="G9" i="1"/>
  <c r="C33" i="32"/>
  <c r="G33" i="32" s="1"/>
  <c r="B22" i="1"/>
  <c r="C25" i="1" s="1"/>
  <c r="G8" i="1"/>
  <c r="C34" i="14"/>
  <c r="H22" i="1" s="1"/>
  <c r="F22" i="1"/>
  <c r="C27" i="1" l="1"/>
  <c r="G22" i="1"/>
  <c r="G34" i="14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<sst xmlns="http://schemas.openxmlformats.org/spreadsheetml/2006/main" count="776" uniqueCount="133">
  <si>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</si>
  <si>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</si>
  <si>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</si>
  <si>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</si>
  <si>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</si>
  <si>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</si>
  <si>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</si>
  <si>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</si>
  <si>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</si>
  <si>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</si>
  <si>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</si>
  <si>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</si>
  <si>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</si>
  <si>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</si>
  <si>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</si>
  <si>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</si>
  <si>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</si>
  <si>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</si>
  <si>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</si>
  <si>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</si>
  <si>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</si>
  <si>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</si>
  <si>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</si>
  <si>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</si>
  <si>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</si>
  <si>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</si>
  <si>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</si>
  <si>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</si>
  <si>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</si>
  <si>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</si>
  <si>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</si>
  <si>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</si>
  <si>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</si>
  <si>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</si>
  <si>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</si>
  <si>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</si>
  <si>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</si>
  <si>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</si>
  <si>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</si>
  <si>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</si>
  <si>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</si>
  <si>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</si>
  <si>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</si>
  <si>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</si>
  <si>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</si>
  <si>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</si>
  <si>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</si>
  <si>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</si>
  <si>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</si>
  <si>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</si>
  <si>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</si>
  <si>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</si>
  <si>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</si>
  <si>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</si>
  <si>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</si>
  <si>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</si>
  <si>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</si>
  <si>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</si>
  <si>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</si>
  <si>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</si>
  <si>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</si>
  <si>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paintshop maintenance</t>
  </si>
  <si>
    <t>A hammond</t>
  </si>
  <si>
    <t>labouring</t>
  </si>
  <si>
    <t>chest</t>
  </si>
  <si>
    <t>towel units</t>
  </si>
  <si>
    <t>Vanity sink unit</t>
  </si>
  <si>
    <t>architraves</t>
  </si>
  <si>
    <t>sitting room cupboards</t>
  </si>
  <si>
    <t>shutters</t>
  </si>
  <si>
    <t>stops</t>
  </si>
  <si>
    <t>sitting room cupboard</t>
  </si>
  <si>
    <t>skirting</t>
  </si>
  <si>
    <t>shelves</t>
  </si>
  <si>
    <t>towel unit</t>
  </si>
  <si>
    <t>W/E 19.04.2015</t>
  </si>
  <si>
    <t>beading</t>
  </si>
  <si>
    <t>fork lift</t>
  </si>
  <si>
    <t>frames</t>
  </si>
  <si>
    <t>cupboards</t>
  </si>
  <si>
    <t xml:space="preserve">cill </t>
  </si>
  <si>
    <t>spindle maintenance</t>
  </si>
  <si>
    <t>check power tools</t>
  </si>
  <si>
    <t>supervision / quality control / fsc</t>
  </si>
  <si>
    <t>production meeting</t>
  </si>
  <si>
    <t>extraction</t>
  </si>
  <si>
    <t>sick</t>
  </si>
  <si>
    <t>vanity units</t>
  </si>
  <si>
    <t>sash window</t>
  </si>
  <si>
    <t>loading</t>
  </si>
  <si>
    <t>desks</t>
  </si>
  <si>
    <t>window boards</t>
  </si>
  <si>
    <t>sink unit</t>
  </si>
  <si>
    <t>sample</t>
  </si>
  <si>
    <t>door &amp; panelling</t>
  </si>
  <si>
    <t xml:space="preserve">fork lift </t>
  </si>
  <si>
    <t>unloading</t>
  </si>
  <si>
    <t>vanity unit</t>
  </si>
  <si>
    <t>light fire</t>
  </si>
  <si>
    <t>fetch gas bottles</t>
  </si>
  <si>
    <t>van back to fraikin</t>
  </si>
  <si>
    <t>driving 6435</t>
  </si>
  <si>
    <t>20-38</t>
  </si>
  <si>
    <t>desk</t>
  </si>
  <si>
    <t>moving materials</t>
  </si>
  <si>
    <t>tidy area</t>
  </si>
  <si>
    <t>gate</t>
  </si>
  <si>
    <t>wrapping / loading</t>
  </si>
  <si>
    <t>skirting board</t>
  </si>
  <si>
    <t>unit</t>
  </si>
  <si>
    <t>cills</t>
  </si>
  <si>
    <t>architrave</t>
  </si>
  <si>
    <t>av unit</t>
  </si>
  <si>
    <t>fsc sorting timber</t>
  </si>
  <si>
    <t>fsc</t>
  </si>
  <si>
    <t>desk materials</t>
  </si>
  <si>
    <t>moving firewood</t>
  </si>
  <si>
    <t>sharpen tools</t>
  </si>
  <si>
    <t>loadimg</t>
  </si>
  <si>
    <t>butlins for gas</t>
  </si>
  <si>
    <t>fsc stock check</t>
  </si>
  <si>
    <t xml:space="preserve">van fraikin </t>
  </si>
  <si>
    <t>ASCH01</t>
  </si>
  <si>
    <t>ADEL02</t>
  </si>
  <si>
    <t>SOUT15</t>
  </si>
  <si>
    <t>offi01</t>
  </si>
  <si>
    <t>WEST08</t>
  </si>
  <si>
    <t>HAMI01</t>
  </si>
  <si>
    <t>GROV04</t>
  </si>
  <si>
    <t>ELEP01</t>
  </si>
  <si>
    <t>EGER01</t>
  </si>
  <si>
    <t>off01</t>
  </si>
  <si>
    <t>LADY01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</si>
</sst>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7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6" borderId="2" xfId="0" applyNumberFormat="1" applyFont="1" applyFill="1" applyBorder="1" applyAlignment="1"/>
    <xf numFmtId="2" fontId="9" fillId="6" borderId="4" xfId="0" applyNumberFormat="1" applyFont="1" applyFill="1" applyBorder="1" applyAlignment="1"/>
    <xf numFmtId="2" fontId="9" fillId="6" borderId="1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zoomScale="90" zoomScaleNormal="90" workbookViewId="0">
      <selection activeCell="K16" sqref="K16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3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75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40</v>
      </c>
      <c r="C6" s="9">
        <f>SUM(Buckingham!C33)</f>
        <v>0</v>
      </c>
      <c r="D6" s="9">
        <f>SUM(Buckingham!C34)</f>
        <v>0</v>
      </c>
      <c r="E6" s="9">
        <f>SUM(Buckingham!C35)</f>
        <v>0</v>
      </c>
      <c r="F6" s="9">
        <f>SUM(Buckingham!C36)</f>
        <v>0</v>
      </c>
      <c r="G6" s="10">
        <f>B6+C6+D6+E6+F6</f>
        <v>40</v>
      </c>
      <c r="H6" s="73">
        <f>SUM(Buckingham!C38)</f>
        <v>0</v>
      </c>
      <c r="I6" s="73">
        <f>SUM(Buckingham!C39)</f>
        <v>0</v>
      </c>
      <c r="K6" s="44">
        <f>SUM(Buckingham!I33)</f>
        <v>3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0.5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1" si="0">B8+C8+D8+E8+F8</f>
        <v>40</v>
      </c>
      <c r="H8" s="11">
        <f>SUM(Doran!C35)</f>
        <v>0</v>
      </c>
      <c r="I8" s="11">
        <f>SUM(Doran!C36)</f>
        <v>0</v>
      </c>
      <c r="K8" s="44">
        <f>SUM(Doran!I30)</f>
        <v>0.75</v>
      </c>
    </row>
    <row r="9" spans="1:11" x14ac:dyDescent="0.25">
      <c r="A9" s="8" t="s">
        <v>55</v>
      </c>
      <c r="B9" s="9">
        <f>SUM(Drinkwater!C28)</f>
        <v>40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4">
        <f>SUM(Drinkwater!I29)</f>
        <v>0.5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4">
        <v>1.5</v>
      </c>
    </row>
    <row r="11" spans="1:11" x14ac:dyDescent="0.25">
      <c r="A11" s="8" t="s">
        <v>8</v>
      </c>
      <c r="B11" s="9">
        <f>SUM('Harland '!C25)</f>
        <v>32.5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 t="shared" si="0"/>
        <v>32.5</v>
      </c>
      <c r="H11" s="11">
        <f>SUM('Harland '!C31)</f>
        <v>0</v>
      </c>
      <c r="I11" s="11">
        <f>SUM('Harland '!C32)</f>
        <v>0</v>
      </c>
      <c r="K11" s="44">
        <f>SUM('Harland '!I26)</f>
        <v>1</v>
      </c>
    </row>
    <row r="12" spans="1:11" x14ac:dyDescent="0.25">
      <c r="A12" s="8" t="s">
        <v>57</v>
      </c>
      <c r="B12" s="9">
        <f>SUM(Hodgson!C38)</f>
        <v>40</v>
      </c>
      <c r="C12" s="9">
        <f>SUM(Hodgson!C39)</f>
        <v>0</v>
      </c>
      <c r="D12" s="9">
        <f>SUM(Hodgson!C40)</f>
        <v>0</v>
      </c>
      <c r="E12" s="9">
        <f>SUM(Hodgson!C41)</f>
        <v>0</v>
      </c>
      <c r="F12" s="9">
        <f>SUM(Hodgson!C42)</f>
        <v>0</v>
      </c>
      <c r="G12" s="10">
        <f t="shared" si="0"/>
        <v>40</v>
      </c>
      <c r="H12" s="11">
        <f>SUM(Hodgson!C44)</f>
        <v>0</v>
      </c>
      <c r="I12" s="11">
        <f>SUM(Hodgson!C45)</f>
        <v>0</v>
      </c>
      <c r="K12" s="44">
        <f>SUM(Hodgson!I39)</f>
        <v>9.5</v>
      </c>
    </row>
    <row r="13" spans="1:11" x14ac:dyDescent="0.25">
      <c r="A13" s="8" t="s">
        <v>49</v>
      </c>
      <c r="B13" s="9">
        <f>SUM(Kendrick!C32)</f>
        <v>39</v>
      </c>
      <c r="C13" s="9">
        <f>SUM(Kendrick!C33)</f>
        <v>0</v>
      </c>
      <c r="D13" s="9">
        <f>SUM(Kendrick!C34)</f>
        <v>0</v>
      </c>
      <c r="E13" s="9">
        <f>SUM(Kendrick!C35)</f>
        <v>0</v>
      </c>
      <c r="F13" s="9">
        <f>SUM(Kendrick!C36)</f>
        <v>0</v>
      </c>
      <c r="G13" s="10">
        <f t="shared" si="0"/>
        <v>39</v>
      </c>
      <c r="H13" s="11">
        <f>SUM(Kendrick!C38)</f>
        <v>0</v>
      </c>
      <c r="I13" s="11">
        <f>SUM(Kendrick!C39)</f>
        <v>0</v>
      </c>
      <c r="K13" s="44">
        <f>SUM(Kendrick!I33)</f>
        <v>3</v>
      </c>
    </row>
    <row r="14" spans="1:11" x14ac:dyDescent="0.25">
      <c r="A14" s="8" t="s">
        <v>9</v>
      </c>
      <c r="B14" s="9">
        <f>SUM(McSharry!C25)</f>
        <v>0</v>
      </c>
      <c r="C14" s="9">
        <f>SUM(McSharry!C26)</f>
        <v>0</v>
      </c>
      <c r="D14" s="9">
        <f>SUM(McSharry!C27)</f>
        <v>0</v>
      </c>
      <c r="E14" s="9">
        <f>SUM(McSharry!C28)</f>
        <v>40</v>
      </c>
      <c r="F14" s="9">
        <f>SUM(McSharry!C29)</f>
        <v>0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4">
        <f>SUM(McSharry!I26)</f>
        <v>0</v>
      </c>
    </row>
    <row r="15" spans="1:11" ht="18" customHeight="1" x14ac:dyDescent="0.25">
      <c r="A15" s="8" t="s">
        <v>10</v>
      </c>
      <c r="B15" s="9">
        <f>SUM(Reading!C29)</f>
        <v>31.25</v>
      </c>
      <c r="C15" s="9">
        <f>SUM(Reading!C30)</f>
        <v>0</v>
      </c>
      <c r="D15" s="9">
        <f>SUM(Reading!C31)</f>
        <v>0</v>
      </c>
      <c r="E15" s="9">
        <f>SUM(Reading!C32)</f>
        <v>0</v>
      </c>
      <c r="F15" s="9">
        <f>SUM(Reading!C33)</f>
        <v>0</v>
      </c>
      <c r="G15" s="10">
        <f t="shared" si="0"/>
        <v>31.25</v>
      </c>
      <c r="H15" s="11">
        <f>SUM(Reading!C35)</f>
        <v>0</v>
      </c>
      <c r="I15" s="11">
        <f>SUM(Reading!C36)</f>
        <v>0</v>
      </c>
      <c r="K15" s="44">
        <f>SUM(Reading!I30)</f>
        <v>3.5</v>
      </c>
    </row>
    <row r="16" spans="1:11" x14ac:dyDescent="0.25">
      <c r="A16" s="8" t="s">
        <v>11</v>
      </c>
      <c r="B16" s="9">
        <f>SUM(Spann!C28)</f>
        <v>40</v>
      </c>
      <c r="C16" s="9">
        <f>SUM(Spann!C29)</f>
        <v>0</v>
      </c>
      <c r="D16" s="9">
        <f>SUM(Spann!C30)</f>
        <v>0</v>
      </c>
      <c r="E16" s="9">
        <f>SUM(Spann!C31)</f>
        <v>0</v>
      </c>
      <c r="F16" s="9">
        <f>SUM(Spann!C32)</f>
        <v>0</v>
      </c>
      <c r="G16" s="10">
        <f t="shared" si="0"/>
        <v>40</v>
      </c>
      <c r="H16" s="11">
        <f>SUM(Spann!C34)</f>
        <v>0</v>
      </c>
      <c r="I16" s="11">
        <f>SUM(Spann!C35)</f>
        <v>0</v>
      </c>
      <c r="K16" s="44">
        <f>SUM(Spann!I29)</f>
        <v>0.5</v>
      </c>
    </row>
    <row r="17" spans="1:11" x14ac:dyDescent="0.25">
      <c r="A17" s="8" t="s">
        <v>12</v>
      </c>
      <c r="B17" s="9">
        <f>SUM(Taylor!C25)</f>
        <v>0</v>
      </c>
      <c r="C17" s="9">
        <f>SUM(Taylor!C26)</f>
        <v>0</v>
      </c>
      <c r="D17" s="9">
        <f>SUM(Taylor!C27)</f>
        <v>0</v>
      </c>
      <c r="E17" s="9">
        <f>SUM(Taylor!C28)</f>
        <v>40</v>
      </c>
      <c r="F17" s="9">
        <f>SUM(Taylor!C29)</f>
        <v>0</v>
      </c>
      <c r="G17" s="10">
        <f t="shared" si="0"/>
        <v>40</v>
      </c>
      <c r="H17" s="11">
        <f>SUM(Taylor!C31)</f>
        <v>0</v>
      </c>
      <c r="I17" s="11">
        <f>SUM(Taylor!C32)</f>
        <v>0</v>
      </c>
      <c r="K17" s="44">
        <f>SUM(Taylor!I26)</f>
        <v>0</v>
      </c>
    </row>
    <row r="18" spans="1:11" ht="18" customHeight="1" x14ac:dyDescent="0.25">
      <c r="A18" s="8" t="s">
        <v>48</v>
      </c>
      <c r="B18" s="9">
        <f>SUM(Ward!C25)</f>
        <v>40</v>
      </c>
      <c r="C18" s="9">
        <f>SUM(Ward!C26)</f>
        <v>0</v>
      </c>
      <c r="D18" s="9">
        <f>SUM(Ward!C27)</f>
        <v>0</v>
      </c>
      <c r="E18" s="9">
        <f>SUM(Ward!C28)</f>
        <v>0</v>
      </c>
      <c r="F18" s="9">
        <f>SUM(T.Winterburn!C34)</f>
        <v>0</v>
      </c>
      <c r="G18" s="10">
        <f t="shared" si="0"/>
        <v>40</v>
      </c>
      <c r="H18" s="11">
        <f>SUM(Ward!C31)</f>
        <v>0</v>
      </c>
      <c r="I18" s="11">
        <f>SUM(Ward!C32)</f>
        <v>0</v>
      </c>
      <c r="K18" s="44">
        <f>SUM(Ward!I26)</f>
        <v>0</v>
      </c>
    </row>
    <row r="19" spans="1:11" x14ac:dyDescent="0.25">
      <c r="A19" s="8" t="s">
        <v>52</v>
      </c>
      <c r="B19" s="9">
        <f>SUM(N.Winterburn!C25)</f>
        <v>32</v>
      </c>
      <c r="C19" s="9">
        <f>SUM(N.Winterburn!C26)</f>
        <v>0</v>
      </c>
      <c r="D19" s="9">
        <f>SUM(N.Winterburn!C27)</f>
        <v>0</v>
      </c>
      <c r="E19" s="9">
        <f>SUM(N.Winterburn!C28)</f>
        <v>8</v>
      </c>
      <c r="F19" s="9">
        <f>SUM(N.Winterburn!C29)</f>
        <v>0</v>
      </c>
      <c r="G19" s="10">
        <f t="shared" si="0"/>
        <v>40</v>
      </c>
      <c r="H19" s="11">
        <f>SUM(N.Winterburn!C31)</f>
        <v>0</v>
      </c>
      <c r="I19" s="11">
        <f>SUM(N.Winterburn!C32)</f>
        <v>0</v>
      </c>
      <c r="K19" s="44">
        <f>SUM(N.Winterburn!I26)</f>
        <v>7.5</v>
      </c>
    </row>
    <row r="20" spans="1:11" x14ac:dyDescent="0.25">
      <c r="A20" s="8" t="s">
        <v>13</v>
      </c>
      <c r="B20" s="9">
        <f>SUM(T.Winterburn!C30)</f>
        <v>40</v>
      </c>
      <c r="C20" s="9">
        <f>SUM(T.Winterburn!C31)</f>
        <v>0</v>
      </c>
      <c r="D20" s="9">
        <v>0</v>
      </c>
      <c r="E20" s="9">
        <f>SUM(T.Winterburn!C33)</f>
        <v>0</v>
      </c>
      <c r="F20" s="9">
        <f>SUM(T.Winterburn!C34)</f>
        <v>0</v>
      </c>
      <c r="G20" s="10">
        <f t="shared" si="0"/>
        <v>40</v>
      </c>
      <c r="H20" s="11">
        <f>SUM(T.Winterburn!C36)</f>
        <v>0</v>
      </c>
      <c r="I20" s="11">
        <f>SUM(T.Winterburn!C37)</f>
        <v>0</v>
      </c>
      <c r="K20" s="44">
        <f>SUM(T.Winterburn!I31)</f>
        <v>14</v>
      </c>
    </row>
    <row r="21" spans="1:11" x14ac:dyDescent="0.25">
      <c r="A21" s="8" t="s">
        <v>14</v>
      </c>
      <c r="B21" s="9">
        <f>SUM(Wright!C30)</f>
        <v>31</v>
      </c>
      <c r="C21" s="9">
        <f>SUM(Wright!C31)</f>
        <v>1.5</v>
      </c>
      <c r="D21" s="9">
        <f>SUM(Wright!C32)</f>
        <v>0</v>
      </c>
      <c r="E21" s="9">
        <f>SUM(Wright!C33)</f>
        <v>8</v>
      </c>
      <c r="F21" s="9">
        <f>SUM(Wright!C34)</f>
        <v>0</v>
      </c>
      <c r="G21" s="10">
        <f t="shared" si="0"/>
        <v>40.5</v>
      </c>
      <c r="H21" s="11">
        <f>SUM(Wright!C36)</f>
        <v>0</v>
      </c>
      <c r="I21" s="11">
        <f>SUM(Wright!C37)</f>
        <v>0</v>
      </c>
      <c r="K21" s="44">
        <f>SUM(Wright!I31)</f>
        <v>31.25</v>
      </c>
    </row>
    <row r="22" spans="1:11" ht="17.25" customHeight="1" x14ac:dyDescent="0.25">
      <c r="A22" s="12" t="s">
        <v>24</v>
      </c>
      <c r="B22" s="13">
        <f t="shared" ref="B22:I22" si="1">SUM(B7:B21)</f>
        <v>485.75</v>
      </c>
      <c r="C22" s="13">
        <f t="shared" si="1"/>
        <v>1.5</v>
      </c>
      <c r="D22" s="13">
        <f t="shared" si="1"/>
        <v>0</v>
      </c>
      <c r="E22" s="13">
        <f t="shared" si="1"/>
        <v>96</v>
      </c>
      <c r="F22" s="13">
        <f t="shared" si="1"/>
        <v>0</v>
      </c>
      <c r="G22" s="13">
        <f t="shared" si="1"/>
        <v>583.25</v>
      </c>
      <c r="H22" s="14">
        <f t="shared" si="1"/>
        <v>0</v>
      </c>
      <c r="I22" s="14">
        <f t="shared" si="1"/>
        <v>0</v>
      </c>
      <c r="J22" s="4"/>
      <c r="K22" s="13">
        <f>SUM(K6:K21)</f>
        <v>76.5</v>
      </c>
    </row>
    <row r="23" spans="1:11" s="4" customFormat="1" x14ac:dyDescent="0.25">
      <c r="A23" s="1"/>
      <c r="B23" s="1"/>
      <c r="C23" s="1"/>
      <c r="D23" s="1"/>
      <c r="E23" s="1"/>
      <c r="F23" s="1"/>
      <c r="J23" s="1"/>
      <c r="K23" s="1"/>
    </row>
    <row r="25" spans="1:11" x14ac:dyDescent="0.25">
      <c r="A25" s="1" t="s">
        <v>30</v>
      </c>
      <c r="C25" s="35">
        <f>B22+C22+D22</f>
        <v>487.25</v>
      </c>
    </row>
    <row r="26" spans="1:11" x14ac:dyDescent="0.25">
      <c r="A26" s="1" t="s">
        <v>31</v>
      </c>
      <c r="C26" s="35">
        <f>K22</f>
        <v>76.5</v>
      </c>
    </row>
    <row r="27" spans="1:11" x14ac:dyDescent="0.25">
      <c r="A27" s="1" t="s">
        <v>35</v>
      </c>
      <c r="C27" s="42">
        <f>C26/C25</f>
        <v>0.15700359158542843</v>
      </c>
    </row>
    <row r="28" spans="1:11" x14ac:dyDescent="0.25">
      <c r="C28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21" sqref="A21:XFD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19.04.2015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/>
      <c r="B4" s="51"/>
      <c r="C4" s="48"/>
      <c r="D4" s="39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02"/>
      <c r="B5" s="48"/>
      <c r="C5" s="48"/>
      <c r="D5" s="39"/>
      <c r="E5" s="118"/>
      <c r="F5" s="118"/>
      <c r="G5" s="118"/>
      <c r="H5" s="118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18"/>
      <c r="F6" s="118"/>
      <c r="G6" s="118"/>
      <c r="H6" s="118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18"/>
      <c r="F7" s="118"/>
      <c r="G7" s="118"/>
      <c r="H7" s="118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18"/>
      <c r="F8" s="118"/>
      <c r="G8" s="118"/>
      <c r="H8" s="118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106"/>
      <c r="D10" s="5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8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8"/>
      <c r="B16" s="48"/>
      <c r="C16" s="48"/>
      <c r="D16" s="59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>
        <v>8</v>
      </c>
      <c r="F18" s="116"/>
      <c r="G18" s="115">
        <v>8</v>
      </c>
      <c r="H18" s="116"/>
      <c r="I18" s="115">
        <v>8</v>
      </c>
      <c r="J18" s="116"/>
      <c r="K18" s="115">
        <v>8</v>
      </c>
      <c r="L18" s="116"/>
      <c r="M18" s="115">
        <v>8</v>
      </c>
      <c r="N18" s="116"/>
      <c r="O18" s="115"/>
      <c r="P18" s="116"/>
      <c r="Q18" s="115"/>
      <c r="R18" s="116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40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I18" sqref="I18:N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19.04.2015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8" t="s">
        <v>86</v>
      </c>
      <c r="F3" s="108"/>
      <c r="G3" s="79">
        <v>8.4499999999999993</v>
      </c>
      <c r="H3" s="79">
        <v>16.3</v>
      </c>
      <c r="I3" s="79">
        <v>8</v>
      </c>
      <c r="J3" s="79">
        <v>16.3</v>
      </c>
      <c r="K3" s="54">
        <v>8</v>
      </c>
      <c r="L3" s="54">
        <v>16.3</v>
      </c>
      <c r="M3" s="54">
        <v>8</v>
      </c>
      <c r="N3" s="54">
        <v>16.3</v>
      </c>
      <c r="O3" s="79"/>
      <c r="P3" s="79"/>
      <c r="Q3" s="55"/>
      <c r="R3" s="55"/>
      <c r="S3" s="25"/>
      <c r="T3" s="25"/>
      <c r="U3" s="26"/>
      <c r="V3" s="26"/>
    </row>
    <row r="4" spans="1:22" x14ac:dyDescent="0.25">
      <c r="A4" s="48">
        <v>6344</v>
      </c>
      <c r="B4" s="112" t="s">
        <v>130</v>
      </c>
      <c r="C4" s="50">
        <v>48</v>
      </c>
      <c r="D4" s="58" t="s">
        <v>69</v>
      </c>
      <c r="E4" s="129"/>
      <c r="F4" s="129"/>
      <c r="G4" s="118">
        <v>7.25</v>
      </c>
      <c r="H4" s="118"/>
      <c r="I4" s="118">
        <v>6.5</v>
      </c>
      <c r="J4" s="118"/>
      <c r="K4" s="118">
        <v>4.75</v>
      </c>
      <c r="L4" s="118"/>
      <c r="M4" s="118"/>
      <c r="N4" s="118"/>
      <c r="O4" s="113"/>
      <c r="P4" s="114"/>
      <c r="Q4" s="115"/>
      <c r="R4" s="116"/>
      <c r="S4" s="25">
        <f>E4+G4+I4+K4+M4+O4+Q4</f>
        <v>18.5</v>
      </c>
      <c r="T4" s="25">
        <f t="shared" ref="T4:T21" si="0">SUM(S4-U4-V4)</f>
        <v>18.5</v>
      </c>
      <c r="U4" s="28"/>
      <c r="V4" s="28"/>
    </row>
    <row r="5" spans="1:22" x14ac:dyDescent="0.25">
      <c r="A5" s="48">
        <v>6435</v>
      </c>
      <c r="B5" s="112" t="s">
        <v>122</v>
      </c>
      <c r="C5" s="50">
        <v>61</v>
      </c>
      <c r="D5" s="58" t="s">
        <v>118</v>
      </c>
      <c r="E5" s="129"/>
      <c r="F5" s="129"/>
      <c r="G5" s="118"/>
      <c r="H5" s="118"/>
      <c r="I5" s="119"/>
      <c r="J5" s="114"/>
      <c r="K5" s="113">
        <v>0.25</v>
      </c>
      <c r="L5" s="114"/>
      <c r="M5" s="113"/>
      <c r="N5" s="114"/>
      <c r="O5" s="113"/>
      <c r="P5" s="114"/>
      <c r="Q5" s="115"/>
      <c r="R5" s="116"/>
      <c r="S5" s="25">
        <f t="shared" ref="S5:S24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>
        <v>6435</v>
      </c>
      <c r="B6" s="112" t="s">
        <v>122</v>
      </c>
      <c r="C6" s="50">
        <v>85</v>
      </c>
      <c r="D6" s="39" t="s">
        <v>72</v>
      </c>
      <c r="E6" s="129"/>
      <c r="F6" s="129"/>
      <c r="G6" s="118"/>
      <c r="H6" s="118"/>
      <c r="I6" s="119"/>
      <c r="J6" s="114"/>
      <c r="K6" s="113">
        <v>1.5</v>
      </c>
      <c r="L6" s="114"/>
      <c r="M6" s="113"/>
      <c r="N6" s="114"/>
      <c r="O6" s="113"/>
      <c r="P6" s="114"/>
      <c r="Q6" s="115"/>
      <c r="R6" s="116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111">
        <v>6435</v>
      </c>
      <c r="B7" s="112" t="s">
        <v>122</v>
      </c>
      <c r="C7" s="48">
        <v>55</v>
      </c>
      <c r="D7" s="39" t="s">
        <v>107</v>
      </c>
      <c r="E7" s="129"/>
      <c r="F7" s="129"/>
      <c r="G7" s="118"/>
      <c r="H7" s="118"/>
      <c r="I7" s="119"/>
      <c r="J7" s="114"/>
      <c r="K7" s="113"/>
      <c r="L7" s="114"/>
      <c r="M7" s="113">
        <v>1.25</v>
      </c>
      <c r="N7" s="114"/>
      <c r="O7" s="113"/>
      <c r="P7" s="114"/>
      <c r="Q7" s="115"/>
      <c r="R7" s="116"/>
      <c r="S7" s="25">
        <f t="shared" si="1"/>
        <v>1.25</v>
      </c>
      <c r="T7" s="25">
        <f t="shared" si="0"/>
        <v>1.25</v>
      </c>
      <c r="U7" s="28"/>
      <c r="V7" s="28"/>
    </row>
    <row r="8" spans="1:22" x14ac:dyDescent="0.25">
      <c r="A8" s="48">
        <v>6486</v>
      </c>
      <c r="B8" s="112" t="s">
        <v>124</v>
      </c>
      <c r="C8" s="50">
        <v>20</v>
      </c>
      <c r="D8" s="39" t="s">
        <v>103</v>
      </c>
      <c r="E8" s="129"/>
      <c r="F8" s="129"/>
      <c r="G8" s="118"/>
      <c r="H8" s="118"/>
      <c r="I8" s="119"/>
      <c r="J8" s="114"/>
      <c r="K8" s="113">
        <v>1.5</v>
      </c>
      <c r="L8" s="114"/>
      <c r="M8" s="113">
        <v>1.5</v>
      </c>
      <c r="N8" s="114"/>
      <c r="O8" s="113"/>
      <c r="P8" s="114"/>
      <c r="Q8" s="115"/>
      <c r="R8" s="116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8">
        <v>6505</v>
      </c>
      <c r="B9" s="112" t="s">
        <v>132</v>
      </c>
      <c r="C9" s="48">
        <v>1</v>
      </c>
      <c r="D9" s="27" t="s">
        <v>90</v>
      </c>
      <c r="E9" s="127"/>
      <c r="F9" s="128"/>
      <c r="G9" s="113"/>
      <c r="H9" s="114"/>
      <c r="I9" s="113"/>
      <c r="J9" s="114"/>
      <c r="K9" s="113"/>
      <c r="L9" s="114"/>
      <c r="M9" s="113">
        <v>2.25</v>
      </c>
      <c r="N9" s="114"/>
      <c r="O9" s="113"/>
      <c r="P9" s="114"/>
      <c r="Q9" s="115"/>
      <c r="R9" s="116"/>
      <c r="S9" s="25">
        <f t="shared" si="1"/>
        <v>2.25</v>
      </c>
      <c r="T9" s="25">
        <f t="shared" si="0"/>
        <v>2.25</v>
      </c>
      <c r="U9" s="28"/>
      <c r="V9" s="28"/>
    </row>
    <row r="10" spans="1:22" x14ac:dyDescent="0.25">
      <c r="A10" s="48">
        <v>6448</v>
      </c>
      <c r="B10" s="112" t="s">
        <v>129</v>
      </c>
      <c r="C10" s="50">
        <v>47</v>
      </c>
      <c r="D10" s="39" t="s">
        <v>91</v>
      </c>
      <c r="E10" s="127"/>
      <c r="F10" s="128"/>
      <c r="G10" s="113"/>
      <c r="H10" s="114"/>
      <c r="I10" s="113"/>
      <c r="J10" s="114"/>
      <c r="K10" s="113"/>
      <c r="L10" s="114"/>
      <c r="M10" s="113">
        <v>1</v>
      </c>
      <c r="N10" s="114"/>
      <c r="O10" s="113"/>
      <c r="P10" s="114"/>
      <c r="Q10" s="115"/>
      <c r="R10" s="116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8"/>
      <c r="B11" s="51"/>
      <c r="C11" s="48"/>
      <c r="D11" s="39"/>
      <c r="E11" s="127"/>
      <c r="F11" s="128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58"/>
      <c r="E12" s="127"/>
      <c r="F12" s="128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27"/>
      <c r="F13" s="128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27"/>
      <c r="F14" s="128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27"/>
      <c r="F15" s="128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27"/>
      <c r="F16" s="128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27"/>
      <c r="F17" s="128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27"/>
      <c r="F18" s="128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10">
        <v>3600</v>
      </c>
      <c r="B19" s="48" t="s">
        <v>131</v>
      </c>
      <c r="C19" s="48"/>
      <c r="D19" s="27" t="s">
        <v>120</v>
      </c>
      <c r="E19" s="127"/>
      <c r="F19" s="128"/>
      <c r="G19" s="113"/>
      <c r="H19" s="114"/>
      <c r="I19" s="113"/>
      <c r="J19" s="114"/>
      <c r="K19" s="113"/>
      <c r="L19" s="114"/>
      <c r="M19" s="113">
        <v>2</v>
      </c>
      <c r="N19" s="114"/>
      <c r="O19" s="113"/>
      <c r="P19" s="114"/>
      <c r="Q19" s="115"/>
      <c r="R19" s="116"/>
      <c r="S19" s="25">
        <f t="shared" si="1"/>
        <v>2</v>
      </c>
      <c r="T19" s="25">
        <f t="shared" si="0"/>
        <v>2</v>
      </c>
      <c r="U19" s="28"/>
      <c r="V19" s="28"/>
    </row>
    <row r="20" spans="1:22" x14ac:dyDescent="0.25">
      <c r="A20" s="110">
        <v>3600</v>
      </c>
      <c r="B20" s="98" t="s">
        <v>131</v>
      </c>
      <c r="C20" s="98"/>
      <c r="D20" s="23" t="s">
        <v>121</v>
      </c>
      <c r="E20" s="127"/>
      <c r="F20" s="128"/>
      <c r="G20" s="113"/>
      <c r="H20" s="114"/>
      <c r="I20" s="113">
        <v>1</v>
      </c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76">
        <v>3600</v>
      </c>
      <c r="B21" s="76" t="s">
        <v>131</v>
      </c>
      <c r="C21" s="76"/>
      <c r="D21" s="23" t="s">
        <v>119</v>
      </c>
      <c r="E21" s="127"/>
      <c r="F21" s="128"/>
      <c r="G21" s="113"/>
      <c r="H21" s="114"/>
      <c r="I21" s="113">
        <v>0.5</v>
      </c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0</v>
      </c>
      <c r="F24" s="121"/>
      <c r="G24" s="120">
        <f>SUM(G4:G23)</f>
        <v>7.25</v>
      </c>
      <c r="H24" s="121"/>
      <c r="I24" s="120">
        <f>SUM(I4:I23)</f>
        <v>8</v>
      </c>
      <c r="J24" s="121"/>
      <c r="K24" s="120">
        <f>SUM(K4:K23)</f>
        <v>8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 t="shared" si="1"/>
        <v>31.25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31.25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-8</v>
      </c>
      <c r="G26" s="32"/>
      <c r="H26" s="32">
        <f>SUM(G24)-H25</f>
        <v>-0.75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-8.75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31.25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3.5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31.25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A21" sqref="A21:XFD21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19.04.2015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6344</v>
      </c>
      <c r="B4" s="112" t="s">
        <v>130</v>
      </c>
      <c r="C4" s="50">
        <v>48</v>
      </c>
      <c r="D4" s="58" t="s">
        <v>69</v>
      </c>
      <c r="E4" s="118">
        <v>8</v>
      </c>
      <c r="F4" s="118"/>
      <c r="G4" s="118"/>
      <c r="H4" s="118"/>
      <c r="I4" s="118"/>
      <c r="J4" s="118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8</v>
      </c>
      <c r="T4" s="25">
        <f t="shared" ref="T4:T20" si="0">SUM(S4-U4-V4)</f>
        <v>8</v>
      </c>
      <c r="U4" s="28"/>
      <c r="V4" s="28"/>
    </row>
    <row r="5" spans="1:22" x14ac:dyDescent="0.25">
      <c r="A5" s="48">
        <v>6435</v>
      </c>
      <c r="B5" s="112" t="s">
        <v>122</v>
      </c>
      <c r="C5" s="48">
        <v>65</v>
      </c>
      <c r="D5" s="27" t="s">
        <v>76</v>
      </c>
      <c r="E5" s="118"/>
      <c r="F5" s="118"/>
      <c r="G5" s="118">
        <v>1.5</v>
      </c>
      <c r="H5" s="118"/>
      <c r="I5" s="118"/>
      <c r="J5" s="118"/>
      <c r="K5" s="118"/>
      <c r="L5" s="118"/>
      <c r="M5" s="113"/>
      <c r="N5" s="114"/>
      <c r="O5" s="113"/>
      <c r="P5" s="114"/>
      <c r="Q5" s="115"/>
      <c r="R5" s="116"/>
      <c r="S5" s="25">
        <f t="shared" ref="S5:S23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8">
        <v>6436</v>
      </c>
      <c r="B6" s="112" t="s">
        <v>123</v>
      </c>
      <c r="C6" s="48">
        <v>7</v>
      </c>
      <c r="D6" s="27" t="s">
        <v>67</v>
      </c>
      <c r="E6" s="118"/>
      <c r="F6" s="118"/>
      <c r="G6" s="118">
        <v>6</v>
      </c>
      <c r="H6" s="118"/>
      <c r="I6" s="118">
        <v>7.25</v>
      </c>
      <c r="J6" s="118"/>
      <c r="K6" s="118">
        <v>8</v>
      </c>
      <c r="L6" s="118"/>
      <c r="M6" s="113"/>
      <c r="N6" s="114"/>
      <c r="O6" s="113"/>
      <c r="P6" s="114"/>
      <c r="Q6" s="115"/>
      <c r="R6" s="116"/>
      <c r="S6" s="25">
        <f t="shared" si="1"/>
        <v>21.25</v>
      </c>
      <c r="T6" s="25">
        <f t="shared" si="0"/>
        <v>21.25</v>
      </c>
      <c r="U6" s="28"/>
      <c r="V6" s="28"/>
    </row>
    <row r="7" spans="1:22" x14ac:dyDescent="0.25">
      <c r="A7" s="48">
        <v>6344</v>
      </c>
      <c r="B7" s="112" t="s">
        <v>130</v>
      </c>
      <c r="C7" s="50">
        <v>49</v>
      </c>
      <c r="D7" s="58" t="s">
        <v>69</v>
      </c>
      <c r="E7" s="118"/>
      <c r="F7" s="118"/>
      <c r="G7" s="118"/>
      <c r="H7" s="118"/>
      <c r="I7" s="118">
        <v>0.75</v>
      </c>
      <c r="J7" s="118"/>
      <c r="K7" s="118"/>
      <c r="L7" s="118"/>
      <c r="M7" s="113"/>
      <c r="N7" s="114"/>
      <c r="O7" s="113"/>
      <c r="P7" s="114"/>
      <c r="Q7" s="115"/>
      <c r="R7" s="116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48">
        <v>6435</v>
      </c>
      <c r="B8" s="112" t="s">
        <v>122</v>
      </c>
      <c r="C8" s="48">
        <v>59</v>
      </c>
      <c r="D8" s="27" t="s">
        <v>112</v>
      </c>
      <c r="E8" s="118"/>
      <c r="F8" s="118"/>
      <c r="G8" s="118"/>
      <c r="H8" s="118"/>
      <c r="I8" s="118"/>
      <c r="J8" s="118"/>
      <c r="K8" s="118"/>
      <c r="L8" s="118"/>
      <c r="M8" s="113">
        <v>8</v>
      </c>
      <c r="N8" s="114"/>
      <c r="O8" s="113"/>
      <c r="P8" s="114"/>
      <c r="Q8" s="115"/>
      <c r="R8" s="116"/>
      <c r="S8" s="25">
        <f t="shared" si="1"/>
        <v>8</v>
      </c>
      <c r="T8" s="25">
        <f t="shared" si="0"/>
        <v>8</v>
      </c>
      <c r="U8" s="28"/>
      <c r="V8" s="28"/>
    </row>
    <row r="9" spans="1:22" x14ac:dyDescent="0.25">
      <c r="A9" s="48"/>
      <c r="B9" s="48"/>
      <c r="C9" s="48"/>
      <c r="D9" s="27"/>
      <c r="E9" s="118"/>
      <c r="F9" s="118"/>
      <c r="G9" s="118"/>
      <c r="H9" s="118"/>
      <c r="I9" s="118"/>
      <c r="J9" s="118"/>
      <c r="K9" s="118"/>
      <c r="L9" s="118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27"/>
      <c r="E10" s="118"/>
      <c r="F10" s="118"/>
      <c r="G10" s="118"/>
      <c r="H10" s="118"/>
      <c r="I10" s="118"/>
      <c r="J10" s="118"/>
      <c r="K10" s="118"/>
      <c r="L10" s="118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50"/>
      <c r="D11" s="58"/>
      <c r="E11" s="118"/>
      <c r="F11" s="118"/>
      <c r="G11" s="118"/>
      <c r="H11" s="118"/>
      <c r="I11" s="118"/>
      <c r="J11" s="118"/>
      <c r="K11" s="118"/>
      <c r="L11" s="118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18"/>
      <c r="F12" s="118"/>
      <c r="G12" s="118"/>
      <c r="H12" s="118"/>
      <c r="I12" s="118"/>
      <c r="J12" s="118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9"/>
      <c r="E13" s="118"/>
      <c r="F13" s="118"/>
      <c r="G13" s="118"/>
      <c r="H13" s="118"/>
      <c r="I13" s="118"/>
      <c r="J13" s="118"/>
      <c r="K13" s="113"/>
      <c r="L13" s="114"/>
      <c r="M13" s="113"/>
      <c r="N13" s="114"/>
      <c r="O13" s="113"/>
      <c r="P13" s="114"/>
      <c r="Q13" s="115"/>
      <c r="R13" s="116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3"/>
      <c r="F14" s="114"/>
      <c r="G14" s="118"/>
      <c r="H14" s="118"/>
      <c r="I14" s="118"/>
      <c r="J14" s="118"/>
      <c r="K14" s="113"/>
      <c r="L14" s="114"/>
      <c r="M14" s="113"/>
      <c r="N14" s="114"/>
      <c r="O14" s="113"/>
      <c r="P14" s="114"/>
      <c r="Q14" s="115"/>
      <c r="R14" s="11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3"/>
      <c r="F15" s="114"/>
      <c r="G15" s="118"/>
      <c r="H15" s="118"/>
      <c r="I15" s="118"/>
      <c r="J15" s="118"/>
      <c r="K15" s="113"/>
      <c r="L15" s="114"/>
      <c r="M15" s="113"/>
      <c r="N15" s="114"/>
      <c r="O15" s="113"/>
      <c r="P15" s="114"/>
      <c r="Q15" s="115"/>
      <c r="R15" s="11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3"/>
      <c r="F16" s="114"/>
      <c r="G16" s="118"/>
      <c r="H16" s="118"/>
      <c r="I16" s="118"/>
      <c r="J16" s="118"/>
      <c r="K16" s="113"/>
      <c r="L16" s="114"/>
      <c r="M16" s="113"/>
      <c r="N16" s="114"/>
      <c r="O16" s="113"/>
      <c r="P16" s="114"/>
      <c r="Q16" s="115"/>
      <c r="R16" s="11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94"/>
      <c r="B17" s="48"/>
      <c r="C17" s="48"/>
      <c r="D17" s="59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2"/>
      <c r="B18" s="82"/>
      <c r="C18" s="82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125</v>
      </c>
      <c r="C20" s="48"/>
      <c r="D20" s="27" t="s">
        <v>77</v>
      </c>
      <c r="E20" s="113"/>
      <c r="F20" s="114"/>
      <c r="G20" s="113">
        <v>0.5</v>
      </c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5"/>
      <c r="R21" s="116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0">
        <f>SUM(E4:E22)</f>
        <v>8</v>
      </c>
      <c r="F23" s="121"/>
      <c r="G23" s="120">
        <f>SUM(G4:G22)</f>
        <v>8</v>
      </c>
      <c r="H23" s="121"/>
      <c r="I23" s="120">
        <f>SUM(I4:I22)</f>
        <v>8</v>
      </c>
      <c r="J23" s="121"/>
      <c r="K23" s="120">
        <f>SUM(K4:K22)</f>
        <v>8</v>
      </c>
      <c r="L23" s="121"/>
      <c r="M23" s="120">
        <f>SUM(M4:M22)</f>
        <v>8</v>
      </c>
      <c r="N23" s="121"/>
      <c r="O23" s="120">
        <f>SUM(O4:O22)</f>
        <v>0</v>
      </c>
      <c r="P23" s="121"/>
      <c r="Q23" s="120">
        <f>SUM(Q4:Q22)</f>
        <v>0</v>
      </c>
      <c r="R23" s="121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f>SUM(S20)</f>
        <v>0.5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69" orientation="landscape" horizontalDpi="150" verticalDpi="15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4" sqref="B4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19.04.2015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/>
      <c r="B4" s="48"/>
      <c r="C4" s="48"/>
      <c r="D4" s="27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5"/>
      <c r="R4" s="116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8"/>
      <c r="B5" s="48"/>
      <c r="C5" s="50"/>
      <c r="D5" s="58"/>
      <c r="E5" s="118"/>
      <c r="F5" s="118"/>
      <c r="G5" s="118"/>
      <c r="H5" s="118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48"/>
      <c r="D6" s="27"/>
      <c r="E6" s="118"/>
      <c r="F6" s="118"/>
      <c r="G6" s="118"/>
      <c r="H6" s="118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48"/>
      <c r="D7" s="27"/>
      <c r="E7" s="118"/>
      <c r="F7" s="118"/>
      <c r="G7" s="118"/>
      <c r="H7" s="118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8"/>
      <c r="F8" s="118"/>
      <c r="G8" s="118"/>
      <c r="H8" s="118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13"/>
      <c r="F9" s="114"/>
      <c r="G9" s="118"/>
      <c r="H9" s="118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13"/>
      <c r="F10" s="114"/>
      <c r="G10" s="118"/>
      <c r="H10" s="118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13"/>
      <c r="F11" s="114"/>
      <c r="G11" s="118"/>
      <c r="H11" s="118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8"/>
      <c r="E12" s="113"/>
      <c r="F12" s="114"/>
      <c r="G12" s="118"/>
      <c r="H12" s="118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8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>
        <v>8</v>
      </c>
      <c r="F18" s="116"/>
      <c r="G18" s="115">
        <v>8</v>
      </c>
      <c r="H18" s="116"/>
      <c r="I18" s="115">
        <v>8</v>
      </c>
      <c r="J18" s="116"/>
      <c r="K18" s="115">
        <v>8</v>
      </c>
      <c r="L18" s="116"/>
      <c r="M18" s="115">
        <v>8</v>
      </c>
      <c r="N18" s="116"/>
      <c r="O18" s="130"/>
      <c r="P18" s="131"/>
      <c r="Q18" s="130"/>
      <c r="R18" s="131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30"/>
      <c r="F19" s="131"/>
      <c r="G19" s="130"/>
      <c r="H19" s="131"/>
      <c r="I19" s="130"/>
      <c r="J19" s="131"/>
      <c r="K19" s="130"/>
      <c r="L19" s="131"/>
      <c r="M19" s="115"/>
      <c r="N19" s="116"/>
      <c r="O19" s="130"/>
      <c r="P19" s="131"/>
      <c r="Q19" s="130"/>
      <c r="R19" s="13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40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21" sqref="A21:XFD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19.04.2015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2" t="s">
        <v>122</v>
      </c>
      <c r="C4" s="50">
        <v>61</v>
      </c>
      <c r="D4" s="58" t="s">
        <v>64</v>
      </c>
      <c r="E4" s="118">
        <v>5.5</v>
      </c>
      <c r="F4" s="118"/>
      <c r="G4" s="118">
        <v>1</v>
      </c>
      <c r="H4" s="118"/>
      <c r="I4" s="118"/>
      <c r="J4" s="118"/>
      <c r="K4" s="118">
        <v>3.5</v>
      </c>
      <c r="L4" s="118"/>
      <c r="M4" s="118"/>
      <c r="N4" s="118"/>
      <c r="O4" s="113"/>
      <c r="P4" s="114"/>
      <c r="Q4" s="115"/>
      <c r="R4" s="116"/>
      <c r="S4" s="25">
        <f>E4+G4+I4+K4+M4+O4+Q4</f>
        <v>10</v>
      </c>
      <c r="T4" s="25">
        <f t="shared" ref="T4:T17" si="0">SUM(S4-U4-V4)</f>
        <v>10</v>
      </c>
      <c r="U4" s="28"/>
      <c r="V4" s="28"/>
    </row>
    <row r="5" spans="1:22" x14ac:dyDescent="0.25">
      <c r="A5" s="48">
        <v>6435</v>
      </c>
      <c r="B5" s="112" t="s">
        <v>122</v>
      </c>
      <c r="C5" s="48">
        <v>76</v>
      </c>
      <c r="D5" s="39" t="s">
        <v>73</v>
      </c>
      <c r="E5" s="118">
        <v>2</v>
      </c>
      <c r="F5" s="118"/>
      <c r="G5" s="118"/>
      <c r="H5" s="118"/>
      <c r="I5" s="119"/>
      <c r="J5" s="114"/>
      <c r="K5" s="119"/>
      <c r="L5" s="114"/>
      <c r="M5" s="119"/>
      <c r="N5" s="114"/>
      <c r="O5" s="113"/>
      <c r="P5" s="114"/>
      <c r="Q5" s="115"/>
      <c r="R5" s="116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6435</v>
      </c>
      <c r="B6" s="112" t="s">
        <v>122</v>
      </c>
      <c r="C6" s="50">
        <v>74</v>
      </c>
      <c r="D6" s="39" t="s">
        <v>67</v>
      </c>
      <c r="E6" s="118">
        <v>0.5</v>
      </c>
      <c r="F6" s="118"/>
      <c r="G6" s="118">
        <v>1</v>
      </c>
      <c r="H6" s="118"/>
      <c r="I6" s="119"/>
      <c r="J6" s="114"/>
      <c r="K6" s="119"/>
      <c r="L6" s="114"/>
      <c r="M6" s="119"/>
      <c r="N6" s="114"/>
      <c r="O6" s="113"/>
      <c r="P6" s="114"/>
      <c r="Q6" s="115"/>
      <c r="R6" s="116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8">
        <v>6344</v>
      </c>
      <c r="B7" s="112" t="s">
        <v>130</v>
      </c>
      <c r="C7" s="50">
        <v>49</v>
      </c>
      <c r="D7" s="58" t="s">
        <v>69</v>
      </c>
      <c r="E7" s="118"/>
      <c r="F7" s="118"/>
      <c r="G7" s="118">
        <v>6</v>
      </c>
      <c r="H7" s="118"/>
      <c r="I7" s="119">
        <v>8</v>
      </c>
      <c r="J7" s="114"/>
      <c r="K7" s="113">
        <v>3</v>
      </c>
      <c r="L7" s="114"/>
      <c r="M7" s="113"/>
      <c r="N7" s="114"/>
      <c r="O7" s="113"/>
      <c r="P7" s="114"/>
      <c r="Q7" s="115"/>
      <c r="R7" s="116"/>
      <c r="S7" s="25">
        <f t="shared" si="1"/>
        <v>17</v>
      </c>
      <c r="T7" s="25">
        <f t="shared" si="0"/>
        <v>17</v>
      </c>
      <c r="U7" s="28"/>
      <c r="V7" s="28"/>
    </row>
    <row r="8" spans="1:22" x14ac:dyDescent="0.25">
      <c r="A8" s="48">
        <v>6435</v>
      </c>
      <c r="B8" s="112" t="s">
        <v>122</v>
      </c>
      <c r="C8" s="50">
        <v>82</v>
      </c>
      <c r="D8" s="58" t="s">
        <v>106</v>
      </c>
      <c r="E8" s="118"/>
      <c r="F8" s="118"/>
      <c r="G8" s="118"/>
      <c r="H8" s="118"/>
      <c r="I8" s="119"/>
      <c r="J8" s="114"/>
      <c r="K8" s="113">
        <v>1.5</v>
      </c>
      <c r="L8" s="114"/>
      <c r="M8" s="113">
        <v>8</v>
      </c>
      <c r="N8" s="114"/>
      <c r="O8" s="113"/>
      <c r="P8" s="114"/>
      <c r="Q8" s="115"/>
      <c r="R8" s="116"/>
      <c r="S8" s="25">
        <f t="shared" si="1"/>
        <v>9.5</v>
      </c>
      <c r="T8" s="25">
        <f t="shared" si="0"/>
        <v>9.5</v>
      </c>
      <c r="U8" s="28"/>
      <c r="V8" s="28"/>
    </row>
    <row r="9" spans="1:22" x14ac:dyDescent="0.25">
      <c r="A9" s="48"/>
      <c r="B9" s="48"/>
      <c r="C9" s="50"/>
      <c r="D9" s="5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8"/>
      <c r="E11" s="118"/>
      <c r="F11" s="118"/>
      <c r="G11" s="118"/>
      <c r="H11" s="118"/>
      <c r="I11" s="119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18"/>
      <c r="F12" s="118"/>
      <c r="G12" s="118"/>
      <c r="H12" s="118"/>
      <c r="I12" s="119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2"/>
      <c r="B13" s="92"/>
      <c r="C13" s="92"/>
      <c r="D13" s="23"/>
      <c r="E13" s="113"/>
      <c r="F13" s="114"/>
      <c r="G13" s="113"/>
      <c r="H13" s="114"/>
      <c r="I13" s="119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8"/>
      <c r="F14" s="118"/>
      <c r="G14" s="118"/>
      <c r="H14" s="118"/>
      <c r="I14" s="119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8"/>
      <c r="F15" s="118"/>
      <c r="G15" s="118"/>
      <c r="H15" s="118"/>
      <c r="I15" s="119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3"/>
      <c r="B17" s="83"/>
      <c r="C17" s="83"/>
      <c r="D17" s="23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G13:H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M14:N14"/>
    <mergeCell ref="E12:F12"/>
    <mergeCell ref="G12:H12"/>
    <mergeCell ref="E14:F14"/>
    <mergeCell ref="M13:N13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75" zoomScaleNormal="75" workbookViewId="0">
      <selection activeCell="E17" sqref="E17:N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19.04.2015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/>
      <c r="J3" s="54"/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12" t="s">
        <v>122</v>
      </c>
      <c r="C4" s="50">
        <v>41</v>
      </c>
      <c r="D4" s="58" t="s">
        <v>97</v>
      </c>
      <c r="E4" s="118">
        <v>3</v>
      </c>
      <c r="F4" s="118"/>
      <c r="G4" s="118">
        <v>2.5</v>
      </c>
      <c r="H4" s="118"/>
      <c r="I4" s="119"/>
      <c r="J4" s="114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5.5</v>
      </c>
      <c r="T4" s="25">
        <f t="shared" ref="T4:T17" si="0">SUM(S4-U4-V4)</f>
        <v>5.5</v>
      </c>
      <c r="U4" s="28"/>
      <c r="V4" s="28"/>
    </row>
    <row r="5" spans="1:22" x14ac:dyDescent="0.25">
      <c r="A5" s="48">
        <v>6435</v>
      </c>
      <c r="B5" s="112" t="s">
        <v>122</v>
      </c>
      <c r="C5" s="48">
        <v>76</v>
      </c>
      <c r="D5" s="27" t="s">
        <v>73</v>
      </c>
      <c r="E5" s="118">
        <v>3</v>
      </c>
      <c r="F5" s="118"/>
      <c r="G5" s="118">
        <v>1.5</v>
      </c>
      <c r="H5" s="118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0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8">
        <v>6435</v>
      </c>
      <c r="B6" s="112" t="s">
        <v>122</v>
      </c>
      <c r="C6" s="50">
        <v>84</v>
      </c>
      <c r="D6" s="58" t="s">
        <v>67</v>
      </c>
      <c r="E6" s="118"/>
      <c r="F6" s="118"/>
      <c r="G6" s="118">
        <v>0.5</v>
      </c>
      <c r="H6" s="118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6435</v>
      </c>
      <c r="B7" s="112" t="s">
        <v>122</v>
      </c>
      <c r="C7" s="50">
        <v>55</v>
      </c>
      <c r="D7" s="58" t="s">
        <v>109</v>
      </c>
      <c r="E7" s="118"/>
      <c r="F7" s="118"/>
      <c r="G7" s="118"/>
      <c r="H7" s="118"/>
      <c r="I7" s="119"/>
      <c r="J7" s="114"/>
      <c r="K7" s="113">
        <v>1</v>
      </c>
      <c r="L7" s="114"/>
      <c r="M7" s="113"/>
      <c r="N7" s="114"/>
      <c r="O7" s="113"/>
      <c r="P7" s="114"/>
      <c r="Q7" s="115"/>
      <c r="R7" s="116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6436</v>
      </c>
      <c r="B8" s="112" t="s">
        <v>123</v>
      </c>
      <c r="C8" s="50">
        <v>7</v>
      </c>
      <c r="D8" s="58" t="s">
        <v>67</v>
      </c>
      <c r="E8" s="118"/>
      <c r="F8" s="118"/>
      <c r="G8" s="118"/>
      <c r="H8" s="118"/>
      <c r="I8" s="119"/>
      <c r="J8" s="114"/>
      <c r="K8" s="113">
        <v>6</v>
      </c>
      <c r="L8" s="114"/>
      <c r="M8" s="113">
        <v>7</v>
      </c>
      <c r="N8" s="114"/>
      <c r="O8" s="113"/>
      <c r="P8" s="114"/>
      <c r="Q8" s="115"/>
      <c r="R8" s="116"/>
      <c r="S8" s="25">
        <f t="shared" si="1"/>
        <v>13</v>
      </c>
      <c r="T8" s="25">
        <f t="shared" si="0"/>
        <v>13</v>
      </c>
      <c r="U8" s="28"/>
      <c r="V8" s="28"/>
    </row>
    <row r="9" spans="1:22" x14ac:dyDescent="0.25">
      <c r="A9" s="48"/>
      <c r="B9" s="48"/>
      <c r="C9" s="50"/>
      <c r="D9" s="5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50"/>
      <c r="D10" s="5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1"/>
      <c r="B11" s="48"/>
      <c r="C11" s="48"/>
      <c r="D11" s="39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9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0"/>
      <c r="B14" s="48"/>
      <c r="C14" s="48"/>
      <c r="D14" s="59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0"/>
      <c r="B15" s="48"/>
      <c r="C15" s="48"/>
      <c r="D15" s="59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93"/>
      <c r="B16" s="48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 t="s">
        <v>125</v>
      </c>
      <c r="C17" s="48"/>
      <c r="D17" s="27" t="s">
        <v>61</v>
      </c>
      <c r="E17" s="113">
        <v>2</v>
      </c>
      <c r="F17" s="114"/>
      <c r="G17" s="113">
        <v>3.5</v>
      </c>
      <c r="H17" s="114"/>
      <c r="I17" s="113"/>
      <c r="J17" s="114"/>
      <c r="K17" s="113">
        <v>1</v>
      </c>
      <c r="L17" s="114"/>
      <c r="M17" s="113">
        <v>1</v>
      </c>
      <c r="N17" s="114"/>
      <c r="O17" s="113"/>
      <c r="P17" s="114"/>
      <c r="Q17" s="115"/>
      <c r="R17" s="116"/>
      <c r="S17" s="25">
        <f t="shared" si="1"/>
        <v>7.5</v>
      </c>
      <c r="T17" s="25">
        <f t="shared" si="0"/>
        <v>7.5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15"/>
      <c r="F18" s="116"/>
      <c r="G18" s="115"/>
      <c r="H18" s="116"/>
      <c r="I18" s="115">
        <v>8</v>
      </c>
      <c r="J18" s="116"/>
      <c r="K18" s="115"/>
      <c r="L18" s="116"/>
      <c r="M18" s="115"/>
      <c r="N18" s="116"/>
      <c r="O18" s="115"/>
      <c r="P18" s="116"/>
      <c r="Q18" s="115"/>
      <c r="R18" s="116"/>
      <c r="S18" s="25">
        <f t="shared" si="1"/>
        <v>8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SUM(S17)</f>
        <v>7.5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8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8" sqref="E18:N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19.04.2015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2" t="s">
        <v>122</v>
      </c>
      <c r="C4" s="50">
        <v>41</v>
      </c>
      <c r="D4" s="58" t="s">
        <v>97</v>
      </c>
      <c r="E4" s="122">
        <v>3</v>
      </c>
      <c r="F4" s="122"/>
      <c r="G4" s="122">
        <v>2.5</v>
      </c>
      <c r="H4" s="122"/>
      <c r="I4" s="122"/>
      <c r="J4" s="122"/>
      <c r="K4" s="122"/>
      <c r="L4" s="122"/>
      <c r="M4" s="122"/>
      <c r="N4" s="122"/>
      <c r="O4" s="118"/>
      <c r="P4" s="118"/>
      <c r="Q4" s="126"/>
      <c r="R4" s="126"/>
      <c r="S4" s="25">
        <f t="shared" ref="S4:S15" si="0">E4+G4+I4+K4+M4+O4+Q4</f>
        <v>5.5</v>
      </c>
      <c r="T4" s="25">
        <f t="shared" ref="T4:T22" si="1">SUM(S4-U4-V4)</f>
        <v>5.5</v>
      </c>
      <c r="U4" s="28"/>
      <c r="V4" s="28"/>
    </row>
    <row r="5" spans="1:22" x14ac:dyDescent="0.25">
      <c r="A5" s="48">
        <v>6435</v>
      </c>
      <c r="B5" s="112" t="s">
        <v>122</v>
      </c>
      <c r="C5" s="48">
        <v>76</v>
      </c>
      <c r="D5" s="27" t="s">
        <v>73</v>
      </c>
      <c r="E5" s="122">
        <v>3</v>
      </c>
      <c r="F5" s="122"/>
      <c r="G5" s="122">
        <v>1.5</v>
      </c>
      <c r="H5" s="122"/>
      <c r="I5" s="122"/>
      <c r="J5" s="122"/>
      <c r="K5" s="122"/>
      <c r="L5" s="122"/>
      <c r="M5" s="122"/>
      <c r="N5" s="122"/>
      <c r="O5" s="118"/>
      <c r="P5" s="118"/>
      <c r="Q5" s="126"/>
      <c r="R5" s="126"/>
      <c r="S5" s="25">
        <f t="shared" si="0"/>
        <v>4.5</v>
      </c>
      <c r="T5" s="25">
        <f>SUM(S5-U5-V5)</f>
        <v>4.5</v>
      </c>
      <c r="U5" s="28"/>
      <c r="V5" s="28"/>
    </row>
    <row r="6" spans="1:22" x14ac:dyDescent="0.25">
      <c r="A6" s="48">
        <v>6435</v>
      </c>
      <c r="B6" s="112" t="s">
        <v>122</v>
      </c>
      <c r="C6" s="50">
        <v>84</v>
      </c>
      <c r="D6" s="58" t="s">
        <v>67</v>
      </c>
      <c r="E6" s="122"/>
      <c r="F6" s="122"/>
      <c r="G6" s="122">
        <v>0.5</v>
      </c>
      <c r="H6" s="122"/>
      <c r="I6" s="122"/>
      <c r="J6" s="122"/>
      <c r="K6" s="122"/>
      <c r="L6" s="122"/>
      <c r="M6" s="122"/>
      <c r="N6" s="122"/>
      <c r="O6" s="118"/>
      <c r="P6" s="118"/>
      <c r="Q6" s="126"/>
      <c r="R6" s="126"/>
      <c r="S6" s="25">
        <f t="shared" si="0"/>
        <v>0.5</v>
      </c>
      <c r="T6" s="25">
        <f>SUM(S6-U6-V6)</f>
        <v>0.5</v>
      </c>
      <c r="U6" s="28"/>
      <c r="V6" s="28"/>
    </row>
    <row r="7" spans="1:22" x14ac:dyDescent="0.25">
      <c r="A7" s="48">
        <v>6435</v>
      </c>
      <c r="B7" s="112" t="s">
        <v>122</v>
      </c>
      <c r="C7" s="50">
        <v>76</v>
      </c>
      <c r="D7" s="58" t="s">
        <v>76</v>
      </c>
      <c r="E7" s="122"/>
      <c r="F7" s="122"/>
      <c r="G7" s="122"/>
      <c r="H7" s="122"/>
      <c r="I7" s="122">
        <v>0.5</v>
      </c>
      <c r="J7" s="122"/>
      <c r="K7" s="122"/>
      <c r="L7" s="122"/>
      <c r="M7" s="122"/>
      <c r="N7" s="122"/>
      <c r="O7" s="118"/>
      <c r="P7" s="118"/>
      <c r="Q7" s="126"/>
      <c r="R7" s="126"/>
      <c r="S7" s="25">
        <f t="shared" si="0"/>
        <v>0.5</v>
      </c>
      <c r="T7" s="25">
        <f>SUM(S7-U7-V7)</f>
        <v>0.5</v>
      </c>
      <c r="U7" s="28"/>
      <c r="V7" s="28"/>
    </row>
    <row r="8" spans="1:22" x14ac:dyDescent="0.25">
      <c r="A8" s="48">
        <v>6436</v>
      </c>
      <c r="B8" s="112" t="s">
        <v>123</v>
      </c>
      <c r="C8" s="48">
        <v>7</v>
      </c>
      <c r="D8" s="39" t="s">
        <v>89</v>
      </c>
      <c r="E8" s="122"/>
      <c r="F8" s="122"/>
      <c r="G8" s="122"/>
      <c r="H8" s="122"/>
      <c r="I8" s="122">
        <v>1</v>
      </c>
      <c r="J8" s="122"/>
      <c r="K8" s="122"/>
      <c r="L8" s="122"/>
      <c r="M8" s="122"/>
      <c r="N8" s="122"/>
      <c r="O8" s="118"/>
      <c r="P8" s="118"/>
      <c r="Q8" s="126"/>
      <c r="R8" s="126"/>
      <c r="S8" s="25">
        <f t="shared" si="0"/>
        <v>1</v>
      </c>
      <c r="T8" s="25">
        <f>SUM(S8-U8-V8)</f>
        <v>1</v>
      </c>
      <c r="U8" s="28"/>
      <c r="V8" s="28"/>
    </row>
    <row r="9" spans="1:22" x14ac:dyDescent="0.25">
      <c r="A9" s="48">
        <v>6489</v>
      </c>
      <c r="B9" s="112" t="s">
        <v>127</v>
      </c>
      <c r="C9" s="50">
        <v>2</v>
      </c>
      <c r="D9" s="58" t="s">
        <v>111</v>
      </c>
      <c r="E9" s="74"/>
      <c r="F9" s="75"/>
      <c r="G9" s="122"/>
      <c r="H9" s="122"/>
      <c r="I9" s="122"/>
      <c r="J9" s="122"/>
      <c r="K9" s="122">
        <v>0.5</v>
      </c>
      <c r="L9" s="122"/>
      <c r="M9" s="122"/>
      <c r="N9" s="122"/>
      <c r="O9" s="118"/>
      <c r="P9" s="118"/>
      <c r="Q9" s="126"/>
      <c r="R9" s="126"/>
      <c r="S9" s="25">
        <f t="shared" si="0"/>
        <v>0.5</v>
      </c>
      <c r="T9" s="25">
        <f>SUM(S9-U9-V9)</f>
        <v>0.5</v>
      </c>
      <c r="U9" s="28"/>
      <c r="V9" s="28"/>
    </row>
    <row r="10" spans="1:22" x14ac:dyDescent="0.25">
      <c r="A10" s="48">
        <v>6445</v>
      </c>
      <c r="B10" s="112" t="s">
        <v>126</v>
      </c>
      <c r="C10" s="50">
        <v>12</v>
      </c>
      <c r="D10" s="58" t="s">
        <v>110</v>
      </c>
      <c r="E10" s="122"/>
      <c r="F10" s="122"/>
      <c r="G10" s="122"/>
      <c r="H10" s="122"/>
      <c r="I10" s="132"/>
      <c r="J10" s="124"/>
      <c r="K10" s="123">
        <v>1</v>
      </c>
      <c r="L10" s="124"/>
      <c r="M10" s="123"/>
      <c r="N10" s="124"/>
      <c r="O10" s="113"/>
      <c r="P10" s="114"/>
      <c r="Q10" s="115"/>
      <c r="R10" s="116"/>
      <c r="S10" s="25">
        <f t="shared" si="0"/>
        <v>1</v>
      </c>
      <c r="T10" s="25">
        <f t="shared" ref="T10:T15" si="2">SUM(S10-U10-V10)</f>
        <v>1</v>
      </c>
      <c r="U10" s="28"/>
      <c r="V10" s="28"/>
    </row>
    <row r="11" spans="1:22" x14ac:dyDescent="0.25">
      <c r="A11" s="48">
        <v>6445</v>
      </c>
      <c r="B11" s="112" t="s">
        <v>126</v>
      </c>
      <c r="C11" s="50">
        <v>13</v>
      </c>
      <c r="D11" s="58" t="s">
        <v>76</v>
      </c>
      <c r="E11" s="122"/>
      <c r="F11" s="122"/>
      <c r="G11" s="122"/>
      <c r="H11" s="122"/>
      <c r="I11" s="132"/>
      <c r="J11" s="124"/>
      <c r="K11" s="123">
        <v>0.5</v>
      </c>
      <c r="L11" s="124"/>
      <c r="M11" s="123"/>
      <c r="N11" s="124"/>
      <c r="O11" s="113"/>
      <c r="P11" s="114"/>
      <c r="Q11" s="115"/>
      <c r="R11" s="116"/>
      <c r="S11" s="25">
        <f t="shared" si="0"/>
        <v>0.5</v>
      </c>
      <c r="T11" s="25">
        <f t="shared" si="2"/>
        <v>0.5</v>
      </c>
      <c r="U11" s="28"/>
      <c r="V11" s="28"/>
    </row>
    <row r="12" spans="1:22" x14ac:dyDescent="0.25">
      <c r="A12" s="48">
        <v>6435</v>
      </c>
      <c r="B12" s="112" t="s">
        <v>122</v>
      </c>
      <c r="C12" s="50">
        <v>55</v>
      </c>
      <c r="D12" s="58" t="s">
        <v>109</v>
      </c>
      <c r="E12" s="122"/>
      <c r="F12" s="122"/>
      <c r="G12" s="122"/>
      <c r="H12" s="122"/>
      <c r="I12" s="132"/>
      <c r="J12" s="124"/>
      <c r="K12" s="123">
        <v>2</v>
      </c>
      <c r="L12" s="124"/>
      <c r="M12" s="123"/>
      <c r="N12" s="124"/>
      <c r="O12" s="113"/>
      <c r="P12" s="114"/>
      <c r="Q12" s="115"/>
      <c r="R12" s="116"/>
      <c r="S12" s="25">
        <f t="shared" si="0"/>
        <v>2</v>
      </c>
      <c r="T12" s="25">
        <f t="shared" si="2"/>
        <v>2</v>
      </c>
      <c r="U12" s="28"/>
      <c r="V12" s="28"/>
    </row>
    <row r="13" spans="1:22" x14ac:dyDescent="0.25">
      <c r="A13" s="48">
        <v>6435</v>
      </c>
      <c r="B13" s="112" t="s">
        <v>122</v>
      </c>
      <c r="C13" s="48">
        <v>12</v>
      </c>
      <c r="D13" s="59" t="s">
        <v>79</v>
      </c>
      <c r="E13" s="122"/>
      <c r="F13" s="122"/>
      <c r="G13" s="122"/>
      <c r="H13" s="122"/>
      <c r="I13" s="132"/>
      <c r="J13" s="124"/>
      <c r="K13" s="123">
        <v>1.5</v>
      </c>
      <c r="L13" s="124"/>
      <c r="M13" s="123"/>
      <c r="N13" s="124"/>
      <c r="O13" s="113"/>
      <c r="P13" s="114"/>
      <c r="Q13" s="115"/>
      <c r="R13" s="116"/>
      <c r="S13" s="25">
        <f t="shared" si="0"/>
        <v>1.5</v>
      </c>
      <c r="T13" s="25">
        <f t="shared" si="2"/>
        <v>1.5</v>
      </c>
      <c r="U13" s="28"/>
      <c r="V13" s="28"/>
    </row>
    <row r="14" spans="1:22" x14ac:dyDescent="0.25">
      <c r="A14" s="48">
        <v>6435</v>
      </c>
      <c r="B14" s="112" t="s">
        <v>122</v>
      </c>
      <c r="C14" s="50">
        <v>79</v>
      </c>
      <c r="D14" s="58" t="s">
        <v>108</v>
      </c>
      <c r="E14" s="122"/>
      <c r="F14" s="122"/>
      <c r="G14" s="122"/>
      <c r="H14" s="122"/>
      <c r="I14" s="132"/>
      <c r="J14" s="124"/>
      <c r="K14" s="123">
        <v>1.5</v>
      </c>
      <c r="L14" s="124"/>
      <c r="M14" s="123"/>
      <c r="N14" s="124"/>
      <c r="O14" s="113"/>
      <c r="P14" s="114"/>
      <c r="Q14" s="115"/>
      <c r="R14" s="116"/>
      <c r="S14" s="25">
        <f t="shared" si="0"/>
        <v>1.5</v>
      </c>
      <c r="T14" s="25">
        <f t="shared" si="2"/>
        <v>1.5</v>
      </c>
      <c r="U14" s="28"/>
      <c r="V14" s="28"/>
    </row>
    <row r="15" spans="1:22" x14ac:dyDescent="0.25">
      <c r="A15" s="48">
        <v>6436</v>
      </c>
      <c r="B15" s="112" t="s">
        <v>123</v>
      </c>
      <c r="C15" s="50">
        <v>7</v>
      </c>
      <c r="D15" s="58" t="s">
        <v>67</v>
      </c>
      <c r="E15" s="122"/>
      <c r="F15" s="122"/>
      <c r="G15" s="122"/>
      <c r="H15" s="122"/>
      <c r="I15" s="132"/>
      <c r="J15" s="124"/>
      <c r="K15" s="123"/>
      <c r="L15" s="124"/>
      <c r="M15" s="123">
        <v>6</v>
      </c>
      <c r="N15" s="124"/>
      <c r="O15" s="113"/>
      <c r="P15" s="114"/>
      <c r="Q15" s="115"/>
      <c r="R15" s="116"/>
      <c r="S15" s="25">
        <f t="shared" si="0"/>
        <v>6</v>
      </c>
      <c r="T15" s="25">
        <f t="shared" si="2"/>
        <v>6</v>
      </c>
      <c r="U15" s="28"/>
      <c r="V15" s="28"/>
    </row>
    <row r="16" spans="1:22" x14ac:dyDescent="0.25">
      <c r="A16" s="105">
        <v>6344</v>
      </c>
      <c r="B16" s="112" t="s">
        <v>130</v>
      </c>
      <c r="C16" s="48">
        <v>49</v>
      </c>
      <c r="D16" s="39" t="s">
        <v>69</v>
      </c>
      <c r="E16" s="122"/>
      <c r="F16" s="122"/>
      <c r="G16" s="122"/>
      <c r="H16" s="122"/>
      <c r="I16" s="132"/>
      <c r="J16" s="124"/>
      <c r="K16" s="123"/>
      <c r="L16" s="124"/>
      <c r="M16" s="123">
        <v>1</v>
      </c>
      <c r="N16" s="124"/>
      <c r="O16" s="113"/>
      <c r="P16" s="114"/>
      <c r="Q16" s="115"/>
      <c r="R16" s="116"/>
      <c r="S16" s="25">
        <f>E16+G16+I16+K16+M16+O16+Q16</f>
        <v>1</v>
      </c>
      <c r="T16" s="25">
        <f t="shared" si="1"/>
        <v>1</v>
      </c>
      <c r="U16" s="28"/>
      <c r="V16" s="28"/>
    </row>
    <row r="17" spans="1:22" x14ac:dyDescent="0.25">
      <c r="A17" s="48"/>
      <c r="B17" s="48"/>
      <c r="C17" s="48"/>
      <c r="D17" s="59"/>
      <c r="E17" s="122"/>
      <c r="F17" s="122"/>
      <c r="G17" s="122"/>
      <c r="H17" s="122"/>
      <c r="I17" s="123"/>
      <c r="J17" s="124"/>
      <c r="K17" s="123"/>
      <c r="L17" s="124"/>
      <c r="M17" s="123"/>
      <c r="N17" s="124"/>
      <c r="O17" s="113"/>
      <c r="P17" s="114"/>
      <c r="Q17" s="115"/>
      <c r="R17" s="116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>
        <v>3600</v>
      </c>
      <c r="B18" s="48" t="s">
        <v>125</v>
      </c>
      <c r="C18" s="48"/>
      <c r="D18" s="59" t="s">
        <v>101</v>
      </c>
      <c r="E18" s="113"/>
      <c r="F18" s="114"/>
      <c r="G18" s="113"/>
      <c r="H18" s="114"/>
      <c r="I18" s="113">
        <v>4</v>
      </c>
      <c r="J18" s="114"/>
      <c r="K18" s="123"/>
      <c r="L18" s="124"/>
      <c r="M18" s="123"/>
      <c r="N18" s="124"/>
      <c r="O18" s="113"/>
      <c r="P18" s="114"/>
      <c r="Q18" s="115"/>
      <c r="R18" s="116"/>
      <c r="S18" s="25">
        <f>E18+G18+I18+K18+M18+O18+Q18</f>
        <v>4</v>
      </c>
      <c r="T18" s="25">
        <f t="shared" si="1"/>
        <v>4</v>
      </c>
      <c r="U18" s="28"/>
      <c r="V18" s="28"/>
    </row>
    <row r="19" spans="1:22" x14ac:dyDescent="0.25">
      <c r="A19" s="48">
        <v>3600</v>
      </c>
      <c r="B19" s="51" t="s">
        <v>125</v>
      </c>
      <c r="C19" s="48"/>
      <c r="D19" s="39" t="s">
        <v>100</v>
      </c>
      <c r="E19" s="123"/>
      <c r="F19" s="124"/>
      <c r="G19" s="123"/>
      <c r="H19" s="124"/>
      <c r="I19" s="123">
        <v>1</v>
      </c>
      <c r="J19" s="124"/>
      <c r="K19" s="123"/>
      <c r="L19" s="124"/>
      <c r="M19" s="123"/>
      <c r="N19" s="124"/>
      <c r="O19" s="113"/>
      <c r="P19" s="114"/>
      <c r="Q19" s="115"/>
      <c r="R19" s="116"/>
      <c r="S19" s="25">
        <f>E19+G19+I19+K19+M19+O19+Q19</f>
        <v>1</v>
      </c>
      <c r="T19" s="25">
        <f t="shared" si="1"/>
        <v>1</v>
      </c>
      <c r="U19" s="28"/>
      <c r="V19" s="28"/>
    </row>
    <row r="20" spans="1:22" x14ac:dyDescent="0.25">
      <c r="A20" s="48">
        <v>3600</v>
      </c>
      <c r="B20" s="48" t="s">
        <v>125</v>
      </c>
      <c r="C20" s="48"/>
      <c r="D20" s="59" t="s">
        <v>99</v>
      </c>
      <c r="E20" s="123"/>
      <c r="F20" s="124"/>
      <c r="G20" s="113"/>
      <c r="H20" s="114"/>
      <c r="I20" s="132">
        <v>0.5</v>
      </c>
      <c r="J20" s="124"/>
      <c r="K20" s="123"/>
      <c r="L20" s="124"/>
      <c r="M20" s="123"/>
      <c r="N20" s="124"/>
      <c r="O20" s="113"/>
      <c r="P20" s="114"/>
      <c r="Q20" s="115"/>
      <c r="R20" s="116"/>
      <c r="S20" s="25">
        <f t="shared" ref="S20:S24" si="3">E20+G20+I20+K20+M20+O20+Q20</f>
        <v>0.5</v>
      </c>
      <c r="T20" s="25">
        <f t="shared" si="1"/>
        <v>0.5</v>
      </c>
      <c r="U20" s="28"/>
      <c r="V20" s="28"/>
    </row>
    <row r="21" spans="1:22" x14ac:dyDescent="0.25">
      <c r="A21" s="48">
        <v>3600</v>
      </c>
      <c r="B21" s="48" t="s">
        <v>125</v>
      </c>
      <c r="C21" s="48"/>
      <c r="D21" s="59" t="s">
        <v>98</v>
      </c>
      <c r="E21" s="113">
        <v>1</v>
      </c>
      <c r="F21" s="114"/>
      <c r="G21" s="113"/>
      <c r="H21" s="114"/>
      <c r="I21" s="113"/>
      <c r="J21" s="114"/>
      <c r="K21" s="123"/>
      <c r="L21" s="124"/>
      <c r="M21" s="123"/>
      <c r="N21" s="124"/>
      <c r="O21" s="113"/>
      <c r="P21" s="114"/>
      <c r="Q21" s="115"/>
      <c r="R21" s="116"/>
      <c r="S21" s="25">
        <f t="shared" si="3"/>
        <v>1</v>
      </c>
      <c r="T21" s="25">
        <f t="shared" si="1"/>
        <v>1</v>
      </c>
      <c r="U21" s="28"/>
      <c r="V21" s="28"/>
    </row>
    <row r="22" spans="1:22" x14ac:dyDescent="0.25">
      <c r="A22" s="48">
        <v>3600</v>
      </c>
      <c r="B22" s="48" t="s">
        <v>125</v>
      </c>
      <c r="C22" s="48"/>
      <c r="D22" s="27" t="s">
        <v>61</v>
      </c>
      <c r="E22" s="113">
        <v>1</v>
      </c>
      <c r="F22" s="114"/>
      <c r="G22" s="113">
        <v>3.5</v>
      </c>
      <c r="H22" s="114"/>
      <c r="I22" s="113">
        <v>1</v>
      </c>
      <c r="J22" s="114"/>
      <c r="K22" s="123">
        <v>1</v>
      </c>
      <c r="L22" s="124"/>
      <c r="M22" s="123">
        <v>1</v>
      </c>
      <c r="N22" s="124"/>
      <c r="O22" s="113"/>
      <c r="P22" s="114"/>
      <c r="Q22" s="115"/>
      <c r="R22" s="116"/>
      <c r="S22" s="25">
        <f t="shared" si="3"/>
        <v>7.5</v>
      </c>
      <c r="T22" s="25">
        <f t="shared" si="1"/>
        <v>7.5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5"/>
      <c r="F24" s="116"/>
      <c r="G24" s="115"/>
      <c r="H24" s="116"/>
      <c r="I24" s="115"/>
      <c r="J24" s="116"/>
      <c r="K24" s="115"/>
      <c r="L24" s="116"/>
      <c r="M24" s="115"/>
      <c r="N24" s="116"/>
      <c r="O24" s="115"/>
      <c r="P24" s="116"/>
      <c r="Q24" s="115"/>
      <c r="R24" s="116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0">
        <f>SUM(E4:E24)</f>
        <v>8</v>
      </c>
      <c r="F25" s="121"/>
      <c r="G25" s="120">
        <f>SUM(G4:G24)</f>
        <v>8</v>
      </c>
      <c r="H25" s="121"/>
      <c r="I25" s="120">
        <f>SUM(I4:I24)</f>
        <v>8</v>
      </c>
      <c r="J25" s="121"/>
      <c r="K25" s="120">
        <f>SUM(K4:K24)</f>
        <v>8</v>
      </c>
      <c r="L25" s="121"/>
      <c r="M25" s="120">
        <f>SUM(M4:M24)</f>
        <v>8</v>
      </c>
      <c r="N25" s="121"/>
      <c r="O25" s="120">
        <f>SUM(O4:O24)</f>
        <v>0</v>
      </c>
      <c r="P25" s="121"/>
      <c r="Q25" s="120">
        <f>SUM(Q4:Q24)</f>
        <v>0</v>
      </c>
      <c r="R25" s="121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0</v>
      </c>
      <c r="D31" s="33"/>
      <c r="I31" s="45">
        <v>14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40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0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I32" sqref="I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19.04.2015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8</v>
      </c>
      <c r="J3" s="54">
        <v>15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77"/>
      <c r="R3" s="77"/>
      <c r="S3" s="25"/>
      <c r="T3" s="25"/>
      <c r="U3" s="26"/>
      <c r="V3" s="26"/>
    </row>
    <row r="4" spans="1:22" x14ac:dyDescent="0.25">
      <c r="A4" s="48">
        <v>6435</v>
      </c>
      <c r="B4" s="112" t="s">
        <v>122</v>
      </c>
      <c r="C4" s="50">
        <v>84</v>
      </c>
      <c r="D4" s="39" t="s">
        <v>107</v>
      </c>
      <c r="E4" s="118"/>
      <c r="F4" s="118"/>
      <c r="G4" s="118"/>
      <c r="H4" s="118"/>
      <c r="I4" s="118">
        <v>0.25</v>
      </c>
      <c r="J4" s="118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0.25</v>
      </c>
      <c r="T4" s="25">
        <f t="shared" ref="T4:T22" si="0">SUM(S4-U4-V4)</f>
        <v>0.25</v>
      </c>
      <c r="U4" s="28"/>
      <c r="V4" s="28"/>
    </row>
    <row r="5" spans="1:22" x14ac:dyDescent="0.25">
      <c r="A5" s="48">
        <v>6435</v>
      </c>
      <c r="B5" s="112" t="s">
        <v>122</v>
      </c>
      <c r="C5" s="50">
        <v>61</v>
      </c>
      <c r="D5" s="39" t="s">
        <v>107</v>
      </c>
      <c r="E5" s="118"/>
      <c r="F5" s="118"/>
      <c r="G5" s="118"/>
      <c r="H5" s="118"/>
      <c r="I5" s="119"/>
      <c r="J5" s="114"/>
      <c r="K5" s="113">
        <v>0.25</v>
      </c>
      <c r="L5" s="114"/>
      <c r="M5" s="113"/>
      <c r="N5" s="114"/>
      <c r="O5" s="113"/>
      <c r="P5" s="114"/>
      <c r="Q5" s="115"/>
      <c r="R5" s="116"/>
      <c r="S5" s="25">
        <f t="shared" ref="S5:S25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>
        <v>6435</v>
      </c>
      <c r="B6" s="112" t="s">
        <v>122</v>
      </c>
      <c r="C6" s="50">
        <v>57</v>
      </c>
      <c r="D6" s="58" t="s">
        <v>107</v>
      </c>
      <c r="E6" s="118"/>
      <c r="F6" s="118"/>
      <c r="G6" s="118"/>
      <c r="H6" s="118"/>
      <c r="I6" s="119"/>
      <c r="J6" s="114"/>
      <c r="K6" s="113">
        <v>0.25</v>
      </c>
      <c r="L6" s="114"/>
      <c r="M6" s="113"/>
      <c r="N6" s="114"/>
      <c r="O6" s="113"/>
      <c r="P6" s="114"/>
      <c r="Q6" s="115"/>
      <c r="R6" s="116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48">
        <v>6435</v>
      </c>
      <c r="B7" s="112" t="s">
        <v>122</v>
      </c>
      <c r="C7" s="50">
        <v>62</v>
      </c>
      <c r="D7" s="39" t="s">
        <v>107</v>
      </c>
      <c r="E7" s="113"/>
      <c r="F7" s="114"/>
      <c r="G7" s="113"/>
      <c r="H7" s="114"/>
      <c r="I7" s="113"/>
      <c r="J7" s="114"/>
      <c r="K7" s="113"/>
      <c r="L7" s="114"/>
      <c r="M7" s="113">
        <v>0.25</v>
      </c>
      <c r="N7" s="114"/>
      <c r="O7" s="113"/>
      <c r="P7" s="114"/>
      <c r="Q7" s="115"/>
      <c r="R7" s="116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8">
        <v>6435</v>
      </c>
      <c r="B8" s="112" t="s">
        <v>122</v>
      </c>
      <c r="C8" s="50">
        <v>55</v>
      </c>
      <c r="D8" s="39" t="s">
        <v>107</v>
      </c>
      <c r="E8" s="113"/>
      <c r="F8" s="114"/>
      <c r="G8" s="113"/>
      <c r="H8" s="114"/>
      <c r="I8" s="113"/>
      <c r="J8" s="114"/>
      <c r="K8" s="113"/>
      <c r="L8" s="114"/>
      <c r="M8" s="113">
        <v>0.25</v>
      </c>
      <c r="N8" s="114"/>
      <c r="O8" s="113"/>
      <c r="P8" s="114"/>
      <c r="Q8" s="115"/>
      <c r="R8" s="116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8"/>
      <c r="B9" s="48"/>
      <c r="C9" s="50"/>
      <c r="D9" s="39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/>
      <c r="B13" s="48"/>
      <c r="C13" s="50"/>
      <c r="D13" s="39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0"/>
      <c r="B14" s="80"/>
      <c r="C14" s="80"/>
      <c r="D14" s="23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93"/>
      <c r="B16" s="48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97"/>
      <c r="B17" s="97"/>
      <c r="C17" s="97"/>
      <c r="D17" s="23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99">
        <v>3600</v>
      </c>
      <c r="B18" s="99" t="s">
        <v>125</v>
      </c>
      <c r="C18" s="99"/>
      <c r="D18" s="23" t="s">
        <v>114</v>
      </c>
      <c r="E18" s="113"/>
      <c r="F18" s="114"/>
      <c r="G18" s="113"/>
      <c r="H18" s="114"/>
      <c r="I18" s="113"/>
      <c r="J18" s="114"/>
      <c r="K18" s="113"/>
      <c r="L18" s="114"/>
      <c r="M18" s="113">
        <v>2</v>
      </c>
      <c r="N18" s="114"/>
      <c r="O18" s="113"/>
      <c r="P18" s="114"/>
      <c r="Q18" s="115"/>
      <c r="R18" s="116"/>
      <c r="S18" s="25">
        <f>E18+G18+I18+K18+M18+O18+Q18</f>
        <v>2</v>
      </c>
      <c r="T18" s="25">
        <f>SUM(S18-U18-V18)</f>
        <v>2</v>
      </c>
      <c r="U18" s="28"/>
      <c r="V18" s="28"/>
    </row>
    <row r="19" spans="1:22" x14ac:dyDescent="0.25">
      <c r="A19" s="107">
        <v>3600</v>
      </c>
      <c r="B19" s="107" t="s">
        <v>125</v>
      </c>
      <c r="C19" s="107"/>
      <c r="D19" s="23" t="s">
        <v>82</v>
      </c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2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125</v>
      </c>
      <c r="C20" s="48"/>
      <c r="D20" s="27" t="s">
        <v>83</v>
      </c>
      <c r="E20" s="113"/>
      <c r="F20" s="114"/>
      <c r="G20" s="113">
        <v>6.75</v>
      </c>
      <c r="H20" s="114"/>
      <c r="I20" s="113">
        <v>6.5</v>
      </c>
      <c r="J20" s="114"/>
      <c r="K20" s="113">
        <v>7.75</v>
      </c>
      <c r="L20" s="114"/>
      <c r="M20" s="113">
        <v>5.75</v>
      </c>
      <c r="N20" s="114"/>
      <c r="O20" s="113"/>
      <c r="P20" s="114"/>
      <c r="Q20" s="115"/>
      <c r="R20" s="116"/>
      <c r="S20" s="25">
        <f t="shared" si="2"/>
        <v>26.75</v>
      </c>
      <c r="T20" s="25">
        <f t="shared" si="0"/>
        <v>25.25</v>
      </c>
      <c r="U20" s="28">
        <v>1.5</v>
      </c>
      <c r="V20" s="28"/>
    </row>
    <row r="21" spans="1:22" x14ac:dyDescent="0.25">
      <c r="A21" s="48">
        <v>3600</v>
      </c>
      <c r="B21" s="48" t="s">
        <v>125</v>
      </c>
      <c r="C21" s="48"/>
      <c r="D21" s="27" t="s">
        <v>84</v>
      </c>
      <c r="E21" s="113"/>
      <c r="F21" s="114"/>
      <c r="G21" s="113">
        <v>1.5</v>
      </c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48" t="s">
        <v>125</v>
      </c>
      <c r="C22" s="48"/>
      <c r="D22" s="27" t="s">
        <v>85</v>
      </c>
      <c r="E22" s="113"/>
      <c r="F22" s="114"/>
      <c r="G22" s="113">
        <v>0.25</v>
      </c>
      <c r="H22" s="114"/>
      <c r="I22" s="113">
        <v>0.25</v>
      </c>
      <c r="J22" s="114"/>
      <c r="K22" s="113">
        <v>0.25</v>
      </c>
      <c r="L22" s="114"/>
      <c r="M22" s="113">
        <v>0.25</v>
      </c>
      <c r="N22" s="114"/>
      <c r="O22" s="113"/>
      <c r="P22" s="114"/>
      <c r="Q22" s="115"/>
      <c r="R22" s="116"/>
      <c r="S22" s="25">
        <f t="shared" si="2"/>
        <v>1</v>
      </c>
      <c r="T22" s="25">
        <f t="shared" si="0"/>
        <v>1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5">
        <v>8</v>
      </c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25">
        <f t="shared" si="1"/>
        <v>8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15"/>
      <c r="F24" s="116"/>
      <c r="G24" s="115"/>
      <c r="H24" s="116"/>
      <c r="I24" s="115"/>
      <c r="J24" s="116"/>
      <c r="K24" s="115"/>
      <c r="L24" s="116"/>
      <c r="M24" s="115"/>
      <c r="N24" s="116"/>
      <c r="O24" s="115"/>
      <c r="P24" s="116"/>
      <c r="Q24" s="115"/>
      <c r="R24" s="116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20">
        <f>SUM(E4:E24)</f>
        <v>8</v>
      </c>
      <c r="F25" s="121"/>
      <c r="G25" s="120">
        <f>SUM(G4:G24)</f>
        <v>8.5</v>
      </c>
      <c r="H25" s="121"/>
      <c r="I25" s="120">
        <f>SUM(I4:I24)</f>
        <v>7</v>
      </c>
      <c r="J25" s="121"/>
      <c r="K25" s="120">
        <f>SUM(K4:K24)</f>
        <v>8.5</v>
      </c>
      <c r="L25" s="121"/>
      <c r="M25" s="120">
        <f>SUM(M4:M24)</f>
        <v>8.5</v>
      </c>
      <c r="N25" s="121"/>
      <c r="O25" s="120">
        <f>SUM(O4:O24)</f>
        <v>0</v>
      </c>
      <c r="P25" s="121"/>
      <c r="Q25" s="120">
        <f>SUM(Q4:Q24)</f>
        <v>0</v>
      </c>
      <c r="R25" s="121"/>
      <c r="S25" s="25">
        <f t="shared" si="1"/>
        <v>40.5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31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0.5</v>
      </c>
      <c r="I27" s="32"/>
      <c r="J27" s="32">
        <f>SUM(I25)-J26</f>
        <v>-1</v>
      </c>
      <c r="K27" s="32"/>
      <c r="L27" s="32">
        <f>SUM(K25)-L26</f>
        <v>0.5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0.5</v>
      </c>
      <c r="T27" s="28"/>
      <c r="U27" s="28">
        <f>SUM(U4:U26)</f>
        <v>1.5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31</v>
      </c>
      <c r="I30" s="2">
        <v>3600</v>
      </c>
    </row>
    <row r="31" spans="1:22" x14ac:dyDescent="0.25">
      <c r="A31" s="16" t="s">
        <v>26</v>
      </c>
      <c r="C31" s="41">
        <f>U27</f>
        <v>1.5</v>
      </c>
      <c r="D31" s="33"/>
      <c r="I31" s="45">
        <v>31.25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8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40.5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1" sqref="A21:XFD21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Normal="100" workbookViewId="0">
      <selection activeCell="A21" sqref="A21:XFD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19.04.2015</v>
      </c>
      <c r="B2" s="69"/>
      <c r="C2" s="69"/>
      <c r="D2" s="6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/>
      <c r="J3" s="54"/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02">
        <v>6435</v>
      </c>
      <c r="B4" s="112" t="s">
        <v>122</v>
      </c>
      <c r="C4" s="48">
        <v>79</v>
      </c>
      <c r="D4" s="39" t="s">
        <v>72</v>
      </c>
      <c r="E4" s="118">
        <v>6.5</v>
      </c>
      <c r="F4" s="118"/>
      <c r="G4" s="118"/>
      <c r="H4" s="118"/>
      <c r="I4" s="119"/>
      <c r="J4" s="114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6.5</v>
      </c>
      <c r="T4" s="25">
        <f t="shared" ref="T4:T24" si="0">SUM(S4-U4-V4)</f>
        <v>6.5</v>
      </c>
      <c r="U4" s="28"/>
      <c r="V4" s="28"/>
    </row>
    <row r="5" spans="1:22" x14ac:dyDescent="0.25">
      <c r="A5" s="48">
        <v>6435</v>
      </c>
      <c r="B5" s="112" t="s">
        <v>122</v>
      </c>
      <c r="C5" s="50">
        <v>84</v>
      </c>
      <c r="D5" s="39" t="s">
        <v>67</v>
      </c>
      <c r="E5" s="113">
        <v>1.5</v>
      </c>
      <c r="F5" s="114"/>
      <c r="G5" s="113">
        <v>2</v>
      </c>
      <c r="H5" s="114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7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48">
        <v>6436</v>
      </c>
      <c r="B6" s="112" t="s">
        <v>123</v>
      </c>
      <c r="C6" s="50">
        <v>7</v>
      </c>
      <c r="D6" s="39" t="s">
        <v>78</v>
      </c>
      <c r="E6" s="113"/>
      <c r="F6" s="114"/>
      <c r="G6" s="113">
        <v>5.5</v>
      </c>
      <c r="H6" s="114"/>
      <c r="I6" s="119"/>
      <c r="J6" s="114"/>
      <c r="K6" s="113">
        <v>5</v>
      </c>
      <c r="L6" s="114"/>
      <c r="M6" s="113"/>
      <c r="N6" s="114"/>
      <c r="O6" s="113"/>
      <c r="P6" s="114"/>
      <c r="Q6" s="115"/>
      <c r="R6" s="116"/>
      <c r="S6" s="25">
        <f t="shared" si="1"/>
        <v>10.5</v>
      </c>
      <c r="T6" s="25">
        <f t="shared" si="0"/>
        <v>10.5</v>
      </c>
      <c r="U6" s="28"/>
      <c r="V6" s="28"/>
    </row>
    <row r="7" spans="1:22" x14ac:dyDescent="0.25">
      <c r="A7" s="48">
        <v>6435</v>
      </c>
      <c r="B7" s="112" t="s">
        <v>122</v>
      </c>
      <c r="C7" s="50">
        <v>82</v>
      </c>
      <c r="D7" s="58" t="s">
        <v>106</v>
      </c>
      <c r="E7" s="113"/>
      <c r="F7" s="114"/>
      <c r="G7" s="113"/>
      <c r="H7" s="114"/>
      <c r="I7" s="119"/>
      <c r="J7" s="114"/>
      <c r="K7" s="113">
        <v>0.5</v>
      </c>
      <c r="L7" s="114"/>
      <c r="M7" s="113"/>
      <c r="N7" s="114"/>
      <c r="O7" s="113"/>
      <c r="P7" s="114"/>
      <c r="Q7" s="115"/>
      <c r="R7" s="11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6435</v>
      </c>
      <c r="B8" s="112" t="s">
        <v>122</v>
      </c>
      <c r="C8" s="50">
        <v>62</v>
      </c>
      <c r="D8" s="58" t="s">
        <v>109</v>
      </c>
      <c r="E8" s="113"/>
      <c r="F8" s="114"/>
      <c r="G8" s="113"/>
      <c r="H8" s="114"/>
      <c r="I8" s="119"/>
      <c r="J8" s="114"/>
      <c r="K8" s="113"/>
      <c r="L8" s="114"/>
      <c r="M8" s="113">
        <v>2</v>
      </c>
      <c r="N8" s="114"/>
      <c r="O8" s="113"/>
      <c r="P8" s="114"/>
      <c r="Q8" s="115"/>
      <c r="R8" s="116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6486</v>
      </c>
      <c r="B9" s="112" t="s">
        <v>124</v>
      </c>
      <c r="C9" s="50">
        <v>17</v>
      </c>
      <c r="D9" s="39" t="s">
        <v>115</v>
      </c>
      <c r="E9" s="113"/>
      <c r="F9" s="114"/>
      <c r="G9" s="113"/>
      <c r="H9" s="114"/>
      <c r="I9" s="113"/>
      <c r="J9" s="114"/>
      <c r="K9" s="113"/>
      <c r="L9" s="114"/>
      <c r="M9" s="113">
        <v>1</v>
      </c>
      <c r="N9" s="114"/>
      <c r="O9" s="113"/>
      <c r="P9" s="114"/>
      <c r="Q9" s="115"/>
      <c r="R9" s="116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8">
        <v>6486</v>
      </c>
      <c r="B10" s="112" t="s">
        <v>124</v>
      </c>
      <c r="C10" s="50">
        <v>18</v>
      </c>
      <c r="D10" s="39" t="s">
        <v>115</v>
      </c>
      <c r="E10" s="113"/>
      <c r="F10" s="114"/>
      <c r="G10" s="113"/>
      <c r="H10" s="114"/>
      <c r="I10" s="113"/>
      <c r="J10" s="114"/>
      <c r="K10" s="113"/>
      <c r="L10" s="114"/>
      <c r="M10" s="113">
        <v>1</v>
      </c>
      <c r="N10" s="114"/>
      <c r="O10" s="113"/>
      <c r="P10" s="114"/>
      <c r="Q10" s="115"/>
      <c r="R10" s="116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8">
        <v>6486</v>
      </c>
      <c r="B11" s="112" t="s">
        <v>124</v>
      </c>
      <c r="C11" s="48">
        <v>19</v>
      </c>
      <c r="D11" s="39" t="s">
        <v>115</v>
      </c>
      <c r="E11" s="113"/>
      <c r="F11" s="114"/>
      <c r="G11" s="113"/>
      <c r="H11" s="114"/>
      <c r="I11" s="113"/>
      <c r="J11" s="114"/>
      <c r="K11" s="113"/>
      <c r="L11" s="114"/>
      <c r="M11" s="113">
        <v>1</v>
      </c>
      <c r="N11" s="114"/>
      <c r="O11" s="113"/>
      <c r="P11" s="114"/>
      <c r="Q11" s="115"/>
      <c r="R11" s="116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8">
        <v>6435</v>
      </c>
      <c r="B12" s="112" t="s">
        <v>122</v>
      </c>
      <c r="C12" s="50">
        <v>36</v>
      </c>
      <c r="D12" s="39" t="s">
        <v>103</v>
      </c>
      <c r="E12" s="113"/>
      <c r="F12" s="114"/>
      <c r="G12" s="113"/>
      <c r="H12" s="114"/>
      <c r="I12" s="113"/>
      <c r="J12" s="114"/>
      <c r="K12" s="113"/>
      <c r="L12" s="114"/>
      <c r="M12" s="113">
        <v>1</v>
      </c>
      <c r="N12" s="114"/>
      <c r="O12" s="113"/>
      <c r="P12" s="114"/>
      <c r="Q12" s="115"/>
      <c r="R12" s="116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8">
        <v>6435</v>
      </c>
      <c r="B13" s="112" t="s">
        <v>122</v>
      </c>
      <c r="C13" s="50">
        <v>34</v>
      </c>
      <c r="D13" s="58" t="s">
        <v>103</v>
      </c>
      <c r="E13" s="113"/>
      <c r="F13" s="114"/>
      <c r="G13" s="113"/>
      <c r="H13" s="114"/>
      <c r="I13" s="113"/>
      <c r="J13" s="114"/>
      <c r="K13" s="113"/>
      <c r="L13" s="114"/>
      <c r="M13" s="113">
        <v>2</v>
      </c>
      <c r="N13" s="114"/>
      <c r="O13" s="113"/>
      <c r="P13" s="114"/>
      <c r="Q13" s="115"/>
      <c r="R13" s="116"/>
      <c r="S13" s="25">
        <f>E13+G13+I13+K13+M13+O13+Q13</f>
        <v>2</v>
      </c>
      <c r="T13" s="25">
        <f>SUM(S13-U13-V13)</f>
        <v>2</v>
      </c>
      <c r="U13" s="28"/>
      <c r="V13" s="28"/>
    </row>
    <row r="14" spans="1:22" x14ac:dyDescent="0.25">
      <c r="A14" s="48"/>
      <c r="B14" s="48"/>
      <c r="C14" s="50"/>
      <c r="D14" s="39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100"/>
      <c r="B15" s="48"/>
      <c r="C15" s="48"/>
      <c r="D15" s="47" t="s">
        <v>50</v>
      </c>
      <c r="E15" s="113"/>
      <c r="F15" s="114"/>
      <c r="G15" s="113"/>
      <c r="H15" s="114"/>
      <c r="I15" s="113">
        <v>8</v>
      </c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ref="S15:S19" si="4">E15+G15+I15+K15+M15+O15+Q15</f>
        <v>8</v>
      </c>
      <c r="T15" s="25">
        <f t="shared" ref="T15:T19" si="5">SUM(S15-U15-V15)</f>
        <v>8</v>
      </c>
      <c r="U15" s="28"/>
      <c r="V15" s="28"/>
    </row>
    <row r="16" spans="1:22" x14ac:dyDescent="0.25">
      <c r="A16" s="48"/>
      <c r="B16" s="48"/>
      <c r="C16" s="50"/>
      <c r="D16" s="103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ref="S17" si="6">E17+G17+I17+K17+M17+O17+Q17</f>
        <v>0</v>
      </c>
      <c r="T17" s="25">
        <f t="shared" ref="T17" si="7">SUM(S17-U17-V17)</f>
        <v>0</v>
      </c>
      <c r="U17" s="28"/>
      <c r="V17" s="28"/>
    </row>
    <row r="18" spans="1:22" x14ac:dyDescent="0.25">
      <c r="A18" s="48"/>
      <c r="B18" s="48"/>
      <c r="C18" s="50"/>
      <c r="D18" s="39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3"/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2"/>
      <c r="B22" s="48"/>
      <c r="C22" s="48"/>
      <c r="D22" s="27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3"/>
      <c r="P22" s="114"/>
      <c r="Q22" s="115"/>
      <c r="R22" s="116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93"/>
      <c r="B23" s="48"/>
      <c r="C23" s="48"/>
      <c r="D23" s="59"/>
      <c r="E23" s="113"/>
      <c r="F23" s="114"/>
      <c r="G23" s="113"/>
      <c r="H23" s="114"/>
      <c r="I23" s="113"/>
      <c r="J23" s="114"/>
      <c r="K23" s="113"/>
      <c r="L23" s="114"/>
      <c r="M23" s="113"/>
      <c r="N23" s="114"/>
      <c r="O23" s="113"/>
      <c r="P23" s="114"/>
      <c r="Q23" s="115"/>
      <c r="R23" s="116"/>
      <c r="S23" s="25">
        <f t="shared" si="1"/>
        <v>0</v>
      </c>
      <c r="T23" s="25">
        <f t="shared" si="0"/>
        <v>0</v>
      </c>
      <c r="U23" s="28"/>
      <c r="V23" s="28"/>
    </row>
    <row r="24" spans="1:22" s="17" customFormat="1" x14ac:dyDescent="0.25">
      <c r="A24" s="81">
        <v>3600</v>
      </c>
      <c r="B24" s="48" t="s">
        <v>125</v>
      </c>
      <c r="C24" s="48"/>
      <c r="D24" s="59" t="s">
        <v>63</v>
      </c>
      <c r="E24" s="113"/>
      <c r="F24" s="114"/>
      <c r="G24" s="113">
        <v>0.5</v>
      </c>
      <c r="H24" s="114"/>
      <c r="I24" s="113"/>
      <c r="J24" s="114"/>
      <c r="K24" s="113">
        <v>2.5</v>
      </c>
      <c r="L24" s="114"/>
      <c r="M24" s="113"/>
      <c r="N24" s="114"/>
      <c r="O24" s="113"/>
      <c r="P24" s="114"/>
      <c r="Q24" s="115"/>
      <c r="R24" s="116"/>
      <c r="S24" s="25">
        <f t="shared" si="1"/>
        <v>3</v>
      </c>
      <c r="T24" s="25">
        <f t="shared" si="0"/>
        <v>3</v>
      </c>
      <c r="U24" s="28"/>
      <c r="V24" s="28"/>
    </row>
    <row r="25" spans="1:22" s="17" customFormat="1" x14ac:dyDescent="0.25">
      <c r="A25" s="53" t="s">
        <v>37</v>
      </c>
      <c r="B25" s="53"/>
      <c r="C25" s="69"/>
      <c r="D25" s="69"/>
      <c r="E25" s="115"/>
      <c r="F25" s="116"/>
      <c r="G25" s="115"/>
      <c r="H25" s="116"/>
      <c r="I25" s="115"/>
      <c r="J25" s="116"/>
      <c r="K25" s="115"/>
      <c r="L25" s="116"/>
      <c r="M25" s="115"/>
      <c r="N25" s="116"/>
      <c r="O25" s="115"/>
      <c r="P25" s="116"/>
      <c r="Q25" s="115"/>
      <c r="R25" s="116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69"/>
      <c r="D26" s="69"/>
      <c r="E26" s="115"/>
      <c r="F26" s="116"/>
      <c r="G26" s="115"/>
      <c r="H26" s="116"/>
      <c r="I26" s="115"/>
      <c r="J26" s="116"/>
      <c r="K26" s="115"/>
      <c r="L26" s="116"/>
      <c r="M26" s="115"/>
      <c r="N26" s="116"/>
      <c r="O26" s="115"/>
      <c r="P26" s="116"/>
      <c r="Q26" s="115"/>
      <c r="R26" s="116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0">
        <f>SUM(E4:E26)</f>
        <v>8</v>
      </c>
      <c r="F27" s="121"/>
      <c r="G27" s="120">
        <f>SUM(G4:G26)</f>
        <v>8</v>
      </c>
      <c r="H27" s="121"/>
      <c r="I27" s="120">
        <f>SUM(I4:I26)</f>
        <v>8</v>
      </c>
      <c r="J27" s="121"/>
      <c r="K27" s="120">
        <f>SUM(K4:K26)</f>
        <v>8</v>
      </c>
      <c r="L27" s="121"/>
      <c r="M27" s="120">
        <f>SUM(M4:M26)</f>
        <v>8</v>
      </c>
      <c r="N27" s="121"/>
      <c r="O27" s="120">
        <f>SUM(O4:O26)</f>
        <v>0</v>
      </c>
      <c r="P27" s="121"/>
      <c r="Q27" s="120">
        <f>SUM(Q4:Q26)</f>
        <v>0</v>
      </c>
      <c r="R27" s="121"/>
      <c r="S27" s="25">
        <f t="shared" si="1"/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70"/>
      <c r="F28" s="71">
        <v>8</v>
      </c>
      <c r="G28" s="70"/>
      <c r="H28" s="71">
        <v>8</v>
      </c>
      <c r="I28" s="70"/>
      <c r="J28" s="71">
        <v>8</v>
      </c>
      <c r="K28" s="70"/>
      <c r="L28" s="71">
        <v>8</v>
      </c>
      <c r="M28" s="70"/>
      <c r="N28" s="71">
        <v>8</v>
      </c>
      <c r="O28" s="70"/>
      <c r="P28" s="71"/>
      <c r="Q28" s="70"/>
      <c r="R28" s="7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40</v>
      </c>
      <c r="I32" s="2">
        <v>3600</v>
      </c>
      <c r="S32" s="16"/>
    </row>
    <row r="33" spans="1:19" x14ac:dyDescent="0.25">
      <c r="A33" s="16" t="s">
        <v>26</v>
      </c>
      <c r="C33" s="41">
        <f>U29</f>
        <v>0</v>
      </c>
      <c r="D33" s="33"/>
      <c r="I33" s="45">
        <f>SUM(S22:S24)</f>
        <v>3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40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A21" sqref="A21:XFD21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19.04.2015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2" t="s">
        <v>122</v>
      </c>
      <c r="C4" s="50">
        <v>41</v>
      </c>
      <c r="D4" s="58" t="s">
        <v>66</v>
      </c>
      <c r="E4" s="118">
        <v>2</v>
      </c>
      <c r="F4" s="118"/>
      <c r="G4" s="118">
        <v>2</v>
      </c>
      <c r="H4" s="118"/>
      <c r="I4" s="118">
        <v>2.5</v>
      </c>
      <c r="J4" s="118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6.5</v>
      </c>
      <c r="T4" s="25">
        <f t="shared" ref="T4:T17" si="0">SUM(S4-U4-V4)</f>
        <v>6.5</v>
      </c>
      <c r="U4" s="28"/>
      <c r="V4" s="28"/>
    </row>
    <row r="5" spans="1:22" x14ac:dyDescent="0.25">
      <c r="A5" s="48">
        <v>6435</v>
      </c>
      <c r="B5" s="112" t="s">
        <v>122</v>
      </c>
      <c r="C5" s="50">
        <v>84</v>
      </c>
      <c r="D5" s="58" t="s">
        <v>67</v>
      </c>
      <c r="E5" s="118">
        <v>4</v>
      </c>
      <c r="F5" s="118"/>
      <c r="G5" s="118"/>
      <c r="H5" s="118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0" si="1">E5+G5+I5+K5+M5+O5+Q5</f>
        <v>4</v>
      </c>
      <c r="T5" s="25">
        <f t="shared" si="0"/>
        <v>4</v>
      </c>
      <c r="U5" s="28"/>
      <c r="V5" s="28"/>
    </row>
    <row r="6" spans="1:22" x14ac:dyDescent="0.25">
      <c r="A6" s="48">
        <v>6435</v>
      </c>
      <c r="B6" s="112" t="s">
        <v>122</v>
      </c>
      <c r="C6" s="48">
        <v>12</v>
      </c>
      <c r="D6" s="39" t="s">
        <v>79</v>
      </c>
      <c r="E6" s="113">
        <v>2</v>
      </c>
      <c r="F6" s="114"/>
      <c r="G6" s="118">
        <v>6</v>
      </c>
      <c r="H6" s="118"/>
      <c r="I6" s="119">
        <v>5.5</v>
      </c>
      <c r="J6" s="114"/>
      <c r="K6" s="113">
        <v>6</v>
      </c>
      <c r="L6" s="114"/>
      <c r="M6" s="113">
        <v>5.5</v>
      </c>
      <c r="N6" s="114"/>
      <c r="O6" s="113"/>
      <c r="P6" s="114"/>
      <c r="Q6" s="115"/>
      <c r="R6" s="116"/>
      <c r="S6" s="25">
        <f t="shared" si="1"/>
        <v>25</v>
      </c>
      <c r="T6" s="25">
        <f t="shared" si="0"/>
        <v>25</v>
      </c>
      <c r="U6" s="28"/>
      <c r="V6" s="28"/>
    </row>
    <row r="7" spans="1:22" x14ac:dyDescent="0.25">
      <c r="A7" s="48">
        <v>6486</v>
      </c>
      <c r="B7" s="112" t="s">
        <v>124</v>
      </c>
      <c r="C7" s="50">
        <v>20</v>
      </c>
      <c r="D7" s="39" t="s">
        <v>103</v>
      </c>
      <c r="E7" s="118"/>
      <c r="F7" s="118"/>
      <c r="G7" s="118"/>
      <c r="H7" s="118"/>
      <c r="I7" s="119"/>
      <c r="J7" s="114"/>
      <c r="K7" s="113">
        <v>1.5</v>
      </c>
      <c r="L7" s="114"/>
      <c r="M7" s="113">
        <v>1.5</v>
      </c>
      <c r="N7" s="114"/>
      <c r="O7" s="113"/>
      <c r="P7" s="114"/>
      <c r="Q7" s="115"/>
      <c r="R7" s="116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8">
        <v>605</v>
      </c>
      <c r="B8" s="112" t="s">
        <v>132</v>
      </c>
      <c r="C8" s="50">
        <v>1</v>
      </c>
      <c r="D8" s="39" t="s">
        <v>103</v>
      </c>
      <c r="E8" s="118"/>
      <c r="F8" s="118"/>
      <c r="G8" s="118"/>
      <c r="H8" s="118"/>
      <c r="I8" s="119"/>
      <c r="J8" s="114"/>
      <c r="K8" s="113"/>
      <c r="L8" s="114"/>
      <c r="M8" s="113">
        <v>1</v>
      </c>
      <c r="N8" s="114"/>
      <c r="O8" s="113"/>
      <c r="P8" s="114"/>
      <c r="Q8" s="115"/>
      <c r="R8" s="116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/>
      <c r="B9" s="48"/>
      <c r="C9" s="50"/>
      <c r="D9" s="39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2"/>
      <c r="B16" s="48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8">
        <v>3600</v>
      </c>
      <c r="B17" s="48" t="s">
        <v>125</v>
      </c>
      <c r="C17" s="48"/>
      <c r="D17" s="59" t="s">
        <v>105</v>
      </c>
      <c r="E17" s="113"/>
      <c r="F17" s="114"/>
      <c r="G17" s="113"/>
      <c r="H17" s="114"/>
      <c r="I17" s="113"/>
      <c r="J17" s="114"/>
      <c r="K17" s="113">
        <v>0.5</v>
      </c>
      <c r="L17" s="114"/>
      <c r="M17" s="113"/>
      <c r="N17" s="114"/>
      <c r="O17" s="113"/>
      <c r="P17" s="114"/>
      <c r="Q17" s="115"/>
      <c r="R17" s="116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SUM(S17)</f>
        <v>0.5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A21" sqref="A21:XFD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19.04.2015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2" t="s">
        <v>122</v>
      </c>
      <c r="C4" s="50">
        <v>12</v>
      </c>
      <c r="D4" s="58" t="s">
        <v>68</v>
      </c>
      <c r="E4" s="118">
        <v>5.75</v>
      </c>
      <c r="F4" s="118"/>
      <c r="G4" s="118"/>
      <c r="H4" s="118"/>
      <c r="I4" s="118"/>
      <c r="J4" s="118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5.75</v>
      </c>
      <c r="T4" s="25">
        <f t="shared" ref="T4:T21" si="0">SUM(S4-U4-V4)</f>
        <v>5.75</v>
      </c>
      <c r="U4" s="28"/>
      <c r="V4" s="28"/>
    </row>
    <row r="5" spans="1:22" x14ac:dyDescent="0.25">
      <c r="A5" s="48">
        <v>6436</v>
      </c>
      <c r="B5" s="112" t="s">
        <v>123</v>
      </c>
      <c r="C5" s="48">
        <v>7</v>
      </c>
      <c r="D5" s="27" t="s">
        <v>67</v>
      </c>
      <c r="E5" s="118">
        <v>1.5</v>
      </c>
      <c r="F5" s="118"/>
      <c r="G5" s="118"/>
      <c r="H5" s="118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4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8">
        <v>6445</v>
      </c>
      <c r="B6" s="112" t="s">
        <v>126</v>
      </c>
      <c r="C6" s="50">
        <v>12</v>
      </c>
      <c r="D6" s="58" t="s">
        <v>80</v>
      </c>
      <c r="E6" s="118"/>
      <c r="F6" s="118"/>
      <c r="G6" s="118">
        <v>5</v>
      </c>
      <c r="H6" s="118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48">
        <v>6445</v>
      </c>
      <c r="B7" s="112" t="s">
        <v>126</v>
      </c>
      <c r="C7" s="50">
        <v>13</v>
      </c>
      <c r="D7" s="58" t="s">
        <v>76</v>
      </c>
      <c r="E7" s="118"/>
      <c r="F7" s="118"/>
      <c r="G7" s="118">
        <v>1.25</v>
      </c>
      <c r="H7" s="118"/>
      <c r="I7" s="113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1.25</v>
      </c>
      <c r="T7" s="25">
        <f t="shared" si="0"/>
        <v>1.25</v>
      </c>
      <c r="U7" s="28"/>
      <c r="V7" s="28"/>
    </row>
    <row r="8" spans="1:22" x14ac:dyDescent="0.25">
      <c r="A8" s="48">
        <v>6489</v>
      </c>
      <c r="B8" s="112" t="s">
        <v>127</v>
      </c>
      <c r="C8" s="50">
        <v>2</v>
      </c>
      <c r="D8" s="58" t="s">
        <v>67</v>
      </c>
      <c r="E8" s="118"/>
      <c r="F8" s="118"/>
      <c r="G8" s="118">
        <v>1.75</v>
      </c>
      <c r="H8" s="118"/>
      <c r="I8" s="113">
        <v>3.25</v>
      </c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5</v>
      </c>
      <c r="T8" s="25">
        <f t="shared" si="0"/>
        <v>5</v>
      </c>
      <c r="U8" s="28"/>
      <c r="V8" s="28"/>
    </row>
    <row r="9" spans="1:22" x14ac:dyDescent="0.25">
      <c r="A9" s="48">
        <v>6435</v>
      </c>
      <c r="B9" s="112" t="s">
        <v>122</v>
      </c>
      <c r="C9" s="50">
        <v>82</v>
      </c>
      <c r="D9" s="58" t="s">
        <v>106</v>
      </c>
      <c r="E9" s="118"/>
      <c r="F9" s="118"/>
      <c r="G9" s="118"/>
      <c r="H9" s="118"/>
      <c r="I9" s="113">
        <v>4.75</v>
      </c>
      <c r="J9" s="114"/>
      <c r="K9" s="113">
        <v>7.5</v>
      </c>
      <c r="L9" s="114"/>
      <c r="M9" s="113"/>
      <c r="N9" s="114"/>
      <c r="O9" s="113"/>
      <c r="P9" s="114"/>
      <c r="Q9" s="115"/>
      <c r="R9" s="116"/>
      <c r="S9" s="25">
        <f t="shared" si="1"/>
        <v>12.25</v>
      </c>
      <c r="T9" s="25">
        <f t="shared" si="0"/>
        <v>12.25</v>
      </c>
      <c r="U9" s="28"/>
      <c r="V9" s="28"/>
    </row>
    <row r="10" spans="1:22" x14ac:dyDescent="0.25">
      <c r="A10" s="48">
        <v>6436</v>
      </c>
      <c r="B10" s="112" t="s">
        <v>123</v>
      </c>
      <c r="C10" s="48">
        <v>7</v>
      </c>
      <c r="D10" s="27" t="s">
        <v>67</v>
      </c>
      <c r="E10" s="113"/>
      <c r="F10" s="114"/>
      <c r="G10" s="118"/>
      <c r="H10" s="118"/>
      <c r="I10" s="113"/>
      <c r="J10" s="114"/>
      <c r="K10" s="113">
        <v>0.5</v>
      </c>
      <c r="L10" s="114"/>
      <c r="M10" s="113">
        <v>0.75</v>
      </c>
      <c r="N10" s="114"/>
      <c r="O10" s="113"/>
      <c r="P10" s="114"/>
      <c r="Q10" s="115"/>
      <c r="R10" s="116"/>
      <c r="S10" s="25">
        <f t="shared" si="1"/>
        <v>1.25</v>
      </c>
      <c r="T10" s="25">
        <f t="shared" si="0"/>
        <v>1.25</v>
      </c>
      <c r="U10" s="28"/>
      <c r="V10" s="28"/>
    </row>
    <row r="11" spans="1:22" x14ac:dyDescent="0.25">
      <c r="A11" s="48">
        <v>6435</v>
      </c>
      <c r="B11" s="112" t="s">
        <v>122</v>
      </c>
      <c r="C11" s="50">
        <v>36</v>
      </c>
      <c r="D11" s="58" t="s">
        <v>90</v>
      </c>
      <c r="E11" s="113"/>
      <c r="F11" s="114"/>
      <c r="G11" s="118"/>
      <c r="H11" s="118"/>
      <c r="I11" s="113"/>
      <c r="J11" s="114"/>
      <c r="K11" s="113"/>
      <c r="L11" s="114"/>
      <c r="M11" s="113">
        <v>7.25</v>
      </c>
      <c r="N11" s="114"/>
      <c r="O11" s="113"/>
      <c r="P11" s="114"/>
      <c r="Q11" s="115"/>
      <c r="R11" s="116"/>
      <c r="S11" s="25">
        <f t="shared" si="1"/>
        <v>7.25</v>
      </c>
      <c r="T11" s="25">
        <f t="shared" si="0"/>
        <v>7.25</v>
      </c>
      <c r="U11" s="28"/>
      <c r="V11" s="28"/>
    </row>
    <row r="12" spans="1:22" x14ac:dyDescent="0.25">
      <c r="A12" s="48"/>
      <c r="B12" s="48"/>
      <c r="C12" s="50"/>
      <c r="D12" s="58"/>
      <c r="E12" s="113"/>
      <c r="F12" s="114"/>
      <c r="G12" s="118"/>
      <c r="H12" s="118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8"/>
      <c r="E13" s="113"/>
      <c r="F13" s="114"/>
      <c r="G13" s="118"/>
      <c r="H13" s="118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3"/>
      <c r="B14" s="48"/>
      <c r="C14" s="48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93"/>
      <c r="B15" s="48"/>
      <c r="C15" s="48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6"/>
      <c r="B16" s="48"/>
      <c r="C16" s="48"/>
      <c r="D16" s="59"/>
      <c r="E16" s="113"/>
      <c r="F16" s="114"/>
      <c r="G16" s="118"/>
      <c r="H16" s="118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96"/>
      <c r="B17" s="48"/>
      <c r="C17" s="48"/>
      <c r="D17" s="27"/>
      <c r="E17" s="113"/>
      <c r="F17" s="114"/>
      <c r="G17" s="118"/>
      <c r="H17" s="118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6"/>
      <c r="B18" s="48"/>
      <c r="C18" s="48"/>
      <c r="D18" s="27"/>
      <c r="E18" s="113"/>
      <c r="F18" s="114"/>
      <c r="G18" s="118"/>
      <c r="H18" s="118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96"/>
      <c r="B19" s="48"/>
      <c r="C19" s="48"/>
      <c r="D19" s="27"/>
      <c r="E19" s="113"/>
      <c r="F19" s="114"/>
      <c r="G19" s="118"/>
      <c r="H19" s="118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95"/>
      <c r="B20" s="48"/>
      <c r="C20" s="48"/>
      <c r="D20" s="59"/>
      <c r="E20" s="113"/>
      <c r="F20" s="114"/>
      <c r="G20" s="118"/>
      <c r="H20" s="118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78">
        <v>3600</v>
      </c>
      <c r="B21" s="48" t="s">
        <v>125</v>
      </c>
      <c r="C21" s="48"/>
      <c r="D21" s="59" t="s">
        <v>81</v>
      </c>
      <c r="E21" s="113">
        <v>0.75</v>
      </c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1"/>
        <v>0.75</v>
      </c>
      <c r="T21" s="25">
        <f t="shared" si="0"/>
        <v>0.75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8</v>
      </c>
      <c r="F24" s="121"/>
      <c r="G24" s="120">
        <f>SUM(G4:G23)</f>
        <v>8</v>
      </c>
      <c r="H24" s="121"/>
      <c r="I24" s="120">
        <f>SUM(I4:I23)</f>
        <v>8</v>
      </c>
      <c r="J24" s="121"/>
      <c r="K24" s="120">
        <f>SUM(K4:K23)</f>
        <v>8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0.75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A21" sqref="A21:XFD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19.04.2015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12" t="s">
        <v>123</v>
      </c>
      <c r="C4" s="48">
        <v>7</v>
      </c>
      <c r="D4" s="59" t="s">
        <v>70</v>
      </c>
      <c r="E4" s="118">
        <v>8</v>
      </c>
      <c r="F4" s="118"/>
      <c r="G4" s="118">
        <v>6.5</v>
      </c>
      <c r="H4" s="118"/>
      <c r="I4" s="118"/>
      <c r="J4" s="118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14.5</v>
      </c>
      <c r="T4" s="25">
        <f t="shared" ref="T4:T20" si="0">SUM(S4-U4-V4)</f>
        <v>14.5</v>
      </c>
      <c r="U4" s="28"/>
      <c r="V4" s="28"/>
    </row>
    <row r="5" spans="1:22" x14ac:dyDescent="0.25">
      <c r="A5" s="48">
        <v>6435</v>
      </c>
      <c r="B5" s="112" t="s">
        <v>122</v>
      </c>
      <c r="C5" s="50">
        <v>41</v>
      </c>
      <c r="D5" s="39" t="s">
        <v>87</v>
      </c>
      <c r="E5" s="118"/>
      <c r="F5" s="118"/>
      <c r="G5" s="118">
        <v>1</v>
      </c>
      <c r="H5" s="118"/>
      <c r="I5" s="118">
        <v>2.5</v>
      </c>
      <c r="J5" s="118"/>
      <c r="K5" s="118"/>
      <c r="L5" s="118"/>
      <c r="M5" s="118"/>
      <c r="N5" s="118"/>
      <c r="O5" s="113"/>
      <c r="P5" s="114"/>
      <c r="Q5" s="115"/>
      <c r="R5" s="116"/>
      <c r="S5" s="25">
        <f t="shared" ref="S5:S23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48">
        <v>6428</v>
      </c>
      <c r="B6" s="112" t="s">
        <v>128</v>
      </c>
      <c r="C6" s="50">
        <v>13</v>
      </c>
      <c r="D6" s="39" t="s">
        <v>88</v>
      </c>
      <c r="E6" s="118"/>
      <c r="F6" s="118"/>
      <c r="G6" s="118"/>
      <c r="H6" s="118"/>
      <c r="I6" s="119">
        <v>3</v>
      </c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8">
        <v>6505</v>
      </c>
      <c r="B7" s="112" t="s">
        <v>132</v>
      </c>
      <c r="C7" s="48">
        <v>1</v>
      </c>
      <c r="D7" s="27" t="s">
        <v>90</v>
      </c>
      <c r="E7" s="118"/>
      <c r="F7" s="118"/>
      <c r="G7" s="118"/>
      <c r="H7" s="118"/>
      <c r="I7" s="119">
        <v>2.5</v>
      </c>
      <c r="J7" s="114"/>
      <c r="K7" s="113">
        <v>8</v>
      </c>
      <c r="L7" s="114"/>
      <c r="M7" s="113">
        <v>8</v>
      </c>
      <c r="N7" s="114"/>
      <c r="O7" s="113"/>
      <c r="P7" s="114"/>
      <c r="Q7" s="115"/>
      <c r="R7" s="116"/>
      <c r="S7" s="25">
        <f t="shared" si="1"/>
        <v>18.5</v>
      </c>
      <c r="T7" s="25">
        <f t="shared" si="0"/>
        <v>18.5</v>
      </c>
      <c r="U7" s="28"/>
      <c r="V7" s="28"/>
    </row>
    <row r="8" spans="1:22" x14ac:dyDescent="0.25">
      <c r="A8" s="100"/>
      <c r="B8" s="48"/>
      <c r="C8" s="48"/>
      <c r="D8" s="39"/>
      <c r="E8" s="118"/>
      <c r="F8" s="118"/>
      <c r="G8" s="118"/>
      <c r="H8" s="118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9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48"/>
      <c r="B14" s="51"/>
      <c r="C14" s="48"/>
      <c r="D14" s="39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58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8"/>
      <c r="B16" s="48"/>
      <c r="C16" s="48"/>
      <c r="D16" s="59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2"/>
      <c r="B17" s="48"/>
      <c r="C17" s="48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2"/>
      <c r="B19" s="82"/>
      <c r="C19" s="82"/>
      <c r="D19" s="23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125</v>
      </c>
      <c r="C20" s="48"/>
      <c r="D20" s="27" t="s">
        <v>116</v>
      </c>
      <c r="E20" s="113"/>
      <c r="F20" s="114"/>
      <c r="G20" s="113">
        <v>0.5</v>
      </c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5"/>
      <c r="R21" s="116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0">
        <f>SUM(E4:E22)</f>
        <v>8</v>
      </c>
      <c r="F23" s="121"/>
      <c r="G23" s="120">
        <f>SUM(G4:G22)</f>
        <v>8</v>
      </c>
      <c r="H23" s="121"/>
      <c r="I23" s="120">
        <f>SUM(I4:I22)</f>
        <v>8</v>
      </c>
      <c r="J23" s="121"/>
      <c r="K23" s="120">
        <f>SUM(K4:K22)</f>
        <v>8</v>
      </c>
      <c r="L23" s="121"/>
      <c r="M23" s="120">
        <f>SUM(M4:M22)</f>
        <v>8</v>
      </c>
      <c r="N23" s="121"/>
      <c r="O23" s="120">
        <f>SUM(O4:O22)</f>
        <v>0</v>
      </c>
      <c r="P23" s="121"/>
      <c r="Q23" s="120">
        <f>SUM(Q4:Q22)</f>
        <v>0</v>
      </c>
      <c r="R23" s="121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f>SUM(S19:S20)</f>
        <v>0.5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A21" sqref="A21:XFD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19.04.2015</v>
      </c>
      <c r="B2" s="66"/>
      <c r="C2" s="66"/>
      <c r="D2" s="66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67"/>
      <c r="P3" s="67"/>
      <c r="Q3" s="67"/>
      <c r="R3" s="67"/>
      <c r="S3" s="25"/>
      <c r="T3" s="25"/>
      <c r="U3" s="26"/>
      <c r="V3" s="26"/>
    </row>
    <row r="4" spans="1:22" x14ac:dyDescent="0.25">
      <c r="A4" s="48">
        <v>6435</v>
      </c>
      <c r="B4" s="112" t="s">
        <v>122</v>
      </c>
      <c r="C4" s="48">
        <v>55</v>
      </c>
      <c r="D4" s="27" t="s">
        <v>92</v>
      </c>
      <c r="E4" s="118">
        <v>7.5</v>
      </c>
      <c r="F4" s="118"/>
      <c r="G4" s="118">
        <v>8</v>
      </c>
      <c r="H4" s="118"/>
      <c r="I4" s="118">
        <v>4</v>
      </c>
      <c r="J4" s="118"/>
      <c r="K4" s="118">
        <v>2</v>
      </c>
      <c r="L4" s="118"/>
      <c r="M4" s="118">
        <v>0.5</v>
      </c>
      <c r="N4" s="118"/>
      <c r="O4" s="113"/>
      <c r="P4" s="114"/>
      <c r="Q4" s="115"/>
      <c r="R4" s="116"/>
      <c r="S4" s="25">
        <f>E4+G4+I4+K4+M4+O4+Q4</f>
        <v>22</v>
      </c>
      <c r="T4" s="25">
        <f t="shared" ref="T4:T17" si="0">SUM(S4-U4-V4)</f>
        <v>22</v>
      </c>
      <c r="U4" s="28"/>
      <c r="V4" s="28"/>
    </row>
    <row r="5" spans="1:22" x14ac:dyDescent="0.25">
      <c r="A5" s="48">
        <v>6435</v>
      </c>
      <c r="B5" s="112" t="s">
        <v>122</v>
      </c>
      <c r="C5" s="48">
        <v>76</v>
      </c>
      <c r="D5" s="27" t="s">
        <v>73</v>
      </c>
      <c r="E5" s="118">
        <v>0.5</v>
      </c>
      <c r="F5" s="118"/>
      <c r="G5" s="118"/>
      <c r="H5" s="118"/>
      <c r="I5" s="119"/>
      <c r="J5" s="114"/>
      <c r="K5" s="119"/>
      <c r="L5" s="114"/>
      <c r="M5" s="119"/>
      <c r="N5" s="114"/>
      <c r="O5" s="113"/>
      <c r="P5" s="114"/>
      <c r="Q5" s="115"/>
      <c r="R5" s="116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>
        <v>6436</v>
      </c>
      <c r="B6" s="112" t="s">
        <v>123</v>
      </c>
      <c r="C6" s="48">
        <v>7</v>
      </c>
      <c r="D6" s="39" t="s">
        <v>89</v>
      </c>
      <c r="E6" s="118"/>
      <c r="F6" s="118"/>
      <c r="G6" s="118"/>
      <c r="H6" s="118"/>
      <c r="I6" s="119">
        <v>0.5</v>
      </c>
      <c r="J6" s="114"/>
      <c r="K6" s="119"/>
      <c r="L6" s="114"/>
      <c r="M6" s="119"/>
      <c r="N6" s="114"/>
      <c r="O6" s="113"/>
      <c r="P6" s="114"/>
      <c r="Q6" s="115"/>
      <c r="R6" s="116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6505</v>
      </c>
      <c r="B7" s="112" t="s">
        <v>132</v>
      </c>
      <c r="C7" s="48">
        <v>1</v>
      </c>
      <c r="D7" s="27" t="s">
        <v>90</v>
      </c>
      <c r="E7" s="118"/>
      <c r="F7" s="118"/>
      <c r="G7" s="118"/>
      <c r="H7" s="118"/>
      <c r="I7" s="119">
        <v>1</v>
      </c>
      <c r="J7" s="114"/>
      <c r="K7" s="113"/>
      <c r="L7" s="114"/>
      <c r="M7" s="119"/>
      <c r="N7" s="114"/>
      <c r="O7" s="113"/>
      <c r="P7" s="114"/>
      <c r="Q7" s="115"/>
      <c r="R7" s="116"/>
      <c r="S7" s="25">
        <f t="shared" ref="S7" si="2">E7+G7+I7+K7+M7+O7+Q7</f>
        <v>1</v>
      </c>
      <c r="T7" s="25">
        <f t="shared" ref="T7" si="3">SUM(S7-U7-V7)</f>
        <v>1</v>
      </c>
      <c r="U7" s="28"/>
      <c r="V7" s="28"/>
    </row>
    <row r="8" spans="1:22" x14ac:dyDescent="0.25">
      <c r="A8" s="48">
        <v>6448</v>
      </c>
      <c r="B8" s="112" t="s">
        <v>129</v>
      </c>
      <c r="C8" s="50">
        <v>47</v>
      </c>
      <c r="D8" s="39" t="s">
        <v>91</v>
      </c>
      <c r="E8" s="118"/>
      <c r="F8" s="118"/>
      <c r="G8" s="118"/>
      <c r="H8" s="118"/>
      <c r="I8" s="119">
        <v>1</v>
      </c>
      <c r="J8" s="114"/>
      <c r="K8" s="119"/>
      <c r="L8" s="114"/>
      <c r="M8" s="119"/>
      <c r="N8" s="114"/>
      <c r="O8" s="113"/>
      <c r="P8" s="114"/>
      <c r="Q8" s="115"/>
      <c r="R8" s="116"/>
      <c r="S8" s="25">
        <f t="shared" ref="S8" si="4">E8+G8+I8+K8+M8+O8+Q8</f>
        <v>1</v>
      </c>
      <c r="T8" s="25">
        <f t="shared" ref="T8" si="5">SUM(S8-U8-V8)</f>
        <v>1</v>
      </c>
      <c r="U8" s="28"/>
      <c r="V8" s="28"/>
    </row>
    <row r="9" spans="1:22" x14ac:dyDescent="0.25">
      <c r="A9" s="109">
        <v>6448</v>
      </c>
      <c r="B9" s="112" t="s">
        <v>129</v>
      </c>
      <c r="C9" s="50" t="s">
        <v>102</v>
      </c>
      <c r="D9" s="58" t="s">
        <v>103</v>
      </c>
      <c r="E9" s="113"/>
      <c r="F9" s="114"/>
      <c r="G9" s="113"/>
      <c r="H9" s="114"/>
      <c r="I9" s="113"/>
      <c r="J9" s="114"/>
      <c r="K9" s="113">
        <v>5</v>
      </c>
      <c r="L9" s="114"/>
      <c r="M9" s="113"/>
      <c r="N9" s="114"/>
      <c r="O9" s="113"/>
      <c r="P9" s="114"/>
      <c r="Q9" s="115"/>
      <c r="R9" s="116"/>
      <c r="S9" s="25">
        <f t="shared" si="1"/>
        <v>5</v>
      </c>
      <c r="T9" s="25">
        <f t="shared" si="0"/>
        <v>5</v>
      </c>
      <c r="U9" s="28"/>
      <c r="V9" s="28"/>
    </row>
    <row r="10" spans="1:22" x14ac:dyDescent="0.25">
      <c r="A10" s="100">
        <v>6435</v>
      </c>
      <c r="B10" s="112" t="s">
        <v>122</v>
      </c>
      <c r="C10" s="48">
        <v>62</v>
      </c>
      <c r="D10" s="39" t="s">
        <v>107</v>
      </c>
      <c r="E10" s="113"/>
      <c r="F10" s="114"/>
      <c r="G10" s="113"/>
      <c r="H10" s="114"/>
      <c r="I10" s="113"/>
      <c r="J10" s="114"/>
      <c r="K10" s="113">
        <v>1</v>
      </c>
      <c r="L10" s="114"/>
      <c r="M10" s="113">
        <v>0.5</v>
      </c>
      <c r="N10" s="114"/>
      <c r="O10" s="113"/>
      <c r="P10" s="114"/>
      <c r="Q10" s="115"/>
      <c r="R10" s="116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111">
        <v>6435</v>
      </c>
      <c r="B11" s="112" t="s">
        <v>122</v>
      </c>
      <c r="C11" s="48">
        <v>55</v>
      </c>
      <c r="D11" s="39" t="s">
        <v>107</v>
      </c>
      <c r="E11" s="113"/>
      <c r="F11" s="114"/>
      <c r="G11" s="113"/>
      <c r="H11" s="114"/>
      <c r="I11" s="113"/>
      <c r="J11" s="114"/>
      <c r="K11" s="113"/>
      <c r="L11" s="114"/>
      <c r="M11" s="113">
        <v>0.5</v>
      </c>
      <c r="N11" s="114"/>
      <c r="O11" s="113"/>
      <c r="P11" s="114"/>
      <c r="Q11" s="115"/>
      <c r="R11" s="116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68">
        <v>6436</v>
      </c>
      <c r="B12" s="112" t="s">
        <v>123</v>
      </c>
      <c r="C12" s="48">
        <v>71</v>
      </c>
      <c r="D12" s="27" t="s">
        <v>74</v>
      </c>
      <c r="E12" s="113"/>
      <c r="F12" s="114"/>
      <c r="G12" s="113"/>
      <c r="H12" s="114"/>
      <c r="I12" s="113"/>
      <c r="J12" s="114"/>
      <c r="K12" s="113"/>
      <c r="L12" s="114"/>
      <c r="M12" s="113">
        <v>6</v>
      </c>
      <c r="N12" s="114"/>
      <c r="O12" s="113"/>
      <c r="P12" s="114"/>
      <c r="Q12" s="115"/>
      <c r="R12" s="116"/>
      <c r="S12" s="25">
        <f t="shared" si="1"/>
        <v>6</v>
      </c>
      <c r="T12" s="25">
        <f t="shared" si="0"/>
        <v>6</v>
      </c>
      <c r="U12" s="28"/>
      <c r="V12" s="28"/>
    </row>
    <row r="13" spans="1:22" x14ac:dyDescent="0.25">
      <c r="A13" s="48">
        <v>6486</v>
      </c>
      <c r="B13" s="112" t="s">
        <v>124</v>
      </c>
      <c r="C13" s="50">
        <v>20</v>
      </c>
      <c r="D13" s="39" t="s">
        <v>103</v>
      </c>
      <c r="E13" s="113"/>
      <c r="F13" s="114"/>
      <c r="G13" s="113"/>
      <c r="H13" s="114"/>
      <c r="I13" s="113"/>
      <c r="J13" s="114"/>
      <c r="K13" s="113"/>
      <c r="L13" s="114"/>
      <c r="M13" s="113">
        <v>0.5</v>
      </c>
      <c r="N13" s="114"/>
      <c r="O13" s="113"/>
      <c r="P13" s="114"/>
      <c r="Q13" s="115"/>
      <c r="R13" s="116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68"/>
      <c r="B14" s="48"/>
      <c r="C14" s="48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8"/>
      <c r="C15" s="48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8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9">
        <v>3600</v>
      </c>
      <c r="B17" s="109" t="s">
        <v>125</v>
      </c>
      <c r="C17" s="109"/>
      <c r="D17" s="23" t="s">
        <v>104</v>
      </c>
      <c r="E17" s="113"/>
      <c r="F17" s="114"/>
      <c r="G17" s="113"/>
      <c r="H17" s="114"/>
      <c r="I17" s="113">
        <v>1.5</v>
      </c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4"/>
      <c r="N21" s="65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1.5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21" sqref="A21:XFD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19.04.2015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13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112" t="s">
        <v>123</v>
      </c>
      <c r="C4" s="48">
        <v>71</v>
      </c>
      <c r="D4" s="39" t="s">
        <v>65</v>
      </c>
      <c r="E4" s="118">
        <v>3.5</v>
      </c>
      <c r="F4" s="118"/>
      <c r="G4" s="118">
        <v>8</v>
      </c>
      <c r="H4" s="118"/>
      <c r="I4" s="118">
        <v>4</v>
      </c>
      <c r="J4" s="118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15.5</v>
      </c>
      <c r="T4" s="25">
        <f t="shared" ref="T4:T17" si="0">SUM(S4-U4-V4)</f>
        <v>15.5</v>
      </c>
      <c r="U4" s="28"/>
      <c r="V4" s="28"/>
    </row>
    <row r="5" spans="1:22" x14ac:dyDescent="0.25">
      <c r="A5" s="48">
        <v>6436</v>
      </c>
      <c r="B5" s="112" t="s">
        <v>123</v>
      </c>
      <c r="C5" s="48">
        <v>81</v>
      </c>
      <c r="D5" s="39" t="s">
        <v>73</v>
      </c>
      <c r="E5" s="118"/>
      <c r="F5" s="118"/>
      <c r="G5" s="118"/>
      <c r="H5" s="118"/>
      <c r="I5" s="119">
        <v>4</v>
      </c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0" si="1">E5+G5+I5+K5+M5+O5+Q5</f>
        <v>4</v>
      </c>
      <c r="T5" s="25">
        <f t="shared" si="0"/>
        <v>4</v>
      </c>
      <c r="U5" s="28"/>
      <c r="V5" s="28"/>
    </row>
    <row r="6" spans="1:22" x14ac:dyDescent="0.25">
      <c r="A6" s="48">
        <v>6448</v>
      </c>
      <c r="B6" s="112" t="s">
        <v>129</v>
      </c>
      <c r="C6" s="50">
        <v>20</v>
      </c>
      <c r="D6" s="39" t="s">
        <v>90</v>
      </c>
      <c r="E6" s="118"/>
      <c r="F6" s="118"/>
      <c r="G6" s="118"/>
      <c r="H6" s="118"/>
      <c r="I6" s="119"/>
      <c r="J6" s="114"/>
      <c r="K6" s="113">
        <v>7</v>
      </c>
      <c r="L6" s="114"/>
      <c r="M6" s="113">
        <v>5</v>
      </c>
      <c r="N6" s="114"/>
      <c r="O6" s="113"/>
      <c r="P6" s="114"/>
      <c r="Q6" s="115"/>
      <c r="R6" s="116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48"/>
      <c r="B7" s="48"/>
      <c r="C7" s="50"/>
      <c r="D7" s="58"/>
      <c r="E7" s="118"/>
      <c r="F7" s="118"/>
      <c r="G7" s="118"/>
      <c r="H7" s="118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8"/>
      <c r="F8" s="118"/>
      <c r="G8" s="118"/>
      <c r="H8" s="118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78">
        <v>3600</v>
      </c>
      <c r="B17" s="48" t="s">
        <v>125</v>
      </c>
      <c r="C17" s="48"/>
      <c r="D17" s="59" t="s">
        <v>117</v>
      </c>
      <c r="E17" s="113"/>
      <c r="F17" s="114"/>
      <c r="G17" s="113"/>
      <c r="H17" s="114"/>
      <c r="I17" s="113"/>
      <c r="J17" s="114"/>
      <c r="K17" s="113">
        <v>1</v>
      </c>
      <c r="L17" s="114"/>
      <c r="M17" s="113"/>
      <c r="N17" s="114"/>
      <c r="O17" s="113"/>
      <c r="P17" s="114"/>
      <c r="Q17" s="115"/>
      <c r="R17" s="116"/>
      <c r="S17" s="25">
        <f t="shared" si="1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3.5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5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32.5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32.5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-4.5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-4.5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32.5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1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32.5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zoomScale="90" zoomScaleNormal="90" workbookViewId="0">
      <selection activeCell="E28" sqref="E28:N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19.04.2015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12" t="s">
        <v>122</v>
      </c>
      <c r="C4" s="50">
        <v>12</v>
      </c>
      <c r="D4" s="39" t="s">
        <v>71</v>
      </c>
      <c r="E4" s="113">
        <v>1</v>
      </c>
      <c r="F4" s="114"/>
      <c r="G4" s="113"/>
      <c r="H4" s="114"/>
      <c r="I4" s="113"/>
      <c r="J4" s="114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1</v>
      </c>
      <c r="T4" s="25">
        <f t="shared" ref="T4:T30" si="0">SUM(S4-U4-V4)</f>
        <v>1</v>
      </c>
      <c r="U4" s="28"/>
      <c r="V4" s="28"/>
    </row>
    <row r="5" spans="1:22" x14ac:dyDescent="0.25">
      <c r="A5" s="48">
        <v>6436</v>
      </c>
      <c r="B5" s="112" t="s">
        <v>123</v>
      </c>
      <c r="C5" s="50">
        <v>7</v>
      </c>
      <c r="D5" s="39" t="s">
        <v>67</v>
      </c>
      <c r="E5" s="113">
        <v>6</v>
      </c>
      <c r="F5" s="114"/>
      <c r="G5" s="118">
        <v>5.25</v>
      </c>
      <c r="H5" s="118"/>
      <c r="I5" s="119">
        <v>2</v>
      </c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33" si="1">E5+G5+I5+K5+M5+O5+Q5</f>
        <v>13.25</v>
      </c>
      <c r="T5" s="25">
        <f t="shared" si="0"/>
        <v>13.25</v>
      </c>
      <c r="U5" s="28"/>
      <c r="V5" s="28"/>
    </row>
    <row r="6" spans="1:22" x14ac:dyDescent="0.25">
      <c r="A6" s="48">
        <v>6435</v>
      </c>
      <c r="B6" s="112" t="s">
        <v>122</v>
      </c>
      <c r="C6" s="50">
        <v>63</v>
      </c>
      <c r="D6" s="39" t="s">
        <v>76</v>
      </c>
      <c r="E6" s="113"/>
      <c r="F6" s="114"/>
      <c r="G6" s="118">
        <v>0.5</v>
      </c>
      <c r="H6" s="118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6489</v>
      </c>
      <c r="B7" s="112" t="s">
        <v>127</v>
      </c>
      <c r="C7" s="50">
        <v>2</v>
      </c>
      <c r="D7" s="39" t="s">
        <v>93</v>
      </c>
      <c r="E7" s="113"/>
      <c r="F7" s="114"/>
      <c r="G7" s="118">
        <v>0.25</v>
      </c>
      <c r="H7" s="118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8">
        <v>6435</v>
      </c>
      <c r="B8" s="112" t="s">
        <v>122</v>
      </c>
      <c r="C8" s="50">
        <v>82</v>
      </c>
      <c r="D8" s="39" t="s">
        <v>94</v>
      </c>
      <c r="E8" s="113"/>
      <c r="F8" s="114"/>
      <c r="G8" s="118"/>
      <c r="H8" s="118"/>
      <c r="I8" s="119">
        <v>2.25</v>
      </c>
      <c r="J8" s="114"/>
      <c r="K8" s="113">
        <v>1.25</v>
      </c>
      <c r="L8" s="114"/>
      <c r="M8" s="113"/>
      <c r="N8" s="114"/>
      <c r="O8" s="113"/>
      <c r="P8" s="114"/>
      <c r="Q8" s="115"/>
      <c r="R8" s="116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48">
        <v>6435</v>
      </c>
      <c r="B9" s="112" t="s">
        <v>122</v>
      </c>
      <c r="C9" s="50">
        <v>59</v>
      </c>
      <c r="D9" s="39" t="s">
        <v>112</v>
      </c>
      <c r="E9" s="113"/>
      <c r="F9" s="114"/>
      <c r="G9" s="113"/>
      <c r="H9" s="114"/>
      <c r="I9" s="113"/>
      <c r="J9" s="114"/>
      <c r="K9" s="113">
        <v>2.25</v>
      </c>
      <c r="L9" s="114"/>
      <c r="M9" s="113"/>
      <c r="N9" s="114"/>
      <c r="O9" s="113"/>
      <c r="P9" s="114"/>
      <c r="Q9" s="115"/>
      <c r="R9" s="116"/>
      <c r="S9" s="25">
        <f t="shared" si="1"/>
        <v>2.25</v>
      </c>
      <c r="T9" s="25">
        <f t="shared" si="0"/>
        <v>2.25</v>
      </c>
      <c r="U9" s="28"/>
      <c r="V9" s="28"/>
    </row>
    <row r="10" spans="1:22" x14ac:dyDescent="0.25">
      <c r="A10" s="48">
        <v>6505</v>
      </c>
      <c r="B10" s="112" t="s">
        <v>132</v>
      </c>
      <c r="C10" s="50">
        <v>1</v>
      </c>
      <c r="D10" s="39" t="s">
        <v>90</v>
      </c>
      <c r="E10" s="113"/>
      <c r="F10" s="114"/>
      <c r="G10" s="113"/>
      <c r="H10" s="114"/>
      <c r="I10" s="113"/>
      <c r="J10" s="114"/>
      <c r="K10" s="113">
        <v>0.5</v>
      </c>
      <c r="L10" s="114"/>
      <c r="M10" s="113"/>
      <c r="N10" s="114"/>
      <c r="O10" s="113"/>
      <c r="P10" s="114"/>
      <c r="Q10" s="115"/>
      <c r="R10" s="116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8">
        <v>6435</v>
      </c>
      <c r="B11" s="112" t="s">
        <v>122</v>
      </c>
      <c r="C11" s="50">
        <v>36</v>
      </c>
      <c r="D11" s="39" t="s">
        <v>90</v>
      </c>
      <c r="E11" s="113"/>
      <c r="F11" s="114"/>
      <c r="G11" s="113"/>
      <c r="H11" s="114"/>
      <c r="I11" s="113"/>
      <c r="J11" s="114"/>
      <c r="K11" s="113">
        <v>2.25</v>
      </c>
      <c r="L11" s="114"/>
      <c r="M11" s="113">
        <v>5</v>
      </c>
      <c r="N11" s="114"/>
      <c r="O11" s="113"/>
      <c r="P11" s="114"/>
      <c r="Q11" s="115"/>
      <c r="R11" s="116"/>
      <c r="S11" s="25">
        <f t="shared" si="1"/>
        <v>7.25</v>
      </c>
      <c r="T11" s="25">
        <f t="shared" si="0"/>
        <v>7.25</v>
      </c>
      <c r="U11" s="28"/>
      <c r="V11" s="28"/>
    </row>
    <row r="12" spans="1:22" x14ac:dyDescent="0.25">
      <c r="A12" s="48">
        <v>6435</v>
      </c>
      <c r="B12" s="112" t="s">
        <v>122</v>
      </c>
      <c r="C12" s="48">
        <v>34</v>
      </c>
      <c r="D12" s="27" t="s">
        <v>103</v>
      </c>
      <c r="E12" s="113"/>
      <c r="F12" s="114"/>
      <c r="G12" s="113"/>
      <c r="H12" s="114"/>
      <c r="I12" s="113"/>
      <c r="J12" s="114"/>
      <c r="K12" s="113"/>
      <c r="L12" s="114"/>
      <c r="M12" s="113">
        <v>2</v>
      </c>
      <c r="N12" s="114"/>
      <c r="O12" s="113"/>
      <c r="P12" s="114"/>
      <c r="Q12" s="115"/>
      <c r="R12" s="116"/>
      <c r="S12" s="25">
        <f t="shared" si="1"/>
        <v>2</v>
      </c>
      <c r="T12" s="25">
        <f t="shared" si="0"/>
        <v>2</v>
      </c>
      <c r="U12" s="28"/>
      <c r="V12" s="28"/>
    </row>
    <row r="13" spans="1:22" x14ac:dyDescent="0.25">
      <c r="A13" s="48"/>
      <c r="B13" s="48"/>
      <c r="C13" s="50"/>
      <c r="D13" s="39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ref="S14:S26" si="2">E14+G14+I14+K14+M14+O14+Q14</f>
        <v>0</v>
      </c>
      <c r="T14" s="25">
        <f t="shared" ref="T14:T26" si="3">SUM(S14-U14-V14)</f>
        <v>0</v>
      </c>
      <c r="U14" s="28"/>
      <c r="V14" s="28"/>
    </row>
    <row r="15" spans="1:22" x14ac:dyDescent="0.25">
      <c r="A15" s="48"/>
      <c r="B15" s="51"/>
      <c r="C15" s="50"/>
      <c r="D15" s="58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ref="S16:S21" si="4">E16+G16+I16+K16+M16+O16+Q16</f>
        <v>0</v>
      </c>
      <c r="T16" s="25">
        <f t="shared" ref="T16:T21" si="5">SUM(S16-U16-V16)</f>
        <v>0</v>
      </c>
      <c r="U16" s="28"/>
      <c r="V16" s="28"/>
    </row>
    <row r="17" spans="1:22" x14ac:dyDescent="0.25">
      <c r="A17" s="48"/>
      <c r="B17" s="48"/>
      <c r="C17" s="50"/>
      <c r="D17" s="58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39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3"/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48"/>
      <c r="B21" s="48"/>
      <c r="C21" s="50"/>
      <c r="D21" s="39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4"/>
        <v>0</v>
      </c>
      <c r="T21" s="25">
        <f t="shared" si="5"/>
        <v>0</v>
      </c>
      <c r="U21" s="28"/>
      <c r="V21" s="28"/>
    </row>
    <row r="22" spans="1:22" x14ac:dyDescent="0.25">
      <c r="A22" s="48"/>
      <c r="B22" s="48"/>
      <c r="C22" s="50"/>
      <c r="D22" s="39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3"/>
      <c r="P22" s="114"/>
      <c r="Q22" s="115"/>
      <c r="R22" s="116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8"/>
      <c r="B23" s="48"/>
      <c r="C23" s="50"/>
      <c r="D23" s="58"/>
      <c r="E23" s="113"/>
      <c r="F23" s="114"/>
      <c r="G23" s="113"/>
      <c r="H23" s="114"/>
      <c r="I23" s="113"/>
      <c r="J23" s="114"/>
      <c r="K23" s="113"/>
      <c r="L23" s="114"/>
      <c r="M23" s="113"/>
      <c r="N23" s="114"/>
      <c r="O23" s="113"/>
      <c r="P23" s="114"/>
      <c r="Q23" s="115"/>
      <c r="R23" s="116"/>
      <c r="S23" s="25">
        <f t="shared" ref="S23:S25" si="6">E23+G23+I23+K23+M23+O23+Q23</f>
        <v>0</v>
      </c>
      <c r="T23" s="25">
        <f t="shared" ref="T23:T25" si="7">SUM(S23-U23-V23)</f>
        <v>0</v>
      </c>
      <c r="U23" s="28"/>
      <c r="V23" s="28"/>
    </row>
    <row r="24" spans="1:22" x14ac:dyDescent="0.25">
      <c r="A24" s="48"/>
      <c r="B24" s="48"/>
      <c r="C24" s="50"/>
      <c r="D24" s="58"/>
      <c r="E24" s="113"/>
      <c r="F24" s="114"/>
      <c r="G24" s="113"/>
      <c r="H24" s="114"/>
      <c r="I24" s="113"/>
      <c r="J24" s="114"/>
      <c r="K24" s="113"/>
      <c r="L24" s="114"/>
      <c r="M24" s="113"/>
      <c r="N24" s="114"/>
      <c r="O24" s="113"/>
      <c r="P24" s="114"/>
      <c r="Q24" s="115"/>
      <c r="R24" s="116"/>
      <c r="S24" s="25">
        <f t="shared" si="6"/>
        <v>0</v>
      </c>
      <c r="T24" s="25">
        <f t="shared" si="7"/>
        <v>0</v>
      </c>
      <c r="U24" s="28"/>
      <c r="V24" s="28"/>
    </row>
    <row r="25" spans="1:22" x14ac:dyDescent="0.25">
      <c r="A25" s="48"/>
      <c r="B25" s="48"/>
      <c r="C25" s="50"/>
      <c r="D25" s="58"/>
      <c r="E25" s="113"/>
      <c r="F25" s="114"/>
      <c r="G25" s="113"/>
      <c r="H25" s="114"/>
      <c r="I25" s="113"/>
      <c r="J25" s="114"/>
      <c r="K25" s="113"/>
      <c r="L25" s="114"/>
      <c r="M25" s="113"/>
      <c r="N25" s="114"/>
      <c r="O25" s="113"/>
      <c r="P25" s="114"/>
      <c r="Q25" s="115"/>
      <c r="R25" s="116"/>
      <c r="S25" s="25">
        <f t="shared" si="6"/>
        <v>0</v>
      </c>
      <c r="T25" s="25">
        <f t="shared" si="7"/>
        <v>0</v>
      </c>
      <c r="U25" s="28"/>
      <c r="V25" s="28"/>
    </row>
    <row r="26" spans="1:22" x14ac:dyDescent="0.25">
      <c r="A26" s="48"/>
      <c r="B26" s="48"/>
      <c r="C26" s="48"/>
      <c r="D26" s="27"/>
      <c r="E26" s="113"/>
      <c r="F26" s="114"/>
      <c r="G26" s="113"/>
      <c r="H26" s="114"/>
      <c r="I26" s="113"/>
      <c r="J26" s="114"/>
      <c r="K26" s="113"/>
      <c r="L26" s="114"/>
      <c r="M26" s="113"/>
      <c r="N26" s="114"/>
      <c r="O26" s="113"/>
      <c r="P26" s="114"/>
      <c r="Q26" s="115"/>
      <c r="R26" s="116"/>
      <c r="S26" s="25">
        <f t="shared" si="2"/>
        <v>0</v>
      </c>
      <c r="T26" s="25">
        <f t="shared" si="3"/>
        <v>0</v>
      </c>
      <c r="U26" s="28"/>
      <c r="V26" s="28"/>
    </row>
    <row r="27" spans="1:22" x14ac:dyDescent="0.25">
      <c r="A27" s="48"/>
      <c r="B27" s="48"/>
      <c r="C27" s="48"/>
      <c r="D27" s="27"/>
      <c r="E27" s="113"/>
      <c r="F27" s="114"/>
      <c r="G27" s="113"/>
      <c r="H27" s="114"/>
      <c r="I27" s="113"/>
      <c r="J27" s="114"/>
      <c r="K27" s="113"/>
      <c r="L27" s="114"/>
      <c r="M27" s="113"/>
      <c r="N27" s="114"/>
      <c r="O27" s="113"/>
      <c r="P27" s="114"/>
      <c r="Q27" s="115"/>
      <c r="R27" s="116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84">
        <v>3600</v>
      </c>
      <c r="B28" s="48" t="s">
        <v>125</v>
      </c>
      <c r="C28" s="48"/>
      <c r="D28" s="59" t="s">
        <v>113</v>
      </c>
      <c r="E28" s="113"/>
      <c r="F28" s="114"/>
      <c r="G28" s="113"/>
      <c r="H28" s="114"/>
      <c r="I28" s="113">
        <v>3.75</v>
      </c>
      <c r="J28" s="114"/>
      <c r="K28" s="113"/>
      <c r="L28" s="114"/>
      <c r="M28" s="113"/>
      <c r="N28" s="114"/>
      <c r="O28" s="113"/>
      <c r="P28" s="114"/>
      <c r="Q28" s="115"/>
      <c r="R28" s="116"/>
      <c r="S28" s="25">
        <f t="shared" si="1"/>
        <v>3.75</v>
      </c>
      <c r="T28" s="25">
        <f t="shared" si="0"/>
        <v>3.75</v>
      </c>
      <c r="U28" s="28"/>
      <c r="V28" s="28"/>
    </row>
    <row r="29" spans="1:22" x14ac:dyDescent="0.25">
      <c r="A29" s="48">
        <v>3600</v>
      </c>
      <c r="B29" s="48" t="s">
        <v>125</v>
      </c>
      <c r="C29" s="48"/>
      <c r="D29" s="27" t="s">
        <v>96</v>
      </c>
      <c r="E29" s="113"/>
      <c r="F29" s="114"/>
      <c r="G29" s="113">
        <v>0.5</v>
      </c>
      <c r="H29" s="114"/>
      <c r="I29" s="113"/>
      <c r="J29" s="114"/>
      <c r="K29" s="113">
        <v>0.75</v>
      </c>
      <c r="L29" s="114"/>
      <c r="M29" s="113"/>
      <c r="N29" s="114"/>
      <c r="O29" s="113"/>
      <c r="P29" s="114"/>
      <c r="Q29" s="115"/>
      <c r="R29" s="116"/>
      <c r="S29" s="25">
        <f t="shared" si="1"/>
        <v>1.25</v>
      </c>
      <c r="T29" s="25">
        <f t="shared" si="0"/>
        <v>1.25</v>
      </c>
      <c r="U29" s="28"/>
      <c r="V29" s="28"/>
    </row>
    <row r="30" spans="1:22" x14ac:dyDescent="0.25">
      <c r="A30" s="48">
        <v>3600</v>
      </c>
      <c r="B30" s="48" t="s">
        <v>125</v>
      </c>
      <c r="C30" s="48"/>
      <c r="D30" s="27" t="s">
        <v>95</v>
      </c>
      <c r="E30" s="113">
        <v>1</v>
      </c>
      <c r="F30" s="114"/>
      <c r="G30" s="113">
        <v>1.5</v>
      </c>
      <c r="H30" s="114"/>
      <c r="I30" s="113"/>
      <c r="J30" s="114"/>
      <c r="K30" s="113">
        <v>1</v>
      </c>
      <c r="L30" s="114"/>
      <c r="M30" s="113">
        <v>1</v>
      </c>
      <c r="N30" s="114"/>
      <c r="O30" s="113"/>
      <c r="P30" s="114"/>
      <c r="Q30" s="115"/>
      <c r="R30" s="116"/>
      <c r="S30" s="25">
        <f t="shared" si="1"/>
        <v>4.5</v>
      </c>
      <c r="T30" s="25">
        <f t="shared" si="0"/>
        <v>4.5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15"/>
      <c r="F31" s="116"/>
      <c r="G31" s="115"/>
      <c r="H31" s="116"/>
      <c r="I31" s="115"/>
      <c r="J31" s="116"/>
      <c r="K31" s="115"/>
      <c r="L31" s="116"/>
      <c r="M31" s="115"/>
      <c r="N31" s="116"/>
      <c r="O31" s="115"/>
      <c r="P31" s="116"/>
      <c r="Q31" s="115"/>
      <c r="R31" s="116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15"/>
      <c r="F32" s="116"/>
      <c r="G32" s="115"/>
      <c r="H32" s="116"/>
      <c r="I32" s="115"/>
      <c r="J32" s="116"/>
      <c r="K32" s="115"/>
      <c r="L32" s="116"/>
      <c r="M32" s="115"/>
      <c r="N32" s="116"/>
      <c r="O32" s="115"/>
      <c r="P32" s="116"/>
      <c r="Q32" s="115"/>
      <c r="R32" s="116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20">
        <f>SUM(E4:E32)</f>
        <v>8</v>
      </c>
      <c r="F33" s="121"/>
      <c r="G33" s="120">
        <f>SUM(G4:G32)</f>
        <v>8</v>
      </c>
      <c r="H33" s="121"/>
      <c r="I33" s="120">
        <f>SUM(I4:I32)</f>
        <v>8</v>
      </c>
      <c r="J33" s="121"/>
      <c r="K33" s="120">
        <f>SUM(K4:K32)</f>
        <v>8</v>
      </c>
      <c r="L33" s="121"/>
      <c r="M33" s="120">
        <f>SUM(M4:M32)</f>
        <v>8</v>
      </c>
      <c r="N33" s="121"/>
      <c r="O33" s="120">
        <f>SUM(O4:O32)</f>
        <v>0</v>
      </c>
      <c r="P33" s="121"/>
      <c r="Q33" s="120">
        <f>SUM(Q4:Q32)</f>
        <v>0</v>
      </c>
      <c r="R33" s="121"/>
      <c r="S33" s="25">
        <f t="shared" si="1"/>
        <v>40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40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0</v>
      </c>
      <c r="I35" s="32"/>
      <c r="J35" s="32">
        <f>SUM(I33)-J34</f>
        <v>0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0</v>
      </c>
      <c r="T35" s="28"/>
      <c r="U35" s="28">
        <f>SUM(U4:U34)</f>
        <v>0</v>
      </c>
      <c r="V35" s="28">
        <f>SUM(V4:V34)</f>
        <v>0</v>
      </c>
    </row>
    <row r="36" spans="1:22" x14ac:dyDescent="0.25">
      <c r="G36" s="46"/>
      <c r="H36" s="46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1">
        <f>SUM(T34)</f>
        <v>40</v>
      </c>
      <c r="I38" s="2">
        <v>3600</v>
      </c>
    </row>
    <row r="39" spans="1:22" x14ac:dyDescent="0.25">
      <c r="A39" s="16" t="s">
        <v>26</v>
      </c>
      <c r="C39" s="41">
        <f>U35</f>
        <v>0</v>
      </c>
      <c r="D39" s="33"/>
      <c r="I39" s="45">
        <v>9.5</v>
      </c>
    </row>
    <row r="40" spans="1:22" x14ac:dyDescent="0.25">
      <c r="A40" s="16" t="s">
        <v>27</v>
      </c>
      <c r="C40" s="33">
        <f>V35</f>
        <v>0</v>
      </c>
      <c r="I40" s="46"/>
    </row>
    <row r="41" spans="1:22" x14ac:dyDescent="0.25">
      <c r="A41" s="16" t="s">
        <v>28</v>
      </c>
      <c r="C41" s="33">
        <f>S31</f>
        <v>0</v>
      </c>
      <c r="I41" s="41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40">
        <f>SUM(C38:C42)</f>
        <v>40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E21:F21"/>
    <mergeCell ref="G21:H21"/>
    <mergeCell ref="I21:J21"/>
    <mergeCell ref="K21:L21"/>
    <mergeCell ref="M21:N21"/>
    <mergeCell ref="O21:P21"/>
    <mergeCell ref="Q21:R21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6:F26"/>
    <mergeCell ref="G26:H26"/>
    <mergeCell ref="I26:J26"/>
    <mergeCell ref="K26:L26"/>
    <mergeCell ref="M26:N26"/>
    <mergeCell ref="O26:P26"/>
    <mergeCell ref="Q26:R26"/>
    <mergeCell ref="E23:F23"/>
    <mergeCell ref="G23:H23"/>
    <mergeCell ref="I23:J23"/>
    <mergeCell ref="K23:L23"/>
    <mergeCell ref="M23:N23"/>
    <mergeCell ref="O23:P23"/>
    <mergeCell ref="Q23:R23"/>
    <mergeCell ref="E24:F24"/>
    <mergeCell ref="G24:H24"/>
    <mergeCell ref="I24:J24"/>
    <mergeCell ref="K24:L24"/>
    <mergeCell ref="M24:N24"/>
    <mergeCell ref="O24:P24"/>
    <mergeCell ref="Q24:R24"/>
    <mergeCell ref="E25:F25"/>
    <mergeCell ref="G25:H25"/>
    <mergeCell ref="I25:J25"/>
    <mergeCell ref="E22:F22"/>
    <mergeCell ref="G22:H22"/>
    <mergeCell ref="I22:J22"/>
    <mergeCell ref="K22:L22"/>
    <mergeCell ref="M22:N22"/>
    <mergeCell ref="O22:P22"/>
    <mergeCell ref="Q22:R22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28:F28"/>
    <mergeCell ref="G28:H28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O32:P32"/>
    <mergeCell ref="Q30:R30"/>
    <mergeCell ref="E31:F31"/>
    <mergeCell ref="G31:H31"/>
    <mergeCell ref="I31:J31"/>
    <mergeCell ref="K31:L31"/>
    <mergeCell ref="M31:N31"/>
    <mergeCell ref="Q32:R32"/>
    <mergeCell ref="E29:F29"/>
    <mergeCell ref="G29:H29"/>
    <mergeCell ref="I29:J29"/>
    <mergeCell ref="K29:L29"/>
    <mergeCell ref="M29:N29"/>
    <mergeCell ref="O29:P29"/>
    <mergeCell ref="Q29:R29"/>
    <mergeCell ref="K25:L25"/>
    <mergeCell ref="M25:N25"/>
    <mergeCell ref="O25:P25"/>
    <mergeCell ref="Q25:R25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O31:P31"/>
    <mergeCell ref="Q31:R31"/>
    <mergeCell ref="E30:F30"/>
    <mergeCell ref="G30:H30"/>
    <mergeCell ref="I30:J30"/>
    <mergeCell ref="K30:L30"/>
    <mergeCell ref="M30:N30"/>
    <mergeCell ref="O30:P30"/>
    <mergeCell ref="I32:J32"/>
    <mergeCell ref="K32:L32"/>
    <mergeCell ref="M32:N32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A21" sqref="A21:XFD21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19.04.2015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25" t="s">
        <v>19</v>
      </c>
      <c r="N2" s="125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15.3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12" t="s">
        <v>123</v>
      </c>
      <c r="C4" s="50">
        <v>71</v>
      </c>
      <c r="D4" s="39" t="s">
        <v>74</v>
      </c>
      <c r="E4" s="118">
        <v>8</v>
      </c>
      <c r="F4" s="118"/>
      <c r="G4" s="122">
        <v>8</v>
      </c>
      <c r="H4" s="122"/>
      <c r="I4" s="118">
        <v>2</v>
      </c>
      <c r="J4" s="118"/>
      <c r="K4" s="113"/>
      <c r="L4" s="114"/>
      <c r="M4" s="123">
        <v>6.25</v>
      </c>
      <c r="N4" s="124"/>
      <c r="O4" s="115"/>
      <c r="P4" s="116"/>
      <c r="Q4" s="115"/>
      <c r="R4" s="116"/>
      <c r="S4" s="25">
        <f>E4+G4+I4+K4+M4+O4+Q4</f>
        <v>24.25</v>
      </c>
      <c r="T4" s="25">
        <f t="shared" ref="T4:T23" si="0">SUM(S4-U4-V4)</f>
        <v>24.25</v>
      </c>
      <c r="U4" s="28"/>
      <c r="V4" s="28"/>
    </row>
    <row r="5" spans="1:22" x14ac:dyDescent="0.25">
      <c r="A5" s="48">
        <v>6436</v>
      </c>
      <c r="B5" s="112" t="s">
        <v>123</v>
      </c>
      <c r="C5" s="48">
        <v>7</v>
      </c>
      <c r="D5" s="39" t="s">
        <v>89</v>
      </c>
      <c r="E5" s="118"/>
      <c r="F5" s="118"/>
      <c r="G5" s="122"/>
      <c r="H5" s="122"/>
      <c r="I5" s="119">
        <v>0.5</v>
      </c>
      <c r="J5" s="114"/>
      <c r="K5" s="113"/>
      <c r="L5" s="114"/>
      <c r="M5" s="123"/>
      <c r="N5" s="124"/>
      <c r="O5" s="115"/>
      <c r="P5" s="116"/>
      <c r="Q5" s="115"/>
      <c r="R5" s="116"/>
      <c r="S5" s="25">
        <f t="shared" ref="S5:S26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>
        <v>6505</v>
      </c>
      <c r="B6" s="112" t="s">
        <v>132</v>
      </c>
      <c r="C6" s="48">
        <v>1</v>
      </c>
      <c r="D6" s="27" t="s">
        <v>90</v>
      </c>
      <c r="E6" s="118"/>
      <c r="F6" s="118"/>
      <c r="G6" s="122"/>
      <c r="H6" s="122"/>
      <c r="I6" s="119">
        <v>2.5</v>
      </c>
      <c r="J6" s="114"/>
      <c r="K6" s="113"/>
      <c r="L6" s="114"/>
      <c r="M6" s="123"/>
      <c r="N6" s="124"/>
      <c r="O6" s="115"/>
      <c r="P6" s="116"/>
      <c r="Q6" s="115"/>
      <c r="R6" s="116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104">
        <v>6448</v>
      </c>
      <c r="B7" s="112" t="s">
        <v>129</v>
      </c>
      <c r="C7" s="50" t="s">
        <v>102</v>
      </c>
      <c r="D7" s="58" t="s">
        <v>103</v>
      </c>
      <c r="E7" s="118"/>
      <c r="F7" s="118"/>
      <c r="G7" s="122"/>
      <c r="H7" s="122"/>
      <c r="I7" s="119"/>
      <c r="J7" s="114"/>
      <c r="K7" s="113">
        <v>7</v>
      </c>
      <c r="L7" s="114"/>
      <c r="M7" s="123"/>
      <c r="N7" s="124"/>
      <c r="O7" s="115"/>
      <c r="P7" s="116"/>
      <c r="Q7" s="115"/>
      <c r="R7" s="116"/>
      <c r="S7" s="25">
        <f t="shared" si="1"/>
        <v>7</v>
      </c>
      <c r="T7" s="25">
        <f t="shared" si="0"/>
        <v>7</v>
      </c>
      <c r="U7" s="29"/>
      <c r="V7" s="28"/>
    </row>
    <row r="8" spans="1:22" x14ac:dyDescent="0.25">
      <c r="A8" s="104">
        <v>6486</v>
      </c>
      <c r="B8" s="112" t="s">
        <v>124</v>
      </c>
      <c r="C8" s="50">
        <v>20</v>
      </c>
      <c r="D8" s="58" t="s">
        <v>103</v>
      </c>
      <c r="E8" s="118"/>
      <c r="F8" s="118"/>
      <c r="G8" s="122"/>
      <c r="H8" s="122"/>
      <c r="I8" s="119"/>
      <c r="J8" s="114"/>
      <c r="K8" s="113"/>
      <c r="L8" s="114"/>
      <c r="M8" s="123">
        <v>1.5</v>
      </c>
      <c r="N8" s="124"/>
      <c r="O8" s="115"/>
      <c r="P8" s="116"/>
      <c r="Q8" s="115"/>
      <c r="R8" s="116"/>
      <c r="S8" s="25">
        <f>E8+G8+I8+K8+M8+O8+Q8</f>
        <v>1.5</v>
      </c>
      <c r="T8" s="25">
        <f>SUM(S8-U8-V8)</f>
        <v>1.5</v>
      </c>
      <c r="U8" s="29"/>
      <c r="V8" s="28"/>
    </row>
    <row r="9" spans="1:22" x14ac:dyDescent="0.25">
      <c r="A9" s="110">
        <v>6435</v>
      </c>
      <c r="B9" s="112" t="s">
        <v>122</v>
      </c>
      <c r="C9" s="50">
        <v>55</v>
      </c>
      <c r="D9" s="58" t="s">
        <v>89</v>
      </c>
      <c r="E9" s="118"/>
      <c r="F9" s="118"/>
      <c r="G9" s="122"/>
      <c r="H9" s="122"/>
      <c r="I9" s="119"/>
      <c r="J9" s="114"/>
      <c r="K9" s="113"/>
      <c r="L9" s="114"/>
      <c r="M9" s="123">
        <v>0.25</v>
      </c>
      <c r="N9" s="124"/>
      <c r="O9" s="115"/>
      <c r="P9" s="116"/>
      <c r="Q9" s="115"/>
      <c r="R9" s="116"/>
      <c r="S9" s="25">
        <f>E9+G9+I9+K9+M9+O9+Q9</f>
        <v>0.25</v>
      </c>
      <c r="T9" s="25">
        <f>SUM(S9-U9-V9)</f>
        <v>0.25</v>
      </c>
      <c r="U9" s="29"/>
      <c r="V9" s="28"/>
    </row>
    <row r="10" spans="1:22" x14ac:dyDescent="0.25">
      <c r="A10" s="48"/>
      <c r="B10" s="51"/>
      <c r="C10" s="48"/>
      <c r="D10" s="39"/>
      <c r="E10" s="118"/>
      <c r="F10" s="118"/>
      <c r="G10" s="122"/>
      <c r="H10" s="122"/>
      <c r="I10" s="119"/>
      <c r="J10" s="114"/>
      <c r="K10" s="113"/>
      <c r="L10" s="114"/>
      <c r="M10" s="123"/>
      <c r="N10" s="124"/>
      <c r="O10" s="115"/>
      <c r="P10" s="116"/>
      <c r="Q10" s="115"/>
      <c r="R10" s="116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8"/>
      <c r="E11" s="118"/>
      <c r="F11" s="118"/>
      <c r="G11" s="122"/>
      <c r="H11" s="122"/>
      <c r="I11" s="119"/>
      <c r="J11" s="114"/>
      <c r="K11" s="113"/>
      <c r="L11" s="114"/>
      <c r="M11" s="123"/>
      <c r="N11" s="124"/>
      <c r="O11" s="115"/>
      <c r="P11" s="116"/>
      <c r="Q11" s="115"/>
      <c r="R11" s="116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8"/>
      <c r="E12" s="118"/>
      <c r="F12" s="118"/>
      <c r="G12" s="122"/>
      <c r="H12" s="122"/>
      <c r="I12" s="119"/>
      <c r="J12" s="114"/>
      <c r="K12" s="113"/>
      <c r="L12" s="114"/>
      <c r="M12" s="123"/>
      <c r="N12" s="124"/>
      <c r="O12" s="115"/>
      <c r="P12" s="116"/>
      <c r="Q12" s="115"/>
      <c r="R12" s="116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8"/>
      <c r="E13" s="118"/>
      <c r="F13" s="118"/>
      <c r="G13" s="122"/>
      <c r="H13" s="122"/>
      <c r="I13" s="119"/>
      <c r="J13" s="114"/>
      <c r="K13" s="113"/>
      <c r="L13" s="114"/>
      <c r="M13" s="123"/>
      <c r="N13" s="124"/>
      <c r="O13" s="115"/>
      <c r="P13" s="116"/>
      <c r="Q13" s="115"/>
      <c r="R13" s="116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8"/>
      <c r="E14" s="118"/>
      <c r="F14" s="118"/>
      <c r="G14" s="122"/>
      <c r="H14" s="122"/>
      <c r="I14" s="119"/>
      <c r="J14" s="114"/>
      <c r="K14" s="113"/>
      <c r="L14" s="114"/>
      <c r="M14" s="123"/>
      <c r="N14" s="124"/>
      <c r="O14" s="115"/>
      <c r="P14" s="116"/>
      <c r="Q14" s="115"/>
      <c r="R14" s="116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8"/>
      <c r="E15" s="118"/>
      <c r="F15" s="118"/>
      <c r="G15" s="122"/>
      <c r="H15" s="122"/>
      <c r="I15" s="119"/>
      <c r="J15" s="114"/>
      <c r="K15" s="113"/>
      <c r="L15" s="114"/>
      <c r="M15" s="123"/>
      <c r="N15" s="124"/>
      <c r="O15" s="115"/>
      <c r="P15" s="116"/>
      <c r="Q15" s="115"/>
      <c r="R15" s="116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8"/>
      <c r="E16" s="118"/>
      <c r="F16" s="118"/>
      <c r="G16" s="122"/>
      <c r="H16" s="122"/>
      <c r="I16" s="119"/>
      <c r="J16" s="114"/>
      <c r="K16" s="113"/>
      <c r="L16" s="114"/>
      <c r="M16" s="123"/>
      <c r="N16" s="124"/>
      <c r="O16" s="115"/>
      <c r="P16" s="116"/>
      <c r="Q16" s="115"/>
      <c r="R16" s="116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26"/>
      <c r="F17" s="126"/>
      <c r="G17" s="122"/>
      <c r="H17" s="122"/>
      <c r="I17" s="119"/>
      <c r="J17" s="114"/>
      <c r="K17" s="113"/>
      <c r="L17" s="114"/>
      <c r="M17" s="113"/>
      <c r="N17" s="114"/>
      <c r="O17" s="115"/>
      <c r="P17" s="116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5"/>
      <c r="F18" s="116"/>
      <c r="G18" s="123"/>
      <c r="H18" s="124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61"/>
      <c r="E19" s="115"/>
      <c r="F19" s="116"/>
      <c r="G19" s="123"/>
      <c r="H19" s="124"/>
      <c r="I19" s="113"/>
      <c r="J19" s="114"/>
      <c r="K19" s="113"/>
      <c r="L19" s="114"/>
      <c r="M19" s="113"/>
      <c r="N19" s="114"/>
      <c r="O19" s="115"/>
      <c r="P19" s="116"/>
      <c r="Q19" s="115"/>
      <c r="R19" s="116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61"/>
      <c r="E20" s="115"/>
      <c r="F20" s="116"/>
      <c r="G20" s="123"/>
      <c r="H20" s="124"/>
      <c r="I20" s="113"/>
      <c r="J20" s="114"/>
      <c r="K20" s="113"/>
      <c r="L20" s="114"/>
      <c r="M20" s="113"/>
      <c r="N20" s="114"/>
      <c r="O20" s="115"/>
      <c r="P20" s="116"/>
      <c r="Q20" s="115"/>
      <c r="R20" s="116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9"/>
      <c r="B21" s="89"/>
      <c r="C21" s="89"/>
      <c r="D21" s="23"/>
      <c r="E21" s="113"/>
      <c r="F21" s="114"/>
      <c r="G21" s="90"/>
      <c r="H21" s="91"/>
      <c r="I21" s="113"/>
      <c r="J21" s="114"/>
      <c r="K21" s="113"/>
      <c r="L21" s="114"/>
      <c r="M21" s="113"/>
      <c r="N21" s="114"/>
      <c r="O21" s="115"/>
      <c r="P21" s="116"/>
      <c r="Q21" s="115"/>
      <c r="R21" s="116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86"/>
      <c r="B22" s="86"/>
      <c r="C22" s="86"/>
      <c r="D22" s="23"/>
      <c r="E22" s="113"/>
      <c r="F22" s="114"/>
      <c r="G22" s="87"/>
      <c r="H22" s="88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15"/>
      <c r="F23" s="116"/>
      <c r="G23" s="123"/>
      <c r="H23" s="124"/>
      <c r="I23" s="113"/>
      <c r="J23" s="114"/>
      <c r="K23" s="113"/>
      <c r="L23" s="114"/>
      <c r="M23" s="113"/>
      <c r="N23" s="114"/>
      <c r="O23" s="115"/>
      <c r="P23" s="116"/>
      <c r="Q23" s="115"/>
      <c r="R23" s="116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85">
        <v>3600</v>
      </c>
      <c r="B24" s="85" t="s">
        <v>125</v>
      </c>
      <c r="C24" s="85"/>
      <c r="D24" s="23" t="s">
        <v>104</v>
      </c>
      <c r="E24" s="113"/>
      <c r="F24" s="114"/>
      <c r="G24" s="56"/>
      <c r="H24" s="57"/>
      <c r="I24" s="113">
        <v>3</v>
      </c>
      <c r="J24" s="114"/>
      <c r="K24" s="113"/>
      <c r="L24" s="114"/>
      <c r="M24" s="113"/>
      <c r="N24" s="114"/>
      <c r="O24" s="115"/>
      <c r="P24" s="116"/>
      <c r="Q24" s="115"/>
      <c r="R24" s="116"/>
      <c r="S24" s="25">
        <f>E24+G24+I24+K24+M24+O24+Q24</f>
        <v>3</v>
      </c>
      <c r="T24" s="25">
        <f>SUM(S24-U24-V24)</f>
        <v>3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5"/>
      <c r="F25" s="116"/>
      <c r="G25" s="123"/>
      <c r="H25" s="124"/>
      <c r="I25" s="115"/>
      <c r="J25" s="116"/>
      <c r="K25" s="115"/>
      <c r="L25" s="116"/>
      <c r="M25" s="123"/>
      <c r="N25" s="124"/>
      <c r="O25" s="115"/>
      <c r="P25" s="116"/>
      <c r="Q25" s="115"/>
      <c r="R25" s="116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5"/>
      <c r="F26" s="116"/>
      <c r="G26" s="115"/>
      <c r="H26" s="116"/>
      <c r="I26" s="115"/>
      <c r="J26" s="116"/>
      <c r="K26" s="115"/>
      <c r="L26" s="116"/>
      <c r="M26" s="123"/>
      <c r="N26" s="124"/>
      <c r="O26" s="115"/>
      <c r="P26" s="116"/>
      <c r="Q26" s="115"/>
      <c r="R26" s="116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0">
        <f>SUM(E4:E26)</f>
        <v>8</v>
      </c>
      <c r="F27" s="121"/>
      <c r="G27" s="120">
        <f>SUM(G4:G26)</f>
        <v>8</v>
      </c>
      <c r="H27" s="121"/>
      <c r="I27" s="120">
        <f>SUM(I4:I26)</f>
        <v>8</v>
      </c>
      <c r="J27" s="121"/>
      <c r="K27" s="120">
        <f>SUM(K4:K26)</f>
        <v>7</v>
      </c>
      <c r="L27" s="121"/>
      <c r="M27" s="120">
        <f>SUM(M4:M26)</f>
        <v>8</v>
      </c>
      <c r="N27" s="121"/>
      <c r="O27" s="120">
        <f>SUM(O4:O26)</f>
        <v>0</v>
      </c>
      <c r="P27" s="121"/>
      <c r="Q27" s="120">
        <f>SUM(Q4:Q26)</f>
        <v>0</v>
      </c>
      <c r="R27" s="121"/>
      <c r="S27" s="25">
        <f>SUM(S4:S26)</f>
        <v>39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39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-1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-1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39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>
        <v>3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0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39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2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2015-04-22T10:25:51Z</cp:lastPrinted>
  <dcterms:created xsi:type="dcterms:W3CDTF">2010-01-14T13:00:57Z</dcterms:created>
  <dcterms:modified xsi:type="dcterms:W3CDTF">2016-04-04T14:39:07Z</dcterms:modified>
</cp:coreProperties>
</file>