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," sheetId="41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B23" i="1" l="1"/>
  <c r="K23" i="1" l="1"/>
  <c r="V22" i="41" l="1"/>
  <c r="C27" i="41" s="1"/>
  <c r="U22" i="41"/>
  <c r="C26" i="41" s="1"/>
  <c r="P22" i="41"/>
  <c r="S21" i="41"/>
  <c r="Q20" i="41"/>
  <c r="R22" i="41" s="1"/>
  <c r="O20" i="41"/>
  <c r="M20" i="41"/>
  <c r="N22" i="41" s="1"/>
  <c r="K20" i="41"/>
  <c r="L22" i="41" s="1"/>
  <c r="I20" i="41"/>
  <c r="J22" i="41" s="1"/>
  <c r="G20" i="41"/>
  <c r="H22" i="41" s="1"/>
  <c r="E20" i="41"/>
  <c r="F22" i="41" s="1"/>
  <c r="S19" i="41"/>
  <c r="C29" i="41" s="1"/>
  <c r="S18" i="41"/>
  <c r="C28" i="41" s="1"/>
  <c r="S17" i="41"/>
  <c r="T17" i="41" s="1"/>
  <c r="S16" i="41"/>
  <c r="T16" i="41" s="1"/>
  <c r="S15" i="41"/>
  <c r="T15" i="41" s="1"/>
  <c r="S14" i="41"/>
  <c r="T14" i="41" s="1"/>
  <c r="S13" i="41"/>
  <c r="T13" i="41" s="1"/>
  <c r="S12" i="41"/>
  <c r="T12" i="41" s="1"/>
  <c r="S11" i="41"/>
  <c r="T11" i="41" s="1"/>
  <c r="S10" i="41"/>
  <c r="T10" i="41" s="1"/>
  <c r="S9" i="41"/>
  <c r="T9" i="41" s="1"/>
  <c r="S8" i="41"/>
  <c r="T8" i="41" s="1"/>
  <c r="S7" i="41"/>
  <c r="T7" i="41" s="1"/>
  <c r="S6" i="41"/>
  <c r="T6" i="41" s="1"/>
  <c r="S5" i="41"/>
  <c r="T5" i="41" s="1"/>
  <c r="S4" i="41"/>
  <c r="T4" i="41" s="1"/>
  <c r="A2" i="41"/>
  <c r="T21" i="41" l="1"/>
  <c r="C25" i="41" s="1"/>
  <c r="C30" i="41" s="1"/>
  <c r="S22" i="41"/>
  <c r="S20" i="41"/>
  <c r="S22" i="17"/>
  <c r="G30" i="41" l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T4" i="34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<sst xmlns="http://schemas.openxmlformats.org/spreadsheetml/2006/main" count="736" uniqueCount="107">
  <si>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</si>
  <si>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</si>
  <si>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</si>
  <si>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</si>
  <si>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</si>
  <si>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</si>
  <si>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</si>
  <si>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</si>
  <si>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</si>
  <si>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</si>
  <si>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</si>
  <si>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</si>
  <si>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</si>
  <si>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</si>
  <si>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</si>
  <si>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</si>
  <si>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</si>
  <si>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</si>
  <si>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</si>
  <si>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</si>
  <si>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</si>
  <si>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</si>
  <si>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</si>
  <si>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</si>
  <si>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</si>
  <si>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</si>
  <si>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</si>
  <si>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</si>
  <si>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</si>
  <si>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</si>
  <si>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</si>
  <si>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</si>
  <si>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</si>
  <si>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</si>
  <si>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</si>
  <si>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</si>
  <si>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</si>
  <si>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</si>
  <si>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</si>
  <si>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</si>
  <si>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</si>
  <si>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</si>
  <si>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</si>
  <si>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</si>
  <si>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</si>
  <si>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</si>
  <si>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</si>
  <si>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</si>
  <si>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</si>
  <si>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</si>
  <si>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</si>
  <si>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</si>
  <si>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</si>
  <si>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</si>
  <si>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</si>
  <si>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</si>
  <si>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</si>
  <si>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</si>
  <si>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</si>
  <si>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</si>
  <si>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units</t>
  </si>
  <si>
    <t>paintshop maintenance</t>
  </si>
  <si>
    <t>vanity units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</si>
  <si>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</si>
  <si>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</si>
  <si>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</si>
  <si>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</si>
  <si>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</si>
  <si>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</si>
  <si>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check tools</t>
  </si>
  <si>
    <t>battons</t>
  </si>
  <si>
    <t>fork lift</t>
  </si>
  <si>
    <t>training</t>
  </si>
  <si>
    <t>production meeting</t>
  </si>
  <si>
    <t>J. WARD</t>
  </si>
  <si>
    <t>load lorry</t>
  </si>
  <si>
    <t>z section</t>
  </si>
  <si>
    <t>labouring</t>
  </si>
  <si>
    <t xml:space="preserve">van deliveries 6519 </t>
  </si>
  <si>
    <t>wardrobes</t>
  </si>
  <si>
    <t>wardrobe</t>
  </si>
  <si>
    <t xml:space="preserve">van deliveries 6615 </t>
  </si>
  <si>
    <t>alter units</t>
  </si>
  <si>
    <t>W/E 02.10.2016</t>
  </si>
  <si>
    <t>6429(pf)</t>
  </si>
  <si>
    <t>box</t>
  </si>
  <si>
    <t>load / unload shadbolt van</t>
  </si>
  <si>
    <t>interview desks</t>
  </si>
  <si>
    <t>frame</t>
  </si>
  <si>
    <t>make tea</t>
  </si>
  <si>
    <t>toolbox talks</t>
  </si>
  <si>
    <t xml:space="preserve">deliver to martins </t>
  </si>
  <si>
    <t>sort shadbolt panels 6538</t>
  </si>
  <si>
    <t>158to160</t>
  </si>
  <si>
    <t>van deliveries 6519 / 6556</t>
  </si>
  <si>
    <t>tidy area</t>
  </si>
  <si>
    <t>shelf</t>
  </si>
  <si>
    <t>maintenance extraction</t>
  </si>
  <si>
    <t>unload van 6519 cl 182</t>
  </si>
  <si>
    <t>SICK</t>
  </si>
  <si>
    <t>WEST10</t>
  </si>
  <si>
    <t>QUAD01</t>
  </si>
  <si>
    <t>CENT01</t>
  </si>
  <si>
    <t>offi01</t>
  </si>
  <si>
    <t>PRIO12</t>
  </si>
  <si>
    <t>USEM01</t>
  </si>
  <si>
    <t>LORD01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</si>
</sst>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17" fontId="9" fillId="0" borderId="1" xfId="0" applyNumberFormat="1" applyFont="1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/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11" fillId="8" borderId="2" xfId="0" applyNumberFormat="1" applyFont="1" applyFill="1" applyBorder="1" applyAlignment="1">
      <alignment horizontal="center"/>
    </xf>
    <xf numFmtId="2" fontId="11" fillId="8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83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40</v>
      </c>
      <c r="H6" s="62">
        <f>SUM(Buckingham!C35)</f>
        <v>0</v>
      </c>
      <c r="I6" s="62">
        <f>SUM(Buckingham!C36)</f>
        <v>0</v>
      </c>
      <c r="K6" s="43">
        <v>2</v>
      </c>
    </row>
    <row r="7" spans="1:11" x14ac:dyDescent="0.25">
      <c r="A7" s="8" t="s">
        <v>45</v>
      </c>
      <c r="B7" s="9">
        <f>SUM(Czege!C25)</f>
        <v>37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37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32</v>
      </c>
      <c r="C8" s="9">
        <f>SUM(Doran!C32)</f>
        <v>0</v>
      </c>
      <c r="D8" s="9">
        <f>SUM(Doran!C33)</f>
        <v>0</v>
      </c>
      <c r="E8" s="9">
        <f>SUM(Doran!C34)</f>
        <v>8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39.75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39.75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0.25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40.25</v>
      </c>
      <c r="H12" s="11">
        <f>SUM(Harrison!C31)</f>
        <v>0</v>
      </c>
      <c r="I12" s="11">
        <f>SUM(Harrison!C32)</f>
        <v>0</v>
      </c>
      <c r="K12" s="43">
        <f>SUM(Harrison!I26)</f>
        <v>40.25</v>
      </c>
    </row>
    <row r="13" spans="1:11" x14ac:dyDescent="0.25">
      <c r="A13" s="8"/>
      <c r="B13" s="9"/>
      <c r="C13" s="9"/>
      <c r="D13" s="9"/>
      <c r="E13" s="9"/>
      <c r="F13" s="9"/>
      <c r="G13" s="10"/>
      <c r="H13" s="11"/>
      <c r="I13" s="11"/>
      <c r="K13" s="43"/>
    </row>
    <row r="14" spans="1:11" ht="18" customHeight="1" x14ac:dyDescent="0.25">
      <c r="A14" s="8" t="s">
        <v>9</v>
      </c>
      <c r="B14" s="9">
        <f>SUM(McSharry!C25)</f>
        <v>39.75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39.75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65</v>
      </c>
      <c r="B15" s="9">
        <f>SUM(Pender!C34)</f>
        <v>24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24</v>
      </c>
      <c r="H15" s="11">
        <f>SUM(Pender!C40)</f>
        <v>0</v>
      </c>
      <c r="I15" s="11">
        <f>SUM(Pender!C41)</f>
        <v>0</v>
      </c>
      <c r="K15" s="43">
        <f>SUM(Pender!I35)</f>
        <v>15.5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0.5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6.25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39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39</v>
      </c>
      <c r="H19" s="11">
        <f>SUM(G.Ward!C31)</f>
        <v>0</v>
      </c>
      <c r="I19" s="11">
        <f>SUM(G.Ward!C32)</f>
        <v>0</v>
      </c>
      <c r="K19" s="43">
        <f>SUM(G.Ward!I26)</f>
        <v>0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6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8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2.5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42.5</v>
      </c>
      <c r="H22" s="11">
        <f>SUM(Wright!C35)</f>
        <v>0</v>
      </c>
      <c r="I22" s="11">
        <f>SUM(Wright!C36)</f>
        <v>0</v>
      </c>
      <c r="K22" s="43">
        <f>SUM(Wright!I30)</f>
        <v>42.25</v>
      </c>
    </row>
    <row r="23" spans="1:11" ht="17.25" customHeight="1" x14ac:dyDescent="0.25">
      <c r="A23" s="12" t="s">
        <v>24</v>
      </c>
      <c r="B23" s="13">
        <f>SUM(B6:B22)</f>
        <v>600.5</v>
      </c>
      <c r="C23" s="13">
        <f t="shared" ref="B23:I23" si="1">SUM(C7:C22)</f>
        <v>2.75</v>
      </c>
      <c r="D23" s="13">
        <f t="shared" si="1"/>
        <v>0</v>
      </c>
      <c r="E23" s="13">
        <f t="shared" si="1"/>
        <v>16</v>
      </c>
      <c r="F23" s="13">
        <f t="shared" si="1"/>
        <v>0</v>
      </c>
      <c r="G23" s="13">
        <f t="shared" si="1"/>
        <v>579.25</v>
      </c>
      <c r="H23" s="14">
        <f t="shared" si="1"/>
        <v>0</v>
      </c>
      <c r="I23" s="14">
        <f t="shared" si="1"/>
        <v>0</v>
      </c>
      <c r="J23" s="4"/>
      <c r="K23" s="13">
        <f>SUM(K6:K22)</f>
        <v>118.25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603.25</v>
      </c>
    </row>
    <row r="27" spans="1:11" x14ac:dyDescent="0.25">
      <c r="A27" s="1" t="s">
        <v>31</v>
      </c>
      <c r="C27" s="35">
        <f>K23</f>
        <v>118.25</v>
      </c>
    </row>
    <row r="28" spans="1:11" x14ac:dyDescent="0.25">
      <c r="A28" s="1" t="s">
        <v>35</v>
      </c>
      <c r="C28" s="41">
        <f>C27/C26</f>
        <v>0.19602154993783671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E23" sqref="E23:N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64</v>
      </c>
      <c r="B1" s="15"/>
      <c r="C1" s="15"/>
    </row>
    <row r="2" spans="1:22" s="22" customFormat="1" x14ac:dyDescent="0.25">
      <c r="A2" s="18" t="str">
        <f>Analysis!A3</f>
        <v>W/E 02.10.2016</v>
      </c>
      <c r="B2" s="19"/>
      <c r="C2" s="19"/>
      <c r="D2" s="19"/>
      <c r="E2" s="197" t="s">
        <v>15</v>
      </c>
      <c r="F2" s="197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/>
      <c r="J3" s="64"/>
      <c r="K3" s="64"/>
      <c r="L3" s="64"/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76">
        <v>6635</v>
      </c>
      <c r="B4" s="187" t="s">
        <v>104</v>
      </c>
      <c r="C4" s="176">
        <v>6</v>
      </c>
      <c r="D4" s="38" t="s">
        <v>80</v>
      </c>
      <c r="E4" s="190">
        <v>2.25</v>
      </c>
      <c r="F4" s="190"/>
      <c r="G4" s="191"/>
      <c r="H4" s="192"/>
      <c r="I4" s="205" t="s">
        <v>99</v>
      </c>
      <c r="J4" s="206"/>
      <c r="K4" s="205" t="s">
        <v>99</v>
      </c>
      <c r="L4" s="206"/>
      <c r="M4" s="190"/>
      <c r="N4" s="190"/>
      <c r="O4" s="191"/>
      <c r="P4" s="192"/>
      <c r="Q4" s="193"/>
      <c r="R4" s="194"/>
      <c r="S4" s="25">
        <v>2.25</v>
      </c>
      <c r="T4" s="25">
        <f t="shared" ref="T4:T26" si="0">SUM(S4-U4-V4)</f>
        <v>2.25</v>
      </c>
      <c r="U4" s="28"/>
      <c r="V4" s="28"/>
    </row>
    <row r="5" spans="1:22" x14ac:dyDescent="0.25">
      <c r="A5" s="176">
        <v>6519</v>
      </c>
      <c r="B5" s="187" t="s">
        <v>105</v>
      </c>
      <c r="C5" s="170">
        <v>131</v>
      </c>
      <c r="D5" s="38" t="s">
        <v>88</v>
      </c>
      <c r="E5" s="190">
        <v>0.25</v>
      </c>
      <c r="F5" s="190"/>
      <c r="G5" s="191"/>
      <c r="H5" s="192"/>
      <c r="I5" s="205"/>
      <c r="J5" s="206"/>
      <c r="K5" s="205"/>
      <c r="L5" s="206"/>
      <c r="M5" s="191"/>
      <c r="N5" s="192"/>
      <c r="O5" s="191"/>
      <c r="P5" s="192"/>
      <c r="Q5" s="193"/>
      <c r="R5" s="194"/>
      <c r="S5" s="25">
        <f t="shared" ref="S5:S29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170">
        <v>6635</v>
      </c>
      <c r="B6" s="187" t="s">
        <v>104</v>
      </c>
      <c r="C6" s="170">
        <v>7</v>
      </c>
      <c r="D6" s="38" t="s">
        <v>80</v>
      </c>
      <c r="E6" s="190"/>
      <c r="F6" s="190"/>
      <c r="G6" s="191"/>
      <c r="H6" s="192"/>
      <c r="I6" s="205"/>
      <c r="J6" s="206"/>
      <c r="K6" s="205"/>
      <c r="L6" s="206"/>
      <c r="M6" s="191">
        <v>6</v>
      </c>
      <c r="N6" s="192"/>
      <c r="O6" s="191"/>
      <c r="P6" s="192"/>
      <c r="Q6" s="193"/>
      <c r="R6" s="194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170"/>
      <c r="B7" s="48"/>
      <c r="C7" s="170"/>
      <c r="D7" s="38"/>
      <c r="E7" s="191"/>
      <c r="F7" s="192"/>
      <c r="G7" s="191"/>
      <c r="H7" s="192"/>
      <c r="I7" s="205"/>
      <c r="J7" s="206"/>
      <c r="K7" s="205"/>
      <c r="L7" s="206"/>
      <c r="M7" s="191"/>
      <c r="N7" s="192"/>
      <c r="O7" s="191"/>
      <c r="P7" s="192"/>
      <c r="Q7" s="193"/>
      <c r="R7" s="194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84"/>
      <c r="B8" s="48"/>
      <c r="C8" s="184"/>
      <c r="D8" s="38"/>
      <c r="E8" s="191"/>
      <c r="F8" s="192"/>
      <c r="G8" s="191"/>
      <c r="H8" s="192"/>
      <c r="I8" s="205"/>
      <c r="J8" s="206"/>
      <c r="K8" s="205"/>
      <c r="L8" s="206"/>
      <c r="M8" s="191"/>
      <c r="N8" s="192"/>
      <c r="O8" s="191"/>
      <c r="P8" s="192"/>
      <c r="Q8" s="193"/>
      <c r="R8" s="1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0"/>
      <c r="B9" s="48"/>
      <c r="C9" s="170"/>
      <c r="D9" s="38"/>
      <c r="E9" s="191"/>
      <c r="F9" s="192"/>
      <c r="G9" s="191"/>
      <c r="H9" s="192"/>
      <c r="I9" s="205"/>
      <c r="J9" s="206"/>
      <c r="K9" s="205"/>
      <c r="L9" s="206"/>
      <c r="M9" s="191"/>
      <c r="N9" s="192"/>
      <c r="O9" s="191"/>
      <c r="P9" s="192"/>
      <c r="Q9" s="193"/>
      <c r="R9" s="1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0"/>
      <c r="B10" s="48"/>
      <c r="C10" s="170"/>
      <c r="D10" s="38"/>
      <c r="E10" s="190"/>
      <c r="F10" s="190"/>
      <c r="G10" s="191"/>
      <c r="H10" s="192"/>
      <c r="I10" s="205"/>
      <c r="J10" s="206"/>
      <c r="K10" s="205"/>
      <c r="L10" s="206"/>
      <c r="M10" s="191"/>
      <c r="N10" s="192"/>
      <c r="O10" s="191"/>
      <c r="P10" s="192"/>
      <c r="Q10" s="193"/>
      <c r="R10" s="1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4"/>
      <c r="B11" s="48"/>
      <c r="C11" s="174"/>
      <c r="D11" s="38"/>
      <c r="E11" s="191"/>
      <c r="F11" s="192"/>
      <c r="G11" s="191"/>
      <c r="H11" s="192"/>
      <c r="I11" s="205"/>
      <c r="J11" s="206"/>
      <c r="K11" s="205"/>
      <c r="L11" s="206"/>
      <c r="M11" s="191"/>
      <c r="N11" s="192"/>
      <c r="O11" s="191"/>
      <c r="P11" s="192"/>
      <c r="Q11" s="193"/>
      <c r="R11" s="1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5"/>
      <c r="B12" s="48"/>
      <c r="C12" s="122"/>
      <c r="D12" s="38"/>
      <c r="E12" s="191"/>
      <c r="F12" s="192"/>
      <c r="G12" s="191"/>
      <c r="H12" s="192"/>
      <c r="I12" s="205"/>
      <c r="J12" s="206"/>
      <c r="K12" s="205"/>
      <c r="L12" s="206"/>
      <c r="M12" s="191"/>
      <c r="N12" s="192"/>
      <c r="O12" s="191"/>
      <c r="P12" s="192"/>
      <c r="Q12" s="193"/>
      <c r="R12" s="1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2"/>
      <c r="B13" s="48"/>
      <c r="C13" s="132"/>
      <c r="D13" s="38"/>
      <c r="E13" s="191"/>
      <c r="F13" s="192"/>
      <c r="G13" s="191"/>
      <c r="H13" s="192"/>
      <c r="I13" s="205"/>
      <c r="J13" s="206"/>
      <c r="K13" s="205"/>
      <c r="L13" s="206"/>
      <c r="M13" s="191"/>
      <c r="N13" s="192"/>
      <c r="O13" s="191"/>
      <c r="P13" s="192"/>
      <c r="Q13" s="193"/>
      <c r="R13" s="1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4"/>
      <c r="B14" s="48"/>
      <c r="C14" s="46"/>
      <c r="D14" s="38"/>
      <c r="E14" s="191"/>
      <c r="F14" s="192"/>
      <c r="G14" s="191"/>
      <c r="H14" s="192"/>
      <c r="I14" s="205"/>
      <c r="J14" s="206"/>
      <c r="K14" s="205"/>
      <c r="L14" s="206"/>
      <c r="M14" s="191"/>
      <c r="N14" s="192"/>
      <c r="O14" s="191"/>
      <c r="P14" s="192"/>
      <c r="Q14" s="193"/>
      <c r="R14" s="194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26"/>
      <c r="B15" s="48"/>
      <c r="C15" s="126"/>
      <c r="D15" s="38"/>
      <c r="E15" s="191"/>
      <c r="F15" s="192"/>
      <c r="G15" s="191"/>
      <c r="H15" s="192"/>
      <c r="I15" s="205"/>
      <c r="J15" s="206"/>
      <c r="K15" s="205"/>
      <c r="L15" s="206"/>
      <c r="M15" s="191"/>
      <c r="N15" s="192"/>
      <c r="O15" s="191"/>
      <c r="P15" s="192"/>
      <c r="Q15" s="193"/>
      <c r="R15" s="194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33"/>
      <c r="B16" s="48"/>
      <c r="C16" s="115"/>
      <c r="D16" s="38"/>
      <c r="E16" s="191"/>
      <c r="F16" s="192"/>
      <c r="G16" s="191"/>
      <c r="H16" s="192"/>
      <c r="I16" s="205"/>
      <c r="J16" s="206"/>
      <c r="K16" s="205"/>
      <c r="L16" s="206"/>
      <c r="M16" s="191"/>
      <c r="N16" s="192"/>
      <c r="O16" s="191"/>
      <c r="P16" s="192"/>
      <c r="Q16" s="193"/>
      <c r="R16" s="19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33"/>
      <c r="B17" s="111"/>
      <c r="C17" s="47"/>
      <c r="D17" s="38"/>
      <c r="E17" s="191"/>
      <c r="F17" s="192"/>
      <c r="G17" s="191"/>
      <c r="H17" s="192"/>
      <c r="I17" s="205"/>
      <c r="J17" s="206"/>
      <c r="K17" s="205"/>
      <c r="L17" s="206"/>
      <c r="M17" s="191"/>
      <c r="N17" s="192"/>
      <c r="O17" s="191"/>
      <c r="P17" s="192"/>
      <c r="Q17" s="193"/>
      <c r="R17" s="19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3"/>
      <c r="B18" s="113"/>
      <c r="C18" s="47"/>
      <c r="D18" s="38"/>
      <c r="E18" s="191"/>
      <c r="F18" s="192"/>
      <c r="G18" s="191"/>
      <c r="H18" s="192"/>
      <c r="I18" s="205"/>
      <c r="J18" s="206"/>
      <c r="K18" s="205"/>
      <c r="L18" s="206"/>
      <c r="M18" s="191"/>
      <c r="N18" s="192"/>
      <c r="O18" s="191"/>
      <c r="P18" s="192"/>
      <c r="Q18" s="193"/>
      <c r="R18" s="194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13"/>
      <c r="B19" s="113"/>
      <c r="C19" s="47"/>
      <c r="D19" s="38"/>
      <c r="E19" s="191"/>
      <c r="F19" s="192"/>
      <c r="G19" s="191"/>
      <c r="H19" s="192"/>
      <c r="I19" s="205"/>
      <c r="J19" s="206"/>
      <c r="K19" s="205"/>
      <c r="L19" s="206"/>
      <c r="M19" s="191"/>
      <c r="N19" s="192"/>
      <c r="O19" s="191"/>
      <c r="P19" s="192"/>
      <c r="Q19" s="193"/>
      <c r="R19" s="194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61"/>
      <c r="B20" s="161"/>
      <c r="C20" s="161"/>
      <c r="D20" s="27"/>
      <c r="E20" s="191"/>
      <c r="F20" s="192"/>
      <c r="G20" s="191"/>
      <c r="H20" s="192"/>
      <c r="I20" s="205"/>
      <c r="J20" s="206"/>
      <c r="K20" s="205"/>
      <c r="L20" s="206"/>
      <c r="M20" s="191"/>
      <c r="N20" s="192"/>
      <c r="O20" s="191"/>
      <c r="P20" s="192"/>
      <c r="Q20" s="193"/>
      <c r="R20" s="194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191"/>
      <c r="F21" s="192"/>
      <c r="G21" s="191"/>
      <c r="H21" s="192"/>
      <c r="I21" s="205"/>
      <c r="J21" s="206"/>
      <c r="K21" s="205"/>
      <c r="L21" s="206"/>
      <c r="M21" s="191"/>
      <c r="N21" s="192"/>
      <c r="O21" s="191"/>
      <c r="P21" s="192"/>
      <c r="Q21" s="193"/>
      <c r="R21" s="194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18"/>
      <c r="B22" s="118"/>
      <c r="C22" s="47"/>
      <c r="D22" s="27"/>
      <c r="E22" s="191"/>
      <c r="F22" s="192"/>
      <c r="G22" s="191"/>
      <c r="H22" s="192"/>
      <c r="I22" s="205"/>
      <c r="J22" s="206"/>
      <c r="K22" s="205"/>
      <c r="L22" s="206"/>
      <c r="M22" s="191"/>
      <c r="N22" s="192"/>
      <c r="O22" s="191"/>
      <c r="P22" s="192"/>
      <c r="Q22" s="193"/>
      <c r="R22" s="194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49">
        <v>3600</v>
      </c>
      <c r="B23" s="149" t="s">
        <v>103</v>
      </c>
      <c r="C23" s="47"/>
      <c r="D23" s="27" t="s">
        <v>91</v>
      </c>
      <c r="E23" s="191"/>
      <c r="F23" s="192"/>
      <c r="G23" s="191">
        <v>4</v>
      </c>
      <c r="H23" s="192"/>
      <c r="I23" s="205"/>
      <c r="J23" s="206"/>
      <c r="K23" s="205"/>
      <c r="L23" s="206"/>
      <c r="M23" s="191"/>
      <c r="N23" s="192"/>
      <c r="O23" s="191"/>
      <c r="P23" s="192"/>
      <c r="Q23" s="193"/>
      <c r="R23" s="194"/>
      <c r="S23" s="25">
        <f t="shared" si="1"/>
        <v>4</v>
      </c>
      <c r="T23" s="25">
        <f t="shared" si="0"/>
        <v>4</v>
      </c>
      <c r="U23" s="28"/>
      <c r="V23" s="28"/>
    </row>
    <row r="24" spans="1:22" x14ac:dyDescent="0.25">
      <c r="A24" s="140">
        <v>3600</v>
      </c>
      <c r="B24" s="186" t="s">
        <v>103</v>
      </c>
      <c r="C24" s="140"/>
      <c r="D24" s="27" t="s">
        <v>72</v>
      </c>
      <c r="E24" s="191">
        <v>2</v>
      </c>
      <c r="F24" s="192"/>
      <c r="G24" s="191">
        <v>1</v>
      </c>
      <c r="H24" s="192"/>
      <c r="I24" s="205"/>
      <c r="J24" s="206"/>
      <c r="K24" s="205"/>
      <c r="L24" s="206"/>
      <c r="M24" s="191"/>
      <c r="N24" s="192"/>
      <c r="O24" s="191"/>
      <c r="P24" s="192"/>
      <c r="Q24" s="193"/>
      <c r="R24" s="194"/>
      <c r="S24" s="25">
        <f>E24+G24+I24+K24+M24+O24+Q24</f>
        <v>3</v>
      </c>
      <c r="T24" s="25">
        <f>SUM(S24-U24-V24)</f>
        <v>3</v>
      </c>
      <c r="U24" s="28"/>
      <c r="V24" s="28"/>
    </row>
    <row r="25" spans="1:22" x14ac:dyDescent="0.25">
      <c r="A25" s="169">
        <v>3600</v>
      </c>
      <c r="B25" s="186" t="s">
        <v>103</v>
      </c>
      <c r="C25" s="169"/>
      <c r="D25" s="38" t="s">
        <v>86</v>
      </c>
      <c r="E25" s="191">
        <v>0.5</v>
      </c>
      <c r="F25" s="192"/>
      <c r="G25" s="191"/>
      <c r="H25" s="192"/>
      <c r="I25" s="205"/>
      <c r="J25" s="206"/>
      <c r="K25" s="205"/>
      <c r="L25" s="206"/>
      <c r="M25" s="191"/>
      <c r="N25" s="192"/>
      <c r="O25" s="191"/>
      <c r="P25" s="192"/>
      <c r="Q25" s="193"/>
      <c r="R25" s="194"/>
      <c r="S25" s="25">
        <f>E25+G25+I25+K25+M25+O25+Q25</f>
        <v>0.5</v>
      </c>
      <c r="T25" s="25">
        <f>SUM(S25-U25-V25)</f>
        <v>0.5</v>
      </c>
      <c r="U25" s="28"/>
      <c r="V25" s="28"/>
    </row>
    <row r="26" spans="1:22" x14ac:dyDescent="0.25">
      <c r="A26" s="140">
        <v>3600</v>
      </c>
      <c r="B26" s="186" t="s">
        <v>103</v>
      </c>
      <c r="C26" s="140"/>
      <c r="D26" s="38" t="s">
        <v>71</v>
      </c>
      <c r="E26" s="191">
        <v>3</v>
      </c>
      <c r="F26" s="192"/>
      <c r="G26" s="191">
        <v>3</v>
      </c>
      <c r="H26" s="192"/>
      <c r="I26" s="205"/>
      <c r="J26" s="206"/>
      <c r="K26" s="205"/>
      <c r="L26" s="206"/>
      <c r="M26" s="191">
        <v>2</v>
      </c>
      <c r="N26" s="192"/>
      <c r="O26" s="191"/>
      <c r="P26" s="192"/>
      <c r="Q26" s="193"/>
      <c r="R26" s="194"/>
      <c r="S26" s="25">
        <f t="shared" si="1"/>
        <v>8</v>
      </c>
      <c r="T26" s="25">
        <f t="shared" si="0"/>
        <v>8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91"/>
      <c r="F27" s="192"/>
      <c r="G27" s="191"/>
      <c r="H27" s="192"/>
      <c r="I27" s="191"/>
      <c r="J27" s="192"/>
      <c r="K27" s="191"/>
      <c r="L27" s="192"/>
      <c r="M27" s="191"/>
      <c r="N27" s="192"/>
      <c r="O27" s="193"/>
      <c r="P27" s="194"/>
      <c r="Q27" s="193"/>
      <c r="R27" s="194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91"/>
      <c r="F28" s="192"/>
      <c r="G28" s="191"/>
      <c r="H28" s="192"/>
      <c r="I28" s="191"/>
      <c r="J28" s="192"/>
      <c r="K28" s="191"/>
      <c r="L28" s="192"/>
      <c r="M28" s="191"/>
      <c r="N28" s="192"/>
      <c r="O28" s="193"/>
      <c r="P28" s="194"/>
      <c r="Q28" s="193"/>
      <c r="R28" s="194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95">
        <f>SUM(E4:E28)</f>
        <v>8</v>
      </c>
      <c r="F29" s="196"/>
      <c r="G29" s="195">
        <f>SUM(G4:G28)</f>
        <v>8</v>
      </c>
      <c r="H29" s="196"/>
      <c r="I29" s="195">
        <f>SUM(I4:I28)</f>
        <v>0</v>
      </c>
      <c r="J29" s="196"/>
      <c r="K29" s="195">
        <f>SUM(K4:K28)</f>
        <v>0</v>
      </c>
      <c r="L29" s="196"/>
      <c r="M29" s="195">
        <f>SUM(M4:M28)</f>
        <v>8</v>
      </c>
      <c r="N29" s="196"/>
      <c r="O29" s="195">
        <f>SUM(O4:O28)</f>
        <v>0</v>
      </c>
      <c r="P29" s="196"/>
      <c r="Q29" s="195">
        <f>SUM(Q4:Q28)</f>
        <v>0</v>
      </c>
      <c r="R29" s="196"/>
      <c r="S29" s="25">
        <f t="shared" si="1"/>
        <v>24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07"/>
      <c r="F30" s="108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24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-8</v>
      </c>
      <c r="K31" s="32"/>
      <c r="L31" s="32">
        <f>SUM(K29)-L30</f>
        <v>-8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-16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24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15.5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24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T25" sqref="T25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02.10.2016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0">
        <v>6538</v>
      </c>
      <c r="B4" s="187" t="s">
        <v>102</v>
      </c>
      <c r="C4" s="170">
        <v>11</v>
      </c>
      <c r="D4" s="38" t="s">
        <v>62</v>
      </c>
      <c r="E4" s="190">
        <v>1.5</v>
      </c>
      <c r="F4" s="190"/>
      <c r="G4" s="190"/>
      <c r="H4" s="190"/>
      <c r="I4" s="190"/>
      <c r="J4" s="190"/>
      <c r="K4" s="190"/>
      <c r="L4" s="190"/>
      <c r="M4" s="190"/>
      <c r="N4" s="190"/>
      <c r="O4" s="191"/>
      <c r="P4" s="192"/>
      <c r="Q4" s="193"/>
      <c r="R4" s="194"/>
      <c r="S4" s="25">
        <f>E4+G4+I4+K4+M4+O4+Q4</f>
        <v>1.5</v>
      </c>
      <c r="T4" s="25">
        <f t="shared" ref="T4:T21" si="0">SUM(S4-U4-V4)</f>
        <v>1.5</v>
      </c>
      <c r="U4" s="28"/>
      <c r="V4" s="28"/>
    </row>
    <row r="5" spans="1:22" x14ac:dyDescent="0.25">
      <c r="A5" s="176">
        <v>6615</v>
      </c>
      <c r="B5" s="187" t="s">
        <v>100</v>
      </c>
      <c r="C5" s="176">
        <v>2</v>
      </c>
      <c r="D5" s="38" t="s">
        <v>70</v>
      </c>
      <c r="E5" s="190">
        <v>0.5</v>
      </c>
      <c r="F5" s="190"/>
      <c r="G5" s="190"/>
      <c r="H5" s="190"/>
      <c r="I5" s="190"/>
      <c r="J5" s="190"/>
      <c r="K5" s="190"/>
      <c r="L5" s="190"/>
      <c r="M5" s="190"/>
      <c r="N5" s="190"/>
      <c r="O5" s="191"/>
      <c r="P5" s="192"/>
      <c r="Q5" s="193"/>
      <c r="R5" s="194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170">
        <v>6538</v>
      </c>
      <c r="B6" s="187" t="s">
        <v>102</v>
      </c>
      <c r="C6" s="170">
        <v>10</v>
      </c>
      <c r="D6" s="38" t="s">
        <v>62</v>
      </c>
      <c r="E6" s="190">
        <v>6</v>
      </c>
      <c r="F6" s="190"/>
      <c r="G6" s="190">
        <v>8</v>
      </c>
      <c r="H6" s="190"/>
      <c r="I6" s="190">
        <v>4.5</v>
      </c>
      <c r="J6" s="190"/>
      <c r="K6" s="190"/>
      <c r="L6" s="190"/>
      <c r="M6" s="191"/>
      <c r="N6" s="192"/>
      <c r="O6" s="191"/>
      <c r="P6" s="192"/>
      <c r="Q6" s="193"/>
      <c r="R6" s="194"/>
      <c r="S6" s="25">
        <f t="shared" ref="S6:S24" si="1">E6+G6+I6+K6+M6+O6+Q6</f>
        <v>18.5</v>
      </c>
      <c r="T6" s="25">
        <f t="shared" si="0"/>
        <v>18.5</v>
      </c>
      <c r="U6" s="28"/>
      <c r="V6" s="28"/>
    </row>
    <row r="7" spans="1:22" x14ac:dyDescent="0.25">
      <c r="A7" s="179">
        <v>6635</v>
      </c>
      <c r="B7" s="187" t="s">
        <v>104</v>
      </c>
      <c r="C7" s="179">
        <v>2</v>
      </c>
      <c r="D7" s="38" t="s">
        <v>79</v>
      </c>
      <c r="E7" s="190"/>
      <c r="F7" s="190"/>
      <c r="G7" s="190"/>
      <c r="H7" s="190"/>
      <c r="I7" s="190">
        <v>3</v>
      </c>
      <c r="J7" s="190"/>
      <c r="K7" s="191">
        <v>1.5</v>
      </c>
      <c r="L7" s="192"/>
      <c r="M7" s="191">
        <v>0.5</v>
      </c>
      <c r="N7" s="192"/>
      <c r="O7" s="191"/>
      <c r="P7" s="192"/>
      <c r="Q7" s="193"/>
      <c r="R7" s="194"/>
      <c r="S7" s="25">
        <f t="shared" si="1"/>
        <v>5</v>
      </c>
      <c r="T7" s="25">
        <f t="shared" si="0"/>
        <v>5</v>
      </c>
      <c r="U7" s="28"/>
      <c r="V7" s="28"/>
    </row>
    <row r="8" spans="1:22" x14ac:dyDescent="0.25">
      <c r="A8" s="182">
        <v>6538</v>
      </c>
      <c r="B8" s="187" t="s">
        <v>102</v>
      </c>
      <c r="C8" s="182">
        <v>5</v>
      </c>
      <c r="D8" s="38" t="s">
        <v>62</v>
      </c>
      <c r="E8" s="191"/>
      <c r="F8" s="192"/>
      <c r="G8" s="190"/>
      <c r="H8" s="190"/>
      <c r="I8" s="203"/>
      <c r="J8" s="192"/>
      <c r="K8" s="191">
        <v>6.5</v>
      </c>
      <c r="L8" s="192"/>
      <c r="M8" s="191">
        <v>7.5</v>
      </c>
      <c r="N8" s="192"/>
      <c r="O8" s="191"/>
      <c r="P8" s="192"/>
      <c r="Q8" s="193"/>
      <c r="R8" s="194"/>
      <c r="S8" s="25">
        <f>E8+G8+I8+K8+M8+O8+Q8</f>
        <v>14</v>
      </c>
      <c r="T8" s="25">
        <f t="shared" si="0"/>
        <v>14</v>
      </c>
      <c r="U8" s="28"/>
      <c r="V8" s="28"/>
    </row>
    <row r="9" spans="1:22" x14ac:dyDescent="0.25">
      <c r="A9" s="176"/>
      <c r="B9" s="48"/>
      <c r="C9" s="176"/>
      <c r="D9" s="38"/>
      <c r="E9" s="211"/>
      <c r="F9" s="211"/>
      <c r="G9" s="190"/>
      <c r="H9" s="190"/>
      <c r="I9" s="190"/>
      <c r="J9" s="190"/>
      <c r="K9" s="191"/>
      <c r="L9" s="192"/>
      <c r="M9" s="191"/>
      <c r="N9" s="192"/>
      <c r="O9" s="191"/>
      <c r="P9" s="192"/>
      <c r="Q9" s="193"/>
      <c r="R9" s="1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6"/>
      <c r="B10" s="48"/>
      <c r="C10" s="176"/>
      <c r="D10" s="38"/>
      <c r="E10" s="207"/>
      <c r="F10" s="208"/>
      <c r="G10" s="191"/>
      <c r="H10" s="192"/>
      <c r="I10" s="191"/>
      <c r="J10" s="192"/>
      <c r="K10" s="191"/>
      <c r="L10" s="192"/>
      <c r="M10" s="191"/>
      <c r="N10" s="192"/>
      <c r="O10" s="191"/>
      <c r="P10" s="192"/>
      <c r="Q10" s="193"/>
      <c r="R10" s="1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6"/>
      <c r="B11" s="48"/>
      <c r="C11" s="176"/>
      <c r="D11" s="38"/>
      <c r="E11" s="207"/>
      <c r="F11" s="208"/>
      <c r="G11" s="207"/>
      <c r="H11" s="208"/>
      <c r="I11" s="191"/>
      <c r="J11" s="192"/>
      <c r="K11" s="191"/>
      <c r="L11" s="192"/>
      <c r="M11" s="191"/>
      <c r="N11" s="192"/>
      <c r="O11" s="191"/>
      <c r="P11" s="192"/>
      <c r="Q11" s="193"/>
      <c r="R11" s="194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76"/>
      <c r="B12" s="48"/>
      <c r="C12" s="176"/>
      <c r="D12" s="38"/>
      <c r="E12" s="207"/>
      <c r="F12" s="208"/>
      <c r="G12" s="207"/>
      <c r="H12" s="208"/>
      <c r="I12" s="201"/>
      <c r="J12" s="202"/>
      <c r="K12" s="191"/>
      <c r="L12" s="192"/>
      <c r="M12" s="191"/>
      <c r="N12" s="192"/>
      <c r="O12" s="191"/>
      <c r="P12" s="192"/>
      <c r="Q12" s="193"/>
      <c r="R12" s="194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76"/>
      <c r="B13" s="48"/>
      <c r="C13" s="176"/>
      <c r="D13" s="38"/>
      <c r="E13" s="207"/>
      <c r="F13" s="208"/>
      <c r="G13" s="207"/>
      <c r="H13" s="208"/>
      <c r="I13" s="201"/>
      <c r="J13" s="202"/>
      <c r="K13" s="191"/>
      <c r="L13" s="192"/>
      <c r="M13" s="191"/>
      <c r="N13" s="192"/>
      <c r="O13" s="191"/>
      <c r="P13" s="192"/>
      <c r="Q13" s="193"/>
      <c r="R13" s="1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6"/>
      <c r="B14" s="48"/>
      <c r="C14" s="176"/>
      <c r="D14" s="38"/>
      <c r="E14" s="207"/>
      <c r="F14" s="208"/>
      <c r="G14" s="207"/>
      <c r="H14" s="208"/>
      <c r="I14" s="201"/>
      <c r="J14" s="202"/>
      <c r="K14" s="191"/>
      <c r="L14" s="192"/>
      <c r="M14" s="191"/>
      <c r="N14" s="192"/>
      <c r="O14" s="191"/>
      <c r="P14" s="192"/>
      <c r="Q14" s="193"/>
      <c r="R14" s="194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07"/>
      <c r="F15" s="208"/>
      <c r="G15" s="207"/>
      <c r="H15" s="208"/>
      <c r="I15" s="201"/>
      <c r="J15" s="202"/>
      <c r="K15" s="191"/>
      <c r="L15" s="192"/>
      <c r="M15" s="191"/>
      <c r="N15" s="192"/>
      <c r="O15" s="191"/>
      <c r="P15" s="192"/>
      <c r="Q15" s="193"/>
      <c r="R15" s="1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09"/>
      <c r="F16" s="210"/>
      <c r="G16" s="209"/>
      <c r="H16" s="210"/>
      <c r="I16" s="191"/>
      <c r="J16" s="192"/>
      <c r="K16" s="191"/>
      <c r="L16" s="192"/>
      <c r="M16" s="191"/>
      <c r="N16" s="192"/>
      <c r="O16" s="191"/>
      <c r="P16" s="192"/>
      <c r="Q16" s="193"/>
      <c r="R16" s="19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209"/>
      <c r="F17" s="210"/>
      <c r="G17" s="191"/>
      <c r="H17" s="192"/>
      <c r="I17" s="191"/>
      <c r="J17" s="192"/>
      <c r="K17" s="191"/>
      <c r="L17" s="192"/>
      <c r="M17" s="191"/>
      <c r="N17" s="192"/>
      <c r="O17" s="191"/>
      <c r="P17" s="192"/>
      <c r="Q17" s="193"/>
      <c r="R17" s="19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50"/>
      <c r="B18" s="150"/>
      <c r="C18" s="150"/>
      <c r="D18" s="38"/>
      <c r="E18" s="207"/>
      <c r="F18" s="208"/>
      <c r="G18" s="207"/>
      <c r="H18" s="208"/>
      <c r="I18" s="191"/>
      <c r="J18" s="192"/>
      <c r="K18" s="191"/>
      <c r="L18" s="192"/>
      <c r="M18" s="191"/>
      <c r="N18" s="192"/>
      <c r="O18" s="191"/>
      <c r="P18" s="192"/>
      <c r="Q18" s="193"/>
      <c r="R18" s="194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39"/>
      <c r="B19" s="139"/>
      <c r="C19" s="139"/>
      <c r="D19" s="38"/>
      <c r="E19" s="209"/>
      <c r="F19" s="210"/>
      <c r="G19" s="191"/>
      <c r="H19" s="192"/>
      <c r="I19" s="191"/>
      <c r="J19" s="192"/>
      <c r="K19" s="191"/>
      <c r="L19" s="192"/>
      <c r="M19" s="191"/>
      <c r="N19" s="192"/>
      <c r="O19" s="191"/>
      <c r="P19" s="192"/>
      <c r="Q19" s="193"/>
      <c r="R19" s="194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67"/>
      <c r="B20" s="167"/>
      <c r="C20" s="167"/>
      <c r="D20" s="38"/>
      <c r="E20" s="191"/>
      <c r="F20" s="192"/>
      <c r="G20" s="209"/>
      <c r="H20" s="210"/>
      <c r="I20" s="191"/>
      <c r="J20" s="192"/>
      <c r="K20" s="191"/>
      <c r="L20" s="192"/>
      <c r="M20" s="191"/>
      <c r="N20" s="192"/>
      <c r="O20" s="191"/>
      <c r="P20" s="192"/>
      <c r="Q20" s="193"/>
      <c r="R20" s="194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63">
        <v>3600</v>
      </c>
      <c r="B21" s="163" t="s">
        <v>103</v>
      </c>
      <c r="C21" s="163"/>
      <c r="D21" s="27" t="s">
        <v>95</v>
      </c>
      <c r="E21" s="209"/>
      <c r="F21" s="210"/>
      <c r="G21" s="191"/>
      <c r="H21" s="192"/>
      <c r="I21" s="191">
        <v>0.5</v>
      </c>
      <c r="J21" s="192"/>
      <c r="K21" s="191"/>
      <c r="L21" s="192"/>
      <c r="M21" s="191"/>
      <c r="N21" s="192"/>
      <c r="O21" s="191"/>
      <c r="P21" s="192"/>
      <c r="Q21" s="193"/>
      <c r="R21" s="194"/>
      <c r="S21" s="25">
        <f t="shared" si="1"/>
        <v>0.5</v>
      </c>
      <c r="T21" s="25">
        <f t="shared" si="0"/>
        <v>0.5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91"/>
      <c r="F22" s="192"/>
      <c r="G22" s="191"/>
      <c r="H22" s="192"/>
      <c r="I22" s="191"/>
      <c r="J22" s="192"/>
      <c r="K22" s="191"/>
      <c r="L22" s="192"/>
      <c r="M22" s="191"/>
      <c r="N22" s="192"/>
      <c r="O22" s="191"/>
      <c r="P22" s="192"/>
      <c r="Q22" s="193"/>
      <c r="R22" s="194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91"/>
      <c r="F23" s="192"/>
      <c r="G23" s="191"/>
      <c r="H23" s="192"/>
      <c r="I23" s="191"/>
      <c r="J23" s="192"/>
      <c r="K23" s="191"/>
      <c r="L23" s="192"/>
      <c r="M23" s="191"/>
      <c r="N23" s="192"/>
      <c r="O23" s="191"/>
      <c r="P23" s="192"/>
      <c r="Q23" s="193"/>
      <c r="R23" s="19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5">
        <f>SUM(E4:E23)</f>
        <v>8</v>
      </c>
      <c r="F24" s="196"/>
      <c r="G24" s="195">
        <f>SUM(G4:G23)</f>
        <v>8</v>
      </c>
      <c r="H24" s="196"/>
      <c r="I24" s="195">
        <f>SUM(I4:I23)</f>
        <v>8</v>
      </c>
      <c r="J24" s="196"/>
      <c r="K24" s="195">
        <f>SUM(K4:K23)</f>
        <v>8</v>
      </c>
      <c r="L24" s="196"/>
      <c r="M24" s="195">
        <f>SUM(M4:M23)</f>
        <v>8</v>
      </c>
      <c r="N24" s="196"/>
      <c r="O24" s="195">
        <f>SUM(O4:O23)</f>
        <v>0</v>
      </c>
      <c r="P24" s="196"/>
      <c r="Q24" s="195">
        <f>SUM(Q4:Q23)</f>
        <v>0</v>
      </c>
      <c r="R24" s="196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9"/>
      <c r="H27" s="79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7" zoomScale="87" zoomScaleNormal="87" workbookViewId="0">
      <selection activeCell="G21" sqref="G21:N24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02.10.2016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1"/>
      <c r="R3" s="51"/>
      <c r="S3" s="25"/>
      <c r="T3" s="25"/>
      <c r="U3" s="26"/>
      <c r="V3" s="26"/>
    </row>
    <row r="4" spans="1:22" x14ac:dyDescent="0.25">
      <c r="A4" s="176">
        <v>6635</v>
      </c>
      <c r="B4" s="187" t="s">
        <v>104</v>
      </c>
      <c r="C4" s="176">
        <v>3</v>
      </c>
      <c r="D4" s="38" t="s">
        <v>79</v>
      </c>
      <c r="E4" s="190">
        <v>1.5</v>
      </c>
      <c r="F4" s="190"/>
      <c r="G4" s="191"/>
      <c r="H4" s="192"/>
      <c r="I4" s="191"/>
      <c r="J4" s="192"/>
      <c r="K4" s="190"/>
      <c r="L4" s="190"/>
      <c r="M4" s="191"/>
      <c r="N4" s="192"/>
      <c r="O4" s="191"/>
      <c r="P4" s="192"/>
      <c r="Q4" s="193"/>
      <c r="R4" s="194"/>
      <c r="S4" s="25">
        <f>E4+G4+I4+K4+M4+O4+Q4</f>
        <v>1.5</v>
      </c>
      <c r="T4" s="25">
        <f t="shared" ref="T4:T23" si="0">SUM(S4-U4-V4)</f>
        <v>1.5</v>
      </c>
      <c r="U4" s="28"/>
      <c r="V4" s="28"/>
    </row>
    <row r="5" spans="1:22" x14ac:dyDescent="0.25">
      <c r="A5" s="176">
        <v>6635</v>
      </c>
      <c r="B5" s="187" t="s">
        <v>104</v>
      </c>
      <c r="C5" s="176">
        <v>6</v>
      </c>
      <c r="D5" s="38" t="s">
        <v>79</v>
      </c>
      <c r="E5" s="190">
        <v>0.5</v>
      </c>
      <c r="F5" s="190"/>
      <c r="G5" s="191"/>
      <c r="H5" s="192"/>
      <c r="I5" s="191"/>
      <c r="J5" s="192"/>
      <c r="K5" s="190"/>
      <c r="L5" s="190"/>
      <c r="M5" s="191"/>
      <c r="N5" s="192"/>
      <c r="O5" s="191"/>
      <c r="P5" s="192"/>
      <c r="Q5" s="193"/>
      <c r="R5" s="194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169">
        <v>6519</v>
      </c>
      <c r="B6" s="187" t="s">
        <v>105</v>
      </c>
      <c r="C6" s="169">
        <v>104</v>
      </c>
      <c r="D6" s="38" t="s">
        <v>60</v>
      </c>
      <c r="E6" s="190">
        <v>6</v>
      </c>
      <c r="F6" s="190"/>
      <c r="G6" s="191"/>
      <c r="H6" s="192"/>
      <c r="I6" s="191"/>
      <c r="J6" s="192"/>
      <c r="K6" s="190"/>
      <c r="L6" s="190"/>
      <c r="M6" s="191"/>
      <c r="N6" s="192"/>
      <c r="O6" s="191"/>
      <c r="P6" s="192"/>
      <c r="Q6" s="193"/>
      <c r="R6" s="194"/>
      <c r="S6" s="25">
        <f t="shared" ref="S6:S25" si="1">E6+G6+I6+K6+M6+O6+Q6</f>
        <v>6</v>
      </c>
      <c r="T6" s="25">
        <f t="shared" si="0"/>
        <v>6</v>
      </c>
      <c r="U6" s="28"/>
      <c r="V6" s="28"/>
    </row>
    <row r="7" spans="1:22" x14ac:dyDescent="0.25">
      <c r="A7" s="177">
        <v>6538</v>
      </c>
      <c r="B7" s="187" t="s">
        <v>102</v>
      </c>
      <c r="C7" s="177">
        <v>8</v>
      </c>
      <c r="D7" s="38" t="s">
        <v>62</v>
      </c>
      <c r="E7" s="190"/>
      <c r="F7" s="190"/>
      <c r="G7" s="191">
        <v>1</v>
      </c>
      <c r="H7" s="192"/>
      <c r="I7" s="191">
        <v>2</v>
      </c>
      <c r="J7" s="192"/>
      <c r="K7" s="190"/>
      <c r="L7" s="190"/>
      <c r="M7" s="191"/>
      <c r="N7" s="192"/>
      <c r="O7" s="191"/>
      <c r="P7" s="192"/>
      <c r="Q7" s="193"/>
      <c r="R7" s="194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177">
        <v>6538</v>
      </c>
      <c r="B8" s="187" t="s">
        <v>102</v>
      </c>
      <c r="C8" s="177">
        <v>5</v>
      </c>
      <c r="D8" s="38" t="s">
        <v>62</v>
      </c>
      <c r="E8" s="190"/>
      <c r="F8" s="190"/>
      <c r="G8" s="191">
        <v>1</v>
      </c>
      <c r="H8" s="192"/>
      <c r="I8" s="191">
        <v>2</v>
      </c>
      <c r="J8" s="192"/>
      <c r="K8" s="190"/>
      <c r="L8" s="190"/>
      <c r="M8" s="191"/>
      <c r="N8" s="192"/>
      <c r="O8" s="191"/>
      <c r="P8" s="192"/>
      <c r="Q8" s="193"/>
      <c r="R8" s="194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177">
        <v>6538</v>
      </c>
      <c r="B9" s="187" t="s">
        <v>102</v>
      </c>
      <c r="C9" s="177">
        <v>6</v>
      </c>
      <c r="D9" s="38" t="s">
        <v>62</v>
      </c>
      <c r="E9" s="190"/>
      <c r="F9" s="190"/>
      <c r="G9" s="191">
        <v>1</v>
      </c>
      <c r="H9" s="192"/>
      <c r="I9" s="191">
        <v>2</v>
      </c>
      <c r="J9" s="192"/>
      <c r="K9" s="191"/>
      <c r="L9" s="192"/>
      <c r="M9" s="191"/>
      <c r="N9" s="192"/>
      <c r="O9" s="191"/>
      <c r="P9" s="192"/>
      <c r="Q9" s="193"/>
      <c r="R9" s="194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179">
        <v>6538</v>
      </c>
      <c r="B10" s="187" t="s">
        <v>102</v>
      </c>
      <c r="C10" s="179">
        <v>9</v>
      </c>
      <c r="D10" s="38" t="s">
        <v>62</v>
      </c>
      <c r="E10" s="190"/>
      <c r="F10" s="190"/>
      <c r="G10" s="191"/>
      <c r="H10" s="192"/>
      <c r="I10" s="191">
        <v>0.5</v>
      </c>
      <c r="J10" s="192"/>
      <c r="K10" s="191">
        <v>1.5</v>
      </c>
      <c r="L10" s="192"/>
      <c r="M10" s="191">
        <v>1</v>
      </c>
      <c r="N10" s="192"/>
      <c r="O10" s="191"/>
      <c r="P10" s="192"/>
      <c r="Q10" s="193"/>
      <c r="R10" s="194"/>
      <c r="S10" s="25">
        <f t="shared" si="1"/>
        <v>3</v>
      </c>
      <c r="T10" s="25">
        <f t="shared" si="0"/>
        <v>3</v>
      </c>
      <c r="U10" s="28"/>
      <c r="V10" s="28"/>
    </row>
    <row r="11" spans="1:22" x14ac:dyDescent="0.25">
      <c r="A11" s="179">
        <v>6538</v>
      </c>
      <c r="B11" s="187" t="s">
        <v>102</v>
      </c>
      <c r="C11" s="179">
        <v>13</v>
      </c>
      <c r="D11" s="38" t="s">
        <v>62</v>
      </c>
      <c r="E11" s="190"/>
      <c r="F11" s="190"/>
      <c r="G11" s="191"/>
      <c r="H11" s="192"/>
      <c r="I11" s="190">
        <v>0.5</v>
      </c>
      <c r="J11" s="190"/>
      <c r="K11" s="190">
        <v>1.5</v>
      </c>
      <c r="L11" s="190"/>
      <c r="M11" s="191">
        <v>1</v>
      </c>
      <c r="N11" s="192"/>
      <c r="O11" s="191"/>
      <c r="P11" s="192"/>
      <c r="Q11" s="193"/>
      <c r="R11" s="194"/>
      <c r="S11" s="25">
        <f t="shared" si="1"/>
        <v>3</v>
      </c>
      <c r="T11" s="25">
        <f t="shared" si="0"/>
        <v>3</v>
      </c>
      <c r="U11" s="28"/>
      <c r="V11" s="28"/>
    </row>
    <row r="12" spans="1:22" x14ac:dyDescent="0.25">
      <c r="A12" s="179">
        <v>6538</v>
      </c>
      <c r="B12" s="187" t="s">
        <v>102</v>
      </c>
      <c r="C12" s="179">
        <v>14</v>
      </c>
      <c r="D12" s="38" t="s">
        <v>62</v>
      </c>
      <c r="E12" s="190"/>
      <c r="F12" s="190"/>
      <c r="G12" s="191"/>
      <c r="H12" s="192"/>
      <c r="I12" s="190">
        <v>0.5</v>
      </c>
      <c r="J12" s="190"/>
      <c r="K12" s="191">
        <v>1.5</v>
      </c>
      <c r="L12" s="192"/>
      <c r="M12" s="191">
        <v>1.25</v>
      </c>
      <c r="N12" s="192"/>
      <c r="O12" s="191"/>
      <c r="P12" s="192"/>
      <c r="Q12" s="193"/>
      <c r="R12" s="194"/>
      <c r="S12" s="25">
        <f t="shared" si="1"/>
        <v>3.25</v>
      </c>
      <c r="T12" s="25">
        <f t="shared" si="0"/>
        <v>3.25</v>
      </c>
      <c r="U12" s="28"/>
      <c r="V12" s="28"/>
    </row>
    <row r="13" spans="1:22" ht="15" customHeight="1" x14ac:dyDescent="0.25">
      <c r="A13" s="179">
        <v>6538</v>
      </c>
      <c r="B13" s="187" t="s">
        <v>102</v>
      </c>
      <c r="C13" s="179">
        <v>15</v>
      </c>
      <c r="D13" s="38" t="s">
        <v>62</v>
      </c>
      <c r="E13" s="190"/>
      <c r="F13" s="190"/>
      <c r="G13" s="191"/>
      <c r="H13" s="192"/>
      <c r="I13" s="190">
        <v>0.5</v>
      </c>
      <c r="J13" s="190"/>
      <c r="K13" s="191">
        <v>1.5</v>
      </c>
      <c r="L13" s="192"/>
      <c r="M13" s="191">
        <v>1.25</v>
      </c>
      <c r="N13" s="192"/>
      <c r="O13" s="191"/>
      <c r="P13" s="192"/>
      <c r="Q13" s="193"/>
      <c r="R13" s="194"/>
      <c r="S13" s="25">
        <f t="shared" si="1"/>
        <v>3.25</v>
      </c>
      <c r="T13" s="25">
        <f t="shared" si="0"/>
        <v>3.25</v>
      </c>
      <c r="U13" s="28"/>
      <c r="V13" s="28"/>
    </row>
    <row r="14" spans="1:22" x14ac:dyDescent="0.25">
      <c r="A14" s="181">
        <v>6538</v>
      </c>
      <c r="B14" s="187" t="s">
        <v>102</v>
      </c>
      <c r="C14" s="181">
        <v>16</v>
      </c>
      <c r="D14" s="38" t="s">
        <v>62</v>
      </c>
      <c r="E14" s="190"/>
      <c r="F14" s="190"/>
      <c r="G14" s="191"/>
      <c r="H14" s="192"/>
      <c r="I14" s="190"/>
      <c r="J14" s="190"/>
      <c r="K14" s="191">
        <v>1.5</v>
      </c>
      <c r="L14" s="192"/>
      <c r="M14" s="191">
        <v>1.25</v>
      </c>
      <c r="N14" s="192"/>
      <c r="O14" s="191"/>
      <c r="P14" s="192"/>
      <c r="Q14" s="193"/>
      <c r="R14" s="194"/>
      <c r="S14" s="25">
        <f t="shared" si="1"/>
        <v>2.75</v>
      </c>
      <c r="T14" s="25">
        <f t="shared" si="0"/>
        <v>2.75</v>
      </c>
      <c r="U14" s="28"/>
      <c r="V14" s="28"/>
    </row>
    <row r="15" spans="1:22" ht="15" customHeight="1" x14ac:dyDescent="0.25">
      <c r="A15" s="184">
        <v>6635</v>
      </c>
      <c r="B15" s="187" t="s">
        <v>104</v>
      </c>
      <c r="C15" s="184">
        <v>8</v>
      </c>
      <c r="D15" s="38" t="s">
        <v>79</v>
      </c>
      <c r="E15" s="191"/>
      <c r="F15" s="192"/>
      <c r="G15" s="191"/>
      <c r="H15" s="192"/>
      <c r="I15" s="191"/>
      <c r="J15" s="192"/>
      <c r="K15" s="191"/>
      <c r="L15" s="192"/>
      <c r="M15" s="191">
        <v>1</v>
      </c>
      <c r="N15" s="192"/>
      <c r="O15" s="191"/>
      <c r="P15" s="192"/>
      <c r="Q15" s="193"/>
      <c r="R15" s="194"/>
      <c r="S15" s="25">
        <f t="shared" ref="S15:S21" si="2">E15+G15+I15+K15+M15+O15+Q15</f>
        <v>1</v>
      </c>
      <c r="T15" s="25">
        <f t="shared" ref="T15:T21" si="3">SUM(S15-U15-V15)</f>
        <v>1</v>
      </c>
      <c r="U15" s="28"/>
      <c r="V15" s="28"/>
    </row>
    <row r="16" spans="1:22" ht="15" customHeight="1" x14ac:dyDescent="0.25">
      <c r="A16" s="179">
        <v>6520</v>
      </c>
      <c r="B16" s="188" t="s">
        <v>106</v>
      </c>
      <c r="C16" s="179">
        <v>2</v>
      </c>
      <c r="D16" s="38" t="s">
        <v>96</v>
      </c>
      <c r="E16" s="191"/>
      <c r="F16" s="192"/>
      <c r="G16" s="191"/>
      <c r="H16" s="192"/>
      <c r="I16" s="191"/>
      <c r="J16" s="192"/>
      <c r="K16" s="191"/>
      <c r="L16" s="192"/>
      <c r="M16" s="191">
        <v>0.5</v>
      </c>
      <c r="N16" s="192"/>
      <c r="O16" s="191"/>
      <c r="P16" s="192"/>
      <c r="Q16" s="193"/>
      <c r="R16" s="194"/>
      <c r="S16" s="25">
        <f t="shared" si="2"/>
        <v>0.5</v>
      </c>
      <c r="T16" s="25">
        <f t="shared" si="3"/>
        <v>0.5</v>
      </c>
      <c r="U16" s="28"/>
      <c r="V16" s="28"/>
    </row>
    <row r="17" spans="1:22" ht="15" customHeight="1" x14ac:dyDescent="0.25">
      <c r="A17" s="113"/>
      <c r="B17" s="113"/>
      <c r="C17" s="47"/>
      <c r="D17" s="38"/>
      <c r="E17" s="191"/>
      <c r="F17" s="192"/>
      <c r="G17" s="191"/>
      <c r="H17" s="192"/>
      <c r="I17" s="191"/>
      <c r="J17" s="192"/>
      <c r="K17" s="191"/>
      <c r="L17" s="192"/>
      <c r="M17" s="191"/>
      <c r="N17" s="192"/>
      <c r="O17" s="191"/>
      <c r="P17" s="192"/>
      <c r="Q17" s="193"/>
      <c r="R17" s="19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21"/>
      <c r="B18" s="121"/>
      <c r="C18" s="47"/>
      <c r="D18" s="38"/>
      <c r="E18" s="191"/>
      <c r="F18" s="192"/>
      <c r="G18" s="191"/>
      <c r="H18" s="192"/>
      <c r="I18" s="191"/>
      <c r="J18" s="192"/>
      <c r="K18" s="191"/>
      <c r="L18" s="192"/>
      <c r="M18" s="191"/>
      <c r="N18" s="192"/>
      <c r="O18" s="191"/>
      <c r="P18" s="192"/>
      <c r="Q18" s="193"/>
      <c r="R18" s="19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0"/>
      <c r="B19" s="120"/>
      <c r="C19" s="120"/>
      <c r="D19" s="27"/>
      <c r="E19" s="191"/>
      <c r="F19" s="192"/>
      <c r="G19" s="191"/>
      <c r="H19" s="192"/>
      <c r="I19" s="191"/>
      <c r="J19" s="192"/>
      <c r="K19" s="191"/>
      <c r="L19" s="192"/>
      <c r="M19" s="191"/>
      <c r="N19" s="192"/>
      <c r="O19" s="191"/>
      <c r="P19" s="192"/>
      <c r="Q19" s="193"/>
      <c r="R19" s="194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6"/>
      <c r="B20" s="106"/>
      <c r="C20" s="106"/>
      <c r="D20" s="27"/>
      <c r="E20" s="191"/>
      <c r="F20" s="192"/>
      <c r="G20" s="191"/>
      <c r="H20" s="192"/>
      <c r="I20" s="191"/>
      <c r="J20" s="192"/>
      <c r="K20" s="191"/>
      <c r="L20" s="192"/>
      <c r="M20" s="191"/>
      <c r="N20" s="192"/>
      <c r="O20" s="191"/>
      <c r="P20" s="192"/>
      <c r="Q20" s="193"/>
      <c r="R20" s="194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31">
        <v>3600</v>
      </c>
      <c r="B21" s="131" t="s">
        <v>103</v>
      </c>
      <c r="C21" s="131"/>
      <c r="D21" s="27" t="s">
        <v>97</v>
      </c>
      <c r="E21" s="191"/>
      <c r="F21" s="192"/>
      <c r="G21" s="191"/>
      <c r="H21" s="192"/>
      <c r="I21" s="191"/>
      <c r="J21" s="192"/>
      <c r="K21" s="191"/>
      <c r="L21" s="192"/>
      <c r="M21" s="191">
        <v>0.5</v>
      </c>
      <c r="N21" s="192"/>
      <c r="O21" s="191"/>
      <c r="P21" s="192"/>
      <c r="Q21" s="193"/>
      <c r="R21" s="194"/>
      <c r="S21" s="25">
        <f t="shared" si="2"/>
        <v>0.5</v>
      </c>
      <c r="T21" s="25">
        <f t="shared" si="3"/>
        <v>0.5</v>
      </c>
      <c r="U21" s="28"/>
      <c r="V21" s="28"/>
    </row>
    <row r="22" spans="1:22" x14ac:dyDescent="0.25">
      <c r="A22" s="146">
        <v>3600</v>
      </c>
      <c r="B22" s="146" t="s">
        <v>103</v>
      </c>
      <c r="C22" s="146"/>
      <c r="D22" s="16" t="s">
        <v>92</v>
      </c>
      <c r="E22" s="191"/>
      <c r="F22" s="192"/>
      <c r="G22" s="191">
        <v>5</v>
      </c>
      <c r="H22" s="192"/>
      <c r="I22" s="191"/>
      <c r="J22" s="192"/>
      <c r="K22" s="191"/>
      <c r="L22" s="192"/>
      <c r="M22" s="191"/>
      <c r="N22" s="192"/>
      <c r="O22" s="191"/>
      <c r="P22" s="192"/>
      <c r="Q22" s="193"/>
      <c r="R22" s="194"/>
      <c r="S22" s="25">
        <f>E22+G22+I22+K22+M22+O22+Q22</f>
        <v>5</v>
      </c>
      <c r="T22" s="25">
        <f t="shared" si="0"/>
        <v>5</v>
      </c>
      <c r="U22" s="28"/>
      <c r="V22" s="28"/>
    </row>
    <row r="23" spans="1:22" x14ac:dyDescent="0.25">
      <c r="A23" s="96">
        <v>3600</v>
      </c>
      <c r="B23" s="96" t="s">
        <v>103</v>
      </c>
      <c r="C23" s="96"/>
      <c r="D23" s="38" t="s">
        <v>63</v>
      </c>
      <c r="E23" s="191"/>
      <c r="F23" s="192"/>
      <c r="G23" s="191"/>
      <c r="H23" s="192"/>
      <c r="I23" s="191"/>
      <c r="J23" s="192"/>
      <c r="K23" s="191">
        <v>0.5</v>
      </c>
      <c r="L23" s="192"/>
      <c r="M23" s="191">
        <v>0.25</v>
      </c>
      <c r="N23" s="192"/>
      <c r="O23" s="191"/>
      <c r="P23" s="192"/>
      <c r="Q23" s="193"/>
      <c r="R23" s="194"/>
      <c r="S23" s="25">
        <f t="shared" si="1"/>
        <v>0.75</v>
      </c>
      <c r="T23" s="25">
        <f t="shared" si="0"/>
        <v>0.75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91"/>
      <c r="F24" s="192"/>
      <c r="G24" s="191"/>
      <c r="H24" s="192"/>
      <c r="I24" s="191"/>
      <c r="J24" s="192"/>
      <c r="K24" s="191"/>
      <c r="L24" s="192"/>
      <c r="M24" s="191"/>
      <c r="N24" s="192"/>
      <c r="O24" s="193"/>
      <c r="P24" s="194"/>
      <c r="Q24" s="193"/>
      <c r="R24" s="194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91"/>
      <c r="F25" s="192"/>
      <c r="G25" s="191"/>
      <c r="H25" s="192"/>
      <c r="I25" s="191"/>
      <c r="J25" s="192"/>
      <c r="K25" s="191"/>
      <c r="L25" s="192"/>
      <c r="M25" s="191"/>
      <c r="N25" s="192"/>
      <c r="O25" s="193"/>
      <c r="P25" s="194"/>
      <c r="Q25" s="193"/>
      <c r="R25" s="194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5">
        <f>SUM(E4:E25)</f>
        <v>8</v>
      </c>
      <c r="F26" s="196"/>
      <c r="G26" s="195">
        <f>SUM(G4:G25)</f>
        <v>8</v>
      </c>
      <c r="H26" s="196"/>
      <c r="I26" s="195">
        <f>SUM(I4:I25)</f>
        <v>8</v>
      </c>
      <c r="J26" s="196"/>
      <c r="K26" s="195">
        <f>SUM(K4:K25)</f>
        <v>8</v>
      </c>
      <c r="L26" s="196"/>
      <c r="M26" s="195">
        <f>SUM(M4:M25)</f>
        <v>8</v>
      </c>
      <c r="N26" s="196"/>
      <c r="O26" s="195">
        <f>SUM(O4:O25)</f>
        <v>0</v>
      </c>
      <c r="P26" s="196"/>
      <c r="Q26" s="195">
        <f>SUM(Q4:Q25)</f>
        <v>0</v>
      </c>
      <c r="R26" s="196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6.25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0" zoomScale="90" zoomScaleNormal="90" zoomScalePageLayoutView="89" workbookViewId="0">
      <selection activeCell="B4" sqref="B4:B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02.10.2016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76">
        <v>6519</v>
      </c>
      <c r="B4" s="187" t="s">
        <v>105</v>
      </c>
      <c r="C4" s="176">
        <v>13</v>
      </c>
      <c r="D4" s="38" t="s">
        <v>87</v>
      </c>
      <c r="E4" s="190">
        <v>4</v>
      </c>
      <c r="F4" s="190"/>
      <c r="G4" s="190">
        <v>3.25</v>
      </c>
      <c r="H4" s="190"/>
      <c r="I4" s="190">
        <v>2</v>
      </c>
      <c r="J4" s="190"/>
      <c r="K4" s="190"/>
      <c r="L4" s="190"/>
      <c r="M4" s="190"/>
      <c r="N4" s="190"/>
      <c r="O4" s="190"/>
      <c r="P4" s="190"/>
      <c r="Q4" s="193"/>
      <c r="R4" s="194"/>
      <c r="S4" s="25">
        <f>E4+G4+I4+K4+M4+O4+Q4</f>
        <v>9.25</v>
      </c>
      <c r="T4" s="25">
        <f>SUM(S4-U4-V4)</f>
        <v>9.25</v>
      </c>
      <c r="U4" s="28"/>
      <c r="V4" s="28"/>
    </row>
    <row r="5" spans="1:22" x14ac:dyDescent="0.25">
      <c r="A5" s="176">
        <v>6519</v>
      </c>
      <c r="B5" s="187" t="s">
        <v>105</v>
      </c>
      <c r="C5" s="176">
        <v>15</v>
      </c>
      <c r="D5" s="38" t="s">
        <v>87</v>
      </c>
      <c r="E5" s="190">
        <v>4</v>
      </c>
      <c r="F5" s="190"/>
      <c r="G5" s="190">
        <v>4</v>
      </c>
      <c r="H5" s="190"/>
      <c r="I5" s="190">
        <v>2</v>
      </c>
      <c r="J5" s="190"/>
      <c r="K5" s="190"/>
      <c r="L5" s="190"/>
      <c r="M5" s="190"/>
      <c r="N5" s="190"/>
      <c r="O5" s="190"/>
      <c r="P5" s="190"/>
      <c r="Q5" s="193"/>
      <c r="R5" s="194"/>
      <c r="S5" s="25">
        <f t="shared" ref="S5:S21" si="0">E5+G5+I5+K5+M5+O5+Q5</f>
        <v>10</v>
      </c>
      <c r="T5" s="25">
        <f t="shared" ref="T5:T19" si="1">SUM(S5-U5-V5)</f>
        <v>10</v>
      </c>
      <c r="U5" s="28"/>
      <c r="V5" s="28"/>
    </row>
    <row r="6" spans="1:22" x14ac:dyDescent="0.25">
      <c r="A6" s="164">
        <v>6519</v>
      </c>
      <c r="B6" s="187" t="s">
        <v>105</v>
      </c>
      <c r="C6" s="164" t="s">
        <v>93</v>
      </c>
      <c r="D6" s="38" t="s">
        <v>75</v>
      </c>
      <c r="E6" s="190"/>
      <c r="F6" s="190"/>
      <c r="G6" s="190">
        <v>0.75</v>
      </c>
      <c r="H6" s="190"/>
      <c r="I6" s="190"/>
      <c r="J6" s="190"/>
      <c r="K6" s="190"/>
      <c r="L6" s="190"/>
      <c r="M6" s="190"/>
      <c r="N6" s="190"/>
      <c r="O6" s="190"/>
      <c r="P6" s="190"/>
      <c r="Q6" s="193"/>
      <c r="R6" s="194"/>
      <c r="S6" s="25">
        <f t="shared" si="0"/>
        <v>0.75</v>
      </c>
      <c r="T6" s="25">
        <f t="shared" si="1"/>
        <v>0.75</v>
      </c>
      <c r="U6" s="28"/>
      <c r="V6" s="28"/>
    </row>
    <row r="7" spans="1:22" x14ac:dyDescent="0.25">
      <c r="A7" s="180">
        <v>6519</v>
      </c>
      <c r="B7" s="187" t="s">
        <v>105</v>
      </c>
      <c r="C7" s="180">
        <v>126</v>
      </c>
      <c r="D7" s="38" t="s">
        <v>60</v>
      </c>
      <c r="E7" s="190"/>
      <c r="F7" s="190"/>
      <c r="G7" s="191"/>
      <c r="H7" s="192"/>
      <c r="I7" s="203">
        <v>4</v>
      </c>
      <c r="J7" s="192"/>
      <c r="K7" s="190">
        <v>8</v>
      </c>
      <c r="L7" s="190"/>
      <c r="M7" s="190">
        <v>8</v>
      </c>
      <c r="N7" s="190"/>
      <c r="O7" s="190"/>
      <c r="P7" s="190"/>
      <c r="Q7" s="193"/>
      <c r="R7" s="194"/>
      <c r="S7" s="25">
        <f t="shared" si="0"/>
        <v>20</v>
      </c>
      <c r="T7" s="25">
        <f t="shared" si="1"/>
        <v>20</v>
      </c>
      <c r="U7" s="28"/>
      <c r="V7" s="28"/>
    </row>
    <row r="8" spans="1:22" x14ac:dyDescent="0.25">
      <c r="A8" s="125"/>
      <c r="B8" s="48"/>
      <c r="C8" s="125"/>
      <c r="D8" s="38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3"/>
      <c r="R8" s="194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25"/>
      <c r="B9" s="48"/>
      <c r="C9" s="125"/>
      <c r="D9" s="38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3"/>
      <c r="R9" s="19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25"/>
      <c r="B10" s="48"/>
      <c r="C10" s="125"/>
      <c r="D10" s="38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3"/>
      <c r="R10" s="19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25"/>
      <c r="B11" s="48"/>
      <c r="C11" s="125"/>
      <c r="D11" s="38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3"/>
      <c r="R11" s="19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27"/>
      <c r="B12" s="48"/>
      <c r="C12" s="127"/>
      <c r="D12" s="38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3"/>
      <c r="R12" s="19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19"/>
      <c r="B13" s="48"/>
      <c r="C13" s="119"/>
      <c r="D13" s="38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3"/>
      <c r="R13" s="194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3"/>
      <c r="R14" s="19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3"/>
      <c r="R15" s="19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9"/>
      <c r="B16" s="46"/>
      <c r="C16" s="46"/>
      <c r="D16" s="27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3"/>
      <c r="R16" s="194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90"/>
      <c r="B17" s="90"/>
      <c r="C17" s="90"/>
      <c r="D17" s="27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3"/>
      <c r="R17" s="194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34"/>
      <c r="B18" s="134"/>
      <c r="C18" s="134"/>
      <c r="D18" s="27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3"/>
      <c r="R18" s="194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50"/>
      <c r="B19" s="150"/>
      <c r="C19" s="150"/>
      <c r="D19" s="38"/>
      <c r="E19" s="191"/>
      <c r="F19" s="192"/>
      <c r="G19" s="191"/>
      <c r="H19" s="192"/>
      <c r="I19" s="191"/>
      <c r="J19" s="192"/>
      <c r="K19" s="190"/>
      <c r="L19" s="190"/>
      <c r="M19" s="190"/>
      <c r="N19" s="190"/>
      <c r="O19" s="190"/>
      <c r="P19" s="190"/>
      <c r="Q19" s="193"/>
      <c r="R19" s="194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3"/>
      <c r="R20" s="194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3"/>
      <c r="R21" s="194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95">
        <f>SUM(E4:E21)</f>
        <v>8</v>
      </c>
      <c r="F22" s="196"/>
      <c r="G22" s="195">
        <f>SUM(G4:G21)</f>
        <v>8</v>
      </c>
      <c r="H22" s="196"/>
      <c r="I22" s="195">
        <f>SUM(I4:I21)</f>
        <v>8</v>
      </c>
      <c r="J22" s="196"/>
      <c r="K22" s="195">
        <f>SUM(K4:K21)</f>
        <v>8</v>
      </c>
      <c r="L22" s="196"/>
      <c r="M22" s="195">
        <f>SUM(M4:M21)</f>
        <v>8</v>
      </c>
      <c r="N22" s="196"/>
      <c r="O22" s="195">
        <f>SUM(O4:O21)</f>
        <v>0</v>
      </c>
      <c r="P22" s="196"/>
      <c r="Q22" s="195">
        <f>SUM(Q4:Q21)</f>
        <v>0</v>
      </c>
      <c r="R22" s="196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4" sqref="B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02.10.2016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15.3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76">
        <v>6635</v>
      </c>
      <c r="B4" s="187" t="s">
        <v>104</v>
      </c>
      <c r="C4" s="176">
        <v>5</v>
      </c>
      <c r="D4" s="38" t="s">
        <v>79</v>
      </c>
      <c r="E4" s="190">
        <v>8</v>
      </c>
      <c r="F4" s="190"/>
      <c r="G4" s="190">
        <v>8</v>
      </c>
      <c r="H4" s="190"/>
      <c r="I4" s="190">
        <v>7</v>
      </c>
      <c r="J4" s="190"/>
      <c r="K4" s="190">
        <v>8</v>
      </c>
      <c r="L4" s="190"/>
      <c r="M4" s="190">
        <v>8</v>
      </c>
      <c r="N4" s="190"/>
      <c r="O4" s="191"/>
      <c r="P4" s="192"/>
      <c r="Q4" s="193"/>
      <c r="R4" s="194"/>
      <c r="S4" s="25">
        <f>E4+G4+I4+K4+M4+O4+Q4</f>
        <v>39</v>
      </c>
      <c r="T4" s="25">
        <f t="shared" ref="T4:T17" si="0">SUM(S4-U4-V4)</f>
        <v>39</v>
      </c>
      <c r="U4" s="28"/>
      <c r="V4" s="28"/>
    </row>
    <row r="5" spans="1:22" x14ac:dyDescent="0.25">
      <c r="A5" s="170"/>
      <c r="B5" s="48"/>
      <c r="C5" s="170"/>
      <c r="D5" s="38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1"/>
      <c r="P5" s="192"/>
      <c r="Q5" s="193"/>
      <c r="R5" s="194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48"/>
      <c r="B6" s="48"/>
      <c r="C6" s="148"/>
      <c r="D6" s="38"/>
      <c r="E6" s="190"/>
      <c r="F6" s="190"/>
      <c r="G6" s="190"/>
      <c r="H6" s="190"/>
      <c r="I6" s="203"/>
      <c r="J6" s="192"/>
      <c r="K6" s="203"/>
      <c r="L6" s="192"/>
      <c r="M6" s="203"/>
      <c r="N6" s="192"/>
      <c r="O6" s="191"/>
      <c r="P6" s="192"/>
      <c r="Q6" s="193"/>
      <c r="R6" s="194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72"/>
      <c r="B7" s="48"/>
      <c r="C7" s="172"/>
      <c r="D7" s="38"/>
      <c r="E7" s="190"/>
      <c r="F7" s="190"/>
      <c r="G7" s="190"/>
      <c r="H7" s="190"/>
      <c r="I7" s="203"/>
      <c r="J7" s="192"/>
      <c r="K7" s="203"/>
      <c r="L7" s="192"/>
      <c r="M7" s="203"/>
      <c r="N7" s="192"/>
      <c r="O7" s="191"/>
      <c r="P7" s="192"/>
      <c r="Q7" s="193"/>
      <c r="R7" s="194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68"/>
      <c r="B8" s="48"/>
      <c r="C8" s="46"/>
      <c r="D8" s="38"/>
      <c r="E8" s="190"/>
      <c r="F8" s="190"/>
      <c r="G8" s="190"/>
      <c r="H8" s="190"/>
      <c r="I8" s="203"/>
      <c r="J8" s="192"/>
      <c r="K8" s="191"/>
      <c r="L8" s="192"/>
      <c r="M8" s="191"/>
      <c r="N8" s="192"/>
      <c r="O8" s="191"/>
      <c r="P8" s="192"/>
      <c r="Q8" s="193"/>
      <c r="R8" s="1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8"/>
      <c r="B9" s="48"/>
      <c r="C9" s="46"/>
      <c r="D9" s="38"/>
      <c r="E9" s="191"/>
      <c r="F9" s="192"/>
      <c r="G9" s="191"/>
      <c r="H9" s="192"/>
      <c r="I9" s="191"/>
      <c r="J9" s="192"/>
      <c r="K9" s="191"/>
      <c r="L9" s="192"/>
      <c r="M9" s="191"/>
      <c r="N9" s="192"/>
      <c r="O9" s="191"/>
      <c r="P9" s="192"/>
      <c r="Q9" s="193"/>
      <c r="R9" s="1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9"/>
      <c r="B10" s="46"/>
      <c r="C10" s="46"/>
      <c r="D10" s="38"/>
      <c r="E10" s="191"/>
      <c r="F10" s="192"/>
      <c r="G10" s="191"/>
      <c r="H10" s="192"/>
      <c r="I10" s="191"/>
      <c r="J10" s="192"/>
      <c r="K10" s="191"/>
      <c r="L10" s="192"/>
      <c r="M10" s="191"/>
      <c r="N10" s="192"/>
      <c r="O10" s="191"/>
      <c r="P10" s="192"/>
      <c r="Q10" s="193"/>
      <c r="R10" s="1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3"/>
      <c r="B11" s="48"/>
      <c r="C11" s="113"/>
      <c r="D11" s="38"/>
      <c r="E11" s="190"/>
      <c r="F11" s="190"/>
      <c r="G11" s="190"/>
      <c r="H11" s="190"/>
      <c r="I11" s="203"/>
      <c r="J11" s="192"/>
      <c r="K11" s="191"/>
      <c r="L11" s="192"/>
      <c r="M11" s="191"/>
      <c r="N11" s="192"/>
      <c r="O11" s="191"/>
      <c r="P11" s="192"/>
      <c r="Q11" s="193"/>
      <c r="R11" s="1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90"/>
      <c r="F12" s="190"/>
      <c r="G12" s="190"/>
      <c r="H12" s="190"/>
      <c r="I12" s="203"/>
      <c r="J12" s="192"/>
      <c r="K12" s="191"/>
      <c r="L12" s="192"/>
      <c r="M12" s="191"/>
      <c r="N12" s="192"/>
      <c r="O12" s="191"/>
      <c r="P12" s="192"/>
      <c r="Q12" s="193"/>
      <c r="R12" s="1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91"/>
      <c r="F13" s="192"/>
      <c r="G13" s="191"/>
      <c r="H13" s="192"/>
      <c r="I13" s="203"/>
      <c r="J13" s="192"/>
      <c r="K13" s="191"/>
      <c r="L13" s="192"/>
      <c r="M13" s="191"/>
      <c r="N13" s="192"/>
      <c r="O13" s="191"/>
      <c r="P13" s="192"/>
      <c r="Q13" s="193"/>
      <c r="R13" s="1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90"/>
      <c r="F14" s="190"/>
      <c r="G14" s="190"/>
      <c r="H14" s="190"/>
      <c r="I14" s="203"/>
      <c r="J14" s="192"/>
      <c r="K14" s="191"/>
      <c r="L14" s="192"/>
      <c r="M14" s="191"/>
      <c r="N14" s="192"/>
      <c r="O14" s="191"/>
      <c r="P14" s="192"/>
      <c r="Q14" s="193"/>
      <c r="R14" s="19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90"/>
      <c r="F15" s="190"/>
      <c r="G15" s="190"/>
      <c r="H15" s="190"/>
      <c r="I15" s="203"/>
      <c r="J15" s="192"/>
      <c r="K15" s="191"/>
      <c r="L15" s="192"/>
      <c r="M15" s="191"/>
      <c r="N15" s="192"/>
      <c r="O15" s="191"/>
      <c r="P15" s="192"/>
      <c r="Q15" s="193"/>
      <c r="R15" s="1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6"/>
      <c r="B16" s="66"/>
      <c r="C16" s="66"/>
      <c r="D16" s="23"/>
      <c r="E16" s="191"/>
      <c r="F16" s="192"/>
      <c r="G16" s="191"/>
      <c r="H16" s="192"/>
      <c r="I16" s="191"/>
      <c r="J16" s="192"/>
      <c r="K16" s="191"/>
      <c r="L16" s="192"/>
      <c r="M16" s="191"/>
      <c r="N16" s="192"/>
      <c r="O16" s="191"/>
      <c r="P16" s="192"/>
      <c r="Q16" s="193"/>
      <c r="R16" s="19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1"/>
      <c r="B17" s="101"/>
      <c r="C17" s="101"/>
      <c r="D17" s="27"/>
      <c r="E17" s="191"/>
      <c r="F17" s="192"/>
      <c r="G17" s="191"/>
      <c r="H17" s="192"/>
      <c r="I17" s="191"/>
      <c r="J17" s="192"/>
      <c r="K17" s="191"/>
      <c r="L17" s="192"/>
      <c r="M17" s="191"/>
      <c r="N17" s="192"/>
      <c r="O17" s="191"/>
      <c r="P17" s="192"/>
      <c r="Q17" s="193"/>
      <c r="R17" s="19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1"/>
      <c r="F18" s="192"/>
      <c r="G18" s="191"/>
      <c r="H18" s="192"/>
      <c r="I18" s="191"/>
      <c r="J18" s="192"/>
      <c r="K18" s="191"/>
      <c r="L18" s="192"/>
      <c r="M18" s="191"/>
      <c r="N18" s="192"/>
      <c r="O18" s="193"/>
      <c r="P18" s="194"/>
      <c r="Q18" s="193"/>
      <c r="R18" s="19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1"/>
      <c r="F19" s="192"/>
      <c r="G19" s="191"/>
      <c r="H19" s="192"/>
      <c r="I19" s="191"/>
      <c r="J19" s="192"/>
      <c r="K19" s="191"/>
      <c r="L19" s="192"/>
      <c r="M19" s="191"/>
      <c r="N19" s="192"/>
      <c r="O19" s="193"/>
      <c r="P19" s="194"/>
      <c r="Q19" s="193"/>
      <c r="R19" s="1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5">
        <f>SUM(E4:E19)</f>
        <v>8</v>
      </c>
      <c r="F20" s="196"/>
      <c r="G20" s="195">
        <f>SUM(G4:G19)</f>
        <v>8</v>
      </c>
      <c r="H20" s="196"/>
      <c r="I20" s="195">
        <f>SUM(I4:I19)</f>
        <v>7</v>
      </c>
      <c r="J20" s="196"/>
      <c r="K20" s="195">
        <f>SUM(K4:K19)</f>
        <v>8</v>
      </c>
      <c r="L20" s="196"/>
      <c r="M20" s="195">
        <f>SUM(M4:M19)</f>
        <v>8</v>
      </c>
      <c r="N20" s="196"/>
      <c r="O20" s="195">
        <f>SUM(O4:O19)</f>
        <v>0</v>
      </c>
      <c r="P20" s="196"/>
      <c r="Q20" s="195">
        <f>SUM(Q4:Q19)</f>
        <v>0</v>
      </c>
      <c r="R20" s="196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-1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Q34" sqref="Q3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74</v>
      </c>
      <c r="B1" s="15"/>
      <c r="C1" s="15"/>
    </row>
    <row r="2" spans="1:22" s="22" customFormat="1" x14ac:dyDescent="0.25">
      <c r="A2" s="18" t="str">
        <f>Analysis!A3</f>
        <v>W/E 02.10.2016</v>
      </c>
      <c r="B2" s="155"/>
      <c r="C2" s="155"/>
      <c r="D2" s="155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157"/>
      <c r="P3" s="157"/>
      <c r="Q3" s="157"/>
      <c r="R3" s="157"/>
      <c r="S3" s="25"/>
      <c r="T3" s="25"/>
      <c r="U3" s="26"/>
      <c r="V3" s="26"/>
    </row>
    <row r="4" spans="1:22" x14ac:dyDescent="0.25">
      <c r="A4" s="160"/>
      <c r="B4" s="48"/>
      <c r="C4" s="160"/>
      <c r="D4" s="38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1"/>
      <c r="P4" s="192"/>
      <c r="Q4" s="193"/>
      <c r="R4" s="194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60"/>
      <c r="B5" s="48"/>
      <c r="C5" s="160"/>
      <c r="D5" s="38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1"/>
      <c r="P5" s="192"/>
      <c r="Q5" s="193"/>
      <c r="R5" s="194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60"/>
      <c r="B6" s="48"/>
      <c r="C6" s="160"/>
      <c r="D6" s="38"/>
      <c r="E6" s="190"/>
      <c r="F6" s="190"/>
      <c r="G6" s="190"/>
      <c r="H6" s="190"/>
      <c r="I6" s="203"/>
      <c r="J6" s="192"/>
      <c r="K6" s="203"/>
      <c r="L6" s="192"/>
      <c r="M6" s="203"/>
      <c r="N6" s="192"/>
      <c r="O6" s="191"/>
      <c r="P6" s="192"/>
      <c r="Q6" s="193"/>
      <c r="R6" s="194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60"/>
      <c r="B7" s="48"/>
      <c r="C7" s="160"/>
      <c r="D7" s="38"/>
      <c r="E7" s="190"/>
      <c r="F7" s="190"/>
      <c r="G7" s="190"/>
      <c r="H7" s="190"/>
      <c r="I7" s="203"/>
      <c r="J7" s="192"/>
      <c r="K7" s="203"/>
      <c r="L7" s="192"/>
      <c r="M7" s="203"/>
      <c r="N7" s="192"/>
      <c r="O7" s="191"/>
      <c r="P7" s="192"/>
      <c r="Q7" s="193"/>
      <c r="R7" s="194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56"/>
      <c r="B8" s="48"/>
      <c r="C8" s="156"/>
      <c r="D8" s="38"/>
      <c r="E8" s="190"/>
      <c r="F8" s="190"/>
      <c r="G8" s="190"/>
      <c r="H8" s="190"/>
      <c r="I8" s="203"/>
      <c r="J8" s="192"/>
      <c r="K8" s="191"/>
      <c r="L8" s="192"/>
      <c r="M8" s="191"/>
      <c r="N8" s="192"/>
      <c r="O8" s="191"/>
      <c r="P8" s="192"/>
      <c r="Q8" s="193"/>
      <c r="R8" s="1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6"/>
      <c r="B9" s="48"/>
      <c r="C9" s="156"/>
      <c r="D9" s="38"/>
      <c r="E9" s="191"/>
      <c r="F9" s="192"/>
      <c r="G9" s="191"/>
      <c r="H9" s="192"/>
      <c r="I9" s="191"/>
      <c r="J9" s="192"/>
      <c r="K9" s="191"/>
      <c r="L9" s="192"/>
      <c r="M9" s="191"/>
      <c r="N9" s="192"/>
      <c r="O9" s="191"/>
      <c r="P9" s="192"/>
      <c r="Q9" s="193"/>
      <c r="R9" s="1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6"/>
      <c r="B10" s="156"/>
      <c r="C10" s="156"/>
      <c r="D10" s="38"/>
      <c r="E10" s="191"/>
      <c r="F10" s="192"/>
      <c r="G10" s="191"/>
      <c r="H10" s="192"/>
      <c r="I10" s="191"/>
      <c r="J10" s="192"/>
      <c r="K10" s="191"/>
      <c r="L10" s="192"/>
      <c r="M10" s="191"/>
      <c r="N10" s="192"/>
      <c r="O10" s="191"/>
      <c r="P10" s="192"/>
      <c r="Q10" s="193"/>
      <c r="R10" s="1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6"/>
      <c r="B11" s="48"/>
      <c r="C11" s="156"/>
      <c r="D11" s="38"/>
      <c r="E11" s="190"/>
      <c r="F11" s="190"/>
      <c r="G11" s="190"/>
      <c r="H11" s="190"/>
      <c r="I11" s="203"/>
      <c r="J11" s="192"/>
      <c r="K11" s="191"/>
      <c r="L11" s="192"/>
      <c r="M11" s="191"/>
      <c r="N11" s="192"/>
      <c r="O11" s="191"/>
      <c r="P11" s="192"/>
      <c r="Q11" s="193"/>
      <c r="R11" s="1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6"/>
      <c r="B12" s="156"/>
      <c r="C12" s="156"/>
      <c r="D12" s="27"/>
      <c r="E12" s="190"/>
      <c r="F12" s="190"/>
      <c r="G12" s="190"/>
      <c r="H12" s="190"/>
      <c r="I12" s="203"/>
      <c r="J12" s="192"/>
      <c r="K12" s="191"/>
      <c r="L12" s="192"/>
      <c r="M12" s="191"/>
      <c r="N12" s="192"/>
      <c r="O12" s="191"/>
      <c r="P12" s="192"/>
      <c r="Q12" s="193"/>
      <c r="R12" s="1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6"/>
      <c r="B13" s="156"/>
      <c r="C13" s="156"/>
      <c r="D13" s="27"/>
      <c r="E13" s="191"/>
      <c r="F13" s="192"/>
      <c r="G13" s="191"/>
      <c r="H13" s="192"/>
      <c r="I13" s="203"/>
      <c r="J13" s="192"/>
      <c r="K13" s="191"/>
      <c r="L13" s="192"/>
      <c r="M13" s="191"/>
      <c r="N13" s="192"/>
      <c r="O13" s="191"/>
      <c r="P13" s="192"/>
      <c r="Q13" s="193"/>
      <c r="R13" s="1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6"/>
      <c r="B14" s="156"/>
      <c r="C14" s="156"/>
      <c r="D14" s="27"/>
      <c r="E14" s="190"/>
      <c r="F14" s="190"/>
      <c r="G14" s="190"/>
      <c r="H14" s="190"/>
      <c r="I14" s="203"/>
      <c r="J14" s="192"/>
      <c r="K14" s="191"/>
      <c r="L14" s="192"/>
      <c r="M14" s="191"/>
      <c r="N14" s="192"/>
      <c r="O14" s="191"/>
      <c r="P14" s="192"/>
      <c r="Q14" s="193"/>
      <c r="R14" s="19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6"/>
      <c r="B15" s="156"/>
      <c r="C15" s="156"/>
      <c r="D15" s="27"/>
      <c r="E15" s="190"/>
      <c r="F15" s="190"/>
      <c r="G15" s="190"/>
      <c r="H15" s="190"/>
      <c r="I15" s="203"/>
      <c r="J15" s="192"/>
      <c r="K15" s="191"/>
      <c r="L15" s="192"/>
      <c r="M15" s="191"/>
      <c r="N15" s="192"/>
      <c r="O15" s="191"/>
      <c r="P15" s="192"/>
      <c r="Q15" s="193"/>
      <c r="R15" s="1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55"/>
      <c r="B16" s="155"/>
      <c r="C16" s="155"/>
      <c r="D16" s="23"/>
      <c r="E16" s="191"/>
      <c r="F16" s="192"/>
      <c r="G16" s="191"/>
      <c r="H16" s="192"/>
      <c r="I16" s="191"/>
      <c r="J16" s="192"/>
      <c r="K16" s="191"/>
      <c r="L16" s="192"/>
      <c r="M16" s="191"/>
      <c r="N16" s="192"/>
      <c r="O16" s="191"/>
      <c r="P16" s="192"/>
      <c r="Q16" s="193"/>
      <c r="R16" s="19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56"/>
      <c r="B17" s="156"/>
      <c r="C17" s="156"/>
      <c r="D17" s="27"/>
      <c r="E17" s="191"/>
      <c r="F17" s="192"/>
      <c r="G17" s="191"/>
      <c r="H17" s="192"/>
      <c r="I17" s="191"/>
      <c r="J17" s="192"/>
      <c r="K17" s="191"/>
      <c r="L17" s="192"/>
      <c r="M17" s="191"/>
      <c r="N17" s="192"/>
      <c r="O17" s="191"/>
      <c r="P17" s="192"/>
      <c r="Q17" s="193"/>
      <c r="R17" s="19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1"/>
      <c r="F18" s="192"/>
      <c r="G18" s="191"/>
      <c r="H18" s="192"/>
      <c r="I18" s="191"/>
      <c r="J18" s="192"/>
      <c r="K18" s="191"/>
      <c r="L18" s="192"/>
      <c r="M18" s="191"/>
      <c r="N18" s="192"/>
      <c r="O18" s="193"/>
      <c r="P18" s="194"/>
      <c r="Q18" s="193"/>
      <c r="R18" s="19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1"/>
      <c r="F19" s="192"/>
      <c r="G19" s="191"/>
      <c r="H19" s="192"/>
      <c r="I19" s="191"/>
      <c r="J19" s="192"/>
      <c r="K19" s="191"/>
      <c r="L19" s="192"/>
      <c r="M19" s="191"/>
      <c r="N19" s="192"/>
      <c r="O19" s="193"/>
      <c r="P19" s="194"/>
      <c r="Q19" s="193"/>
      <c r="R19" s="1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5">
        <f>SUM(E4:E19)</f>
        <v>0</v>
      </c>
      <c r="F20" s="196"/>
      <c r="G20" s="195">
        <f>SUM(G4:G19)</f>
        <v>0</v>
      </c>
      <c r="H20" s="196"/>
      <c r="I20" s="195">
        <f>SUM(I4:I19)</f>
        <v>0</v>
      </c>
      <c r="J20" s="196"/>
      <c r="K20" s="195">
        <f>SUM(K4:K19)</f>
        <v>0</v>
      </c>
      <c r="L20" s="196"/>
      <c r="M20" s="195">
        <f>SUM(M4:M19)</f>
        <v>0</v>
      </c>
      <c r="N20" s="196"/>
      <c r="O20" s="195">
        <f>SUM(O4:O19)</f>
        <v>0</v>
      </c>
      <c r="P20" s="196"/>
      <c r="Q20" s="195">
        <f>SUM(Q4:Q19)</f>
        <v>0</v>
      </c>
      <c r="R20" s="196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153"/>
      <c r="F21" s="154">
        <v>8</v>
      </c>
      <c r="G21" s="153"/>
      <c r="H21" s="154">
        <v>8</v>
      </c>
      <c r="I21" s="153"/>
      <c r="J21" s="154">
        <v>8</v>
      </c>
      <c r="K21" s="153"/>
      <c r="L21" s="154">
        <v>8</v>
      </c>
      <c r="M21" s="153"/>
      <c r="N21" s="154">
        <v>8</v>
      </c>
      <c r="O21" s="153"/>
      <c r="P21" s="154"/>
      <c r="Q21" s="153"/>
      <c r="R21" s="154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5" right="0.75" top="1" bottom="1" header="0.5" footer="0.5"/>
  <pageSetup paperSize="9" scale="7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B21" sqref="B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02.10.2016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76">
        <v>6538</v>
      </c>
      <c r="B4" s="187" t="s">
        <v>102</v>
      </c>
      <c r="C4" s="176">
        <v>8</v>
      </c>
      <c r="D4" s="38" t="s">
        <v>62</v>
      </c>
      <c r="E4" s="190">
        <v>3</v>
      </c>
      <c r="F4" s="190"/>
      <c r="G4" s="190">
        <v>6</v>
      </c>
      <c r="H4" s="190"/>
      <c r="I4" s="190">
        <v>7</v>
      </c>
      <c r="J4" s="190"/>
      <c r="K4" s="190">
        <v>7</v>
      </c>
      <c r="L4" s="190"/>
      <c r="M4" s="190">
        <v>7</v>
      </c>
      <c r="N4" s="190"/>
      <c r="O4" s="191"/>
      <c r="P4" s="192"/>
      <c r="Q4" s="193"/>
      <c r="R4" s="194"/>
      <c r="S4" s="25">
        <f>E4+G4+I4+K4+M4+O4+Q4</f>
        <v>30</v>
      </c>
      <c r="T4" s="25">
        <f>SUM(S4-U4-V4)</f>
        <v>30</v>
      </c>
      <c r="U4" s="28"/>
      <c r="V4" s="28"/>
    </row>
    <row r="5" spans="1:22" ht="15.75" customHeight="1" x14ac:dyDescent="0.25">
      <c r="A5" s="145">
        <v>6519</v>
      </c>
      <c r="B5" s="187" t="s">
        <v>105</v>
      </c>
      <c r="C5" s="145"/>
      <c r="D5" s="38" t="s">
        <v>76</v>
      </c>
      <c r="E5" s="190">
        <v>3.5</v>
      </c>
      <c r="F5" s="190"/>
      <c r="G5" s="190"/>
      <c r="H5" s="190"/>
      <c r="I5" s="190"/>
      <c r="J5" s="190"/>
      <c r="K5" s="190"/>
      <c r="L5" s="190"/>
      <c r="M5" s="190"/>
      <c r="N5" s="190"/>
      <c r="O5" s="191"/>
      <c r="P5" s="192"/>
      <c r="Q5" s="193"/>
      <c r="R5" s="194"/>
      <c r="S5" s="25">
        <f>E5+G5+I5+K5+M5+O5+Q5</f>
        <v>3.5</v>
      </c>
      <c r="T5" s="25">
        <f>SUM(S5-U5-V5)</f>
        <v>3.5</v>
      </c>
      <c r="U5" s="28"/>
      <c r="V5" s="28"/>
    </row>
    <row r="6" spans="1:22" x14ac:dyDescent="0.25">
      <c r="A6" s="176" t="s">
        <v>84</v>
      </c>
      <c r="B6" s="187" t="s">
        <v>101</v>
      </c>
      <c r="C6" s="176">
        <v>5</v>
      </c>
      <c r="D6" s="38" t="s">
        <v>85</v>
      </c>
      <c r="E6" s="190">
        <v>0.5</v>
      </c>
      <c r="F6" s="190"/>
      <c r="G6" s="190"/>
      <c r="H6" s="190"/>
      <c r="I6" s="190"/>
      <c r="J6" s="190"/>
      <c r="K6" s="190"/>
      <c r="L6" s="190"/>
      <c r="M6" s="190"/>
      <c r="N6" s="190"/>
      <c r="O6" s="191"/>
      <c r="P6" s="192"/>
      <c r="Q6" s="193"/>
      <c r="R6" s="194"/>
      <c r="S6" s="25">
        <f t="shared" ref="S6:S24" si="0">E6+G6+I6+K6+M6+O6+Q6</f>
        <v>0.5</v>
      </c>
      <c r="T6" s="25">
        <f t="shared" ref="T6:T21" si="1">SUM(S6-U6-V6)</f>
        <v>0.5</v>
      </c>
      <c r="U6" s="28"/>
      <c r="V6" s="28"/>
    </row>
    <row r="7" spans="1:22" x14ac:dyDescent="0.25">
      <c r="A7" s="173"/>
      <c r="B7" s="48"/>
      <c r="C7" s="173"/>
      <c r="D7" s="38"/>
      <c r="E7" s="190"/>
      <c r="F7" s="190"/>
      <c r="G7" s="190"/>
      <c r="H7" s="190"/>
      <c r="I7" s="191"/>
      <c r="J7" s="192"/>
      <c r="K7" s="191"/>
      <c r="L7" s="192"/>
      <c r="M7" s="191"/>
      <c r="N7" s="192"/>
      <c r="O7" s="191"/>
      <c r="P7" s="192"/>
      <c r="Q7" s="193"/>
      <c r="R7" s="194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16"/>
      <c r="B8" s="48"/>
      <c r="C8" s="116"/>
      <c r="D8" s="38"/>
      <c r="E8" s="190"/>
      <c r="F8" s="190"/>
      <c r="G8" s="190"/>
      <c r="H8" s="190"/>
      <c r="I8" s="191"/>
      <c r="J8" s="192"/>
      <c r="K8" s="190"/>
      <c r="L8" s="190"/>
      <c r="M8" s="191"/>
      <c r="N8" s="192"/>
      <c r="O8" s="191"/>
      <c r="P8" s="192"/>
      <c r="Q8" s="193"/>
      <c r="R8" s="194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16"/>
      <c r="B9" s="48"/>
      <c r="C9" s="116"/>
      <c r="D9" s="38"/>
      <c r="E9" s="191"/>
      <c r="F9" s="192"/>
      <c r="G9" s="191"/>
      <c r="H9" s="192"/>
      <c r="I9" s="191"/>
      <c r="J9" s="192"/>
      <c r="K9" s="191"/>
      <c r="L9" s="192"/>
      <c r="M9" s="191"/>
      <c r="N9" s="192"/>
      <c r="O9" s="191"/>
      <c r="P9" s="192"/>
      <c r="Q9" s="193"/>
      <c r="R9" s="19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4"/>
      <c r="B10" s="48"/>
      <c r="C10" s="46"/>
      <c r="D10" s="38"/>
      <c r="E10" s="191"/>
      <c r="F10" s="192"/>
      <c r="G10" s="191"/>
      <c r="H10" s="192"/>
      <c r="I10" s="191"/>
      <c r="J10" s="192"/>
      <c r="K10" s="191"/>
      <c r="L10" s="192"/>
      <c r="M10" s="191"/>
      <c r="N10" s="192"/>
      <c r="O10" s="191"/>
      <c r="P10" s="192"/>
      <c r="Q10" s="193"/>
      <c r="R10" s="19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5"/>
      <c r="B11" s="48"/>
      <c r="C11" s="105"/>
      <c r="D11" s="38"/>
      <c r="E11" s="191"/>
      <c r="F11" s="192"/>
      <c r="G11" s="191"/>
      <c r="H11" s="192"/>
      <c r="I11" s="191"/>
      <c r="J11" s="192"/>
      <c r="K11" s="191"/>
      <c r="L11" s="192"/>
      <c r="M11" s="191"/>
      <c r="N11" s="192"/>
      <c r="O11" s="191"/>
      <c r="P11" s="192"/>
      <c r="Q11" s="193"/>
      <c r="R11" s="19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05"/>
      <c r="B12" s="48"/>
      <c r="C12" s="105"/>
      <c r="D12" s="38"/>
      <c r="E12" s="191"/>
      <c r="F12" s="192"/>
      <c r="G12" s="191"/>
      <c r="H12" s="192"/>
      <c r="I12" s="191"/>
      <c r="J12" s="192"/>
      <c r="K12" s="191"/>
      <c r="L12" s="192"/>
      <c r="M12" s="191"/>
      <c r="N12" s="192"/>
      <c r="O12" s="191"/>
      <c r="P12" s="192"/>
      <c r="Q12" s="193"/>
      <c r="R12" s="19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2"/>
      <c r="B13" s="48"/>
      <c r="C13" s="102"/>
      <c r="D13" s="38"/>
      <c r="E13" s="191"/>
      <c r="F13" s="192"/>
      <c r="G13" s="191"/>
      <c r="H13" s="192"/>
      <c r="I13" s="191"/>
      <c r="J13" s="192"/>
      <c r="K13" s="191"/>
      <c r="L13" s="192"/>
      <c r="M13" s="191"/>
      <c r="N13" s="192"/>
      <c r="O13" s="191"/>
      <c r="P13" s="192"/>
      <c r="Q13" s="193"/>
      <c r="R13" s="1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1"/>
      <c r="F14" s="192"/>
      <c r="G14" s="191"/>
      <c r="H14" s="192"/>
      <c r="I14" s="191"/>
      <c r="J14" s="192"/>
      <c r="K14" s="191"/>
      <c r="L14" s="192"/>
      <c r="M14" s="191"/>
      <c r="N14" s="192"/>
      <c r="O14" s="191"/>
      <c r="P14" s="192"/>
      <c r="Q14" s="193"/>
      <c r="R14" s="194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3"/>
      <c r="D15" s="38"/>
      <c r="E15" s="191"/>
      <c r="F15" s="192"/>
      <c r="G15" s="191"/>
      <c r="H15" s="192"/>
      <c r="I15" s="191"/>
      <c r="J15" s="192"/>
      <c r="K15" s="191"/>
      <c r="L15" s="192"/>
      <c r="M15" s="191"/>
      <c r="N15" s="192"/>
      <c r="O15" s="191"/>
      <c r="P15" s="192"/>
      <c r="Q15" s="193"/>
      <c r="R15" s="194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191"/>
      <c r="F16" s="192"/>
      <c r="G16" s="191"/>
      <c r="H16" s="192"/>
      <c r="I16" s="191"/>
      <c r="J16" s="192"/>
      <c r="K16" s="191"/>
      <c r="L16" s="192"/>
      <c r="M16" s="191"/>
      <c r="N16" s="192"/>
      <c r="O16" s="191"/>
      <c r="P16" s="192"/>
      <c r="Q16" s="193"/>
      <c r="R16" s="194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191"/>
      <c r="F17" s="192"/>
      <c r="G17" s="191"/>
      <c r="H17" s="192"/>
      <c r="I17" s="191"/>
      <c r="J17" s="192"/>
      <c r="K17" s="191"/>
      <c r="L17" s="192"/>
      <c r="M17" s="191"/>
      <c r="N17" s="192"/>
      <c r="O17" s="191"/>
      <c r="P17" s="192"/>
      <c r="Q17" s="193"/>
      <c r="R17" s="194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8"/>
      <c r="B18" s="46"/>
      <c r="C18" s="46"/>
      <c r="D18" s="27"/>
      <c r="E18" s="191"/>
      <c r="F18" s="192"/>
      <c r="G18" s="191"/>
      <c r="H18" s="192"/>
      <c r="I18" s="191"/>
      <c r="J18" s="192"/>
      <c r="K18" s="191"/>
      <c r="L18" s="192"/>
      <c r="M18" s="191"/>
      <c r="N18" s="192"/>
      <c r="O18" s="191"/>
      <c r="P18" s="192"/>
      <c r="Q18" s="193"/>
      <c r="R18" s="194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35"/>
      <c r="B19" s="135"/>
      <c r="C19" s="135"/>
      <c r="D19" s="27"/>
      <c r="E19" s="191"/>
      <c r="F19" s="192"/>
      <c r="G19" s="191"/>
      <c r="H19" s="192"/>
      <c r="I19" s="191"/>
      <c r="J19" s="192"/>
      <c r="K19" s="191"/>
      <c r="L19" s="192"/>
      <c r="M19" s="191"/>
      <c r="N19" s="192"/>
      <c r="O19" s="191"/>
      <c r="P19" s="192"/>
      <c r="Q19" s="193"/>
      <c r="R19" s="194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34"/>
      <c r="B20" s="134"/>
      <c r="C20" s="134"/>
      <c r="D20" s="27"/>
      <c r="E20" s="191"/>
      <c r="F20" s="192"/>
      <c r="G20" s="191"/>
      <c r="H20" s="192"/>
      <c r="I20" s="191"/>
      <c r="J20" s="192"/>
      <c r="K20" s="191"/>
      <c r="L20" s="192"/>
      <c r="M20" s="191"/>
      <c r="N20" s="192"/>
      <c r="O20" s="191"/>
      <c r="P20" s="192"/>
      <c r="Q20" s="193"/>
      <c r="R20" s="194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95">
        <v>3600</v>
      </c>
      <c r="B21" s="95" t="s">
        <v>103</v>
      </c>
      <c r="C21" s="95"/>
      <c r="D21" s="27" t="s">
        <v>61</v>
      </c>
      <c r="E21" s="191">
        <v>1</v>
      </c>
      <c r="F21" s="192"/>
      <c r="G21" s="191">
        <v>2</v>
      </c>
      <c r="H21" s="192"/>
      <c r="I21" s="191">
        <v>1</v>
      </c>
      <c r="J21" s="192"/>
      <c r="K21" s="191">
        <v>1</v>
      </c>
      <c r="L21" s="192"/>
      <c r="M21" s="191">
        <v>1</v>
      </c>
      <c r="N21" s="192"/>
      <c r="O21" s="191"/>
      <c r="P21" s="192"/>
      <c r="Q21" s="193"/>
      <c r="R21" s="194"/>
      <c r="S21" s="25">
        <f t="shared" si="0"/>
        <v>6</v>
      </c>
      <c r="T21" s="25">
        <f t="shared" si="1"/>
        <v>6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191"/>
      <c r="F22" s="192"/>
      <c r="G22" s="191"/>
      <c r="H22" s="192"/>
      <c r="I22" s="191"/>
      <c r="J22" s="192"/>
      <c r="K22" s="191"/>
      <c r="L22" s="192"/>
      <c r="M22" s="191"/>
      <c r="N22" s="192"/>
      <c r="O22" s="193"/>
      <c r="P22" s="194"/>
      <c r="Q22" s="193"/>
      <c r="R22" s="194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91"/>
      <c r="F23" s="192"/>
      <c r="G23" s="191"/>
      <c r="H23" s="192"/>
      <c r="I23" s="191"/>
      <c r="J23" s="192"/>
      <c r="K23" s="191"/>
      <c r="L23" s="192"/>
      <c r="M23" s="191"/>
      <c r="N23" s="192"/>
      <c r="O23" s="193"/>
      <c r="P23" s="194"/>
      <c r="Q23" s="193"/>
      <c r="R23" s="194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5">
        <f>SUM(E4:E23)</f>
        <v>8</v>
      </c>
      <c r="F24" s="196"/>
      <c r="G24" s="195">
        <f>SUM(G4:G23)</f>
        <v>8</v>
      </c>
      <c r="H24" s="196"/>
      <c r="I24" s="195">
        <f>SUM(I4:I23)</f>
        <v>8</v>
      </c>
      <c r="J24" s="196"/>
      <c r="K24" s="195">
        <f>SUM(K4:K23)</f>
        <v>8</v>
      </c>
      <c r="L24" s="196"/>
      <c r="M24" s="195">
        <f>SUM(M4:M23)</f>
        <v>8</v>
      </c>
      <c r="N24" s="196"/>
      <c r="O24" s="195">
        <f>SUM(O4:O23)</f>
        <v>0</v>
      </c>
      <c r="P24" s="196"/>
      <c r="Q24" s="195">
        <f>SUM(Q4:Q23)</f>
        <v>0</v>
      </c>
      <c r="R24" s="196"/>
      <c r="S24" s="25">
        <f t="shared" si="0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93"/>
      <c r="J25" s="94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6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B22" sqref="B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02.10.2016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8"/>
      <c r="F3" s="158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78">
        <v>6538</v>
      </c>
      <c r="B4" s="187" t="s">
        <v>102</v>
      </c>
      <c r="C4" s="178">
        <v>8</v>
      </c>
      <c r="D4" s="38" t="s">
        <v>62</v>
      </c>
      <c r="E4" s="200"/>
      <c r="F4" s="200"/>
      <c r="G4" s="190">
        <v>6</v>
      </c>
      <c r="H4" s="190"/>
      <c r="I4" s="190">
        <v>7</v>
      </c>
      <c r="J4" s="190"/>
      <c r="K4" s="190">
        <v>7</v>
      </c>
      <c r="L4" s="190"/>
      <c r="M4" s="190">
        <v>7</v>
      </c>
      <c r="N4" s="190"/>
      <c r="O4" s="190"/>
      <c r="P4" s="190"/>
      <c r="Q4" s="212"/>
      <c r="R4" s="212"/>
      <c r="S4" s="25">
        <f t="shared" ref="S4:S11" si="0">E4+G4+I4+K4+M4+O4+Q4</f>
        <v>27</v>
      </c>
      <c r="T4" s="25">
        <f t="shared" ref="T4:T11" si="1">SUM(S4-U4-V4)</f>
        <v>27</v>
      </c>
      <c r="U4" s="28"/>
      <c r="V4" s="28"/>
    </row>
    <row r="5" spans="1:22" x14ac:dyDescent="0.25">
      <c r="A5" s="172"/>
      <c r="B5" s="48"/>
      <c r="C5" s="172"/>
      <c r="D5" s="38"/>
      <c r="E5" s="198"/>
      <c r="F5" s="199"/>
      <c r="G5" s="191"/>
      <c r="H5" s="192"/>
      <c r="I5" s="191"/>
      <c r="J5" s="192"/>
      <c r="K5" s="191"/>
      <c r="L5" s="192"/>
      <c r="M5" s="191"/>
      <c r="N5" s="192"/>
      <c r="O5" s="190"/>
      <c r="P5" s="190"/>
      <c r="Q5" s="212"/>
      <c r="R5" s="212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172"/>
      <c r="B6" s="48"/>
      <c r="C6" s="172"/>
      <c r="D6" s="38"/>
      <c r="E6" s="198"/>
      <c r="F6" s="199"/>
      <c r="G6" s="191"/>
      <c r="H6" s="192"/>
      <c r="I6" s="191"/>
      <c r="J6" s="192"/>
      <c r="K6" s="190"/>
      <c r="L6" s="190"/>
      <c r="M6" s="190"/>
      <c r="N6" s="190"/>
      <c r="O6" s="190"/>
      <c r="P6" s="190"/>
      <c r="Q6" s="212"/>
      <c r="R6" s="212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73"/>
      <c r="B7" s="48"/>
      <c r="C7" s="173"/>
      <c r="D7" s="38"/>
      <c r="E7" s="198"/>
      <c r="F7" s="199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212"/>
      <c r="R7" s="212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70"/>
      <c r="B8" s="48"/>
      <c r="C8" s="170"/>
      <c r="D8" s="38"/>
      <c r="E8" s="198"/>
      <c r="F8" s="199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212"/>
      <c r="R8" s="21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6"/>
      <c r="B9" s="48"/>
      <c r="C9" s="106"/>
      <c r="D9" s="38"/>
      <c r="E9" s="198"/>
      <c r="F9" s="199"/>
      <c r="G9" s="190"/>
      <c r="H9" s="190"/>
      <c r="I9" s="203"/>
      <c r="J9" s="192"/>
      <c r="K9" s="191"/>
      <c r="L9" s="192"/>
      <c r="M9" s="191"/>
      <c r="N9" s="192"/>
      <c r="O9" s="191"/>
      <c r="P9" s="192"/>
      <c r="Q9" s="193"/>
      <c r="R9" s="19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6"/>
      <c r="B10" s="48"/>
      <c r="C10" s="106"/>
      <c r="D10" s="38"/>
      <c r="E10" s="198"/>
      <c r="F10" s="199"/>
      <c r="G10" s="190"/>
      <c r="H10" s="190"/>
      <c r="I10" s="203"/>
      <c r="J10" s="192"/>
      <c r="K10" s="191"/>
      <c r="L10" s="192"/>
      <c r="M10" s="191"/>
      <c r="N10" s="192"/>
      <c r="O10" s="191"/>
      <c r="P10" s="192"/>
      <c r="Q10" s="193"/>
      <c r="R10" s="19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9"/>
      <c r="B11" s="48"/>
      <c r="C11" s="99"/>
      <c r="D11" s="38"/>
      <c r="E11" s="200"/>
      <c r="F11" s="200"/>
      <c r="G11" s="190"/>
      <c r="H11" s="190"/>
      <c r="I11" s="203"/>
      <c r="J11" s="192"/>
      <c r="K11" s="191"/>
      <c r="L11" s="192"/>
      <c r="M11" s="191"/>
      <c r="N11" s="192"/>
      <c r="O11" s="191"/>
      <c r="P11" s="192"/>
      <c r="Q11" s="193"/>
      <c r="R11" s="19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200"/>
      <c r="F12" s="200"/>
      <c r="G12" s="190"/>
      <c r="H12" s="190"/>
      <c r="I12" s="203"/>
      <c r="J12" s="192"/>
      <c r="K12" s="191"/>
      <c r="L12" s="192"/>
      <c r="M12" s="191"/>
      <c r="N12" s="192"/>
      <c r="O12" s="191"/>
      <c r="P12" s="192"/>
      <c r="Q12" s="193"/>
      <c r="R12" s="194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01"/>
      <c r="B13" s="48"/>
      <c r="C13" s="46"/>
      <c r="D13" s="38"/>
      <c r="E13" s="200"/>
      <c r="F13" s="200"/>
      <c r="G13" s="190"/>
      <c r="H13" s="190"/>
      <c r="I13" s="203"/>
      <c r="J13" s="192"/>
      <c r="K13" s="191"/>
      <c r="L13" s="192"/>
      <c r="M13" s="191"/>
      <c r="N13" s="192"/>
      <c r="O13" s="191"/>
      <c r="P13" s="192"/>
      <c r="Q13" s="193"/>
      <c r="R13" s="194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00"/>
      <c r="F14" s="200"/>
      <c r="G14" s="190"/>
      <c r="H14" s="190"/>
      <c r="I14" s="203"/>
      <c r="J14" s="192"/>
      <c r="K14" s="191"/>
      <c r="L14" s="192"/>
      <c r="M14" s="191"/>
      <c r="N14" s="192"/>
      <c r="O14" s="191"/>
      <c r="P14" s="192"/>
      <c r="Q14" s="193"/>
      <c r="R14" s="194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101"/>
      <c r="B15" s="48"/>
      <c r="C15" s="101"/>
      <c r="D15" s="38"/>
      <c r="E15" s="200"/>
      <c r="F15" s="200"/>
      <c r="G15" s="190"/>
      <c r="H15" s="190"/>
      <c r="I15" s="203"/>
      <c r="J15" s="192"/>
      <c r="K15" s="191"/>
      <c r="L15" s="192"/>
      <c r="M15" s="191"/>
      <c r="N15" s="192"/>
      <c r="O15" s="191"/>
      <c r="P15" s="192"/>
      <c r="Q15" s="193"/>
      <c r="R15" s="194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101"/>
      <c r="B16" s="48"/>
      <c r="C16" s="101"/>
      <c r="D16" s="38"/>
      <c r="E16" s="200"/>
      <c r="F16" s="200"/>
      <c r="G16" s="190"/>
      <c r="H16" s="190"/>
      <c r="I16" s="203"/>
      <c r="J16" s="192"/>
      <c r="K16" s="191"/>
      <c r="L16" s="192"/>
      <c r="M16" s="191"/>
      <c r="N16" s="192"/>
      <c r="O16" s="191"/>
      <c r="P16" s="192"/>
      <c r="Q16" s="193"/>
      <c r="R16" s="194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98"/>
      <c r="F17" s="199"/>
      <c r="G17" s="191"/>
      <c r="H17" s="192"/>
      <c r="I17" s="203"/>
      <c r="J17" s="192"/>
      <c r="K17" s="191"/>
      <c r="L17" s="192"/>
      <c r="M17" s="191"/>
      <c r="N17" s="192"/>
      <c r="O17" s="191"/>
      <c r="P17" s="192"/>
      <c r="Q17" s="193"/>
      <c r="R17" s="19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9"/>
      <c r="B18" s="46"/>
      <c r="C18" s="46"/>
      <c r="D18" s="27"/>
      <c r="E18" s="198"/>
      <c r="F18" s="199"/>
      <c r="G18" s="191"/>
      <c r="H18" s="192"/>
      <c r="I18" s="191"/>
      <c r="J18" s="192"/>
      <c r="K18" s="191"/>
      <c r="L18" s="192"/>
      <c r="M18" s="191"/>
      <c r="N18" s="192"/>
      <c r="O18" s="191"/>
      <c r="P18" s="192"/>
      <c r="Q18" s="193"/>
      <c r="R18" s="19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91"/>
      <c r="B19" s="46"/>
      <c r="C19" s="46"/>
      <c r="D19" s="27"/>
      <c r="E19" s="198"/>
      <c r="F19" s="199"/>
      <c r="G19" s="191"/>
      <c r="H19" s="192"/>
      <c r="I19" s="191"/>
      <c r="J19" s="192"/>
      <c r="K19" s="191"/>
      <c r="L19" s="192"/>
      <c r="M19" s="191"/>
      <c r="N19" s="192"/>
      <c r="O19" s="191"/>
      <c r="P19" s="192"/>
      <c r="Q19" s="193"/>
      <c r="R19" s="194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36"/>
      <c r="B20" s="136"/>
      <c r="C20" s="136"/>
      <c r="D20" s="27"/>
      <c r="E20" s="198"/>
      <c r="F20" s="199"/>
      <c r="G20" s="191"/>
      <c r="H20" s="192"/>
      <c r="I20" s="203"/>
      <c r="J20" s="192"/>
      <c r="K20" s="191"/>
      <c r="L20" s="192"/>
      <c r="M20" s="191"/>
      <c r="N20" s="192"/>
      <c r="O20" s="191"/>
      <c r="P20" s="192"/>
      <c r="Q20" s="193"/>
      <c r="R20" s="194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39"/>
      <c r="B21" s="139"/>
      <c r="C21" s="139"/>
      <c r="D21" s="38"/>
      <c r="E21" s="213"/>
      <c r="F21" s="214"/>
      <c r="G21" s="191"/>
      <c r="H21" s="192"/>
      <c r="I21" s="203"/>
      <c r="J21" s="192"/>
      <c r="K21" s="191"/>
      <c r="L21" s="192"/>
      <c r="M21" s="191"/>
      <c r="N21" s="192"/>
      <c r="O21" s="191"/>
      <c r="P21" s="192"/>
      <c r="Q21" s="193"/>
      <c r="R21" s="194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97">
        <v>3600</v>
      </c>
      <c r="B22" s="96" t="s">
        <v>103</v>
      </c>
      <c r="C22" s="96"/>
      <c r="D22" s="27" t="s">
        <v>61</v>
      </c>
      <c r="E22" s="198"/>
      <c r="F22" s="199"/>
      <c r="G22" s="191">
        <v>2</v>
      </c>
      <c r="H22" s="192"/>
      <c r="I22" s="191">
        <v>1</v>
      </c>
      <c r="J22" s="192"/>
      <c r="K22" s="191">
        <v>1</v>
      </c>
      <c r="L22" s="192"/>
      <c r="M22" s="191">
        <v>1</v>
      </c>
      <c r="N22" s="192"/>
      <c r="O22" s="191"/>
      <c r="P22" s="192"/>
      <c r="Q22" s="193"/>
      <c r="R22" s="194"/>
      <c r="S22" s="25">
        <f t="shared" si="2"/>
        <v>5</v>
      </c>
      <c r="T22" s="25">
        <f t="shared" si="3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98">
        <v>8</v>
      </c>
      <c r="F23" s="199"/>
      <c r="G23" s="191"/>
      <c r="H23" s="192"/>
      <c r="I23" s="191"/>
      <c r="J23" s="192"/>
      <c r="K23" s="191"/>
      <c r="L23" s="192"/>
      <c r="M23" s="191"/>
      <c r="N23" s="192"/>
      <c r="O23" s="193"/>
      <c r="P23" s="194"/>
      <c r="Q23" s="193"/>
      <c r="R23" s="194"/>
      <c r="S23" s="25">
        <f t="shared" si="2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91"/>
      <c r="F24" s="192"/>
      <c r="G24" s="191"/>
      <c r="H24" s="192"/>
      <c r="I24" s="191"/>
      <c r="J24" s="192"/>
      <c r="K24" s="191"/>
      <c r="L24" s="192"/>
      <c r="M24" s="191"/>
      <c r="N24" s="192"/>
      <c r="O24" s="193"/>
      <c r="P24" s="194"/>
      <c r="Q24" s="193"/>
      <c r="R24" s="194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95">
        <f>SUM(E4:E24)</f>
        <v>8</v>
      </c>
      <c r="F25" s="196"/>
      <c r="G25" s="195">
        <f>SUM(G4:G24)</f>
        <v>8</v>
      </c>
      <c r="H25" s="196"/>
      <c r="I25" s="195">
        <f>SUM(I4:I24)</f>
        <v>8</v>
      </c>
      <c r="J25" s="196"/>
      <c r="K25" s="195">
        <f>SUM(K4:K24)</f>
        <v>8</v>
      </c>
      <c r="L25" s="196"/>
      <c r="M25" s="195">
        <f>SUM(M4:M24)</f>
        <v>8</v>
      </c>
      <c r="N25" s="196"/>
      <c r="O25" s="195">
        <f>SUM(O4:O24)</f>
        <v>0</v>
      </c>
      <c r="P25" s="196"/>
      <c r="Q25" s="195">
        <f>SUM(Q4:Q24)</f>
        <v>0</v>
      </c>
      <c r="R25" s="196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8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E14" sqref="E14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02.10.2016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63"/>
      <c r="R3" s="63"/>
      <c r="S3" s="25"/>
      <c r="T3" s="25"/>
      <c r="U3" s="26"/>
      <c r="V3" s="26"/>
    </row>
    <row r="4" spans="1:22" x14ac:dyDescent="0.25">
      <c r="A4" s="171">
        <v>6615</v>
      </c>
      <c r="B4" s="187" t="s">
        <v>100</v>
      </c>
      <c r="C4" s="171">
        <v>2</v>
      </c>
      <c r="D4" s="38" t="s">
        <v>70</v>
      </c>
      <c r="E4" s="191">
        <v>0.25</v>
      </c>
      <c r="F4" s="192"/>
      <c r="G4" s="191"/>
      <c r="H4" s="192"/>
      <c r="I4" s="203"/>
      <c r="J4" s="192"/>
      <c r="K4" s="191"/>
      <c r="L4" s="192"/>
      <c r="M4" s="191"/>
      <c r="N4" s="192"/>
      <c r="O4" s="191"/>
      <c r="P4" s="192"/>
      <c r="Q4" s="193"/>
      <c r="R4" s="194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149"/>
      <c r="B5" s="48"/>
      <c r="C5" s="149"/>
      <c r="D5" s="38"/>
      <c r="E5" s="191"/>
      <c r="F5" s="192"/>
      <c r="G5" s="191"/>
      <c r="H5" s="192"/>
      <c r="I5" s="191"/>
      <c r="J5" s="192"/>
      <c r="K5" s="191"/>
      <c r="L5" s="192"/>
      <c r="M5" s="191"/>
      <c r="N5" s="192"/>
      <c r="O5" s="191"/>
      <c r="P5" s="192"/>
      <c r="Q5" s="193"/>
      <c r="R5" s="194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164"/>
      <c r="B6" s="48"/>
      <c r="C6" s="164"/>
      <c r="D6" s="38"/>
      <c r="E6" s="191"/>
      <c r="F6" s="192"/>
      <c r="G6" s="191"/>
      <c r="H6" s="192"/>
      <c r="I6" s="191"/>
      <c r="J6" s="192"/>
      <c r="K6" s="191"/>
      <c r="L6" s="192"/>
      <c r="M6" s="191"/>
      <c r="N6" s="192"/>
      <c r="O6" s="191"/>
      <c r="P6" s="192"/>
      <c r="Q6" s="193"/>
      <c r="R6" s="194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64"/>
      <c r="B7" s="48"/>
      <c r="C7" s="164"/>
      <c r="D7" s="38"/>
      <c r="E7" s="191"/>
      <c r="F7" s="192"/>
      <c r="G7" s="191"/>
      <c r="H7" s="192"/>
      <c r="I7" s="191"/>
      <c r="J7" s="192"/>
      <c r="K7" s="191"/>
      <c r="L7" s="192"/>
      <c r="M7" s="191"/>
      <c r="N7" s="192"/>
      <c r="O7" s="191"/>
      <c r="P7" s="192"/>
      <c r="Q7" s="193"/>
      <c r="R7" s="194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65"/>
      <c r="B8" s="48"/>
      <c r="C8" s="165"/>
      <c r="D8" s="38"/>
      <c r="E8" s="191"/>
      <c r="F8" s="192"/>
      <c r="G8" s="191"/>
      <c r="H8" s="192"/>
      <c r="I8" s="191"/>
      <c r="J8" s="192"/>
      <c r="K8" s="191"/>
      <c r="L8" s="192"/>
      <c r="M8" s="191"/>
      <c r="N8" s="192"/>
      <c r="O8" s="191"/>
      <c r="P8" s="192"/>
      <c r="Q8" s="193"/>
      <c r="R8" s="194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23"/>
      <c r="B9" s="48"/>
      <c r="C9" s="123"/>
      <c r="D9" s="38"/>
      <c r="E9" s="191"/>
      <c r="F9" s="192"/>
      <c r="G9" s="191"/>
      <c r="H9" s="192"/>
      <c r="I9" s="191"/>
      <c r="J9" s="192"/>
      <c r="K9" s="191"/>
      <c r="L9" s="192"/>
      <c r="M9" s="191"/>
      <c r="N9" s="192"/>
      <c r="O9" s="191"/>
      <c r="P9" s="192"/>
      <c r="Q9" s="193"/>
      <c r="R9" s="19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23"/>
      <c r="B10" s="48"/>
      <c r="C10" s="119"/>
      <c r="D10" s="38"/>
      <c r="E10" s="191"/>
      <c r="F10" s="192"/>
      <c r="G10" s="191"/>
      <c r="H10" s="192"/>
      <c r="I10" s="191"/>
      <c r="J10" s="192"/>
      <c r="K10" s="191"/>
      <c r="L10" s="192"/>
      <c r="M10" s="191"/>
      <c r="N10" s="192"/>
      <c r="O10" s="191"/>
      <c r="P10" s="192"/>
      <c r="Q10" s="193"/>
      <c r="R10" s="19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77"/>
      <c r="B11" s="77"/>
      <c r="C11" s="77"/>
      <c r="D11" s="23"/>
      <c r="E11" s="191"/>
      <c r="F11" s="192"/>
      <c r="G11" s="191"/>
      <c r="H11" s="192"/>
      <c r="I11" s="191"/>
      <c r="J11" s="192"/>
      <c r="K11" s="191"/>
      <c r="L11" s="192"/>
      <c r="M11" s="191"/>
      <c r="N11" s="192"/>
      <c r="O11" s="191"/>
      <c r="P11" s="192"/>
      <c r="Q11" s="193"/>
      <c r="R11" s="19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78"/>
      <c r="B12" s="78"/>
      <c r="C12" s="78"/>
      <c r="D12" s="23"/>
      <c r="E12" s="191"/>
      <c r="F12" s="192"/>
      <c r="G12" s="191"/>
      <c r="H12" s="192"/>
      <c r="I12" s="191"/>
      <c r="J12" s="192"/>
      <c r="K12" s="191"/>
      <c r="L12" s="192"/>
      <c r="M12" s="191"/>
      <c r="N12" s="192"/>
      <c r="O12" s="191"/>
      <c r="P12" s="192"/>
      <c r="Q12" s="193"/>
      <c r="R12" s="19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0"/>
      <c r="B13" s="150"/>
      <c r="C13" s="150"/>
      <c r="D13" s="38"/>
      <c r="E13" s="191"/>
      <c r="F13" s="192"/>
      <c r="G13" s="191"/>
      <c r="H13" s="192"/>
      <c r="I13" s="191"/>
      <c r="J13" s="192"/>
      <c r="K13" s="191"/>
      <c r="L13" s="192"/>
      <c r="M13" s="191"/>
      <c r="N13" s="192"/>
      <c r="O13" s="191"/>
      <c r="P13" s="192"/>
      <c r="Q13" s="193"/>
      <c r="R13" s="194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83">
        <v>3600</v>
      </c>
      <c r="B14" s="183" t="s">
        <v>103</v>
      </c>
      <c r="C14" s="183"/>
      <c r="D14" s="38" t="s">
        <v>98</v>
      </c>
      <c r="E14" s="191"/>
      <c r="F14" s="192"/>
      <c r="G14" s="191"/>
      <c r="H14" s="192"/>
      <c r="I14" s="191"/>
      <c r="J14" s="192"/>
      <c r="K14" s="191"/>
      <c r="L14" s="192"/>
      <c r="M14" s="191">
        <v>0.5</v>
      </c>
      <c r="N14" s="192"/>
      <c r="O14" s="191"/>
      <c r="P14" s="192"/>
      <c r="Q14" s="193"/>
      <c r="R14" s="194"/>
      <c r="S14" s="25">
        <f t="shared" si="0"/>
        <v>0.5</v>
      </c>
      <c r="T14" s="25">
        <f t="shared" si="1"/>
        <v>0.5</v>
      </c>
      <c r="U14" s="28"/>
      <c r="V14" s="28"/>
    </row>
    <row r="15" spans="1:22" x14ac:dyDescent="0.25">
      <c r="A15" s="177">
        <v>3600</v>
      </c>
      <c r="B15" s="185" t="s">
        <v>103</v>
      </c>
      <c r="C15" s="177"/>
      <c r="D15" s="16" t="s">
        <v>92</v>
      </c>
      <c r="E15" s="191"/>
      <c r="F15" s="192"/>
      <c r="G15" s="191">
        <v>4</v>
      </c>
      <c r="H15" s="192"/>
      <c r="I15" s="191"/>
      <c r="J15" s="192"/>
      <c r="K15" s="191"/>
      <c r="L15" s="192"/>
      <c r="M15" s="191"/>
      <c r="N15" s="192"/>
      <c r="O15" s="191"/>
      <c r="P15" s="192"/>
      <c r="Q15" s="193"/>
      <c r="R15" s="194"/>
      <c r="S15" s="25">
        <f t="shared" si="0"/>
        <v>4</v>
      </c>
      <c r="T15" s="25">
        <f t="shared" si="1"/>
        <v>4</v>
      </c>
      <c r="U15" s="28"/>
      <c r="V15" s="28"/>
    </row>
    <row r="16" spans="1:22" x14ac:dyDescent="0.25">
      <c r="A16" s="175">
        <v>3600</v>
      </c>
      <c r="B16" s="185" t="s">
        <v>103</v>
      </c>
      <c r="C16" s="175"/>
      <c r="D16" s="38" t="s">
        <v>86</v>
      </c>
      <c r="E16" s="191">
        <v>0.5</v>
      </c>
      <c r="F16" s="192"/>
      <c r="G16" s="191"/>
      <c r="H16" s="192"/>
      <c r="I16" s="191"/>
      <c r="J16" s="192"/>
      <c r="K16" s="191"/>
      <c r="L16" s="192"/>
      <c r="M16" s="191"/>
      <c r="N16" s="192"/>
      <c r="O16" s="191"/>
      <c r="P16" s="192"/>
      <c r="Q16" s="193"/>
      <c r="R16" s="194"/>
      <c r="S16" s="25">
        <f t="shared" si="0"/>
        <v>0.5</v>
      </c>
      <c r="T16" s="25">
        <f t="shared" si="1"/>
        <v>0.5</v>
      </c>
      <c r="U16" s="28"/>
      <c r="V16" s="28"/>
    </row>
    <row r="17" spans="1:22" x14ac:dyDescent="0.25">
      <c r="A17" s="159">
        <v>3600</v>
      </c>
      <c r="B17" s="185" t="s">
        <v>103</v>
      </c>
      <c r="C17" s="159"/>
      <c r="D17" s="27" t="s">
        <v>69</v>
      </c>
      <c r="E17" s="191"/>
      <c r="F17" s="192"/>
      <c r="G17" s="191"/>
      <c r="H17" s="192"/>
      <c r="I17" s="191"/>
      <c r="J17" s="192"/>
      <c r="K17" s="191"/>
      <c r="L17" s="192"/>
      <c r="M17" s="191">
        <v>1.5</v>
      </c>
      <c r="N17" s="192"/>
      <c r="O17" s="191"/>
      <c r="P17" s="192"/>
      <c r="Q17" s="193"/>
      <c r="R17" s="194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159">
        <v>3600</v>
      </c>
      <c r="B18" s="185" t="s">
        <v>103</v>
      </c>
      <c r="C18" s="159"/>
      <c r="D18" s="23" t="s">
        <v>66</v>
      </c>
      <c r="E18" s="191"/>
      <c r="F18" s="192"/>
      <c r="G18" s="191"/>
      <c r="H18" s="192"/>
      <c r="I18" s="191">
        <v>1</v>
      </c>
      <c r="J18" s="192"/>
      <c r="K18" s="191">
        <v>0.25</v>
      </c>
      <c r="L18" s="192"/>
      <c r="M18" s="191"/>
      <c r="N18" s="192"/>
      <c r="O18" s="191"/>
      <c r="P18" s="192"/>
      <c r="Q18" s="193"/>
      <c r="R18" s="194"/>
      <c r="S18" s="25">
        <f t="shared" si="0"/>
        <v>1.25</v>
      </c>
      <c r="T18" s="25">
        <f t="shared" si="1"/>
        <v>1.25</v>
      </c>
      <c r="U18" s="28"/>
      <c r="V18" s="28"/>
    </row>
    <row r="19" spans="1:22" x14ac:dyDescent="0.25">
      <c r="A19" s="124">
        <v>3600</v>
      </c>
      <c r="B19" s="185" t="s">
        <v>103</v>
      </c>
      <c r="C19" s="124"/>
      <c r="D19" s="23" t="s">
        <v>73</v>
      </c>
      <c r="E19" s="191">
        <v>1.5</v>
      </c>
      <c r="F19" s="192"/>
      <c r="G19" s="191"/>
      <c r="H19" s="192"/>
      <c r="I19" s="191"/>
      <c r="J19" s="192"/>
      <c r="K19" s="191"/>
      <c r="L19" s="192"/>
      <c r="M19" s="191"/>
      <c r="N19" s="192"/>
      <c r="O19" s="191"/>
      <c r="P19" s="192"/>
      <c r="Q19" s="193"/>
      <c r="R19" s="194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17">
        <v>3600</v>
      </c>
      <c r="B20" s="185" t="s">
        <v>103</v>
      </c>
      <c r="C20" s="117"/>
      <c r="D20" s="27" t="s">
        <v>67</v>
      </c>
      <c r="E20" s="191">
        <v>6</v>
      </c>
      <c r="F20" s="192"/>
      <c r="G20" s="191">
        <v>4.25</v>
      </c>
      <c r="H20" s="192"/>
      <c r="I20" s="191">
        <v>7.25</v>
      </c>
      <c r="J20" s="192"/>
      <c r="K20" s="191">
        <v>8</v>
      </c>
      <c r="L20" s="192"/>
      <c r="M20" s="191">
        <v>6.25</v>
      </c>
      <c r="N20" s="192"/>
      <c r="O20" s="191"/>
      <c r="P20" s="192"/>
      <c r="Q20" s="193"/>
      <c r="R20" s="194"/>
      <c r="S20" s="25">
        <f t="shared" si="0"/>
        <v>31.75</v>
      </c>
      <c r="T20" s="25">
        <f t="shared" si="1"/>
        <v>29.25</v>
      </c>
      <c r="U20" s="28">
        <v>2.5</v>
      </c>
      <c r="V20" s="28"/>
    </row>
    <row r="21" spans="1:22" x14ac:dyDescent="0.25">
      <c r="A21" s="117">
        <v>3600</v>
      </c>
      <c r="B21" s="185" t="s">
        <v>103</v>
      </c>
      <c r="C21" s="117"/>
      <c r="D21" s="27" t="s">
        <v>68</v>
      </c>
      <c r="E21" s="191">
        <v>0.25</v>
      </c>
      <c r="F21" s="192"/>
      <c r="G21" s="191">
        <v>0.25</v>
      </c>
      <c r="H21" s="192"/>
      <c r="I21" s="191">
        <v>0.25</v>
      </c>
      <c r="J21" s="192"/>
      <c r="K21" s="191">
        <v>0.25</v>
      </c>
      <c r="L21" s="192"/>
      <c r="M21" s="191">
        <v>0.25</v>
      </c>
      <c r="N21" s="192"/>
      <c r="O21" s="191"/>
      <c r="P21" s="192"/>
      <c r="Q21" s="193"/>
      <c r="R21" s="194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91"/>
      <c r="F22" s="192"/>
      <c r="G22" s="191"/>
      <c r="H22" s="192"/>
      <c r="I22" s="191"/>
      <c r="J22" s="192"/>
      <c r="K22" s="191"/>
      <c r="L22" s="192"/>
      <c r="M22" s="191"/>
      <c r="N22" s="192"/>
      <c r="O22" s="193"/>
      <c r="P22" s="194"/>
      <c r="Q22" s="193"/>
      <c r="R22" s="194"/>
      <c r="S22" s="25">
        <f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91"/>
      <c r="F23" s="192"/>
      <c r="G23" s="191"/>
      <c r="H23" s="192"/>
      <c r="I23" s="191"/>
      <c r="J23" s="192"/>
      <c r="K23" s="191"/>
      <c r="L23" s="192"/>
      <c r="M23" s="191"/>
      <c r="N23" s="192"/>
      <c r="O23" s="193"/>
      <c r="P23" s="194"/>
      <c r="Q23" s="193"/>
      <c r="R23" s="194"/>
      <c r="S23" s="25">
        <f>E23+G23+I23+K23+M23+O23+Q23</f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5">
        <f>SUM(E4:E23)</f>
        <v>8.5</v>
      </c>
      <c r="F24" s="196"/>
      <c r="G24" s="195">
        <f>SUM(G4:G23)</f>
        <v>8.5</v>
      </c>
      <c r="H24" s="196"/>
      <c r="I24" s="195">
        <f>SUM(I4:I23)</f>
        <v>8.5</v>
      </c>
      <c r="J24" s="196"/>
      <c r="K24" s="195">
        <f>SUM(K4:K23)</f>
        <v>8.5</v>
      </c>
      <c r="L24" s="196"/>
      <c r="M24" s="195">
        <f>SUM(M4:M23)</f>
        <v>8.5</v>
      </c>
      <c r="N24" s="196"/>
      <c r="O24" s="195">
        <f>SUM(O4:O23)</f>
        <v>0</v>
      </c>
      <c r="P24" s="196"/>
      <c r="Q24" s="195">
        <f>SUM(Q4:Q23)</f>
        <v>0</v>
      </c>
      <c r="R24" s="196"/>
      <c r="S24" s="25">
        <f>SUM(S4:S23)</f>
        <v>42.5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2.5</v>
      </c>
      <c r="T26" s="28"/>
      <c r="U26" s="28">
        <f>SUM(U4:U25)</f>
        <v>2.5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2.5</v>
      </c>
      <c r="D30" s="33"/>
      <c r="I30" s="44">
        <v>42.25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42.5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E19" sqref="E19:J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02.10.2016</v>
      </c>
      <c r="B2" s="59"/>
      <c r="C2" s="59"/>
      <c r="D2" s="5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64">
        <v>6615</v>
      </c>
      <c r="B4" s="187" t="s">
        <v>100</v>
      </c>
      <c r="C4" s="164">
        <v>2</v>
      </c>
      <c r="D4" s="38" t="s">
        <v>70</v>
      </c>
      <c r="E4" s="190">
        <v>0.5</v>
      </c>
      <c r="F4" s="190"/>
      <c r="G4" s="190"/>
      <c r="H4" s="190"/>
      <c r="I4" s="190"/>
      <c r="J4" s="190"/>
      <c r="K4" s="190"/>
      <c r="L4" s="190"/>
      <c r="M4" s="190"/>
      <c r="N4" s="190"/>
      <c r="O4" s="191"/>
      <c r="P4" s="192"/>
      <c r="Q4" s="193"/>
      <c r="R4" s="194"/>
      <c r="S4" s="25">
        <f>E4+G4+I4+K4+M4+O4+Q4</f>
        <v>0.5</v>
      </c>
      <c r="T4" s="25">
        <f t="shared" ref="T4:T21" si="0">SUM(S4-U4-V4)</f>
        <v>0.5</v>
      </c>
      <c r="U4" s="28"/>
      <c r="V4" s="28"/>
    </row>
    <row r="5" spans="1:22" x14ac:dyDescent="0.25">
      <c r="A5" s="145" t="s">
        <v>84</v>
      </c>
      <c r="B5" s="187" t="s">
        <v>101</v>
      </c>
      <c r="C5" s="145">
        <v>5</v>
      </c>
      <c r="D5" s="38" t="s">
        <v>85</v>
      </c>
      <c r="E5" s="191">
        <v>3.5</v>
      </c>
      <c r="F5" s="192"/>
      <c r="G5" s="191"/>
      <c r="H5" s="192"/>
      <c r="I5" s="191"/>
      <c r="J5" s="192"/>
      <c r="K5" s="191"/>
      <c r="L5" s="192"/>
      <c r="M5" s="191"/>
      <c r="N5" s="192"/>
      <c r="O5" s="191"/>
      <c r="P5" s="192"/>
      <c r="Q5" s="193"/>
      <c r="R5" s="194"/>
      <c r="S5" s="25">
        <f t="shared" ref="S5:S24" si="1">E5+G5+I5+K5+M5+O5+Q5</f>
        <v>3.5</v>
      </c>
      <c r="T5" s="25">
        <f t="shared" si="0"/>
        <v>3.5</v>
      </c>
      <c r="U5" s="28"/>
      <c r="V5" s="28"/>
    </row>
    <row r="6" spans="1:22" x14ac:dyDescent="0.25">
      <c r="A6" s="176">
        <v>6538</v>
      </c>
      <c r="B6" s="187" t="s">
        <v>102</v>
      </c>
      <c r="C6" s="176">
        <v>12</v>
      </c>
      <c r="D6" s="38" t="s">
        <v>62</v>
      </c>
      <c r="E6" s="191">
        <v>3.5</v>
      </c>
      <c r="F6" s="192"/>
      <c r="G6" s="191">
        <v>7</v>
      </c>
      <c r="H6" s="192"/>
      <c r="I6" s="191">
        <v>2</v>
      </c>
      <c r="J6" s="192"/>
      <c r="K6" s="191"/>
      <c r="L6" s="192"/>
      <c r="M6" s="191"/>
      <c r="N6" s="192"/>
      <c r="O6" s="191"/>
      <c r="P6" s="192"/>
      <c r="Q6" s="193"/>
      <c r="R6" s="194"/>
      <c r="S6" s="25">
        <f t="shared" si="1"/>
        <v>12.5</v>
      </c>
      <c r="T6" s="25">
        <f t="shared" si="0"/>
        <v>12.5</v>
      </c>
      <c r="U6" s="28"/>
      <c r="V6" s="28"/>
    </row>
    <row r="7" spans="1:22" x14ac:dyDescent="0.25">
      <c r="A7" s="179">
        <v>6538</v>
      </c>
      <c r="B7" s="187" t="s">
        <v>102</v>
      </c>
      <c r="C7" s="179">
        <v>8</v>
      </c>
      <c r="D7" s="38" t="s">
        <v>62</v>
      </c>
      <c r="E7" s="191"/>
      <c r="F7" s="192"/>
      <c r="G7" s="191"/>
      <c r="H7" s="192"/>
      <c r="I7" s="191">
        <v>5.5</v>
      </c>
      <c r="J7" s="192"/>
      <c r="K7" s="191">
        <v>8</v>
      </c>
      <c r="L7" s="192"/>
      <c r="M7" s="191">
        <v>8</v>
      </c>
      <c r="N7" s="192"/>
      <c r="O7" s="191"/>
      <c r="P7" s="192"/>
      <c r="Q7" s="193"/>
      <c r="R7" s="194"/>
      <c r="S7" s="25">
        <f t="shared" si="1"/>
        <v>21.5</v>
      </c>
      <c r="T7" s="25">
        <f t="shared" si="0"/>
        <v>21.5</v>
      </c>
      <c r="U7" s="28"/>
      <c r="V7" s="28"/>
    </row>
    <row r="8" spans="1:22" x14ac:dyDescent="0.25">
      <c r="A8" s="136"/>
      <c r="B8" s="48"/>
      <c r="C8" s="106"/>
      <c r="D8" s="38"/>
      <c r="E8" s="191"/>
      <c r="F8" s="192"/>
      <c r="G8" s="191"/>
      <c r="H8" s="192"/>
      <c r="I8" s="191"/>
      <c r="J8" s="192"/>
      <c r="K8" s="191"/>
      <c r="L8" s="192"/>
      <c r="M8" s="191"/>
      <c r="N8" s="192"/>
      <c r="O8" s="191"/>
      <c r="P8" s="192"/>
      <c r="Q8" s="193"/>
      <c r="R8" s="1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6"/>
      <c r="B9" s="48"/>
      <c r="C9" s="106"/>
      <c r="D9" s="38"/>
      <c r="E9" s="191"/>
      <c r="F9" s="192"/>
      <c r="G9" s="191"/>
      <c r="H9" s="192"/>
      <c r="I9" s="191"/>
      <c r="J9" s="192"/>
      <c r="K9" s="191"/>
      <c r="L9" s="192"/>
      <c r="M9" s="191"/>
      <c r="N9" s="192"/>
      <c r="O9" s="191"/>
      <c r="P9" s="192"/>
      <c r="Q9" s="193"/>
      <c r="R9" s="194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36"/>
      <c r="B10" s="48"/>
      <c r="C10" s="96"/>
      <c r="D10" s="38"/>
      <c r="E10" s="191"/>
      <c r="F10" s="192"/>
      <c r="G10" s="191"/>
      <c r="H10" s="192"/>
      <c r="I10" s="191"/>
      <c r="J10" s="192"/>
      <c r="K10" s="191"/>
      <c r="L10" s="192"/>
      <c r="M10" s="191"/>
      <c r="N10" s="192"/>
      <c r="O10" s="191"/>
      <c r="P10" s="192"/>
      <c r="Q10" s="193"/>
      <c r="R10" s="1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7"/>
      <c r="B11" s="48"/>
      <c r="C11" s="137"/>
      <c r="D11" s="38"/>
      <c r="E11" s="191"/>
      <c r="F11" s="192"/>
      <c r="G11" s="191"/>
      <c r="H11" s="192"/>
      <c r="I11" s="191"/>
      <c r="J11" s="192"/>
      <c r="K11" s="191"/>
      <c r="L11" s="192"/>
      <c r="M11" s="191"/>
      <c r="N11" s="192"/>
      <c r="O11" s="191"/>
      <c r="P11" s="192"/>
      <c r="Q11" s="193"/>
      <c r="R11" s="1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8"/>
      <c r="B12" s="48"/>
      <c r="C12" s="98"/>
      <c r="D12" s="38"/>
      <c r="E12" s="191"/>
      <c r="F12" s="192"/>
      <c r="G12" s="191"/>
      <c r="H12" s="192"/>
      <c r="I12" s="191"/>
      <c r="J12" s="192"/>
      <c r="K12" s="191"/>
      <c r="L12" s="192"/>
      <c r="M12" s="191"/>
      <c r="N12" s="192"/>
      <c r="O12" s="191"/>
      <c r="P12" s="192"/>
      <c r="Q12" s="193"/>
      <c r="R12" s="194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9"/>
      <c r="B13" s="99"/>
      <c r="C13" s="47"/>
      <c r="D13" s="38"/>
      <c r="E13" s="191"/>
      <c r="F13" s="192"/>
      <c r="G13" s="191"/>
      <c r="H13" s="192"/>
      <c r="I13" s="191"/>
      <c r="J13" s="192"/>
      <c r="K13" s="191"/>
      <c r="L13" s="192"/>
      <c r="M13" s="191"/>
      <c r="N13" s="192"/>
      <c r="O13" s="191"/>
      <c r="P13" s="192"/>
      <c r="Q13" s="193"/>
      <c r="R13" s="194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99"/>
      <c r="B14" s="99"/>
      <c r="C14" s="47"/>
      <c r="D14" s="38"/>
      <c r="E14" s="191"/>
      <c r="F14" s="192"/>
      <c r="G14" s="191"/>
      <c r="H14" s="192"/>
      <c r="I14" s="191"/>
      <c r="J14" s="192"/>
      <c r="K14" s="191"/>
      <c r="L14" s="192"/>
      <c r="M14" s="191"/>
      <c r="N14" s="192"/>
      <c r="O14" s="191"/>
      <c r="P14" s="192"/>
      <c r="Q14" s="193"/>
      <c r="R14" s="194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0"/>
      <c r="B15" s="100"/>
      <c r="C15" s="47"/>
      <c r="D15" s="38"/>
      <c r="E15" s="191"/>
      <c r="F15" s="192"/>
      <c r="G15" s="191"/>
      <c r="H15" s="192"/>
      <c r="I15" s="191"/>
      <c r="J15" s="192"/>
      <c r="K15" s="191"/>
      <c r="L15" s="192"/>
      <c r="M15" s="191"/>
      <c r="N15" s="192"/>
      <c r="O15" s="191"/>
      <c r="P15" s="192"/>
      <c r="Q15" s="193"/>
      <c r="R15" s="194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01"/>
      <c r="B16" s="101"/>
      <c r="C16" s="47"/>
      <c r="D16" s="38"/>
      <c r="E16" s="191"/>
      <c r="F16" s="192"/>
      <c r="G16" s="191"/>
      <c r="H16" s="192"/>
      <c r="I16" s="191"/>
      <c r="J16" s="192"/>
      <c r="K16" s="191"/>
      <c r="L16" s="192"/>
      <c r="M16" s="191"/>
      <c r="N16" s="192"/>
      <c r="O16" s="191"/>
      <c r="P16" s="192"/>
      <c r="Q16" s="193"/>
      <c r="R16" s="194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1"/>
      <c r="B17" s="101"/>
      <c r="C17" s="47"/>
      <c r="D17" s="38"/>
      <c r="E17" s="191"/>
      <c r="F17" s="192"/>
      <c r="G17" s="191"/>
      <c r="H17" s="192"/>
      <c r="I17" s="191"/>
      <c r="J17" s="192"/>
      <c r="K17" s="191"/>
      <c r="L17" s="192"/>
      <c r="M17" s="191"/>
      <c r="N17" s="192"/>
      <c r="O17" s="191"/>
      <c r="P17" s="192"/>
      <c r="Q17" s="193"/>
      <c r="R17" s="194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1"/>
      <c r="B18" s="101"/>
      <c r="C18" s="47"/>
      <c r="D18" s="27"/>
      <c r="E18" s="191"/>
      <c r="F18" s="192"/>
      <c r="G18" s="191"/>
      <c r="H18" s="192"/>
      <c r="I18" s="191"/>
      <c r="J18" s="192"/>
      <c r="K18" s="191"/>
      <c r="L18" s="192"/>
      <c r="M18" s="191"/>
      <c r="N18" s="192"/>
      <c r="O18" s="191"/>
      <c r="P18" s="192"/>
      <c r="Q18" s="193"/>
      <c r="R18" s="194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8">
        <v>3600</v>
      </c>
      <c r="B19" s="128" t="s">
        <v>103</v>
      </c>
      <c r="C19" s="128"/>
      <c r="D19" s="38" t="s">
        <v>90</v>
      </c>
      <c r="E19" s="191"/>
      <c r="F19" s="192"/>
      <c r="G19" s="191">
        <v>0.5</v>
      </c>
      <c r="H19" s="192"/>
      <c r="I19" s="191"/>
      <c r="J19" s="192"/>
      <c r="K19" s="191"/>
      <c r="L19" s="192"/>
      <c r="M19" s="191"/>
      <c r="N19" s="192"/>
      <c r="O19" s="191"/>
      <c r="P19" s="192"/>
      <c r="Q19" s="193"/>
      <c r="R19" s="194"/>
      <c r="S19" s="25">
        <f t="shared" si="2"/>
        <v>0.5</v>
      </c>
      <c r="T19" s="25">
        <f t="shared" si="3"/>
        <v>0.5</v>
      </c>
      <c r="U19" s="28"/>
      <c r="V19" s="28"/>
    </row>
    <row r="20" spans="1:22" x14ac:dyDescent="0.25">
      <c r="A20" s="128">
        <v>3600</v>
      </c>
      <c r="B20" s="185" t="s">
        <v>103</v>
      </c>
      <c r="C20" s="128"/>
      <c r="D20" s="27" t="s">
        <v>89</v>
      </c>
      <c r="E20" s="191"/>
      <c r="F20" s="192"/>
      <c r="G20" s="191">
        <v>0.5</v>
      </c>
      <c r="H20" s="192"/>
      <c r="I20" s="191">
        <v>0.5</v>
      </c>
      <c r="J20" s="192"/>
      <c r="K20" s="191"/>
      <c r="L20" s="192"/>
      <c r="M20" s="191"/>
      <c r="N20" s="192"/>
      <c r="O20" s="191"/>
      <c r="P20" s="192"/>
      <c r="Q20" s="193"/>
      <c r="R20" s="194"/>
      <c r="S20" s="25">
        <f t="shared" si="1"/>
        <v>1</v>
      </c>
      <c r="T20" s="25">
        <f t="shared" si="0"/>
        <v>1</v>
      </c>
      <c r="U20" s="28"/>
      <c r="V20" s="28"/>
    </row>
    <row r="21" spans="1:22" s="17" customFormat="1" x14ac:dyDescent="0.25">
      <c r="A21" s="159">
        <v>3600</v>
      </c>
      <c r="B21" s="185" t="s">
        <v>103</v>
      </c>
      <c r="C21" s="159"/>
      <c r="D21" s="38" t="s">
        <v>86</v>
      </c>
      <c r="E21" s="191">
        <v>0.5</v>
      </c>
      <c r="F21" s="192"/>
      <c r="G21" s="191"/>
      <c r="H21" s="192"/>
      <c r="I21" s="191"/>
      <c r="J21" s="192"/>
      <c r="K21" s="191"/>
      <c r="L21" s="192"/>
      <c r="M21" s="191"/>
      <c r="N21" s="192"/>
      <c r="O21" s="191"/>
      <c r="P21" s="192"/>
      <c r="Q21" s="193"/>
      <c r="R21" s="194"/>
      <c r="S21" s="25">
        <f t="shared" si="1"/>
        <v>0.5</v>
      </c>
      <c r="T21" s="25">
        <f t="shared" si="0"/>
        <v>0.5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91"/>
      <c r="F22" s="192"/>
      <c r="G22" s="191"/>
      <c r="H22" s="192"/>
      <c r="I22" s="191"/>
      <c r="J22" s="192"/>
      <c r="K22" s="191"/>
      <c r="L22" s="192"/>
      <c r="M22" s="191"/>
      <c r="N22" s="192"/>
      <c r="O22" s="193"/>
      <c r="P22" s="194"/>
      <c r="Q22" s="193"/>
      <c r="R22" s="194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91"/>
      <c r="F23" s="192"/>
      <c r="G23" s="191"/>
      <c r="H23" s="192"/>
      <c r="I23" s="191"/>
      <c r="J23" s="192"/>
      <c r="K23" s="191"/>
      <c r="L23" s="192"/>
      <c r="M23" s="191"/>
      <c r="N23" s="192"/>
      <c r="O23" s="193"/>
      <c r="P23" s="194"/>
      <c r="Q23" s="193"/>
      <c r="R23" s="194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5">
        <f>SUM(E4:E23)</f>
        <v>8</v>
      </c>
      <c r="F24" s="196"/>
      <c r="G24" s="195">
        <f>SUM(G4:G23)</f>
        <v>8</v>
      </c>
      <c r="H24" s="196"/>
      <c r="I24" s="195">
        <f>SUM(I4:I23)</f>
        <v>8</v>
      </c>
      <c r="J24" s="196"/>
      <c r="K24" s="195">
        <f>SUM(K4:K23)</f>
        <v>8</v>
      </c>
      <c r="L24" s="196"/>
      <c r="M24" s="195">
        <f>SUM(M4:M23)</f>
        <v>8</v>
      </c>
      <c r="N24" s="196"/>
      <c r="O24" s="195">
        <f>SUM(O4:O23)</f>
        <v>0</v>
      </c>
      <c r="P24" s="196"/>
      <c r="Q24" s="195">
        <f>SUM(Q4:Q23)</f>
        <v>0</v>
      </c>
      <c r="R24" s="196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2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17" sqref="B17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02.10.2016</v>
      </c>
      <c r="B2" s="19"/>
      <c r="C2" s="19"/>
      <c r="D2" s="19"/>
      <c r="E2" s="197" t="s">
        <v>15</v>
      </c>
      <c r="F2" s="197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38">
        <v>6538</v>
      </c>
      <c r="B4" s="187" t="s">
        <v>102</v>
      </c>
      <c r="C4" s="138">
        <v>12</v>
      </c>
      <c r="D4" s="38" t="s">
        <v>62</v>
      </c>
      <c r="E4" s="190">
        <v>8</v>
      </c>
      <c r="F4" s="190"/>
      <c r="G4" s="190">
        <v>8</v>
      </c>
      <c r="H4" s="190"/>
      <c r="I4" s="190">
        <v>3.5</v>
      </c>
      <c r="J4" s="190"/>
      <c r="K4" s="190"/>
      <c r="L4" s="190"/>
      <c r="M4" s="190"/>
      <c r="N4" s="190"/>
      <c r="O4" s="191"/>
      <c r="P4" s="192"/>
      <c r="Q4" s="193"/>
      <c r="R4" s="194"/>
      <c r="S4" s="25">
        <f>E4+G4+I4+K4+M4+O4+Q4</f>
        <v>19.5</v>
      </c>
      <c r="T4" s="25">
        <f t="shared" ref="T4:T17" si="0">SUM(S4-U4-V4)</f>
        <v>19.5</v>
      </c>
      <c r="U4" s="28"/>
      <c r="V4" s="28"/>
    </row>
    <row r="5" spans="1:22" x14ac:dyDescent="0.25">
      <c r="A5" s="176">
        <v>6538</v>
      </c>
      <c r="B5" s="187" t="s">
        <v>102</v>
      </c>
      <c r="C5" s="176">
        <v>5</v>
      </c>
      <c r="D5" s="38" t="s">
        <v>62</v>
      </c>
      <c r="E5" s="190"/>
      <c r="F5" s="190"/>
      <c r="G5" s="190"/>
      <c r="H5" s="190"/>
      <c r="I5" s="190">
        <v>2</v>
      </c>
      <c r="J5" s="190"/>
      <c r="K5" s="190">
        <v>3</v>
      </c>
      <c r="L5" s="190"/>
      <c r="M5" s="190">
        <v>3</v>
      </c>
      <c r="N5" s="190"/>
      <c r="O5" s="191"/>
      <c r="P5" s="192"/>
      <c r="Q5" s="193"/>
      <c r="R5" s="194"/>
      <c r="S5" s="25">
        <f t="shared" ref="S5:S20" si="1">E5+G5+I5+K5+M5+O5+Q5</f>
        <v>8</v>
      </c>
      <c r="T5" s="25">
        <f t="shared" si="0"/>
        <v>8</v>
      </c>
      <c r="U5" s="28"/>
      <c r="V5" s="28"/>
    </row>
    <row r="6" spans="1:22" x14ac:dyDescent="0.25">
      <c r="A6" s="176">
        <v>6538</v>
      </c>
      <c r="B6" s="187" t="s">
        <v>102</v>
      </c>
      <c r="C6" s="176">
        <v>6</v>
      </c>
      <c r="D6" s="38" t="s">
        <v>62</v>
      </c>
      <c r="E6" s="190"/>
      <c r="F6" s="190"/>
      <c r="G6" s="190"/>
      <c r="H6" s="190"/>
      <c r="I6" s="190">
        <v>1</v>
      </c>
      <c r="J6" s="190"/>
      <c r="K6" s="190">
        <v>2</v>
      </c>
      <c r="L6" s="190"/>
      <c r="M6" s="190">
        <v>2</v>
      </c>
      <c r="N6" s="190"/>
      <c r="O6" s="191"/>
      <c r="P6" s="192"/>
      <c r="Q6" s="193"/>
      <c r="R6" s="194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176">
        <v>6538</v>
      </c>
      <c r="B7" s="187" t="s">
        <v>102</v>
      </c>
      <c r="C7" s="176">
        <v>8</v>
      </c>
      <c r="D7" s="38" t="s">
        <v>62</v>
      </c>
      <c r="E7" s="190"/>
      <c r="F7" s="190"/>
      <c r="G7" s="190"/>
      <c r="H7" s="190"/>
      <c r="I7" s="190">
        <v>1</v>
      </c>
      <c r="J7" s="190"/>
      <c r="K7" s="190">
        <v>3</v>
      </c>
      <c r="L7" s="190"/>
      <c r="M7" s="190"/>
      <c r="N7" s="190"/>
      <c r="O7" s="191"/>
      <c r="P7" s="192"/>
      <c r="Q7" s="193"/>
      <c r="R7" s="194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176"/>
      <c r="B8" s="48"/>
      <c r="C8" s="176"/>
      <c r="D8" s="38"/>
      <c r="E8" s="191"/>
      <c r="F8" s="192"/>
      <c r="G8" s="191"/>
      <c r="H8" s="192"/>
      <c r="I8" s="190"/>
      <c r="J8" s="190"/>
      <c r="K8" s="190"/>
      <c r="L8" s="190"/>
      <c r="M8" s="190"/>
      <c r="N8" s="190"/>
      <c r="O8" s="191"/>
      <c r="P8" s="192"/>
      <c r="Q8" s="193"/>
      <c r="R8" s="194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6"/>
      <c r="B9" s="48"/>
      <c r="C9" s="176"/>
      <c r="D9" s="38"/>
      <c r="E9" s="191"/>
      <c r="F9" s="192"/>
      <c r="G9" s="191"/>
      <c r="H9" s="192"/>
      <c r="I9" s="190"/>
      <c r="J9" s="190"/>
      <c r="K9" s="190"/>
      <c r="L9" s="190"/>
      <c r="M9" s="190"/>
      <c r="N9" s="190"/>
      <c r="O9" s="191"/>
      <c r="P9" s="192"/>
      <c r="Q9" s="193"/>
      <c r="R9" s="1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6"/>
      <c r="B10" s="48"/>
      <c r="C10" s="176"/>
      <c r="D10" s="38"/>
      <c r="E10" s="191"/>
      <c r="F10" s="192"/>
      <c r="G10" s="191"/>
      <c r="H10" s="192"/>
      <c r="I10" s="191"/>
      <c r="J10" s="192"/>
      <c r="K10" s="191"/>
      <c r="L10" s="192"/>
      <c r="M10" s="191"/>
      <c r="N10" s="192"/>
      <c r="O10" s="191"/>
      <c r="P10" s="192"/>
      <c r="Q10" s="193"/>
      <c r="R10" s="1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6"/>
      <c r="B11" s="48"/>
      <c r="C11" s="176"/>
      <c r="D11" s="38"/>
      <c r="E11" s="191"/>
      <c r="F11" s="192"/>
      <c r="G11" s="191"/>
      <c r="H11" s="192"/>
      <c r="I11" s="191"/>
      <c r="J11" s="192"/>
      <c r="K11" s="191"/>
      <c r="L11" s="192"/>
      <c r="M11" s="191"/>
      <c r="N11" s="192"/>
      <c r="O11" s="191"/>
      <c r="P11" s="192"/>
      <c r="Q11" s="193"/>
      <c r="R11" s="1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6"/>
      <c r="B12" s="48"/>
      <c r="C12" s="176"/>
      <c r="D12" s="38"/>
      <c r="E12" s="191"/>
      <c r="F12" s="192"/>
      <c r="G12" s="191"/>
      <c r="H12" s="192"/>
      <c r="I12" s="191"/>
      <c r="J12" s="192"/>
      <c r="K12" s="191"/>
      <c r="L12" s="192"/>
      <c r="M12" s="191"/>
      <c r="N12" s="192"/>
      <c r="O12" s="191"/>
      <c r="P12" s="192"/>
      <c r="Q12" s="193"/>
      <c r="R12" s="1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5"/>
      <c r="B13" s="46"/>
      <c r="C13" s="46"/>
      <c r="D13" s="38"/>
      <c r="E13" s="191"/>
      <c r="F13" s="192"/>
      <c r="G13" s="191"/>
      <c r="H13" s="192"/>
      <c r="I13" s="191"/>
      <c r="J13" s="192"/>
      <c r="K13" s="191"/>
      <c r="L13" s="192"/>
      <c r="M13" s="191"/>
      <c r="N13" s="192"/>
      <c r="O13" s="191"/>
      <c r="P13" s="192"/>
      <c r="Q13" s="193"/>
      <c r="R13" s="1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1"/>
      <c r="F14" s="192"/>
      <c r="G14" s="191"/>
      <c r="H14" s="192"/>
      <c r="I14" s="191"/>
      <c r="J14" s="192"/>
      <c r="K14" s="191"/>
      <c r="L14" s="192"/>
      <c r="M14" s="191"/>
      <c r="N14" s="192"/>
      <c r="O14" s="191"/>
      <c r="P14" s="192"/>
      <c r="Q14" s="193"/>
      <c r="R14" s="194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91"/>
      <c r="F15" s="192"/>
      <c r="G15" s="191"/>
      <c r="H15" s="192"/>
      <c r="I15" s="191"/>
      <c r="J15" s="192"/>
      <c r="K15" s="191"/>
      <c r="L15" s="192"/>
      <c r="M15" s="191"/>
      <c r="N15" s="192"/>
      <c r="O15" s="191"/>
      <c r="P15" s="192"/>
      <c r="Q15" s="193"/>
      <c r="R15" s="194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3"/>
      <c r="B16" s="46"/>
      <c r="C16" s="46"/>
      <c r="D16" s="27"/>
      <c r="E16" s="191"/>
      <c r="F16" s="192"/>
      <c r="G16" s="191"/>
      <c r="H16" s="192"/>
      <c r="I16" s="191"/>
      <c r="J16" s="192"/>
      <c r="K16" s="191"/>
      <c r="L16" s="192"/>
      <c r="M16" s="191"/>
      <c r="N16" s="192"/>
      <c r="O16" s="191"/>
      <c r="P16" s="192"/>
      <c r="Q16" s="193"/>
      <c r="R16" s="194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41">
        <v>3600</v>
      </c>
      <c r="B17" s="141" t="s">
        <v>103</v>
      </c>
      <c r="C17" s="141"/>
      <c r="D17" s="27" t="s">
        <v>95</v>
      </c>
      <c r="E17" s="191"/>
      <c r="F17" s="192"/>
      <c r="G17" s="191"/>
      <c r="H17" s="192"/>
      <c r="I17" s="191">
        <v>0.5</v>
      </c>
      <c r="J17" s="192"/>
      <c r="K17" s="191"/>
      <c r="L17" s="192"/>
      <c r="M17" s="191"/>
      <c r="N17" s="192"/>
      <c r="O17" s="191"/>
      <c r="P17" s="192"/>
      <c r="Q17" s="193"/>
      <c r="R17" s="194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91"/>
      <c r="F18" s="192"/>
      <c r="G18" s="191"/>
      <c r="H18" s="192"/>
      <c r="I18" s="191"/>
      <c r="J18" s="192"/>
      <c r="K18" s="191"/>
      <c r="L18" s="192"/>
      <c r="M18" s="191"/>
      <c r="N18" s="192"/>
      <c r="O18" s="193"/>
      <c r="P18" s="194"/>
      <c r="Q18" s="193"/>
      <c r="R18" s="19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1"/>
      <c r="F19" s="192"/>
      <c r="G19" s="191"/>
      <c r="H19" s="192"/>
      <c r="I19" s="191"/>
      <c r="J19" s="192"/>
      <c r="K19" s="191"/>
      <c r="L19" s="192"/>
      <c r="M19" s="191"/>
      <c r="N19" s="192"/>
      <c r="O19" s="193"/>
      <c r="P19" s="194"/>
      <c r="Q19" s="193"/>
      <c r="R19" s="1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5">
        <f>SUM(E4:E19)</f>
        <v>8</v>
      </c>
      <c r="F20" s="196"/>
      <c r="G20" s="195">
        <f>SUM(G4:G19)</f>
        <v>8</v>
      </c>
      <c r="H20" s="196"/>
      <c r="I20" s="195">
        <f>SUM(I4:I19)</f>
        <v>8</v>
      </c>
      <c r="J20" s="196"/>
      <c r="K20" s="195">
        <f>SUM(K4:K19)</f>
        <v>8</v>
      </c>
      <c r="L20" s="196"/>
      <c r="M20" s="195">
        <f>SUM(M4:M19)</f>
        <v>5</v>
      </c>
      <c r="N20" s="196"/>
      <c r="O20" s="195">
        <f>SUM(O4:O19)</f>
        <v>0</v>
      </c>
      <c r="P20" s="196"/>
      <c r="Q20" s="195">
        <f>SUM(Q4:Q19)</f>
        <v>0</v>
      </c>
      <c r="R20" s="196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37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B4" sqref="B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02.10.2016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58"/>
      <c r="N3" s="158"/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73">
        <v>6635</v>
      </c>
      <c r="B4" s="187" t="s">
        <v>104</v>
      </c>
      <c r="C4" s="173">
        <v>4</v>
      </c>
      <c r="D4" s="38" t="s">
        <v>80</v>
      </c>
      <c r="E4" s="190">
        <v>8</v>
      </c>
      <c r="F4" s="190"/>
      <c r="G4" s="190">
        <v>8</v>
      </c>
      <c r="H4" s="190"/>
      <c r="I4" s="190">
        <v>4</v>
      </c>
      <c r="J4" s="190"/>
      <c r="K4" s="190">
        <v>8</v>
      </c>
      <c r="L4" s="190"/>
      <c r="M4" s="200"/>
      <c r="N4" s="200"/>
      <c r="O4" s="191"/>
      <c r="P4" s="192"/>
      <c r="Q4" s="193"/>
      <c r="R4" s="194"/>
      <c r="S4" s="25">
        <f>E4+G4+I4+K4+M4+O4+Q4</f>
        <v>28</v>
      </c>
      <c r="T4" s="25">
        <f t="shared" ref="T4:T23" si="0">SUM(S4-U4-V4)</f>
        <v>28</v>
      </c>
      <c r="U4" s="28"/>
      <c r="V4" s="28"/>
    </row>
    <row r="5" spans="1:22" x14ac:dyDescent="0.25">
      <c r="A5" s="180">
        <v>6538</v>
      </c>
      <c r="B5" s="187" t="s">
        <v>102</v>
      </c>
      <c r="C5" s="180">
        <v>7</v>
      </c>
      <c r="D5" s="38" t="s">
        <v>62</v>
      </c>
      <c r="E5" s="190"/>
      <c r="F5" s="190"/>
      <c r="G5" s="190"/>
      <c r="H5" s="190"/>
      <c r="I5" s="190">
        <v>1</v>
      </c>
      <c r="J5" s="190"/>
      <c r="K5" s="190"/>
      <c r="L5" s="190"/>
      <c r="M5" s="200"/>
      <c r="N5" s="200"/>
      <c r="O5" s="191"/>
      <c r="P5" s="192"/>
      <c r="Q5" s="193"/>
      <c r="R5" s="194"/>
      <c r="S5" s="25">
        <f t="shared" ref="S5:S26" si="1">E5+G5+I5+K5+M5+O5+Q5</f>
        <v>1</v>
      </c>
      <c r="T5" s="25">
        <f t="shared" si="0"/>
        <v>1</v>
      </c>
      <c r="U5" s="28"/>
      <c r="V5" s="28"/>
    </row>
    <row r="6" spans="1:22" x14ac:dyDescent="0.25">
      <c r="A6" s="180">
        <v>6538</v>
      </c>
      <c r="B6" s="187" t="s">
        <v>102</v>
      </c>
      <c r="C6" s="180">
        <v>12</v>
      </c>
      <c r="D6" s="38" t="s">
        <v>62</v>
      </c>
      <c r="E6" s="191"/>
      <c r="F6" s="192"/>
      <c r="G6" s="191"/>
      <c r="H6" s="192"/>
      <c r="I6" s="191">
        <v>1</v>
      </c>
      <c r="J6" s="192"/>
      <c r="K6" s="191"/>
      <c r="L6" s="192"/>
      <c r="M6" s="198"/>
      <c r="N6" s="199"/>
      <c r="O6" s="191"/>
      <c r="P6" s="192"/>
      <c r="Q6" s="193"/>
      <c r="R6" s="194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180">
        <v>6538</v>
      </c>
      <c r="B7" s="187" t="s">
        <v>102</v>
      </c>
      <c r="C7" s="180">
        <v>11</v>
      </c>
      <c r="D7" s="38" t="s">
        <v>62</v>
      </c>
      <c r="E7" s="190"/>
      <c r="F7" s="190"/>
      <c r="G7" s="191"/>
      <c r="H7" s="192"/>
      <c r="I7" s="191">
        <v>1</v>
      </c>
      <c r="J7" s="192"/>
      <c r="K7" s="191"/>
      <c r="L7" s="192"/>
      <c r="M7" s="198"/>
      <c r="N7" s="199"/>
      <c r="O7" s="191"/>
      <c r="P7" s="192"/>
      <c r="Q7" s="193"/>
      <c r="R7" s="194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80">
        <v>6538</v>
      </c>
      <c r="B8" s="187" t="s">
        <v>102</v>
      </c>
      <c r="C8" s="180">
        <v>10</v>
      </c>
      <c r="D8" s="38" t="s">
        <v>62</v>
      </c>
      <c r="E8" s="191"/>
      <c r="F8" s="192"/>
      <c r="G8" s="191"/>
      <c r="H8" s="192"/>
      <c r="I8" s="191">
        <v>1</v>
      </c>
      <c r="J8" s="192"/>
      <c r="K8" s="191"/>
      <c r="L8" s="192"/>
      <c r="M8" s="198"/>
      <c r="N8" s="199"/>
      <c r="O8" s="191"/>
      <c r="P8" s="192"/>
      <c r="Q8" s="193"/>
      <c r="R8" s="194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151"/>
      <c r="B9" s="48"/>
      <c r="C9" s="151"/>
      <c r="D9" s="38"/>
      <c r="E9" s="191"/>
      <c r="F9" s="192"/>
      <c r="G9" s="191"/>
      <c r="H9" s="192"/>
      <c r="I9" s="191"/>
      <c r="J9" s="192"/>
      <c r="K9" s="191"/>
      <c r="L9" s="192"/>
      <c r="M9" s="198"/>
      <c r="N9" s="199"/>
      <c r="O9" s="191"/>
      <c r="P9" s="192"/>
      <c r="Q9" s="193"/>
      <c r="R9" s="1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3"/>
      <c r="B10" s="48"/>
      <c r="C10" s="130"/>
      <c r="D10" s="38"/>
      <c r="E10" s="191"/>
      <c r="F10" s="192"/>
      <c r="G10" s="191"/>
      <c r="H10" s="192"/>
      <c r="I10" s="191"/>
      <c r="J10" s="192"/>
      <c r="K10" s="191"/>
      <c r="L10" s="192"/>
      <c r="M10" s="198"/>
      <c r="N10" s="199"/>
      <c r="O10" s="191"/>
      <c r="P10" s="192"/>
      <c r="Q10" s="193"/>
      <c r="R10" s="1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3"/>
      <c r="B11" s="48"/>
      <c r="C11" s="109"/>
      <c r="D11" s="38"/>
      <c r="E11" s="191"/>
      <c r="F11" s="192"/>
      <c r="G11" s="190"/>
      <c r="H11" s="190"/>
      <c r="I11" s="191"/>
      <c r="J11" s="192"/>
      <c r="K11" s="191"/>
      <c r="L11" s="192"/>
      <c r="M11" s="198"/>
      <c r="N11" s="199"/>
      <c r="O11" s="191"/>
      <c r="P11" s="192"/>
      <c r="Q11" s="193"/>
      <c r="R11" s="1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0"/>
      <c r="B12" s="48"/>
      <c r="C12" s="103"/>
      <c r="D12" s="38"/>
      <c r="E12" s="191"/>
      <c r="F12" s="192"/>
      <c r="G12" s="190"/>
      <c r="H12" s="190"/>
      <c r="I12" s="191"/>
      <c r="J12" s="192"/>
      <c r="K12" s="191"/>
      <c r="L12" s="192"/>
      <c r="M12" s="198"/>
      <c r="N12" s="199"/>
      <c r="O12" s="191"/>
      <c r="P12" s="192"/>
      <c r="Q12" s="193"/>
      <c r="R12" s="1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80"/>
      <c r="B13" s="48"/>
      <c r="C13" s="180"/>
      <c r="D13" s="38"/>
      <c r="E13" s="191"/>
      <c r="F13" s="192"/>
      <c r="G13" s="191"/>
      <c r="H13" s="192"/>
      <c r="I13" s="191"/>
      <c r="J13" s="192"/>
      <c r="K13" s="191"/>
      <c r="L13" s="192"/>
      <c r="M13" s="198"/>
      <c r="N13" s="199"/>
      <c r="O13" s="191"/>
      <c r="P13" s="192"/>
      <c r="Q13" s="193"/>
      <c r="R13" s="1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80"/>
      <c r="B14" s="48"/>
      <c r="C14" s="180"/>
      <c r="D14" s="38"/>
      <c r="E14" s="191"/>
      <c r="F14" s="192"/>
      <c r="G14" s="191"/>
      <c r="H14" s="192"/>
      <c r="I14" s="191"/>
      <c r="J14" s="192"/>
      <c r="K14" s="191"/>
      <c r="L14" s="192"/>
      <c r="M14" s="198"/>
      <c r="N14" s="199"/>
      <c r="O14" s="191"/>
      <c r="P14" s="192"/>
      <c r="Q14" s="193"/>
      <c r="R14" s="19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80"/>
      <c r="B15" s="48"/>
      <c r="C15" s="180"/>
      <c r="D15" s="38"/>
      <c r="E15" s="191"/>
      <c r="F15" s="192"/>
      <c r="G15" s="191"/>
      <c r="H15" s="192"/>
      <c r="I15" s="191"/>
      <c r="J15" s="192"/>
      <c r="K15" s="191"/>
      <c r="L15" s="192"/>
      <c r="M15" s="198"/>
      <c r="N15" s="199"/>
      <c r="O15" s="191"/>
      <c r="P15" s="192"/>
      <c r="Q15" s="193"/>
      <c r="R15" s="1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80"/>
      <c r="B16" s="48"/>
      <c r="C16" s="180"/>
      <c r="D16" s="38"/>
      <c r="E16" s="191"/>
      <c r="F16" s="192"/>
      <c r="G16" s="190"/>
      <c r="H16" s="190"/>
      <c r="I16" s="191"/>
      <c r="J16" s="192"/>
      <c r="K16" s="191"/>
      <c r="L16" s="192"/>
      <c r="M16" s="198"/>
      <c r="N16" s="199"/>
      <c r="O16" s="191"/>
      <c r="P16" s="192"/>
      <c r="Q16" s="193"/>
      <c r="R16" s="194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5"/>
      <c r="B17" s="46"/>
      <c r="C17" s="46"/>
      <c r="D17" s="27"/>
      <c r="E17" s="191"/>
      <c r="F17" s="192"/>
      <c r="G17" s="190"/>
      <c r="H17" s="190"/>
      <c r="I17" s="191"/>
      <c r="J17" s="192"/>
      <c r="K17" s="191"/>
      <c r="L17" s="192"/>
      <c r="M17" s="198"/>
      <c r="N17" s="199"/>
      <c r="O17" s="191"/>
      <c r="P17" s="192"/>
      <c r="Q17" s="193"/>
      <c r="R17" s="194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86"/>
      <c r="B18" s="46"/>
      <c r="C18" s="46"/>
      <c r="D18" s="27"/>
      <c r="E18" s="191"/>
      <c r="F18" s="192"/>
      <c r="G18" s="190"/>
      <c r="H18" s="190"/>
      <c r="I18" s="191"/>
      <c r="J18" s="192"/>
      <c r="K18" s="191"/>
      <c r="L18" s="192"/>
      <c r="M18" s="198"/>
      <c r="N18" s="199"/>
      <c r="O18" s="191"/>
      <c r="P18" s="192"/>
      <c r="Q18" s="193"/>
      <c r="R18" s="194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46"/>
      <c r="B19" s="46"/>
      <c r="C19" s="46"/>
      <c r="D19" s="27"/>
      <c r="E19" s="191"/>
      <c r="F19" s="192"/>
      <c r="G19" s="190"/>
      <c r="H19" s="190"/>
      <c r="I19" s="191"/>
      <c r="J19" s="192"/>
      <c r="K19" s="191"/>
      <c r="L19" s="192"/>
      <c r="M19" s="198"/>
      <c r="N19" s="199"/>
      <c r="O19" s="191"/>
      <c r="P19" s="192"/>
      <c r="Q19" s="193"/>
      <c r="R19" s="194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91"/>
      <c r="F20" s="192"/>
      <c r="G20" s="190"/>
      <c r="H20" s="190"/>
      <c r="I20" s="191"/>
      <c r="J20" s="192"/>
      <c r="K20" s="191"/>
      <c r="L20" s="192"/>
      <c r="M20" s="198"/>
      <c r="N20" s="199"/>
      <c r="O20" s="191"/>
      <c r="P20" s="192"/>
      <c r="Q20" s="193"/>
      <c r="R20" s="194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91"/>
      <c r="F21" s="192"/>
      <c r="G21" s="190"/>
      <c r="H21" s="190"/>
      <c r="I21" s="191"/>
      <c r="J21" s="192"/>
      <c r="K21" s="191"/>
      <c r="L21" s="192"/>
      <c r="M21" s="198"/>
      <c r="N21" s="199"/>
      <c r="O21" s="191"/>
      <c r="P21" s="192"/>
      <c r="Q21" s="193"/>
      <c r="R21" s="194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91"/>
      <c r="F22" s="192"/>
      <c r="G22" s="190"/>
      <c r="H22" s="190"/>
      <c r="I22" s="191"/>
      <c r="J22" s="192"/>
      <c r="K22" s="191"/>
      <c r="L22" s="192"/>
      <c r="M22" s="198"/>
      <c r="N22" s="199"/>
      <c r="O22" s="191"/>
      <c r="P22" s="192"/>
      <c r="Q22" s="193"/>
      <c r="R22" s="194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21"/>
      <c r="B23" s="121"/>
      <c r="C23" s="121"/>
      <c r="D23" s="27"/>
      <c r="E23" s="191"/>
      <c r="F23" s="192"/>
      <c r="G23" s="191"/>
      <c r="H23" s="192"/>
      <c r="I23" s="191"/>
      <c r="J23" s="192"/>
      <c r="K23" s="191"/>
      <c r="L23" s="192"/>
      <c r="M23" s="198"/>
      <c r="N23" s="199"/>
      <c r="O23" s="191"/>
      <c r="P23" s="192"/>
      <c r="Q23" s="193"/>
      <c r="R23" s="194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91"/>
      <c r="F24" s="192"/>
      <c r="G24" s="191"/>
      <c r="H24" s="192"/>
      <c r="I24" s="191"/>
      <c r="J24" s="192"/>
      <c r="K24" s="191"/>
      <c r="L24" s="192"/>
      <c r="M24" s="198">
        <v>8</v>
      </c>
      <c r="N24" s="199"/>
      <c r="O24" s="193"/>
      <c r="P24" s="194"/>
      <c r="Q24" s="193"/>
      <c r="R24" s="194"/>
      <c r="S24" s="25">
        <f t="shared" si="1"/>
        <v>8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91"/>
      <c r="F25" s="192"/>
      <c r="G25" s="191"/>
      <c r="H25" s="192"/>
      <c r="I25" s="191"/>
      <c r="J25" s="192"/>
      <c r="K25" s="191"/>
      <c r="L25" s="192"/>
      <c r="M25" s="191"/>
      <c r="N25" s="192"/>
      <c r="O25" s="193"/>
      <c r="P25" s="194"/>
      <c r="Q25" s="193"/>
      <c r="R25" s="194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5">
        <f>SUM(E4:E25)</f>
        <v>8</v>
      </c>
      <c r="F26" s="196"/>
      <c r="G26" s="195">
        <f>SUM(G4:G25)</f>
        <v>8</v>
      </c>
      <c r="H26" s="196"/>
      <c r="I26" s="195">
        <f>SUM(I4:I25)</f>
        <v>8</v>
      </c>
      <c r="J26" s="196"/>
      <c r="K26" s="195">
        <f>SUM(K4:K25)</f>
        <v>8</v>
      </c>
      <c r="L26" s="196"/>
      <c r="M26" s="195">
        <f>SUM(M4:M25)</f>
        <v>8</v>
      </c>
      <c r="N26" s="196"/>
      <c r="O26" s="195">
        <f>SUM(O4:O25)</f>
        <v>0</v>
      </c>
      <c r="P26" s="196"/>
      <c r="Q26" s="195">
        <f>SUM(Q4:Q25)</f>
        <v>0</v>
      </c>
      <c r="R26" s="196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8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6" zoomScale="90" zoomScaleNormal="90" workbookViewId="0">
      <selection activeCell="B4" sqref="B4:B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02.10.2016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8.15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51"/>
      <c r="Q3" s="52"/>
      <c r="R3" s="52"/>
      <c r="S3" s="25"/>
      <c r="T3" s="25"/>
      <c r="U3" s="26"/>
      <c r="V3" s="26"/>
    </row>
    <row r="4" spans="1:22" x14ac:dyDescent="0.25">
      <c r="A4" s="176">
        <v>6538</v>
      </c>
      <c r="B4" s="187" t="s">
        <v>102</v>
      </c>
      <c r="C4" s="176">
        <v>11</v>
      </c>
      <c r="D4" s="38" t="s">
        <v>62</v>
      </c>
      <c r="E4" s="191">
        <v>8</v>
      </c>
      <c r="F4" s="192"/>
      <c r="G4" s="191">
        <v>4</v>
      </c>
      <c r="H4" s="192"/>
      <c r="I4" s="191"/>
      <c r="J4" s="192"/>
      <c r="K4" s="191"/>
      <c r="L4" s="192"/>
      <c r="M4" s="191"/>
      <c r="N4" s="192"/>
      <c r="O4" s="191"/>
      <c r="P4" s="192"/>
      <c r="Q4" s="193"/>
      <c r="R4" s="194"/>
      <c r="S4" s="25">
        <f>E4+G4+I4+K4+M4+O4+Q4</f>
        <v>12</v>
      </c>
      <c r="T4" s="25">
        <f>SUM(S4-U4-V4)</f>
        <v>12</v>
      </c>
      <c r="U4" s="28"/>
      <c r="V4" s="28"/>
    </row>
    <row r="5" spans="1:22" x14ac:dyDescent="0.25">
      <c r="A5" s="177">
        <v>6538</v>
      </c>
      <c r="B5" s="187" t="s">
        <v>102</v>
      </c>
      <c r="C5" s="177">
        <v>10</v>
      </c>
      <c r="D5" s="38" t="s">
        <v>62</v>
      </c>
      <c r="E5" s="190"/>
      <c r="F5" s="190"/>
      <c r="G5" s="190">
        <v>3.75</v>
      </c>
      <c r="H5" s="190"/>
      <c r="I5" s="190"/>
      <c r="J5" s="190"/>
      <c r="K5" s="190"/>
      <c r="L5" s="190"/>
      <c r="M5" s="190">
        <v>3.5</v>
      </c>
      <c r="N5" s="190"/>
      <c r="O5" s="191"/>
      <c r="P5" s="192"/>
      <c r="Q5" s="193"/>
      <c r="R5" s="194"/>
      <c r="S5" s="25">
        <f t="shared" ref="S5:S23" si="0">E5+G5+I5+K5+M5+O5+Q5</f>
        <v>7.25</v>
      </c>
      <c r="T5" s="25">
        <f t="shared" ref="T5:T20" si="1">SUM(S5-U5-V5)</f>
        <v>7.25</v>
      </c>
      <c r="U5" s="28"/>
      <c r="V5" s="28"/>
    </row>
    <row r="6" spans="1:22" x14ac:dyDescent="0.25">
      <c r="A6" s="179">
        <v>6538</v>
      </c>
      <c r="B6" s="187" t="s">
        <v>102</v>
      </c>
      <c r="C6" s="179">
        <v>6</v>
      </c>
      <c r="D6" s="38" t="s">
        <v>62</v>
      </c>
      <c r="E6" s="190"/>
      <c r="F6" s="190"/>
      <c r="G6" s="190"/>
      <c r="H6" s="190"/>
      <c r="I6" s="190">
        <v>4</v>
      </c>
      <c r="J6" s="190"/>
      <c r="K6" s="190"/>
      <c r="L6" s="190"/>
      <c r="M6" s="190">
        <v>1.5</v>
      </c>
      <c r="N6" s="190"/>
      <c r="O6" s="191"/>
      <c r="P6" s="192"/>
      <c r="Q6" s="193"/>
      <c r="R6" s="194"/>
      <c r="S6" s="25">
        <f t="shared" si="0"/>
        <v>5.5</v>
      </c>
      <c r="T6" s="25">
        <f t="shared" si="1"/>
        <v>5.5</v>
      </c>
      <c r="U6" s="28"/>
      <c r="V6" s="28"/>
    </row>
    <row r="7" spans="1:22" x14ac:dyDescent="0.25">
      <c r="A7" s="179">
        <v>6538</v>
      </c>
      <c r="B7" s="187" t="s">
        <v>102</v>
      </c>
      <c r="C7" s="179">
        <v>8</v>
      </c>
      <c r="D7" s="38" t="s">
        <v>62</v>
      </c>
      <c r="E7" s="190"/>
      <c r="F7" s="190"/>
      <c r="G7" s="190"/>
      <c r="H7" s="190"/>
      <c r="I7" s="190">
        <v>4</v>
      </c>
      <c r="J7" s="190"/>
      <c r="K7" s="190"/>
      <c r="L7" s="190"/>
      <c r="M7" s="190">
        <v>1</v>
      </c>
      <c r="N7" s="190"/>
      <c r="O7" s="191"/>
      <c r="P7" s="192"/>
      <c r="Q7" s="193"/>
      <c r="R7" s="194"/>
      <c r="S7" s="25">
        <f t="shared" si="0"/>
        <v>5</v>
      </c>
      <c r="T7" s="25">
        <f t="shared" si="1"/>
        <v>5</v>
      </c>
      <c r="U7" s="28"/>
      <c r="V7" s="28"/>
    </row>
    <row r="8" spans="1:22" x14ac:dyDescent="0.25">
      <c r="A8" s="182">
        <v>6538</v>
      </c>
      <c r="B8" s="187" t="s">
        <v>102</v>
      </c>
      <c r="C8" s="182">
        <v>12</v>
      </c>
      <c r="D8" s="38" t="s">
        <v>62</v>
      </c>
      <c r="E8" s="190"/>
      <c r="F8" s="190"/>
      <c r="G8" s="190"/>
      <c r="H8" s="190"/>
      <c r="I8" s="190"/>
      <c r="J8" s="190"/>
      <c r="K8" s="190">
        <v>8</v>
      </c>
      <c r="L8" s="190"/>
      <c r="M8" s="190">
        <v>2</v>
      </c>
      <c r="N8" s="190"/>
      <c r="O8" s="191"/>
      <c r="P8" s="192"/>
      <c r="Q8" s="193"/>
      <c r="R8" s="194"/>
      <c r="S8" s="25">
        <f t="shared" si="0"/>
        <v>10</v>
      </c>
      <c r="T8" s="25">
        <f t="shared" si="1"/>
        <v>10</v>
      </c>
      <c r="U8" s="28"/>
      <c r="V8" s="28"/>
    </row>
    <row r="9" spans="1:22" x14ac:dyDescent="0.25">
      <c r="A9" s="176"/>
      <c r="B9" s="48"/>
      <c r="C9" s="176"/>
      <c r="D9" s="38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1"/>
      <c r="P9" s="192"/>
      <c r="Q9" s="193"/>
      <c r="R9" s="19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76"/>
      <c r="B10" s="48"/>
      <c r="C10" s="176"/>
      <c r="D10" s="38"/>
      <c r="E10" s="190"/>
      <c r="F10" s="190"/>
      <c r="G10" s="190"/>
      <c r="H10" s="190"/>
      <c r="I10" s="190"/>
      <c r="J10" s="190"/>
      <c r="K10" s="190"/>
      <c r="L10" s="190"/>
      <c r="M10" s="191"/>
      <c r="N10" s="192"/>
      <c r="O10" s="191"/>
      <c r="P10" s="192"/>
      <c r="Q10" s="193"/>
      <c r="R10" s="19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76"/>
      <c r="B11" s="48"/>
      <c r="C11" s="176"/>
      <c r="D11" s="38"/>
      <c r="E11" s="191"/>
      <c r="F11" s="192"/>
      <c r="G11" s="191"/>
      <c r="H11" s="192"/>
      <c r="I11" s="191"/>
      <c r="J11" s="192"/>
      <c r="K11" s="191"/>
      <c r="L11" s="192"/>
      <c r="M11" s="191"/>
      <c r="N11" s="192"/>
      <c r="O11" s="191"/>
      <c r="P11" s="192"/>
      <c r="Q11" s="193"/>
      <c r="R11" s="19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6"/>
      <c r="B12" s="48"/>
      <c r="C12" s="176"/>
      <c r="D12" s="38"/>
      <c r="E12" s="191"/>
      <c r="F12" s="192"/>
      <c r="G12" s="191"/>
      <c r="H12" s="192"/>
      <c r="I12" s="191"/>
      <c r="J12" s="192"/>
      <c r="K12" s="191"/>
      <c r="L12" s="192"/>
      <c r="M12" s="191"/>
      <c r="N12" s="192"/>
      <c r="O12" s="191"/>
      <c r="P12" s="192"/>
      <c r="Q12" s="193"/>
      <c r="R12" s="19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6"/>
      <c r="B13" s="48"/>
      <c r="C13" s="176"/>
      <c r="D13" s="38"/>
      <c r="E13" s="191"/>
      <c r="F13" s="192"/>
      <c r="G13" s="191"/>
      <c r="H13" s="192"/>
      <c r="I13" s="191"/>
      <c r="J13" s="192"/>
      <c r="K13" s="191"/>
      <c r="L13" s="192"/>
      <c r="M13" s="191"/>
      <c r="N13" s="192"/>
      <c r="O13" s="191"/>
      <c r="P13" s="192"/>
      <c r="Q13" s="193"/>
      <c r="R13" s="194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91"/>
      <c r="F14" s="192"/>
      <c r="G14" s="191"/>
      <c r="H14" s="192"/>
      <c r="I14" s="191"/>
      <c r="J14" s="192"/>
      <c r="K14" s="191"/>
      <c r="L14" s="192"/>
      <c r="M14" s="191"/>
      <c r="N14" s="192"/>
      <c r="O14" s="191"/>
      <c r="P14" s="192"/>
      <c r="Q14" s="193"/>
      <c r="R14" s="19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87"/>
      <c r="B15" s="87"/>
      <c r="C15" s="87"/>
      <c r="D15" s="27"/>
      <c r="E15" s="191"/>
      <c r="F15" s="192"/>
      <c r="G15" s="191"/>
      <c r="H15" s="192"/>
      <c r="I15" s="191"/>
      <c r="J15" s="192"/>
      <c r="K15" s="191"/>
      <c r="L15" s="192"/>
      <c r="M15" s="191"/>
      <c r="N15" s="192"/>
      <c r="O15" s="191"/>
      <c r="P15" s="192"/>
      <c r="Q15" s="193"/>
      <c r="R15" s="19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191"/>
      <c r="F16" s="192"/>
      <c r="G16" s="191"/>
      <c r="H16" s="192"/>
      <c r="I16" s="191"/>
      <c r="J16" s="192"/>
      <c r="K16" s="191"/>
      <c r="L16" s="192"/>
      <c r="M16" s="191"/>
      <c r="N16" s="192"/>
      <c r="O16" s="191"/>
      <c r="P16" s="192"/>
      <c r="Q16" s="193"/>
      <c r="R16" s="194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4"/>
      <c r="B17" s="84"/>
      <c r="C17" s="84"/>
      <c r="D17" s="23"/>
      <c r="E17" s="191"/>
      <c r="F17" s="192"/>
      <c r="G17" s="191"/>
      <c r="H17" s="192"/>
      <c r="I17" s="191"/>
      <c r="J17" s="192"/>
      <c r="K17" s="191"/>
      <c r="L17" s="192"/>
      <c r="M17" s="191"/>
      <c r="N17" s="192"/>
      <c r="O17" s="191"/>
      <c r="P17" s="192"/>
      <c r="Q17" s="193"/>
      <c r="R17" s="194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11"/>
      <c r="B18" s="111"/>
      <c r="C18" s="111"/>
      <c r="D18" s="27"/>
      <c r="E18" s="191"/>
      <c r="F18" s="192"/>
      <c r="G18" s="191"/>
      <c r="H18" s="192"/>
      <c r="I18" s="191"/>
      <c r="J18" s="192"/>
      <c r="K18" s="191"/>
      <c r="L18" s="192"/>
      <c r="M18" s="191"/>
      <c r="N18" s="192"/>
      <c r="O18" s="191"/>
      <c r="P18" s="192"/>
      <c r="Q18" s="193"/>
      <c r="R18" s="194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62"/>
      <c r="B19" s="162"/>
      <c r="C19" s="162"/>
      <c r="D19" s="27"/>
      <c r="E19" s="191"/>
      <c r="F19" s="192"/>
      <c r="G19" s="190"/>
      <c r="H19" s="190"/>
      <c r="I19" s="191"/>
      <c r="J19" s="192"/>
      <c r="K19" s="191"/>
      <c r="L19" s="192"/>
      <c r="M19" s="191"/>
      <c r="N19" s="192"/>
      <c r="O19" s="191"/>
      <c r="P19" s="192"/>
      <c r="Q19" s="193"/>
      <c r="R19" s="194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50"/>
      <c r="B20" s="150"/>
      <c r="C20" s="159"/>
      <c r="D20" s="38"/>
      <c r="E20" s="191"/>
      <c r="F20" s="192"/>
      <c r="G20" s="191"/>
      <c r="H20" s="192"/>
      <c r="I20" s="191"/>
      <c r="J20" s="192"/>
      <c r="K20" s="191"/>
      <c r="L20" s="192"/>
      <c r="M20" s="191"/>
      <c r="N20" s="192"/>
      <c r="O20" s="191"/>
      <c r="P20" s="192"/>
      <c r="Q20" s="193"/>
      <c r="R20" s="194"/>
      <c r="S20" s="25">
        <f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91"/>
      <c r="F21" s="192"/>
      <c r="G21" s="191"/>
      <c r="H21" s="192"/>
      <c r="I21" s="191"/>
      <c r="J21" s="192"/>
      <c r="K21" s="191"/>
      <c r="L21" s="192"/>
      <c r="M21" s="191"/>
      <c r="N21" s="192"/>
      <c r="O21" s="193"/>
      <c r="P21" s="194"/>
      <c r="Q21" s="193"/>
      <c r="R21" s="194"/>
      <c r="S21" s="25">
        <f t="shared" si="0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91"/>
      <c r="F22" s="192"/>
      <c r="G22" s="191"/>
      <c r="H22" s="192"/>
      <c r="I22" s="191"/>
      <c r="J22" s="192"/>
      <c r="K22" s="191"/>
      <c r="L22" s="192"/>
      <c r="M22" s="191"/>
      <c r="N22" s="192"/>
      <c r="O22" s="193"/>
      <c r="P22" s="194"/>
      <c r="Q22" s="193"/>
      <c r="R22" s="194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95">
        <f>SUM(E4:E22)</f>
        <v>8</v>
      </c>
      <c r="F23" s="196"/>
      <c r="G23" s="195">
        <f>SUM(G4:G22)</f>
        <v>7.75</v>
      </c>
      <c r="H23" s="196"/>
      <c r="I23" s="195">
        <f>SUM(I4:I22)</f>
        <v>8</v>
      </c>
      <c r="J23" s="196"/>
      <c r="K23" s="195">
        <f>SUM(K4:K22)</f>
        <v>8</v>
      </c>
      <c r="L23" s="196"/>
      <c r="M23" s="195">
        <f>SUM(M4:M22)</f>
        <v>8</v>
      </c>
      <c r="N23" s="196"/>
      <c r="O23" s="195">
        <f>SUM(O4:O22)</f>
        <v>0</v>
      </c>
      <c r="P23" s="196"/>
      <c r="Q23" s="195">
        <f>SUM(Q4:Q22)</f>
        <v>0</v>
      </c>
      <c r="R23" s="196"/>
      <c r="S23" s="25">
        <f t="shared" si="0"/>
        <v>39.75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4"/>
      <c r="L24" s="75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39.75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-0.25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-0.25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39.75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39.75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workbookViewId="0">
      <selection activeCell="B4" sqref="B4:B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02.10.2016</v>
      </c>
      <c r="B2" s="56"/>
      <c r="C2" s="56"/>
      <c r="D2" s="56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6"/>
      <c r="R3" s="76"/>
      <c r="S3" s="25"/>
      <c r="T3" s="25"/>
      <c r="U3" s="26"/>
      <c r="V3" s="26"/>
    </row>
    <row r="4" spans="1:22" x14ac:dyDescent="0.25">
      <c r="A4" s="176">
        <v>6519</v>
      </c>
      <c r="B4" s="187" t="s">
        <v>105</v>
      </c>
      <c r="C4" s="176">
        <v>6</v>
      </c>
      <c r="D4" s="38" t="s">
        <v>82</v>
      </c>
      <c r="E4" s="190">
        <v>8</v>
      </c>
      <c r="F4" s="190"/>
      <c r="G4" s="190">
        <v>1</v>
      </c>
      <c r="H4" s="190"/>
      <c r="I4" s="190">
        <v>7</v>
      </c>
      <c r="J4" s="190"/>
      <c r="K4" s="190">
        <v>8</v>
      </c>
      <c r="L4" s="190"/>
      <c r="M4" s="190">
        <v>5</v>
      </c>
      <c r="N4" s="190"/>
      <c r="O4" s="191"/>
      <c r="P4" s="192"/>
      <c r="Q4" s="193"/>
      <c r="R4" s="194"/>
      <c r="S4" s="25">
        <f>E4+G4+I4+K4+M4+O4+Q4</f>
        <v>29</v>
      </c>
      <c r="T4" s="25">
        <f>SUM(S4-U4-V4)</f>
        <v>29</v>
      </c>
      <c r="U4" s="28"/>
      <c r="V4" s="28"/>
    </row>
    <row r="5" spans="1:22" x14ac:dyDescent="0.25">
      <c r="A5" s="177">
        <v>6519</v>
      </c>
      <c r="B5" s="187" t="s">
        <v>105</v>
      </c>
      <c r="C5" s="171">
        <v>104</v>
      </c>
      <c r="D5" s="38" t="s">
        <v>60</v>
      </c>
      <c r="E5" s="190"/>
      <c r="F5" s="190"/>
      <c r="G5" s="190">
        <v>7</v>
      </c>
      <c r="H5" s="190"/>
      <c r="I5" s="190">
        <v>1</v>
      </c>
      <c r="J5" s="190"/>
      <c r="K5" s="190"/>
      <c r="L5" s="190"/>
      <c r="M5" s="190">
        <v>3</v>
      </c>
      <c r="N5" s="190"/>
      <c r="O5" s="191"/>
      <c r="P5" s="192"/>
      <c r="Q5" s="193"/>
      <c r="R5" s="194"/>
      <c r="S5" s="25">
        <f t="shared" ref="S5:S20" si="0">E5+G5+I5+K5+M5+O5+Q5</f>
        <v>11</v>
      </c>
      <c r="T5" s="25">
        <f t="shared" ref="T5:T17" si="1">SUM(S5-U5-V5)</f>
        <v>11</v>
      </c>
      <c r="U5" s="28"/>
      <c r="V5" s="28"/>
    </row>
    <row r="6" spans="1:22" x14ac:dyDescent="0.25">
      <c r="A6" s="147"/>
      <c r="B6" s="48"/>
      <c r="C6" s="147"/>
      <c r="D6" s="38"/>
      <c r="E6" s="190"/>
      <c r="F6" s="190"/>
      <c r="G6" s="190"/>
      <c r="H6" s="190"/>
      <c r="I6" s="203"/>
      <c r="J6" s="192"/>
      <c r="K6" s="203"/>
      <c r="L6" s="192"/>
      <c r="M6" s="204"/>
      <c r="N6" s="202"/>
      <c r="O6" s="191"/>
      <c r="P6" s="192"/>
      <c r="Q6" s="193"/>
      <c r="R6" s="194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33"/>
      <c r="B7" s="48"/>
      <c r="C7" s="129"/>
      <c r="D7" s="38"/>
      <c r="E7" s="190"/>
      <c r="F7" s="190"/>
      <c r="G7" s="190"/>
      <c r="H7" s="190"/>
      <c r="I7" s="203"/>
      <c r="J7" s="192"/>
      <c r="K7" s="191"/>
      <c r="L7" s="192"/>
      <c r="M7" s="201"/>
      <c r="N7" s="202"/>
      <c r="O7" s="191"/>
      <c r="P7" s="192"/>
      <c r="Q7" s="193"/>
      <c r="R7" s="194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30"/>
      <c r="B8" s="48"/>
      <c r="C8" s="130"/>
      <c r="D8" s="38"/>
      <c r="E8" s="190"/>
      <c r="F8" s="190"/>
      <c r="G8" s="190"/>
      <c r="H8" s="190"/>
      <c r="I8" s="203"/>
      <c r="J8" s="192"/>
      <c r="K8" s="203"/>
      <c r="L8" s="192"/>
      <c r="M8" s="204"/>
      <c r="N8" s="202"/>
      <c r="O8" s="191"/>
      <c r="P8" s="192"/>
      <c r="Q8" s="193"/>
      <c r="R8" s="194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00"/>
      <c r="B9" s="48"/>
      <c r="C9" s="100"/>
      <c r="D9" s="38"/>
      <c r="E9" s="191"/>
      <c r="F9" s="192"/>
      <c r="G9" s="191"/>
      <c r="H9" s="192"/>
      <c r="I9" s="191"/>
      <c r="J9" s="192"/>
      <c r="K9" s="191"/>
      <c r="L9" s="192"/>
      <c r="M9" s="201"/>
      <c r="N9" s="202"/>
      <c r="O9" s="191"/>
      <c r="P9" s="192"/>
      <c r="Q9" s="193"/>
      <c r="R9" s="19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6"/>
      <c r="D10" s="38"/>
      <c r="E10" s="191"/>
      <c r="F10" s="192"/>
      <c r="G10" s="191"/>
      <c r="H10" s="192"/>
      <c r="I10" s="191"/>
      <c r="J10" s="192"/>
      <c r="K10" s="191"/>
      <c r="L10" s="192"/>
      <c r="M10" s="201"/>
      <c r="N10" s="202"/>
      <c r="O10" s="191"/>
      <c r="P10" s="192"/>
      <c r="Q10" s="193"/>
      <c r="R10" s="19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8"/>
      <c r="C11" s="46"/>
      <c r="D11" s="38"/>
      <c r="E11" s="191"/>
      <c r="F11" s="192"/>
      <c r="G11" s="191"/>
      <c r="H11" s="192"/>
      <c r="I11" s="191"/>
      <c r="J11" s="192"/>
      <c r="K11" s="191"/>
      <c r="L11" s="192"/>
      <c r="M11" s="201"/>
      <c r="N11" s="202"/>
      <c r="O11" s="191"/>
      <c r="P11" s="192"/>
      <c r="Q11" s="193"/>
      <c r="R11" s="19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91"/>
      <c r="F12" s="192"/>
      <c r="G12" s="191"/>
      <c r="H12" s="192"/>
      <c r="I12" s="191"/>
      <c r="J12" s="192"/>
      <c r="K12" s="191"/>
      <c r="L12" s="192"/>
      <c r="M12" s="201"/>
      <c r="N12" s="202"/>
      <c r="O12" s="191"/>
      <c r="P12" s="192"/>
      <c r="Q12" s="193"/>
      <c r="R12" s="19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38"/>
      <c r="E13" s="191"/>
      <c r="F13" s="192"/>
      <c r="G13" s="191"/>
      <c r="H13" s="192"/>
      <c r="I13" s="191"/>
      <c r="J13" s="192"/>
      <c r="K13" s="191"/>
      <c r="L13" s="192"/>
      <c r="M13" s="201"/>
      <c r="N13" s="202"/>
      <c r="O13" s="191"/>
      <c r="P13" s="192"/>
      <c r="Q13" s="193"/>
      <c r="R13" s="1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91"/>
      <c r="F14" s="192"/>
      <c r="G14" s="191"/>
      <c r="H14" s="192"/>
      <c r="I14" s="191"/>
      <c r="J14" s="192"/>
      <c r="K14" s="191"/>
      <c r="L14" s="192"/>
      <c r="M14" s="201"/>
      <c r="N14" s="202"/>
      <c r="O14" s="191"/>
      <c r="P14" s="192"/>
      <c r="Q14" s="193"/>
      <c r="R14" s="19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1"/>
      <c r="F15" s="192"/>
      <c r="G15" s="191"/>
      <c r="H15" s="192"/>
      <c r="I15" s="191"/>
      <c r="J15" s="192"/>
      <c r="K15" s="191"/>
      <c r="L15" s="192"/>
      <c r="M15" s="201"/>
      <c r="N15" s="202"/>
      <c r="O15" s="191"/>
      <c r="P15" s="192"/>
      <c r="Q15" s="193"/>
      <c r="R15" s="19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58"/>
      <c r="B16" s="46"/>
      <c r="C16" s="46"/>
      <c r="D16" s="27"/>
      <c r="E16" s="191"/>
      <c r="F16" s="192"/>
      <c r="G16" s="191"/>
      <c r="H16" s="192"/>
      <c r="I16" s="191"/>
      <c r="J16" s="192"/>
      <c r="K16" s="191"/>
      <c r="L16" s="192"/>
      <c r="M16" s="201"/>
      <c r="N16" s="202"/>
      <c r="O16" s="191"/>
      <c r="P16" s="192"/>
      <c r="Q16" s="193"/>
      <c r="R16" s="194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34"/>
      <c r="B17" s="134"/>
      <c r="C17" s="134"/>
      <c r="D17" s="27"/>
      <c r="E17" s="191"/>
      <c r="F17" s="192"/>
      <c r="G17" s="191"/>
      <c r="H17" s="192"/>
      <c r="I17" s="191"/>
      <c r="J17" s="192"/>
      <c r="K17" s="191"/>
      <c r="L17" s="192"/>
      <c r="M17" s="201"/>
      <c r="N17" s="202"/>
      <c r="O17" s="191"/>
      <c r="P17" s="192"/>
      <c r="Q17" s="193"/>
      <c r="R17" s="194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1"/>
      <c r="F18" s="192"/>
      <c r="G18" s="191"/>
      <c r="H18" s="192"/>
      <c r="I18" s="191"/>
      <c r="J18" s="192"/>
      <c r="K18" s="191"/>
      <c r="L18" s="192"/>
      <c r="M18" s="191"/>
      <c r="N18" s="192"/>
      <c r="O18" s="193"/>
      <c r="P18" s="194"/>
      <c r="Q18" s="193"/>
      <c r="R18" s="194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1"/>
      <c r="F19" s="192"/>
      <c r="G19" s="191"/>
      <c r="H19" s="192"/>
      <c r="I19" s="191"/>
      <c r="J19" s="192"/>
      <c r="K19" s="191"/>
      <c r="L19" s="192"/>
      <c r="M19" s="191"/>
      <c r="N19" s="192"/>
      <c r="O19" s="193"/>
      <c r="P19" s="194"/>
      <c r="Q19" s="193"/>
      <c r="R19" s="194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5">
        <f>SUM(E4:E19)</f>
        <v>8</v>
      </c>
      <c r="F20" s="196"/>
      <c r="G20" s="195">
        <f>SUM(G4:G19)</f>
        <v>8</v>
      </c>
      <c r="H20" s="196"/>
      <c r="I20" s="195">
        <f>SUM(I4:I19)</f>
        <v>8</v>
      </c>
      <c r="J20" s="196"/>
      <c r="K20" s="195">
        <f>SUM(K4:K19)</f>
        <v>8</v>
      </c>
      <c r="L20" s="196"/>
      <c r="M20" s="195">
        <f>SUM(M4:M19)</f>
        <v>8</v>
      </c>
      <c r="N20" s="196"/>
      <c r="O20" s="195">
        <f>SUM(O4:O19)</f>
        <v>0</v>
      </c>
      <c r="P20" s="196"/>
      <c r="Q20" s="195">
        <f>SUM(Q4:Q19)</f>
        <v>0</v>
      </c>
      <c r="R20" s="196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42"/>
      <c r="N21" s="143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144"/>
      <c r="N22" s="144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4" sqref="B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02.10.2016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92"/>
      <c r="P3" s="92"/>
      <c r="Q3" s="24"/>
      <c r="R3" s="24"/>
      <c r="S3" s="25"/>
      <c r="T3" s="25"/>
      <c r="U3" s="26"/>
      <c r="V3" s="26"/>
    </row>
    <row r="4" spans="1:22" x14ac:dyDescent="0.25">
      <c r="A4" s="176">
        <v>6635</v>
      </c>
      <c r="B4" s="187" t="s">
        <v>104</v>
      </c>
      <c r="C4" s="176">
        <v>2</v>
      </c>
      <c r="D4" s="38" t="s">
        <v>79</v>
      </c>
      <c r="E4" s="190">
        <v>8</v>
      </c>
      <c r="F4" s="190"/>
      <c r="G4" s="190">
        <v>8</v>
      </c>
      <c r="H4" s="190"/>
      <c r="I4" s="190">
        <v>8</v>
      </c>
      <c r="J4" s="190"/>
      <c r="K4" s="190">
        <v>8</v>
      </c>
      <c r="L4" s="190"/>
      <c r="M4" s="190">
        <v>5</v>
      </c>
      <c r="N4" s="190"/>
      <c r="O4" s="191"/>
      <c r="P4" s="192"/>
      <c r="Q4" s="193"/>
      <c r="R4" s="194"/>
      <c r="S4" s="25">
        <f>E4+G4+I4+K4+M4+O4+Q4</f>
        <v>37</v>
      </c>
      <c r="T4" s="25">
        <f>SUM(S4-U4-V4)</f>
        <v>37</v>
      </c>
      <c r="U4" s="28"/>
      <c r="V4" s="28"/>
    </row>
    <row r="5" spans="1:22" x14ac:dyDescent="0.25">
      <c r="A5" s="170"/>
      <c r="B5" s="48"/>
      <c r="C5" s="170"/>
      <c r="D5" s="38"/>
      <c r="E5" s="190"/>
      <c r="F5" s="190"/>
      <c r="G5" s="190"/>
      <c r="H5" s="190"/>
      <c r="I5" s="190"/>
      <c r="J5" s="190"/>
      <c r="K5" s="190"/>
      <c r="L5" s="190"/>
      <c r="M5" s="203"/>
      <c r="N5" s="192"/>
      <c r="O5" s="191"/>
      <c r="P5" s="192"/>
      <c r="Q5" s="193"/>
      <c r="R5" s="194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66"/>
      <c r="B6" s="48"/>
      <c r="C6" s="166"/>
      <c r="D6" s="38"/>
      <c r="E6" s="190"/>
      <c r="F6" s="190"/>
      <c r="G6" s="191"/>
      <c r="H6" s="192"/>
      <c r="I6" s="191"/>
      <c r="J6" s="192"/>
      <c r="K6" s="191"/>
      <c r="L6" s="192"/>
      <c r="M6" s="191"/>
      <c r="N6" s="192"/>
      <c r="O6" s="191"/>
      <c r="P6" s="192"/>
      <c r="Q6" s="193"/>
      <c r="R6" s="194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70"/>
      <c r="B7" s="48"/>
      <c r="C7" s="170"/>
      <c r="D7" s="38"/>
      <c r="E7" s="190"/>
      <c r="F7" s="190"/>
      <c r="G7" s="191"/>
      <c r="H7" s="192"/>
      <c r="I7" s="191"/>
      <c r="J7" s="192"/>
      <c r="K7" s="191"/>
      <c r="L7" s="192"/>
      <c r="M7" s="191"/>
      <c r="N7" s="192"/>
      <c r="O7" s="191"/>
      <c r="P7" s="192"/>
      <c r="Q7" s="193"/>
      <c r="R7" s="194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64"/>
      <c r="B8" s="48"/>
      <c r="C8" s="164"/>
      <c r="D8" s="38"/>
      <c r="E8" s="190"/>
      <c r="F8" s="190"/>
      <c r="G8" s="191"/>
      <c r="H8" s="192"/>
      <c r="I8" s="191"/>
      <c r="J8" s="192"/>
      <c r="K8" s="191"/>
      <c r="L8" s="192"/>
      <c r="M8" s="191"/>
      <c r="N8" s="192"/>
      <c r="O8" s="191"/>
      <c r="P8" s="192"/>
      <c r="Q8" s="193"/>
      <c r="R8" s="194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91"/>
      <c r="F9" s="192"/>
      <c r="G9" s="191"/>
      <c r="H9" s="192"/>
      <c r="I9" s="191"/>
      <c r="J9" s="192"/>
      <c r="K9" s="191"/>
      <c r="L9" s="192"/>
      <c r="M9" s="191"/>
      <c r="N9" s="192"/>
      <c r="O9" s="191"/>
      <c r="P9" s="192"/>
      <c r="Q9" s="193"/>
      <c r="R9" s="194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191"/>
      <c r="F10" s="192"/>
      <c r="G10" s="191"/>
      <c r="H10" s="192"/>
      <c r="I10" s="191"/>
      <c r="J10" s="192"/>
      <c r="K10" s="191"/>
      <c r="L10" s="192"/>
      <c r="M10" s="191"/>
      <c r="N10" s="192"/>
      <c r="O10" s="191"/>
      <c r="P10" s="192"/>
      <c r="Q10" s="193"/>
      <c r="R10" s="194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191"/>
      <c r="F11" s="192"/>
      <c r="G11" s="191"/>
      <c r="H11" s="192"/>
      <c r="I11" s="191"/>
      <c r="J11" s="192"/>
      <c r="K11" s="191"/>
      <c r="L11" s="192"/>
      <c r="M11" s="191"/>
      <c r="N11" s="192"/>
      <c r="O11" s="191"/>
      <c r="P11" s="192"/>
      <c r="Q11" s="193"/>
      <c r="R11" s="194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191"/>
      <c r="F12" s="192"/>
      <c r="G12" s="191"/>
      <c r="H12" s="192"/>
      <c r="I12" s="191"/>
      <c r="J12" s="192"/>
      <c r="K12" s="191"/>
      <c r="L12" s="192"/>
      <c r="M12" s="191"/>
      <c r="N12" s="192"/>
      <c r="O12" s="191"/>
      <c r="P12" s="192"/>
      <c r="Q12" s="193"/>
      <c r="R12" s="194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91"/>
      <c r="F13" s="192"/>
      <c r="G13" s="191"/>
      <c r="H13" s="192"/>
      <c r="I13" s="191"/>
      <c r="J13" s="192"/>
      <c r="K13" s="191"/>
      <c r="L13" s="192"/>
      <c r="M13" s="191"/>
      <c r="N13" s="192"/>
      <c r="O13" s="191"/>
      <c r="P13" s="192"/>
      <c r="Q13" s="193"/>
      <c r="R13" s="1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1"/>
      <c r="F14" s="192"/>
      <c r="G14" s="191"/>
      <c r="H14" s="192"/>
      <c r="I14" s="191"/>
      <c r="J14" s="192"/>
      <c r="K14" s="191"/>
      <c r="L14" s="192"/>
      <c r="M14" s="191"/>
      <c r="N14" s="192"/>
      <c r="O14" s="191"/>
      <c r="P14" s="192"/>
      <c r="Q14" s="193"/>
      <c r="R14" s="194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1"/>
      <c r="F15" s="192"/>
      <c r="G15" s="191"/>
      <c r="H15" s="192"/>
      <c r="I15" s="191"/>
      <c r="J15" s="192"/>
      <c r="K15" s="191"/>
      <c r="L15" s="192"/>
      <c r="M15" s="191"/>
      <c r="N15" s="192"/>
      <c r="O15" s="191"/>
      <c r="P15" s="192"/>
      <c r="Q15" s="193"/>
      <c r="R15" s="194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191"/>
      <c r="F16" s="192"/>
      <c r="G16" s="191"/>
      <c r="H16" s="192"/>
      <c r="I16" s="191"/>
      <c r="J16" s="192"/>
      <c r="K16" s="191"/>
      <c r="L16" s="192"/>
      <c r="M16" s="191"/>
      <c r="N16" s="192"/>
      <c r="O16" s="191"/>
      <c r="P16" s="192"/>
      <c r="Q16" s="193"/>
      <c r="R16" s="194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27"/>
      <c r="E17" s="191"/>
      <c r="F17" s="192"/>
      <c r="G17" s="191"/>
      <c r="H17" s="192"/>
      <c r="I17" s="191"/>
      <c r="J17" s="192"/>
      <c r="K17" s="191"/>
      <c r="L17" s="192"/>
      <c r="M17" s="191"/>
      <c r="N17" s="192"/>
      <c r="O17" s="191"/>
      <c r="P17" s="192"/>
      <c r="Q17" s="193"/>
      <c r="R17" s="194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1"/>
      <c r="F18" s="192"/>
      <c r="G18" s="191"/>
      <c r="H18" s="192"/>
      <c r="I18" s="191"/>
      <c r="J18" s="192"/>
      <c r="K18" s="191"/>
      <c r="L18" s="192"/>
      <c r="M18" s="191"/>
      <c r="N18" s="192"/>
      <c r="O18" s="191"/>
      <c r="P18" s="192"/>
      <c r="Q18" s="193"/>
      <c r="R18" s="194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1"/>
      <c r="F19" s="192"/>
      <c r="G19" s="191"/>
      <c r="H19" s="192"/>
      <c r="I19" s="191"/>
      <c r="J19" s="192"/>
      <c r="K19" s="191"/>
      <c r="L19" s="192"/>
      <c r="M19" s="191"/>
      <c r="N19" s="192"/>
      <c r="O19" s="191"/>
      <c r="P19" s="192"/>
      <c r="Q19" s="193"/>
      <c r="R19" s="194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5">
        <f>SUM(E4:E19)</f>
        <v>8</v>
      </c>
      <c r="F20" s="196"/>
      <c r="G20" s="195">
        <f>SUM(G4:G19)</f>
        <v>8</v>
      </c>
      <c r="H20" s="196"/>
      <c r="I20" s="195">
        <f>SUM(I4:I19)</f>
        <v>8</v>
      </c>
      <c r="J20" s="196"/>
      <c r="K20" s="195">
        <f>SUM(K4:K19)</f>
        <v>8</v>
      </c>
      <c r="L20" s="196"/>
      <c r="M20" s="195">
        <f>SUM(M4:M19)</f>
        <v>5</v>
      </c>
      <c r="N20" s="196"/>
      <c r="O20" s="195">
        <f>SUM(O4:O19)</f>
        <v>0</v>
      </c>
      <c r="P20" s="196"/>
      <c r="Q20" s="195">
        <f>SUM(Q4:Q19)</f>
        <v>0</v>
      </c>
      <c r="R20" s="196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0"/>
      <c r="J21" s="81">
        <v>8</v>
      </c>
      <c r="K21" s="30"/>
      <c r="L21" s="31">
        <v>8</v>
      </c>
      <c r="M21" s="30"/>
      <c r="N21" s="82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5" sqref="B5:B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02.10.2016</v>
      </c>
      <c r="B2" s="69"/>
      <c r="C2" s="69"/>
      <c r="D2" s="6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16.45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103</v>
      </c>
      <c r="C4" s="48"/>
      <c r="D4" s="38" t="s">
        <v>77</v>
      </c>
      <c r="E4" s="190"/>
      <c r="F4" s="190"/>
      <c r="G4" s="190"/>
      <c r="H4" s="190"/>
      <c r="I4" s="190"/>
      <c r="J4" s="190"/>
      <c r="K4" s="190">
        <v>8</v>
      </c>
      <c r="L4" s="190"/>
      <c r="M4" s="190">
        <v>8</v>
      </c>
      <c r="N4" s="190"/>
      <c r="O4" s="191"/>
      <c r="P4" s="192"/>
      <c r="Q4" s="193"/>
      <c r="R4" s="194"/>
      <c r="S4" s="25">
        <f>E4+G4+I4+K4+M4+O4+Q4</f>
        <v>16</v>
      </c>
      <c r="T4" s="25">
        <f t="shared" ref="T4:T17" si="0">SUM(S4-U4-V4)</f>
        <v>16</v>
      </c>
      <c r="U4" s="28"/>
      <c r="V4" s="28"/>
    </row>
    <row r="5" spans="1:22" x14ac:dyDescent="0.25">
      <c r="A5" s="170">
        <v>3600</v>
      </c>
      <c r="B5" s="48" t="s">
        <v>103</v>
      </c>
      <c r="C5" s="170"/>
      <c r="D5" s="38" t="s">
        <v>78</v>
      </c>
      <c r="E5" s="191"/>
      <c r="F5" s="192"/>
      <c r="G5" s="191">
        <v>8.25</v>
      </c>
      <c r="H5" s="192"/>
      <c r="I5" s="191"/>
      <c r="J5" s="192"/>
      <c r="K5" s="191"/>
      <c r="L5" s="192"/>
      <c r="M5" s="191"/>
      <c r="N5" s="192"/>
      <c r="O5" s="191"/>
      <c r="P5" s="192"/>
      <c r="Q5" s="193"/>
      <c r="R5" s="194"/>
      <c r="S5" s="25">
        <f t="shared" ref="S5:S20" si="1">E5+G5+I5+K5+M5+O5+Q5</f>
        <v>8.25</v>
      </c>
      <c r="T5" s="25">
        <f t="shared" si="0"/>
        <v>8</v>
      </c>
      <c r="U5" s="28">
        <v>0.25</v>
      </c>
      <c r="V5" s="28"/>
    </row>
    <row r="6" spans="1:22" x14ac:dyDescent="0.25">
      <c r="A6" s="172">
        <v>3600</v>
      </c>
      <c r="B6" s="48" t="s">
        <v>103</v>
      </c>
      <c r="C6" s="172"/>
      <c r="D6" s="38" t="s">
        <v>81</v>
      </c>
      <c r="E6" s="191">
        <v>7.5</v>
      </c>
      <c r="F6" s="192"/>
      <c r="G6" s="191"/>
      <c r="H6" s="192"/>
      <c r="I6" s="191"/>
      <c r="J6" s="192"/>
      <c r="K6" s="191"/>
      <c r="L6" s="192"/>
      <c r="M6" s="191"/>
      <c r="N6" s="192"/>
      <c r="O6" s="191"/>
      <c r="P6" s="192"/>
      <c r="Q6" s="193"/>
      <c r="R6" s="194"/>
      <c r="S6" s="25">
        <f t="shared" si="1"/>
        <v>7.5</v>
      </c>
      <c r="T6" s="25">
        <f t="shared" si="0"/>
        <v>7.5</v>
      </c>
      <c r="U6" s="28"/>
      <c r="V6" s="28"/>
    </row>
    <row r="7" spans="1:22" x14ac:dyDescent="0.25">
      <c r="A7" s="175">
        <v>3600</v>
      </c>
      <c r="B7" s="48" t="s">
        <v>103</v>
      </c>
      <c r="C7" s="175"/>
      <c r="D7" s="38" t="s">
        <v>86</v>
      </c>
      <c r="E7" s="191">
        <v>0.5</v>
      </c>
      <c r="F7" s="192"/>
      <c r="G7" s="191"/>
      <c r="H7" s="192"/>
      <c r="I7" s="191"/>
      <c r="J7" s="192"/>
      <c r="K7" s="191"/>
      <c r="L7" s="192"/>
      <c r="M7" s="191"/>
      <c r="N7" s="192"/>
      <c r="O7" s="191"/>
      <c r="P7" s="192"/>
      <c r="Q7" s="193"/>
      <c r="R7" s="194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179">
        <v>3600</v>
      </c>
      <c r="B8" s="48" t="s">
        <v>103</v>
      </c>
      <c r="C8" s="179"/>
      <c r="D8" s="38" t="s">
        <v>94</v>
      </c>
      <c r="E8" s="191"/>
      <c r="F8" s="192"/>
      <c r="G8" s="191"/>
      <c r="H8" s="192"/>
      <c r="I8" s="191">
        <v>8</v>
      </c>
      <c r="J8" s="192"/>
      <c r="K8" s="191"/>
      <c r="L8" s="192"/>
      <c r="M8" s="191"/>
      <c r="N8" s="192"/>
      <c r="O8" s="191"/>
      <c r="P8" s="192"/>
      <c r="Q8" s="193"/>
      <c r="R8" s="194"/>
      <c r="S8" s="25">
        <f t="shared" si="1"/>
        <v>8</v>
      </c>
      <c r="T8" s="25">
        <f t="shared" si="0"/>
        <v>8</v>
      </c>
      <c r="U8" s="28"/>
      <c r="V8" s="28"/>
    </row>
    <row r="9" spans="1:22" x14ac:dyDescent="0.25">
      <c r="A9" s="46"/>
      <c r="B9" s="48"/>
      <c r="C9" s="46"/>
      <c r="D9" s="38"/>
      <c r="E9" s="191"/>
      <c r="F9" s="192"/>
      <c r="G9" s="191"/>
      <c r="H9" s="192"/>
      <c r="I9" s="191"/>
      <c r="J9" s="192"/>
      <c r="K9" s="191"/>
      <c r="L9" s="192"/>
      <c r="M9" s="191"/>
      <c r="N9" s="192"/>
      <c r="O9" s="191"/>
      <c r="P9" s="192"/>
      <c r="Q9" s="193"/>
      <c r="R9" s="1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91"/>
      <c r="F10" s="192"/>
      <c r="G10" s="191"/>
      <c r="H10" s="192"/>
      <c r="I10" s="191"/>
      <c r="J10" s="192"/>
      <c r="K10" s="191"/>
      <c r="L10" s="192"/>
      <c r="M10" s="191"/>
      <c r="N10" s="192"/>
      <c r="O10" s="191"/>
      <c r="P10" s="192"/>
      <c r="Q10" s="193"/>
      <c r="R10" s="1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0"/>
      <c r="B11" s="46"/>
      <c r="C11" s="46"/>
      <c r="D11" s="27"/>
      <c r="E11" s="191"/>
      <c r="F11" s="192"/>
      <c r="G11" s="191"/>
      <c r="H11" s="192"/>
      <c r="I11" s="191"/>
      <c r="J11" s="192"/>
      <c r="K11" s="191"/>
      <c r="L11" s="192"/>
      <c r="M11" s="191"/>
      <c r="N11" s="192"/>
      <c r="O11" s="191"/>
      <c r="P11" s="192"/>
      <c r="Q11" s="193"/>
      <c r="R11" s="1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6"/>
      <c r="C12" s="46"/>
      <c r="D12" s="27"/>
      <c r="E12" s="191"/>
      <c r="F12" s="192"/>
      <c r="G12" s="191"/>
      <c r="H12" s="192"/>
      <c r="I12" s="191"/>
      <c r="J12" s="192"/>
      <c r="K12" s="191"/>
      <c r="L12" s="192"/>
      <c r="M12" s="191"/>
      <c r="N12" s="192"/>
      <c r="O12" s="191"/>
      <c r="P12" s="192"/>
      <c r="Q12" s="193"/>
      <c r="R12" s="1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6"/>
      <c r="C13" s="46"/>
      <c r="D13" s="27"/>
      <c r="E13" s="191"/>
      <c r="F13" s="192"/>
      <c r="G13" s="191"/>
      <c r="H13" s="192"/>
      <c r="I13" s="191"/>
      <c r="J13" s="192"/>
      <c r="K13" s="191"/>
      <c r="L13" s="192"/>
      <c r="M13" s="191"/>
      <c r="N13" s="192"/>
      <c r="O13" s="191"/>
      <c r="P13" s="192"/>
      <c r="Q13" s="193"/>
      <c r="R13" s="1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6"/>
      <c r="C14" s="46"/>
      <c r="D14" s="27"/>
      <c r="E14" s="191"/>
      <c r="F14" s="192"/>
      <c r="G14" s="191"/>
      <c r="H14" s="192"/>
      <c r="I14" s="191"/>
      <c r="J14" s="192"/>
      <c r="K14" s="191"/>
      <c r="L14" s="192"/>
      <c r="M14" s="191"/>
      <c r="N14" s="192"/>
      <c r="O14" s="191"/>
      <c r="P14" s="192"/>
      <c r="Q14" s="193"/>
      <c r="R14" s="19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6"/>
      <c r="C15" s="46"/>
      <c r="D15" s="27"/>
      <c r="E15" s="191"/>
      <c r="F15" s="192"/>
      <c r="G15" s="191"/>
      <c r="H15" s="192"/>
      <c r="I15" s="191"/>
      <c r="J15" s="192"/>
      <c r="K15" s="191"/>
      <c r="L15" s="192"/>
      <c r="M15" s="191"/>
      <c r="N15" s="192"/>
      <c r="O15" s="191"/>
      <c r="P15" s="192"/>
      <c r="Q15" s="193"/>
      <c r="R15" s="1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6"/>
      <c r="C16" s="46"/>
      <c r="D16" s="27"/>
      <c r="E16" s="191"/>
      <c r="F16" s="192"/>
      <c r="G16" s="191"/>
      <c r="H16" s="192"/>
      <c r="I16" s="191"/>
      <c r="J16" s="192"/>
      <c r="K16" s="191"/>
      <c r="L16" s="192"/>
      <c r="M16" s="191"/>
      <c r="N16" s="192"/>
      <c r="O16" s="191"/>
      <c r="P16" s="192"/>
      <c r="Q16" s="193"/>
      <c r="R16" s="19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0"/>
      <c r="B17" s="100"/>
      <c r="C17" s="100"/>
      <c r="D17" s="27"/>
      <c r="E17" s="191"/>
      <c r="F17" s="192"/>
      <c r="G17" s="191"/>
      <c r="H17" s="192"/>
      <c r="I17" s="191"/>
      <c r="J17" s="192"/>
      <c r="K17" s="191"/>
      <c r="L17" s="192"/>
      <c r="M17" s="191"/>
      <c r="N17" s="192"/>
      <c r="O17" s="191"/>
      <c r="P17" s="192"/>
      <c r="Q17" s="193"/>
      <c r="R17" s="19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1"/>
      <c r="F18" s="192"/>
      <c r="G18" s="191"/>
      <c r="H18" s="192"/>
      <c r="I18" s="191"/>
      <c r="J18" s="192"/>
      <c r="K18" s="191"/>
      <c r="L18" s="192"/>
      <c r="M18" s="191"/>
      <c r="N18" s="192"/>
      <c r="O18" s="193"/>
      <c r="P18" s="194"/>
      <c r="Q18" s="193"/>
      <c r="R18" s="19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1"/>
      <c r="F19" s="192"/>
      <c r="G19" s="191"/>
      <c r="H19" s="192"/>
      <c r="I19" s="191"/>
      <c r="J19" s="192"/>
      <c r="K19" s="191"/>
      <c r="L19" s="192"/>
      <c r="M19" s="191"/>
      <c r="N19" s="192"/>
      <c r="O19" s="193"/>
      <c r="P19" s="194"/>
      <c r="Q19" s="193"/>
      <c r="R19" s="1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5">
        <f>SUM(E4:E19)</f>
        <v>8</v>
      </c>
      <c r="F20" s="196"/>
      <c r="G20" s="195">
        <f>SUM(G4:G19)</f>
        <v>8.25</v>
      </c>
      <c r="H20" s="196"/>
      <c r="I20" s="195">
        <f>SUM(I4:I19)</f>
        <v>8</v>
      </c>
      <c r="J20" s="196"/>
      <c r="K20" s="195">
        <f>SUM(K4:K19)</f>
        <v>8</v>
      </c>
      <c r="L20" s="196"/>
      <c r="M20" s="195">
        <f>SUM(M4:M19)</f>
        <v>8</v>
      </c>
      <c r="N20" s="196"/>
      <c r="O20" s="195">
        <f>SUM(O4:O19)</f>
        <v>0</v>
      </c>
      <c r="P20" s="196"/>
      <c r="Q20" s="195">
        <f>SUM(Q4:Q19)</f>
        <v>0</v>
      </c>
      <c r="R20" s="196"/>
      <c r="S20" s="25">
        <f t="shared" si="1"/>
        <v>40.25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7"/>
      <c r="F21" s="68">
        <v>8</v>
      </c>
      <c r="G21" s="67"/>
      <c r="H21" s="68">
        <v>8</v>
      </c>
      <c r="I21" s="67"/>
      <c r="J21" s="68">
        <v>8</v>
      </c>
      <c r="K21" s="67"/>
      <c r="L21" s="68">
        <v>8</v>
      </c>
      <c r="M21" s="71"/>
      <c r="N21" s="72">
        <v>8</v>
      </c>
      <c r="O21" s="67"/>
      <c r="P21" s="68"/>
      <c r="Q21" s="67"/>
      <c r="R21" s="68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0.25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0.25</v>
      </c>
      <c r="T22" s="28"/>
      <c r="U22" s="28">
        <f>SUM(U4:U21)</f>
        <v>0.25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0.25</v>
      </c>
      <c r="D26" s="33"/>
      <c r="I26" s="44">
        <v>40.25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T21" sqref="T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02.10.2016</v>
      </c>
      <c r="B2" s="19"/>
      <c r="C2" s="19"/>
      <c r="D2" s="19"/>
      <c r="E2" s="189" t="s">
        <v>15</v>
      </c>
      <c r="F2" s="189"/>
      <c r="G2" s="189" t="s">
        <v>16</v>
      </c>
      <c r="H2" s="189"/>
      <c r="I2" s="189" t="s">
        <v>17</v>
      </c>
      <c r="J2" s="189"/>
      <c r="K2" s="189" t="s">
        <v>18</v>
      </c>
      <c r="L2" s="189"/>
      <c r="M2" s="189" t="s">
        <v>19</v>
      </c>
      <c r="N2" s="189"/>
      <c r="O2" s="189" t="s">
        <v>20</v>
      </c>
      <c r="P2" s="189"/>
      <c r="Q2" s="189" t="s">
        <v>21</v>
      </c>
      <c r="R2" s="1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8.15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52">
        <v>6519</v>
      </c>
      <c r="B4" s="187" t="s">
        <v>105</v>
      </c>
      <c r="C4" s="152">
        <v>13</v>
      </c>
      <c r="D4" s="38" t="s">
        <v>87</v>
      </c>
      <c r="E4" s="190">
        <v>4</v>
      </c>
      <c r="F4" s="190"/>
      <c r="G4" s="190">
        <v>4</v>
      </c>
      <c r="H4" s="190"/>
      <c r="I4" s="190">
        <v>2</v>
      </c>
      <c r="J4" s="190"/>
      <c r="K4" s="190"/>
      <c r="L4" s="190"/>
      <c r="M4" s="190"/>
      <c r="N4" s="190"/>
      <c r="O4" s="191"/>
      <c r="P4" s="192"/>
      <c r="Q4" s="193"/>
      <c r="R4" s="194"/>
      <c r="S4" s="25">
        <f>E4+G4+I4+K4+M4+O4+Q4</f>
        <v>10</v>
      </c>
      <c r="T4" s="25">
        <f t="shared" ref="T4:T17" si="0">SUM(S4-U4-V4)</f>
        <v>10</v>
      </c>
      <c r="U4" s="28"/>
      <c r="V4" s="28"/>
    </row>
    <row r="5" spans="1:22" x14ac:dyDescent="0.25">
      <c r="A5" s="176">
        <v>6519</v>
      </c>
      <c r="B5" s="187" t="s">
        <v>105</v>
      </c>
      <c r="C5" s="148">
        <v>15</v>
      </c>
      <c r="D5" s="38" t="s">
        <v>87</v>
      </c>
      <c r="E5" s="190">
        <v>4</v>
      </c>
      <c r="F5" s="190"/>
      <c r="G5" s="190">
        <v>3.25</v>
      </c>
      <c r="H5" s="190"/>
      <c r="I5" s="190">
        <v>2</v>
      </c>
      <c r="J5" s="190"/>
      <c r="K5" s="190"/>
      <c r="L5" s="190"/>
      <c r="M5" s="190"/>
      <c r="N5" s="190"/>
      <c r="O5" s="191"/>
      <c r="P5" s="192"/>
      <c r="Q5" s="193"/>
      <c r="R5" s="194"/>
      <c r="S5" s="25">
        <f t="shared" ref="S5:S20" si="1">E5+G5+I5+K5+M5+O5+Q5</f>
        <v>9.25</v>
      </c>
      <c r="T5" s="25">
        <f t="shared" si="0"/>
        <v>9.25</v>
      </c>
      <c r="U5" s="28"/>
      <c r="V5" s="28"/>
    </row>
    <row r="6" spans="1:22" x14ac:dyDescent="0.25">
      <c r="A6" s="178">
        <v>6519</v>
      </c>
      <c r="B6" s="187" t="s">
        <v>105</v>
      </c>
      <c r="C6" s="178" t="s">
        <v>93</v>
      </c>
      <c r="D6" s="38" t="s">
        <v>75</v>
      </c>
      <c r="E6" s="190"/>
      <c r="F6" s="190"/>
      <c r="G6" s="190">
        <v>0.75</v>
      </c>
      <c r="H6" s="190"/>
      <c r="I6" s="190"/>
      <c r="J6" s="190"/>
      <c r="K6" s="191"/>
      <c r="L6" s="192"/>
      <c r="M6" s="191"/>
      <c r="N6" s="192"/>
      <c r="O6" s="191"/>
      <c r="P6" s="192"/>
      <c r="Q6" s="193"/>
      <c r="R6" s="194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179">
        <v>6519</v>
      </c>
      <c r="B7" s="187" t="s">
        <v>105</v>
      </c>
      <c r="C7" s="140">
        <v>186</v>
      </c>
      <c r="D7" s="38" t="s">
        <v>60</v>
      </c>
      <c r="E7" s="190"/>
      <c r="F7" s="190"/>
      <c r="G7" s="190"/>
      <c r="H7" s="190"/>
      <c r="I7" s="190">
        <v>4</v>
      </c>
      <c r="J7" s="190"/>
      <c r="K7" s="191">
        <v>8</v>
      </c>
      <c r="L7" s="192"/>
      <c r="M7" s="191">
        <v>3.75</v>
      </c>
      <c r="N7" s="192"/>
      <c r="O7" s="191"/>
      <c r="P7" s="192"/>
      <c r="Q7" s="193"/>
      <c r="R7" s="194"/>
      <c r="S7" s="25">
        <f t="shared" si="1"/>
        <v>15.75</v>
      </c>
      <c r="T7" s="25">
        <f t="shared" si="0"/>
        <v>15.75</v>
      </c>
      <c r="U7" s="28"/>
      <c r="V7" s="28"/>
    </row>
    <row r="8" spans="1:22" x14ac:dyDescent="0.25">
      <c r="A8" s="184">
        <v>6519</v>
      </c>
      <c r="B8" s="187" t="s">
        <v>105</v>
      </c>
      <c r="C8" s="184">
        <v>126</v>
      </c>
      <c r="D8" s="38" t="s">
        <v>60</v>
      </c>
      <c r="E8" s="190"/>
      <c r="F8" s="190"/>
      <c r="G8" s="190"/>
      <c r="H8" s="190"/>
      <c r="I8" s="203"/>
      <c r="J8" s="192"/>
      <c r="K8" s="191"/>
      <c r="L8" s="192"/>
      <c r="M8" s="191">
        <v>4</v>
      </c>
      <c r="N8" s="192"/>
      <c r="O8" s="191"/>
      <c r="P8" s="192"/>
      <c r="Q8" s="193"/>
      <c r="R8" s="194"/>
      <c r="S8" s="25">
        <f t="shared" si="1"/>
        <v>4</v>
      </c>
      <c r="T8" s="25">
        <f t="shared" si="0"/>
        <v>4</v>
      </c>
      <c r="U8" s="28"/>
      <c r="V8" s="28"/>
    </row>
    <row r="9" spans="1:22" x14ac:dyDescent="0.25">
      <c r="A9" s="127"/>
      <c r="B9" s="48"/>
      <c r="C9" s="127"/>
      <c r="D9" s="38"/>
      <c r="E9" s="191"/>
      <c r="F9" s="192"/>
      <c r="G9" s="191"/>
      <c r="H9" s="192"/>
      <c r="I9" s="191"/>
      <c r="J9" s="192"/>
      <c r="K9" s="191"/>
      <c r="L9" s="192"/>
      <c r="M9" s="191"/>
      <c r="N9" s="192"/>
      <c r="O9" s="191"/>
      <c r="P9" s="192"/>
      <c r="Q9" s="193"/>
      <c r="R9" s="194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0"/>
      <c r="B10" s="48"/>
      <c r="C10" s="110"/>
      <c r="D10" s="38"/>
      <c r="E10" s="191"/>
      <c r="F10" s="192"/>
      <c r="G10" s="191"/>
      <c r="H10" s="192"/>
      <c r="I10" s="191"/>
      <c r="J10" s="192"/>
      <c r="K10" s="191"/>
      <c r="L10" s="192"/>
      <c r="M10" s="191"/>
      <c r="N10" s="192"/>
      <c r="O10" s="191"/>
      <c r="P10" s="192"/>
      <c r="Q10" s="193"/>
      <c r="R10" s="194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0"/>
      <c r="B11" s="48"/>
      <c r="C11" s="110"/>
      <c r="D11" s="38"/>
      <c r="E11" s="191"/>
      <c r="F11" s="192"/>
      <c r="G11" s="191"/>
      <c r="H11" s="192"/>
      <c r="I11" s="191"/>
      <c r="J11" s="192"/>
      <c r="K11" s="191"/>
      <c r="L11" s="192"/>
      <c r="M11" s="191"/>
      <c r="N11" s="192"/>
      <c r="O11" s="191"/>
      <c r="P11" s="192"/>
      <c r="Q11" s="193"/>
      <c r="R11" s="194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0"/>
      <c r="B12" s="48"/>
      <c r="C12" s="110"/>
      <c r="D12" s="38"/>
      <c r="E12" s="191"/>
      <c r="F12" s="192"/>
      <c r="G12" s="191"/>
      <c r="H12" s="192"/>
      <c r="I12" s="191"/>
      <c r="J12" s="192"/>
      <c r="K12" s="191"/>
      <c r="L12" s="192"/>
      <c r="M12" s="191"/>
      <c r="N12" s="192"/>
      <c r="O12" s="191"/>
      <c r="P12" s="192"/>
      <c r="Q12" s="193"/>
      <c r="R12" s="194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6"/>
      <c r="C13" s="47"/>
      <c r="D13" s="27"/>
      <c r="E13" s="191"/>
      <c r="F13" s="192"/>
      <c r="G13" s="191"/>
      <c r="H13" s="192"/>
      <c r="I13" s="191"/>
      <c r="J13" s="192"/>
      <c r="K13" s="191"/>
      <c r="L13" s="192"/>
      <c r="M13" s="191"/>
      <c r="N13" s="192"/>
      <c r="O13" s="191"/>
      <c r="P13" s="192"/>
      <c r="Q13" s="193"/>
      <c r="R13" s="194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1"/>
      <c r="F14" s="192"/>
      <c r="G14" s="191"/>
      <c r="H14" s="192"/>
      <c r="I14" s="191"/>
      <c r="J14" s="192"/>
      <c r="K14" s="191"/>
      <c r="L14" s="192"/>
      <c r="M14" s="191"/>
      <c r="N14" s="192"/>
      <c r="O14" s="191"/>
      <c r="P14" s="192"/>
      <c r="Q14" s="193"/>
      <c r="R14" s="194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6"/>
      <c r="C15" s="46"/>
      <c r="D15" s="27"/>
      <c r="E15" s="191"/>
      <c r="F15" s="192"/>
      <c r="G15" s="191"/>
      <c r="H15" s="192"/>
      <c r="I15" s="191"/>
      <c r="J15" s="192"/>
      <c r="K15" s="191"/>
      <c r="L15" s="192"/>
      <c r="M15" s="191"/>
      <c r="N15" s="192"/>
      <c r="O15" s="191"/>
      <c r="P15" s="192"/>
      <c r="Q15" s="193"/>
      <c r="R15" s="194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5"/>
      <c r="B16" s="85"/>
      <c r="C16" s="85"/>
      <c r="D16" s="27"/>
      <c r="E16" s="190"/>
      <c r="F16" s="190"/>
      <c r="G16" s="190"/>
      <c r="H16" s="190"/>
      <c r="I16" s="203"/>
      <c r="J16" s="192"/>
      <c r="K16" s="191"/>
      <c r="L16" s="192"/>
      <c r="M16" s="191"/>
      <c r="N16" s="192"/>
      <c r="O16" s="191"/>
      <c r="P16" s="192"/>
      <c r="Q16" s="193"/>
      <c r="R16" s="194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2"/>
      <c r="B17" s="112"/>
      <c r="C17" s="112"/>
      <c r="D17" s="38"/>
      <c r="E17" s="191"/>
      <c r="F17" s="192"/>
      <c r="G17" s="191"/>
      <c r="H17" s="192"/>
      <c r="I17" s="191"/>
      <c r="J17" s="192"/>
      <c r="K17" s="191"/>
      <c r="L17" s="192"/>
      <c r="M17" s="191"/>
      <c r="N17" s="192"/>
      <c r="O17" s="191"/>
      <c r="P17" s="192"/>
      <c r="Q17" s="193"/>
      <c r="R17" s="194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1"/>
      <c r="F18" s="192"/>
      <c r="G18" s="191"/>
      <c r="H18" s="192"/>
      <c r="I18" s="191"/>
      <c r="J18" s="192"/>
      <c r="K18" s="191"/>
      <c r="L18" s="192"/>
      <c r="M18" s="191"/>
      <c r="N18" s="192"/>
      <c r="O18" s="193"/>
      <c r="P18" s="194"/>
      <c r="Q18" s="193"/>
      <c r="R18" s="19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1"/>
      <c r="F19" s="192"/>
      <c r="G19" s="191"/>
      <c r="H19" s="192"/>
      <c r="I19" s="191"/>
      <c r="J19" s="192"/>
      <c r="K19" s="191"/>
      <c r="L19" s="192"/>
      <c r="M19" s="191"/>
      <c r="N19" s="192"/>
      <c r="O19" s="193"/>
      <c r="P19" s="194"/>
      <c r="Q19" s="193"/>
      <c r="R19" s="19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5">
        <f>SUM(E4:E19)</f>
        <v>8</v>
      </c>
      <c r="F20" s="196"/>
      <c r="G20" s="195">
        <f>SUM(G4:G19)</f>
        <v>8</v>
      </c>
      <c r="H20" s="196"/>
      <c r="I20" s="195">
        <f>SUM(I4:I19)</f>
        <v>8</v>
      </c>
      <c r="J20" s="196"/>
      <c r="K20" s="195">
        <f>SUM(K4:K19)</f>
        <v>8</v>
      </c>
      <c r="L20" s="196"/>
      <c r="M20" s="195">
        <f>SUM(M4:M19)</f>
        <v>7.75</v>
      </c>
      <c r="N20" s="196"/>
      <c r="O20" s="195">
        <f>SUM(O4:O19)</f>
        <v>0</v>
      </c>
      <c r="P20" s="196"/>
      <c r="Q20" s="195">
        <f>SUM(Q4:Q19)</f>
        <v>0</v>
      </c>
      <c r="R20" s="196"/>
      <c r="S20" s="25">
        <f t="shared" si="1"/>
        <v>39.75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-0.25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-0.25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39.75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G.Ward</vt:lpstr>
      <vt:lpstr>,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2016-05-24T14:07:26Z</cp:lastPrinted>
  <dcterms:created xsi:type="dcterms:W3CDTF">2010-01-14T13:00:57Z</dcterms:created>
  <dcterms:modified xsi:type="dcterms:W3CDTF">2017-05-22T14:28:31Z</dcterms:modified>
</cp:coreProperties>
</file>