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Kendrick" sheetId="1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I31" i="18" l="1"/>
  <c r="I30" i="30"/>
  <c r="I32" i="17"/>
  <c r="I35" i="34"/>
  <c r="I26" i="40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4" i="1"/>
  <c r="K13" i="1"/>
  <c r="K11" i="1"/>
  <c r="K8" i="1"/>
  <c r="I22" i="1"/>
  <c r="I21" i="1"/>
  <c r="I19" i="1"/>
  <c r="I18" i="1"/>
  <c r="I17" i="1"/>
  <c r="I14" i="1"/>
  <c r="I13" i="1"/>
  <c r="I11" i="1"/>
  <c r="I8" i="1"/>
  <c r="I7" i="1"/>
  <c r="H22" i="1"/>
  <c r="H21" i="1"/>
  <c r="H19" i="1"/>
  <c r="H18" i="1"/>
  <c r="H17" i="1"/>
  <c r="H14" i="1"/>
  <c r="H13" i="1"/>
  <c r="H11" i="1"/>
  <c r="H8" i="1"/>
  <c r="C30" i="16"/>
  <c r="H7" i="1"/>
  <c r="S21" i="17"/>
  <c r="T21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U29" i="12"/>
  <c r="C33" i="12" s="1"/>
  <c r="C13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K17" i="1"/>
  <c r="B6" i="1"/>
  <c r="G6" i="1" s="1"/>
  <c r="T17" i="32"/>
  <c r="K9" i="1"/>
  <c r="S26" i="5"/>
  <c r="C29" i="5"/>
  <c r="B22" i="1" s="1"/>
  <c r="S26" i="17"/>
  <c r="S28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3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8" i="12"/>
  <c r="C32" i="12" s="1"/>
  <c r="B13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S29" i="12"/>
  <c r="F13" i="1"/>
  <c r="S27" i="12"/>
  <c r="F15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K23" i="1"/>
  <c r="C27" i="1" s="1"/>
  <c r="C37" i="12"/>
  <c r="H37" i="12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13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<sst xmlns="http://schemas.openxmlformats.org/spreadsheetml/2006/main" count="650" uniqueCount="91">
  <si>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</si>
  <si>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</si>
  <si>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</si>
  <si>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</si>
  <si>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</si>
  <si>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</si>
  <si>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</si>
  <si>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</si>
  <si>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</si>
  <si>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</si>
  <si>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</si>
  <si>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</si>
  <si>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</si>
  <si>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</si>
  <si>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</si>
  <si>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</si>
  <si>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</si>
  <si>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</si>
  <si>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</si>
  <si>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</si>
  <si>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</si>
  <si>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</si>
  <si>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</si>
  <si>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</si>
  <si>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</si>
  <si>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</si>
  <si>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</si>
  <si>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</si>
  <si>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</si>
  <si>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</si>
  <si>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</si>
  <si>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</si>
  <si>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</si>
  <si>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</si>
  <si>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</si>
  <si>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</si>
  <si>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</si>
  <si>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</si>
  <si>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</si>
  <si>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</si>
  <si>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</si>
  <si>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</si>
  <si>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</si>
  <si>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</si>
  <si>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</si>
  <si>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</si>
  <si>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</si>
  <si>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</si>
  <si>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</si>
  <si>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</si>
  <si>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</si>
  <si>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</si>
  <si>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</si>
  <si>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</si>
  <si>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</si>
  <si>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</si>
  <si>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</si>
  <si>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</si>
  <si>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</si>
  <si>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</si>
  <si>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</si>
  <si>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</si>
  <si>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</si>
  <si>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</si>
  <si>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college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</si>
  <si>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</si>
  <si>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</si>
  <si>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</si>
  <si>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</si>
  <si>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</si>
  <si>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</si>
  <si>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</si>
  <si>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110/114</t>
  </si>
  <si>
    <t>samples 6607</t>
  </si>
  <si>
    <t>120-124</t>
  </si>
  <si>
    <t>moving materials</t>
  </si>
  <si>
    <t>W/E 05.06.2016</t>
  </si>
  <si>
    <t>115-124</t>
  </si>
  <si>
    <t>DESK</t>
  </si>
  <si>
    <t>UNITS</t>
  </si>
  <si>
    <t>DRAWER FRONTS</t>
  </si>
  <si>
    <t>111-114</t>
  </si>
  <si>
    <t>132-136</t>
  </si>
  <si>
    <t>MACHINE MAINTENANCE</t>
  </si>
  <si>
    <t>106-108</t>
  </si>
  <si>
    <t>DOORS</t>
  </si>
  <si>
    <t>MANC01</t>
  </si>
  <si>
    <t>offi01</t>
  </si>
  <si>
    <t>USEM01</t>
  </si>
  <si>
    <t>CENT01</t>
  </si>
  <si>
    <t>COLC01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</si>
</sst>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9" borderId="2" xfId="0" applyNumberFormat="1" applyFont="1" applyFill="1" applyBorder="1" applyAlignment="1"/>
    <xf numFmtId="2" fontId="11" fillId="9" borderId="4" xfId="0" applyNumberFormat="1" applyFont="1" applyFill="1" applyBorder="1" applyAlignment="1"/>
    <xf numFmtId="2" fontId="11" fillId="9" borderId="2" xfId="0" applyNumberFormat="1" applyFont="1" applyFill="1" applyBorder="1" applyAlignment="1">
      <alignment horizontal="center"/>
    </xf>
    <xf numFmtId="2" fontId="11" fillId="9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9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56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58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40</v>
      </c>
      <c r="H6" s="64">
        <f>SUM(Buckingham!C35)</f>
        <v>0</v>
      </c>
      <c r="I6" s="64">
        <f>SUM(Buckingham!C36)</f>
        <v>0</v>
      </c>
      <c r="K6" s="43">
        <f>SUM(Buckingham!I30)</f>
        <v>0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0</v>
      </c>
      <c r="C9" s="9">
        <f>SUM(Drinkwater!C29)</f>
        <v>0</v>
      </c>
      <c r="D9" s="9">
        <f>SUM(Drinkwater!C30)</f>
        <v>0</v>
      </c>
      <c r="E9" s="9">
        <f>SUM(Drinkwater!C31)</f>
        <v>32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57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60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32</v>
      </c>
    </row>
    <row r="13" spans="1:11" x14ac:dyDescent="0.25">
      <c r="A13" s="8" t="s">
        <v>49</v>
      </c>
      <c r="B13" s="9">
        <f>SUM(Kendrick!C32)</f>
        <v>29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8</v>
      </c>
      <c r="G13" s="10">
        <f t="shared" si="0"/>
        <v>37</v>
      </c>
      <c r="H13" s="11">
        <f>SUM(Kendrick!C38)</f>
        <v>0</v>
      </c>
      <c r="I13" s="11">
        <f>SUM(Kendrick!C39)</f>
        <v>0</v>
      </c>
      <c r="K13" s="43">
        <f>SUM(Kendrick!I33)</f>
        <v>0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8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69</v>
      </c>
      <c r="B15" s="9">
        <f>SUM(Pender!C34)</f>
        <v>32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8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9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8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7</v>
      </c>
    </row>
    <row r="18" spans="1:11" x14ac:dyDescent="0.25">
      <c r="A18" s="8" t="s">
        <v>12</v>
      </c>
      <c r="B18" s="9">
        <f>SUM(Taylor!C27)</f>
        <v>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8</v>
      </c>
      <c r="G18" s="10"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24</v>
      </c>
      <c r="C19" s="9">
        <f>SUM(Ward!C26)</f>
        <v>0</v>
      </c>
      <c r="D19" s="9">
        <f>SUM(Ward!C27)</f>
        <v>0</v>
      </c>
      <c r="E19" s="9">
        <f>SUM(Ward!C28)</f>
        <v>8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0</v>
      </c>
      <c r="C22" s="9">
        <f>SUM(Wright!C30)</f>
        <v>0</v>
      </c>
      <c r="D22" s="9">
        <f>SUM(Wright!C31)</f>
        <v>0</v>
      </c>
      <c r="E22" s="9">
        <f>SUM(Wright!C32)</f>
        <v>32</v>
      </c>
      <c r="F22" s="9">
        <f>SUM(Wright!C33)</f>
        <v>8</v>
      </c>
      <c r="G22" s="10">
        <f t="shared" si="0"/>
        <v>40</v>
      </c>
      <c r="H22" s="11">
        <f>SUM(Wright!C35)</f>
        <v>0</v>
      </c>
      <c r="I22" s="11">
        <f>SUM(Wright!C36)</f>
        <v>0</v>
      </c>
      <c r="K22" s="43">
        <f>SUM(Wright!I30)</f>
        <v>0</v>
      </c>
    </row>
    <row r="23" spans="1:11" ht="17.25" customHeight="1" x14ac:dyDescent="0.25">
      <c r="A23" s="12" t="s">
        <v>24</v>
      </c>
      <c r="B23" s="13">
        <f>SUM(B6:B22)</f>
        <v>434</v>
      </c>
      <c r="C23" s="13">
        <f t="shared" ref="B23:I23" si="1">SUM(C7:C22)</f>
        <v>0</v>
      </c>
      <c r="D23" s="13">
        <f t="shared" si="1"/>
        <v>0</v>
      </c>
      <c r="E23" s="13">
        <f t="shared" si="1"/>
        <v>72</v>
      </c>
      <c r="F23" s="13">
        <f t="shared" si="1"/>
        <v>128</v>
      </c>
      <c r="G23" s="13">
        <f t="shared" si="1"/>
        <v>634</v>
      </c>
      <c r="H23" s="14">
        <f t="shared" si="1"/>
        <v>0</v>
      </c>
      <c r="I23" s="14">
        <f t="shared" si="1"/>
        <v>0</v>
      </c>
      <c r="J23" s="4"/>
      <c r="K23" s="13">
        <f>SUM(K7:K22)</f>
        <v>56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434</v>
      </c>
    </row>
    <row r="27" spans="1:11" x14ac:dyDescent="0.25">
      <c r="A27" s="1" t="s">
        <v>31</v>
      </c>
      <c r="C27" s="35">
        <f>K23</f>
        <v>56</v>
      </c>
    </row>
    <row r="28" spans="1:11" x14ac:dyDescent="0.25">
      <c r="A28" s="1" t="s">
        <v>35</v>
      </c>
      <c r="C28" s="41">
        <f>C27/C26</f>
        <v>0.12903225806451613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52">
        <v>6519</v>
      </c>
      <c r="B4" s="156" t="s">
        <v>88</v>
      </c>
      <c r="C4" s="152" t="s">
        <v>81</v>
      </c>
      <c r="D4" s="38" t="s">
        <v>79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8</v>
      </c>
      <c r="N4" s="159"/>
      <c r="O4" s="160"/>
      <c r="P4" s="161"/>
      <c r="Q4" s="162"/>
      <c r="R4" s="163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30"/>
      <c r="B5" s="49"/>
      <c r="C5" s="130"/>
      <c r="D5" s="38"/>
      <c r="E5" s="158"/>
      <c r="F5" s="158"/>
      <c r="G5" s="159"/>
      <c r="H5" s="159"/>
      <c r="I5" s="159"/>
      <c r="J5" s="159"/>
      <c r="K5" s="159"/>
      <c r="L5" s="159"/>
      <c r="M5" s="159"/>
      <c r="N5" s="159"/>
      <c r="O5" s="160"/>
      <c r="P5" s="161"/>
      <c r="Q5" s="162"/>
      <c r="R5" s="16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6"/>
      <c r="B6" s="49"/>
      <c r="C6" s="130"/>
      <c r="D6" s="38"/>
      <c r="E6" s="158"/>
      <c r="F6" s="158"/>
      <c r="G6" s="159"/>
      <c r="H6" s="159"/>
      <c r="I6" s="159"/>
      <c r="J6" s="159"/>
      <c r="K6" s="160"/>
      <c r="L6" s="161"/>
      <c r="M6" s="160"/>
      <c r="N6" s="161"/>
      <c r="O6" s="160"/>
      <c r="P6" s="161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6"/>
      <c r="B7" s="49"/>
      <c r="C7" s="132"/>
      <c r="D7" s="38"/>
      <c r="E7" s="158"/>
      <c r="F7" s="158"/>
      <c r="G7" s="159"/>
      <c r="H7" s="159"/>
      <c r="I7" s="159"/>
      <c r="J7" s="159"/>
      <c r="K7" s="160"/>
      <c r="L7" s="161"/>
      <c r="M7" s="160"/>
      <c r="N7" s="161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6"/>
      <c r="B8" s="49"/>
      <c r="C8" s="124"/>
      <c r="D8" s="38"/>
      <c r="E8" s="158"/>
      <c r="F8" s="158"/>
      <c r="G8" s="159"/>
      <c r="H8" s="159"/>
      <c r="I8" s="168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9"/>
      <c r="C9" s="47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8"/>
      <c r="B10" s="49"/>
      <c r="C10" s="138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8"/>
      <c r="B11" s="49"/>
      <c r="C11" s="138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9"/>
      <c r="C12" s="138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58"/>
      <c r="F16" s="158"/>
      <c r="G16" s="159"/>
      <c r="H16" s="159"/>
      <c r="I16" s="168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40"/>
      <c r="B17" s="140"/>
      <c r="C17" s="140"/>
      <c r="D17" s="38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8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G24" sqref="G24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69" t="s">
        <v>15</v>
      </c>
      <c r="F2" s="169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0">
        <v>6519</v>
      </c>
      <c r="B4" s="156" t="s">
        <v>88</v>
      </c>
      <c r="C4" s="48">
        <v>139</v>
      </c>
      <c r="D4" s="38"/>
      <c r="E4" s="158"/>
      <c r="F4" s="158"/>
      <c r="G4" s="159">
        <v>0.5</v>
      </c>
      <c r="H4" s="159"/>
      <c r="I4" s="160"/>
      <c r="J4" s="161"/>
      <c r="K4" s="160"/>
      <c r="L4" s="161"/>
      <c r="M4" s="159"/>
      <c r="N4" s="159"/>
      <c r="O4" s="160"/>
      <c r="P4" s="161"/>
      <c r="Q4" s="162"/>
      <c r="R4" s="163"/>
      <c r="S4" s="25">
        <f>E4+G4+I4+K4+M4+O4+Q4</f>
        <v>0.5</v>
      </c>
      <c r="T4" s="25">
        <f t="shared" ref="T4:T26" si="0">SUM(S4-U4-V4)</f>
        <v>0.5</v>
      </c>
      <c r="U4" s="28"/>
      <c r="V4" s="28"/>
    </row>
    <row r="5" spans="1:22" x14ac:dyDescent="0.25">
      <c r="A5" s="155">
        <v>6519</v>
      </c>
      <c r="B5" s="156" t="s">
        <v>88</v>
      </c>
      <c r="C5" s="130">
        <v>132</v>
      </c>
      <c r="D5" s="38"/>
      <c r="E5" s="158"/>
      <c r="F5" s="158"/>
      <c r="G5" s="159">
        <v>2</v>
      </c>
      <c r="H5" s="159"/>
      <c r="I5" s="160">
        <v>1</v>
      </c>
      <c r="J5" s="161"/>
      <c r="K5" s="160"/>
      <c r="L5" s="161"/>
      <c r="M5" s="159">
        <v>1.5</v>
      </c>
      <c r="N5" s="159"/>
      <c r="O5" s="160"/>
      <c r="P5" s="161"/>
      <c r="Q5" s="162"/>
      <c r="R5" s="163"/>
      <c r="S5" s="25">
        <f t="shared" ref="S5:S29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155">
        <v>6519</v>
      </c>
      <c r="B6" s="156" t="s">
        <v>88</v>
      </c>
      <c r="C6" s="48">
        <v>133</v>
      </c>
      <c r="D6" s="38"/>
      <c r="E6" s="158"/>
      <c r="F6" s="158"/>
      <c r="G6" s="159">
        <v>1</v>
      </c>
      <c r="H6" s="159"/>
      <c r="I6" s="160">
        <v>1.5</v>
      </c>
      <c r="J6" s="161"/>
      <c r="K6" s="160"/>
      <c r="L6" s="161"/>
      <c r="M6" s="159">
        <v>0.5</v>
      </c>
      <c r="N6" s="159"/>
      <c r="O6" s="160"/>
      <c r="P6" s="161"/>
      <c r="Q6" s="162"/>
      <c r="R6" s="16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55">
        <v>6519</v>
      </c>
      <c r="B7" s="156" t="s">
        <v>88</v>
      </c>
      <c r="C7" s="48">
        <v>134</v>
      </c>
      <c r="D7" s="38"/>
      <c r="E7" s="158"/>
      <c r="F7" s="158"/>
      <c r="G7" s="159">
        <v>0.5</v>
      </c>
      <c r="H7" s="159"/>
      <c r="I7" s="160">
        <v>2</v>
      </c>
      <c r="J7" s="161"/>
      <c r="K7" s="160">
        <v>1</v>
      </c>
      <c r="L7" s="161"/>
      <c r="M7" s="159">
        <v>0.5</v>
      </c>
      <c r="N7" s="159"/>
      <c r="O7" s="160"/>
      <c r="P7" s="161"/>
      <c r="Q7" s="162"/>
      <c r="R7" s="16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55">
        <v>6519</v>
      </c>
      <c r="B8" s="156" t="s">
        <v>88</v>
      </c>
      <c r="C8" s="130">
        <v>135</v>
      </c>
      <c r="D8" s="38"/>
      <c r="E8" s="158"/>
      <c r="F8" s="158"/>
      <c r="G8" s="159">
        <v>0.5</v>
      </c>
      <c r="H8" s="159"/>
      <c r="I8" s="160">
        <v>1</v>
      </c>
      <c r="J8" s="161"/>
      <c r="K8" s="160">
        <v>2</v>
      </c>
      <c r="L8" s="161"/>
      <c r="M8" s="160">
        <v>0.5</v>
      </c>
      <c r="N8" s="161"/>
      <c r="O8" s="160"/>
      <c r="P8" s="161"/>
      <c r="Q8" s="162"/>
      <c r="R8" s="163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55">
        <v>6519</v>
      </c>
      <c r="B9" s="156" t="s">
        <v>88</v>
      </c>
      <c r="C9" s="130">
        <v>136</v>
      </c>
      <c r="D9" s="38"/>
      <c r="E9" s="158"/>
      <c r="F9" s="158"/>
      <c r="G9" s="159">
        <v>0.5</v>
      </c>
      <c r="H9" s="159"/>
      <c r="I9" s="160"/>
      <c r="J9" s="161"/>
      <c r="K9" s="160">
        <v>2</v>
      </c>
      <c r="L9" s="161"/>
      <c r="M9" s="160">
        <v>0.5</v>
      </c>
      <c r="N9" s="161"/>
      <c r="O9" s="160"/>
      <c r="P9" s="161"/>
      <c r="Q9" s="162"/>
      <c r="R9" s="163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55">
        <v>6519</v>
      </c>
      <c r="B10" s="156" t="s">
        <v>88</v>
      </c>
      <c r="C10" s="133">
        <v>137</v>
      </c>
      <c r="D10" s="38"/>
      <c r="E10" s="158"/>
      <c r="F10" s="158"/>
      <c r="G10" s="160">
        <v>1</v>
      </c>
      <c r="H10" s="161"/>
      <c r="I10" s="160"/>
      <c r="J10" s="161"/>
      <c r="K10" s="160">
        <v>1</v>
      </c>
      <c r="L10" s="161"/>
      <c r="M10" s="160">
        <v>1</v>
      </c>
      <c r="N10" s="161"/>
      <c r="O10" s="160"/>
      <c r="P10" s="161"/>
      <c r="Q10" s="162"/>
      <c r="R10" s="163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55">
        <v>6519</v>
      </c>
      <c r="B11" s="156" t="s">
        <v>88</v>
      </c>
      <c r="C11" s="133">
        <v>115</v>
      </c>
      <c r="D11" s="38"/>
      <c r="E11" s="164"/>
      <c r="F11" s="165"/>
      <c r="G11" s="160"/>
      <c r="H11" s="161"/>
      <c r="I11" s="160">
        <v>1</v>
      </c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44"/>
      <c r="B12" s="49"/>
      <c r="C12" s="47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4"/>
      <c r="B13" s="49"/>
      <c r="C13" s="47"/>
      <c r="D13" s="38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4"/>
      <c r="B14" s="49"/>
      <c r="C14" s="47"/>
      <c r="D14" s="38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36"/>
      <c r="B15" s="49"/>
      <c r="C15" s="136"/>
      <c r="D15" s="38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49"/>
      <c r="B16" s="49"/>
      <c r="C16" s="149"/>
      <c r="D16" s="38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39"/>
      <c r="B17" s="139"/>
      <c r="C17" s="48"/>
      <c r="D17" s="38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41"/>
      <c r="B18" s="141"/>
      <c r="C18" s="48"/>
      <c r="D18" s="38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41"/>
      <c r="B19" s="141"/>
      <c r="C19" s="48"/>
      <c r="D19" s="38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8"/>
      <c r="B20" s="118"/>
      <c r="C20" s="48"/>
      <c r="D20" s="38"/>
      <c r="E20" s="164"/>
      <c r="F20" s="165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18"/>
      <c r="B21" s="118"/>
      <c r="C21" s="48"/>
      <c r="D21" s="38"/>
      <c r="E21" s="164"/>
      <c r="F21" s="165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4"/>
        <v>0</v>
      </c>
      <c r="T21" s="25">
        <f t="shared" si="5"/>
        <v>0</v>
      </c>
      <c r="U21" s="28"/>
      <c r="V21" s="28"/>
    </row>
    <row r="22" spans="1:22" ht="15" customHeight="1" x14ac:dyDescent="0.25">
      <c r="A22" s="139"/>
      <c r="B22" s="139"/>
      <c r="C22" s="139"/>
      <c r="D22" s="38"/>
      <c r="E22" s="164"/>
      <c r="F22" s="165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2"/>
      <c r="R22" s="163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17"/>
      <c r="B23" s="116"/>
      <c r="C23" s="116"/>
      <c r="D23" s="27"/>
      <c r="E23" s="164"/>
      <c r="F23" s="165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2"/>
      <c r="R23" s="16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27">
        <v>3600</v>
      </c>
      <c r="B24" s="127"/>
      <c r="C24" s="127"/>
      <c r="D24" s="38" t="s">
        <v>75</v>
      </c>
      <c r="E24" s="164"/>
      <c r="F24" s="165"/>
      <c r="G24" s="160">
        <v>1</v>
      </c>
      <c r="H24" s="161"/>
      <c r="I24" s="160">
        <v>1</v>
      </c>
      <c r="J24" s="161"/>
      <c r="K24" s="160">
        <v>1</v>
      </c>
      <c r="L24" s="161"/>
      <c r="M24" s="160">
        <v>2</v>
      </c>
      <c r="N24" s="161"/>
      <c r="O24" s="160"/>
      <c r="P24" s="161"/>
      <c r="Q24" s="162"/>
      <c r="R24" s="163"/>
      <c r="S24" s="25">
        <f t="shared" ref="S24:S25" si="8">E24+G24+I24+K24+M24+O24+Q24</f>
        <v>5</v>
      </c>
      <c r="T24" s="25">
        <f t="shared" ref="T24:T25" si="9">SUM(S24-U24-V24)</f>
        <v>5</v>
      </c>
      <c r="U24" s="28"/>
      <c r="V24" s="28"/>
    </row>
    <row r="25" spans="1:22" x14ac:dyDescent="0.25">
      <c r="A25" s="130">
        <v>3600</v>
      </c>
      <c r="B25" s="130"/>
      <c r="C25" s="48"/>
      <c r="D25" s="38" t="s">
        <v>70</v>
      </c>
      <c r="E25" s="164"/>
      <c r="F25" s="165"/>
      <c r="G25" s="160">
        <v>1</v>
      </c>
      <c r="H25" s="161"/>
      <c r="I25" s="160">
        <v>0.5</v>
      </c>
      <c r="J25" s="161"/>
      <c r="K25" s="160">
        <v>1</v>
      </c>
      <c r="L25" s="161"/>
      <c r="M25" s="160">
        <v>1.5</v>
      </c>
      <c r="N25" s="161"/>
      <c r="O25" s="160"/>
      <c r="P25" s="161"/>
      <c r="Q25" s="162"/>
      <c r="R25" s="163"/>
      <c r="S25" s="25">
        <f t="shared" si="8"/>
        <v>4</v>
      </c>
      <c r="T25" s="25">
        <f t="shared" si="9"/>
        <v>4</v>
      </c>
      <c r="U25" s="28"/>
      <c r="V25" s="28"/>
    </row>
    <row r="26" spans="1:22" x14ac:dyDescent="0.25">
      <c r="A26" s="130"/>
      <c r="B26" s="130"/>
      <c r="C26" s="130"/>
      <c r="D26" s="38"/>
      <c r="E26" s="164"/>
      <c r="F26" s="165"/>
      <c r="G26" s="160"/>
      <c r="H26" s="161"/>
      <c r="I26" s="160"/>
      <c r="J26" s="161"/>
      <c r="K26" s="160"/>
      <c r="L26" s="161"/>
      <c r="M26" s="160"/>
      <c r="N26" s="161"/>
      <c r="O26" s="160"/>
      <c r="P26" s="161"/>
      <c r="Q26" s="162"/>
      <c r="R26" s="163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64"/>
      <c r="F27" s="165"/>
      <c r="G27" s="160"/>
      <c r="H27" s="161"/>
      <c r="I27" s="160"/>
      <c r="J27" s="161"/>
      <c r="K27" s="160"/>
      <c r="L27" s="161"/>
      <c r="M27" s="160"/>
      <c r="N27" s="161"/>
      <c r="O27" s="162"/>
      <c r="P27" s="163"/>
      <c r="Q27" s="162"/>
      <c r="R27" s="16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64">
        <v>8</v>
      </c>
      <c r="F28" s="165"/>
      <c r="G28" s="160"/>
      <c r="H28" s="161"/>
      <c r="I28" s="160"/>
      <c r="J28" s="161"/>
      <c r="K28" s="160"/>
      <c r="L28" s="161"/>
      <c r="M28" s="160"/>
      <c r="N28" s="161"/>
      <c r="O28" s="162"/>
      <c r="P28" s="163"/>
      <c r="Q28" s="162"/>
      <c r="R28" s="163"/>
      <c r="S28" s="25">
        <f t="shared" si="1"/>
        <v>8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66">
        <f>SUM(E4:E28)</f>
        <v>8</v>
      </c>
      <c r="F29" s="167"/>
      <c r="G29" s="166">
        <f>SUM(G4:G28)</f>
        <v>8</v>
      </c>
      <c r="H29" s="167"/>
      <c r="I29" s="166">
        <f>SUM(I4:I28)</f>
        <v>8</v>
      </c>
      <c r="J29" s="167"/>
      <c r="K29" s="166">
        <f>SUM(K4:K28)</f>
        <v>8</v>
      </c>
      <c r="L29" s="167"/>
      <c r="M29" s="166">
        <f>SUM(M4:M28)</f>
        <v>8</v>
      </c>
      <c r="N29" s="167"/>
      <c r="O29" s="166">
        <f>SUM(O4:O28)</f>
        <v>0</v>
      </c>
      <c r="P29" s="167"/>
      <c r="Q29" s="166">
        <f>SUM(Q4:Q28)</f>
        <v>0</v>
      </c>
      <c r="R29" s="167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28"/>
      <c r="F30" s="12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f>SUM(T24:T25)</f>
        <v>9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8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54">
        <v>6519</v>
      </c>
      <c r="B4" s="156" t="s">
        <v>88</v>
      </c>
      <c r="C4" s="154">
        <v>90</v>
      </c>
      <c r="D4" s="38" t="s">
        <v>79</v>
      </c>
      <c r="E4" s="158"/>
      <c r="F4" s="158"/>
      <c r="G4" s="159">
        <v>5.5</v>
      </c>
      <c r="H4" s="159"/>
      <c r="I4" s="159">
        <v>5.5</v>
      </c>
      <c r="J4" s="159"/>
      <c r="K4" s="159">
        <v>2</v>
      </c>
      <c r="L4" s="159"/>
      <c r="M4" s="159">
        <v>3.75</v>
      </c>
      <c r="N4" s="159"/>
      <c r="O4" s="160"/>
      <c r="P4" s="161"/>
      <c r="Q4" s="162"/>
      <c r="R4" s="163"/>
      <c r="S4" s="25">
        <f>E4+G4+I4+K4+M4+O4+Q4</f>
        <v>16.75</v>
      </c>
      <c r="T4" s="25">
        <f t="shared" ref="T4:T21" si="0">SUM(S4-U4-V4)</f>
        <v>16.75</v>
      </c>
      <c r="U4" s="28"/>
      <c r="V4" s="28"/>
    </row>
    <row r="5" spans="1:22" x14ac:dyDescent="0.25">
      <c r="A5" s="154">
        <v>6519</v>
      </c>
      <c r="B5" s="156" t="s">
        <v>88</v>
      </c>
      <c r="C5" s="154">
        <v>92</v>
      </c>
      <c r="D5" s="38" t="s">
        <v>79</v>
      </c>
      <c r="E5" s="158"/>
      <c r="F5" s="158"/>
      <c r="G5" s="159">
        <v>2.5</v>
      </c>
      <c r="H5" s="159"/>
      <c r="I5" s="159">
        <v>2.5</v>
      </c>
      <c r="J5" s="159"/>
      <c r="K5" s="159">
        <v>2</v>
      </c>
      <c r="L5" s="159"/>
      <c r="M5" s="159">
        <v>2</v>
      </c>
      <c r="N5" s="159"/>
      <c r="O5" s="160"/>
      <c r="P5" s="161"/>
      <c r="Q5" s="162"/>
      <c r="R5" s="163"/>
      <c r="S5" s="25">
        <f>E5+G5+I5+K5+M5+O5+Q5</f>
        <v>9</v>
      </c>
      <c r="T5" s="25">
        <f t="shared" si="0"/>
        <v>9</v>
      </c>
      <c r="U5" s="28"/>
      <c r="V5" s="28"/>
    </row>
    <row r="6" spans="1:22" x14ac:dyDescent="0.25">
      <c r="A6" s="154">
        <v>6519</v>
      </c>
      <c r="B6" s="156" t="s">
        <v>88</v>
      </c>
      <c r="C6" s="154">
        <v>119</v>
      </c>
      <c r="D6" s="38" t="s">
        <v>78</v>
      </c>
      <c r="E6" s="158"/>
      <c r="F6" s="158"/>
      <c r="G6" s="159"/>
      <c r="H6" s="159"/>
      <c r="I6" s="159"/>
      <c r="J6" s="159"/>
      <c r="K6" s="160">
        <v>2</v>
      </c>
      <c r="L6" s="161"/>
      <c r="M6" s="160">
        <v>0.75</v>
      </c>
      <c r="N6" s="161"/>
      <c r="O6" s="160"/>
      <c r="P6" s="161"/>
      <c r="Q6" s="162"/>
      <c r="R6" s="163"/>
      <c r="S6" s="25">
        <f t="shared" ref="S6:S24" si="1">E6+G6+I6+K6+M6+O6+Q6</f>
        <v>2.75</v>
      </c>
      <c r="T6" s="25">
        <f t="shared" si="0"/>
        <v>2.75</v>
      </c>
      <c r="U6" s="28"/>
      <c r="V6" s="28"/>
    </row>
    <row r="7" spans="1:22" x14ac:dyDescent="0.25">
      <c r="A7" s="154">
        <v>6519</v>
      </c>
      <c r="B7" s="156" t="s">
        <v>88</v>
      </c>
      <c r="C7" s="154">
        <v>124</v>
      </c>
      <c r="D7" s="38" t="s">
        <v>78</v>
      </c>
      <c r="E7" s="158"/>
      <c r="F7" s="158"/>
      <c r="G7" s="159"/>
      <c r="H7" s="159"/>
      <c r="I7" s="159"/>
      <c r="J7" s="159"/>
      <c r="K7" s="160">
        <v>2</v>
      </c>
      <c r="L7" s="161"/>
      <c r="M7" s="160"/>
      <c r="N7" s="161"/>
      <c r="O7" s="160"/>
      <c r="P7" s="161"/>
      <c r="Q7" s="162"/>
      <c r="R7" s="163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54">
        <v>6519</v>
      </c>
      <c r="B8" s="156" t="s">
        <v>88</v>
      </c>
      <c r="C8" s="154">
        <v>90</v>
      </c>
      <c r="D8" s="38" t="s">
        <v>79</v>
      </c>
      <c r="E8" s="158"/>
      <c r="F8" s="158"/>
      <c r="G8" s="159"/>
      <c r="H8" s="159"/>
      <c r="I8" s="168"/>
      <c r="J8" s="161"/>
      <c r="K8" s="160"/>
      <c r="L8" s="161"/>
      <c r="M8" s="160">
        <v>1.5</v>
      </c>
      <c r="N8" s="161"/>
      <c r="O8" s="160"/>
      <c r="P8" s="161"/>
      <c r="Q8" s="162"/>
      <c r="R8" s="163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31"/>
      <c r="B9" s="49"/>
      <c r="C9" s="131"/>
      <c r="D9" s="38"/>
      <c r="E9" s="181"/>
      <c r="F9" s="181"/>
      <c r="G9" s="182"/>
      <c r="H9" s="182"/>
      <c r="I9" s="159"/>
      <c r="J9" s="159"/>
      <c r="K9" s="160"/>
      <c r="L9" s="161"/>
      <c r="M9" s="160"/>
      <c r="N9" s="161"/>
      <c r="O9" s="160"/>
      <c r="P9" s="161"/>
      <c r="Q9" s="162"/>
      <c r="R9" s="16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73"/>
      <c r="F10" s="174"/>
      <c r="G10" s="171"/>
      <c r="H10" s="172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3"/>
      <c r="B11" s="49"/>
      <c r="C11" s="133"/>
      <c r="D11" s="38"/>
      <c r="E11" s="173"/>
      <c r="F11" s="174"/>
      <c r="G11" s="171"/>
      <c r="H11" s="172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33"/>
      <c r="B12" s="49"/>
      <c r="C12" s="133"/>
      <c r="D12" s="38"/>
      <c r="E12" s="173"/>
      <c r="F12" s="174"/>
      <c r="G12" s="171"/>
      <c r="H12" s="172"/>
      <c r="I12" s="179"/>
      <c r="J12" s="180"/>
      <c r="K12" s="160"/>
      <c r="L12" s="161"/>
      <c r="M12" s="160"/>
      <c r="N12" s="161"/>
      <c r="O12" s="160"/>
      <c r="P12" s="161"/>
      <c r="Q12" s="162"/>
      <c r="R12" s="16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73"/>
      <c r="F13" s="174"/>
      <c r="G13" s="171"/>
      <c r="H13" s="172"/>
      <c r="I13" s="179"/>
      <c r="J13" s="180"/>
      <c r="K13" s="160"/>
      <c r="L13" s="161"/>
      <c r="M13" s="160"/>
      <c r="N13" s="161"/>
      <c r="O13" s="160"/>
      <c r="P13" s="161"/>
      <c r="Q13" s="162"/>
      <c r="R13" s="16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73"/>
      <c r="F14" s="174"/>
      <c r="G14" s="171"/>
      <c r="H14" s="172"/>
      <c r="I14" s="179"/>
      <c r="J14" s="180"/>
      <c r="K14" s="160"/>
      <c r="L14" s="161"/>
      <c r="M14" s="160"/>
      <c r="N14" s="161"/>
      <c r="O14" s="160"/>
      <c r="P14" s="161"/>
      <c r="Q14" s="162"/>
      <c r="R14" s="16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73"/>
      <c r="F15" s="174"/>
      <c r="G15" s="171"/>
      <c r="H15" s="172"/>
      <c r="I15" s="179"/>
      <c r="J15" s="180"/>
      <c r="K15" s="160"/>
      <c r="L15" s="161"/>
      <c r="M15" s="160"/>
      <c r="N15" s="161"/>
      <c r="O15" s="160"/>
      <c r="P15" s="161"/>
      <c r="Q15" s="162"/>
      <c r="R15" s="16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75"/>
      <c r="F16" s="176"/>
      <c r="G16" s="177"/>
      <c r="H16" s="178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75"/>
      <c r="F17" s="176"/>
      <c r="G17" s="177"/>
      <c r="H17" s="178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73"/>
      <c r="F18" s="174"/>
      <c r="G18" s="171"/>
      <c r="H18" s="172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3"/>
      <c r="B19" s="113"/>
      <c r="C19" s="113"/>
      <c r="D19" s="27"/>
      <c r="E19" s="175"/>
      <c r="F19" s="176"/>
      <c r="G19" s="177"/>
      <c r="H19" s="178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75"/>
      <c r="F20" s="176"/>
      <c r="G20" s="177"/>
      <c r="H20" s="178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75"/>
      <c r="F21" s="176"/>
      <c r="G21" s="177"/>
      <c r="H21" s="178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64"/>
      <c r="F22" s="165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2"/>
      <c r="R22" s="16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64">
        <v>8</v>
      </c>
      <c r="F23" s="165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2"/>
      <c r="R23" s="16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G22" sqref="G22:N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1">
        <v>6519</v>
      </c>
      <c r="B4" s="156" t="s">
        <v>88</v>
      </c>
      <c r="C4" s="48" t="s">
        <v>82</v>
      </c>
      <c r="D4" s="38" t="s">
        <v>78</v>
      </c>
      <c r="E4" s="158"/>
      <c r="F4" s="158"/>
      <c r="G4" s="159">
        <v>2.5</v>
      </c>
      <c r="H4" s="159"/>
      <c r="I4" s="159">
        <v>2.5</v>
      </c>
      <c r="J4" s="159"/>
      <c r="K4" s="159">
        <v>0.5</v>
      </c>
      <c r="L4" s="159"/>
      <c r="M4" s="159"/>
      <c r="N4" s="159"/>
      <c r="O4" s="160"/>
      <c r="P4" s="161"/>
      <c r="Q4" s="162"/>
      <c r="R4" s="163"/>
      <c r="S4" s="25">
        <f>E4+G4+I4+K4+M4+O4+Q4</f>
        <v>5.5</v>
      </c>
      <c r="T4" s="25">
        <f t="shared" ref="T4:T23" si="0">SUM(S4-U4-V4)</f>
        <v>5.5</v>
      </c>
      <c r="U4" s="28"/>
      <c r="V4" s="28"/>
    </row>
    <row r="5" spans="1:22" x14ac:dyDescent="0.25">
      <c r="A5" s="151">
        <v>6405</v>
      </c>
      <c r="B5" s="156" t="s">
        <v>90</v>
      </c>
      <c r="C5" s="151">
        <v>20</v>
      </c>
      <c r="D5" s="38"/>
      <c r="E5" s="158"/>
      <c r="F5" s="158"/>
      <c r="G5" s="159">
        <v>3</v>
      </c>
      <c r="H5" s="159"/>
      <c r="I5" s="159">
        <v>4</v>
      </c>
      <c r="J5" s="159"/>
      <c r="K5" s="159">
        <v>6</v>
      </c>
      <c r="L5" s="159"/>
      <c r="M5" s="159">
        <v>6.5</v>
      </c>
      <c r="N5" s="159"/>
      <c r="O5" s="160"/>
      <c r="P5" s="161"/>
      <c r="Q5" s="162"/>
      <c r="R5" s="163"/>
      <c r="S5" s="25">
        <f>E5+G5+I5+K5+M5+O5+Q5</f>
        <v>19.5</v>
      </c>
      <c r="T5" s="25">
        <f t="shared" si="0"/>
        <v>19.5</v>
      </c>
      <c r="U5" s="28"/>
      <c r="V5" s="28"/>
    </row>
    <row r="6" spans="1:22" x14ac:dyDescent="0.25">
      <c r="A6" s="151"/>
      <c r="B6" s="151"/>
      <c r="C6" s="48"/>
      <c r="D6" s="38"/>
      <c r="E6" s="158"/>
      <c r="F6" s="158"/>
      <c r="G6" s="159"/>
      <c r="H6" s="159"/>
      <c r="I6" s="159"/>
      <c r="J6" s="159"/>
      <c r="K6" s="159"/>
      <c r="L6" s="159"/>
      <c r="M6" s="159"/>
      <c r="N6" s="159"/>
      <c r="O6" s="160"/>
      <c r="P6" s="161"/>
      <c r="Q6" s="162"/>
      <c r="R6" s="163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42"/>
      <c r="B7" s="142"/>
      <c r="C7" s="48"/>
      <c r="D7" s="38"/>
      <c r="E7" s="158"/>
      <c r="F7" s="158"/>
      <c r="G7" s="159"/>
      <c r="H7" s="159"/>
      <c r="I7" s="159"/>
      <c r="J7" s="159"/>
      <c r="K7" s="159"/>
      <c r="L7" s="159"/>
      <c r="M7" s="159"/>
      <c r="N7" s="159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2"/>
      <c r="B8" s="142"/>
      <c r="C8" s="48"/>
      <c r="D8" s="38"/>
      <c r="E8" s="158"/>
      <c r="F8" s="158"/>
      <c r="G8" s="159"/>
      <c r="H8" s="159"/>
      <c r="I8" s="159"/>
      <c r="J8" s="159"/>
      <c r="K8" s="159"/>
      <c r="L8" s="159"/>
      <c r="M8" s="160"/>
      <c r="N8" s="161"/>
      <c r="O8" s="160"/>
      <c r="P8" s="161"/>
      <c r="Q8" s="162"/>
      <c r="R8" s="16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4"/>
      <c r="B9" s="49"/>
      <c r="C9" s="119"/>
      <c r="D9" s="38"/>
      <c r="E9" s="158"/>
      <c r="F9" s="158"/>
      <c r="G9" s="159"/>
      <c r="H9" s="159"/>
      <c r="I9" s="159"/>
      <c r="J9" s="159"/>
      <c r="K9" s="159"/>
      <c r="L9" s="159"/>
      <c r="M9" s="160"/>
      <c r="N9" s="161"/>
      <c r="O9" s="160"/>
      <c r="P9" s="161"/>
      <c r="Q9" s="162"/>
      <c r="R9" s="16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3"/>
      <c r="B10" s="49"/>
      <c r="C10" s="133"/>
      <c r="D10" s="38"/>
      <c r="E10" s="158"/>
      <c r="F10" s="158"/>
      <c r="G10" s="159"/>
      <c r="H10" s="159"/>
      <c r="I10" s="159"/>
      <c r="J10" s="159"/>
      <c r="K10" s="159"/>
      <c r="L10" s="159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9"/>
      <c r="C11" s="149"/>
      <c r="D11" s="38"/>
      <c r="E11" s="158"/>
      <c r="F11" s="158"/>
      <c r="G11" s="160"/>
      <c r="H11" s="161"/>
      <c r="I11" s="159"/>
      <c r="J11" s="159"/>
      <c r="K11" s="159"/>
      <c r="L11" s="159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149"/>
      <c r="C12" s="48"/>
      <c r="D12" s="38"/>
      <c r="E12" s="158"/>
      <c r="F12" s="158"/>
      <c r="G12" s="160"/>
      <c r="H12" s="161"/>
      <c r="I12" s="159"/>
      <c r="J12" s="159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6"/>
      <c r="B13" s="49"/>
      <c r="C13" s="136"/>
      <c r="D13" s="38"/>
      <c r="E13" s="158"/>
      <c r="F13" s="158"/>
      <c r="G13" s="160"/>
      <c r="H13" s="161"/>
      <c r="I13" s="159"/>
      <c r="J13" s="159"/>
      <c r="K13" s="160"/>
      <c r="L13" s="161"/>
      <c r="M13" s="160"/>
      <c r="N13" s="161"/>
      <c r="O13" s="160"/>
      <c r="P13" s="161"/>
      <c r="Q13" s="162"/>
      <c r="R13" s="16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6"/>
      <c r="B14" s="49"/>
      <c r="C14" s="136"/>
      <c r="D14" s="38"/>
      <c r="E14" s="158"/>
      <c r="F14" s="158"/>
      <c r="G14" s="160"/>
      <c r="H14" s="161"/>
      <c r="I14" s="159"/>
      <c r="J14" s="159"/>
      <c r="K14" s="160"/>
      <c r="L14" s="161"/>
      <c r="M14" s="160"/>
      <c r="N14" s="161"/>
      <c r="O14" s="160"/>
      <c r="P14" s="161"/>
      <c r="Q14" s="162"/>
      <c r="R14" s="16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1"/>
      <c r="B15" s="141"/>
      <c r="C15" s="48"/>
      <c r="D15" s="38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41"/>
      <c r="B16" s="141"/>
      <c r="C16" s="48"/>
      <c r="D16" s="38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41"/>
      <c r="B17" s="141"/>
      <c r="C17" s="48"/>
      <c r="D17" s="38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9"/>
      <c r="B18" s="149"/>
      <c r="C18" s="48"/>
      <c r="D18" s="38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26"/>
      <c r="B19" s="126"/>
      <c r="C19" s="126"/>
      <c r="D19" s="38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1"/>
      <c r="B20" s="121"/>
      <c r="C20" s="121"/>
      <c r="D20" s="38"/>
      <c r="E20" s="164"/>
      <c r="F20" s="165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ref="S20:S21" si="6">E20+G20+I20+K20+M20+O20+Q20</f>
        <v>0</v>
      </c>
      <c r="T20" s="25">
        <f t="shared" ref="T20:T21" si="7">SUM(S20-U20-V20)</f>
        <v>0</v>
      </c>
      <c r="U20" s="28"/>
      <c r="V20" s="28"/>
    </row>
    <row r="21" spans="1:22" x14ac:dyDescent="0.25">
      <c r="A21" s="127"/>
      <c r="B21" s="127"/>
      <c r="C21" s="127"/>
      <c r="D21" s="38"/>
      <c r="E21" s="164"/>
      <c r="F21" s="165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19">
        <v>3600</v>
      </c>
      <c r="B22" s="119" t="s">
        <v>87</v>
      </c>
      <c r="C22" s="48"/>
      <c r="D22" s="38" t="s">
        <v>83</v>
      </c>
      <c r="E22" s="164"/>
      <c r="F22" s="165"/>
      <c r="G22" s="160">
        <v>0.5</v>
      </c>
      <c r="H22" s="161"/>
      <c r="I22" s="160">
        <v>0.5</v>
      </c>
      <c r="J22" s="161"/>
      <c r="K22" s="160"/>
      <c r="L22" s="161"/>
      <c r="M22" s="160"/>
      <c r="N22" s="161"/>
      <c r="O22" s="160"/>
      <c r="P22" s="161"/>
      <c r="Q22" s="162"/>
      <c r="R22" s="163"/>
      <c r="S22" s="25">
        <f t="shared" si="1"/>
        <v>1</v>
      </c>
      <c r="T22" s="25">
        <f t="shared" si="0"/>
        <v>1</v>
      </c>
      <c r="U22" s="28"/>
      <c r="V22" s="28"/>
    </row>
    <row r="23" spans="1:22" x14ac:dyDescent="0.25">
      <c r="A23" s="105">
        <v>3600</v>
      </c>
      <c r="B23" s="105" t="s">
        <v>87</v>
      </c>
      <c r="C23" s="105"/>
      <c r="D23" s="38" t="s">
        <v>67</v>
      </c>
      <c r="E23" s="164"/>
      <c r="F23" s="165"/>
      <c r="G23" s="160">
        <v>2</v>
      </c>
      <c r="H23" s="161"/>
      <c r="I23" s="160">
        <v>1</v>
      </c>
      <c r="J23" s="161"/>
      <c r="K23" s="160">
        <v>1.5</v>
      </c>
      <c r="L23" s="161"/>
      <c r="M23" s="160">
        <v>1.5</v>
      </c>
      <c r="N23" s="161"/>
      <c r="O23" s="160"/>
      <c r="P23" s="161"/>
      <c r="Q23" s="162"/>
      <c r="R23" s="163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4"/>
      <c r="F24" s="165"/>
      <c r="G24" s="160"/>
      <c r="H24" s="161"/>
      <c r="I24" s="160"/>
      <c r="J24" s="161"/>
      <c r="K24" s="160"/>
      <c r="L24" s="161"/>
      <c r="M24" s="160"/>
      <c r="N24" s="161"/>
      <c r="O24" s="162"/>
      <c r="P24" s="163"/>
      <c r="Q24" s="162"/>
      <c r="R24" s="16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4">
        <v>8</v>
      </c>
      <c r="F25" s="165"/>
      <c r="G25" s="160"/>
      <c r="H25" s="161"/>
      <c r="I25" s="160"/>
      <c r="J25" s="161"/>
      <c r="K25" s="160"/>
      <c r="L25" s="161"/>
      <c r="M25" s="160"/>
      <c r="N25" s="161"/>
      <c r="O25" s="162"/>
      <c r="P25" s="163"/>
      <c r="Q25" s="162"/>
      <c r="R25" s="163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66">
        <f>SUM(E4:E25)</f>
        <v>8</v>
      </c>
      <c r="F26" s="167"/>
      <c r="G26" s="166">
        <f>SUM(G4:G25)</f>
        <v>8</v>
      </c>
      <c r="H26" s="167"/>
      <c r="I26" s="166">
        <f>SUM(I4:I25)</f>
        <v>8</v>
      </c>
      <c r="J26" s="167"/>
      <c r="K26" s="166">
        <f>SUM(K4:K25)</f>
        <v>8</v>
      </c>
      <c r="L26" s="167"/>
      <c r="M26" s="166">
        <f>SUM(M4:M25)</f>
        <v>8</v>
      </c>
      <c r="N26" s="167"/>
      <c r="O26" s="166">
        <f>SUM(O4:O25)</f>
        <v>0</v>
      </c>
      <c r="P26" s="167"/>
      <c r="Q26" s="166">
        <f>SUM(Q4:Q25)</f>
        <v>0</v>
      </c>
      <c r="R26" s="167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f>SUM(T22:T23)</f>
        <v>7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51">
        <v>6519</v>
      </c>
      <c r="B4" s="156" t="s">
        <v>88</v>
      </c>
      <c r="C4" s="151" t="s">
        <v>72</v>
      </c>
      <c r="D4" s="38" t="s">
        <v>71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9"/>
      <c r="P4" s="159"/>
      <c r="Q4" s="162"/>
      <c r="R4" s="163"/>
      <c r="S4" s="25">
        <f>E4+G4+I4+K4+M4+O4+Q4</f>
        <v>0</v>
      </c>
      <c r="T4" s="25">
        <f t="shared" ref="T4" si="0">SUM(S4-U4-V4)</f>
        <v>0</v>
      </c>
      <c r="U4" s="28"/>
      <c r="V4" s="28"/>
    </row>
    <row r="5" spans="1:22" x14ac:dyDescent="0.25">
      <c r="A5" s="148"/>
      <c r="B5" s="49"/>
      <c r="C5" s="148"/>
      <c r="D5" s="3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  <c r="P5" s="159"/>
      <c r="Q5" s="162"/>
      <c r="R5" s="163"/>
      <c r="S5" s="25">
        <f t="shared" ref="S5:S21" si="1">E5+G5+I5+K5+M5+O5+Q5</f>
        <v>0</v>
      </c>
      <c r="T5" s="25">
        <f t="shared" ref="T5:T19" si="2">SUM(S5-U5-V5)</f>
        <v>0</v>
      </c>
      <c r="U5" s="28"/>
      <c r="V5" s="28"/>
    </row>
    <row r="6" spans="1:22" x14ac:dyDescent="0.25">
      <c r="A6" s="136"/>
      <c r="B6" s="49"/>
      <c r="C6" s="136"/>
      <c r="D6" s="3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9"/>
      <c r="P6" s="159"/>
      <c r="Q6" s="162"/>
      <c r="R6" s="163"/>
      <c r="S6" s="25">
        <f t="shared" si="1"/>
        <v>0</v>
      </c>
      <c r="T6" s="25">
        <f t="shared" si="2"/>
        <v>0</v>
      </c>
      <c r="U6" s="28"/>
      <c r="V6" s="28"/>
    </row>
    <row r="7" spans="1:22" x14ac:dyDescent="0.25">
      <c r="A7" s="136"/>
      <c r="B7" s="49"/>
      <c r="C7" s="136"/>
      <c r="D7" s="3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  <c r="P7" s="159"/>
      <c r="Q7" s="162"/>
      <c r="R7" s="163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38"/>
      <c r="B8" s="49"/>
      <c r="C8" s="138"/>
      <c r="D8" s="3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  <c r="P8" s="159"/>
      <c r="Q8" s="162"/>
      <c r="R8" s="163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39"/>
      <c r="B9" s="49"/>
      <c r="C9" s="139"/>
      <c r="D9" s="3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  <c r="P9" s="159"/>
      <c r="Q9" s="162"/>
      <c r="R9" s="163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47"/>
      <c r="B10" s="49"/>
      <c r="C10" s="47"/>
      <c r="D10" s="3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9"/>
      <c r="P10" s="159"/>
      <c r="Q10" s="162"/>
      <c r="R10" s="163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47"/>
      <c r="B11" s="49"/>
      <c r="C11" s="47"/>
      <c r="D11" s="3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9"/>
      <c r="P11" s="159"/>
      <c r="Q11" s="162"/>
      <c r="R11" s="163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  <c r="P12" s="159"/>
      <c r="Q12" s="162"/>
      <c r="R12" s="163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2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9"/>
      <c r="P13" s="159"/>
      <c r="Q13" s="162"/>
      <c r="R13" s="163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7"/>
      <c r="D14" s="2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9"/>
      <c r="P14" s="159"/>
      <c r="Q14" s="162"/>
      <c r="R14" s="163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7"/>
      <c r="D15" s="27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9"/>
      <c r="P15" s="159"/>
      <c r="Q15" s="162"/>
      <c r="R15" s="163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5"/>
      <c r="B16" s="47"/>
      <c r="C16" s="47"/>
      <c r="D16" s="27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9"/>
      <c r="P16" s="159"/>
      <c r="Q16" s="162"/>
      <c r="R16" s="163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6"/>
      <c r="B17" s="96"/>
      <c r="C17" s="96"/>
      <c r="D17" s="27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9"/>
      <c r="P17" s="159"/>
      <c r="Q17" s="162"/>
      <c r="R17" s="163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8"/>
      <c r="B18" s="88"/>
      <c r="C18" s="88"/>
      <c r="D18" s="27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  <c r="P18" s="159"/>
      <c r="Q18" s="162"/>
      <c r="R18" s="163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13"/>
      <c r="B19" s="113"/>
      <c r="C19" s="113"/>
      <c r="D19" s="2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9"/>
      <c r="P19" s="159"/>
      <c r="Q19" s="162"/>
      <c r="R19" s="163"/>
      <c r="S19" s="25">
        <f t="shared" si="1"/>
        <v>0</v>
      </c>
      <c r="T19" s="25">
        <f t="shared" si="2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58"/>
      <c r="F20" s="158"/>
      <c r="G20" s="158">
        <v>8</v>
      </c>
      <c r="H20" s="158"/>
      <c r="I20" s="158">
        <v>8</v>
      </c>
      <c r="J20" s="158"/>
      <c r="K20" s="158">
        <v>8</v>
      </c>
      <c r="L20" s="158"/>
      <c r="M20" s="158">
        <v>8</v>
      </c>
      <c r="N20" s="158"/>
      <c r="O20" s="159"/>
      <c r="P20" s="159"/>
      <c r="Q20" s="162"/>
      <c r="R20" s="163"/>
      <c r="S20" s="25">
        <f t="shared" si="1"/>
        <v>32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58">
        <v>8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9"/>
      <c r="P21" s="159"/>
      <c r="Q21" s="162"/>
      <c r="R21" s="163"/>
      <c r="S21" s="25">
        <f t="shared" si="1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66">
        <f>SUM(E4:E21)</f>
        <v>8</v>
      </c>
      <c r="F22" s="167"/>
      <c r="G22" s="166">
        <f>SUM(G4:G21)</f>
        <v>8</v>
      </c>
      <c r="H22" s="167"/>
      <c r="I22" s="166">
        <f>SUM(I4:I21)</f>
        <v>8</v>
      </c>
      <c r="J22" s="167"/>
      <c r="K22" s="166">
        <f>SUM(K4:K21)</f>
        <v>8</v>
      </c>
      <c r="L22" s="167"/>
      <c r="M22" s="166">
        <f>SUM(M4:M21)</f>
        <v>8</v>
      </c>
      <c r="N22" s="167"/>
      <c r="O22" s="166">
        <f>SUM(O4:O21)</f>
        <v>0</v>
      </c>
      <c r="P22" s="167"/>
      <c r="Q22" s="166">
        <f>SUM(Q4:Q21)</f>
        <v>0</v>
      </c>
      <c r="R22" s="167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32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143"/>
      <c r="H3" s="143"/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50">
        <v>6519</v>
      </c>
      <c r="B4" s="156" t="s">
        <v>88</v>
      </c>
      <c r="C4" s="150">
        <v>96</v>
      </c>
      <c r="D4" s="38" t="s">
        <v>63</v>
      </c>
      <c r="E4" s="158"/>
      <c r="F4" s="158"/>
      <c r="G4" s="158"/>
      <c r="H4" s="158"/>
      <c r="I4" s="159">
        <v>8</v>
      </c>
      <c r="J4" s="159"/>
      <c r="K4" s="159">
        <v>6</v>
      </c>
      <c r="L4" s="159"/>
      <c r="M4" s="159">
        <v>5</v>
      </c>
      <c r="N4" s="159"/>
      <c r="O4" s="160"/>
      <c r="P4" s="161"/>
      <c r="Q4" s="162"/>
      <c r="R4" s="163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148">
        <v>6519</v>
      </c>
      <c r="B5" s="156" t="s">
        <v>88</v>
      </c>
      <c r="C5" s="148">
        <v>98</v>
      </c>
      <c r="D5" s="38"/>
      <c r="E5" s="158"/>
      <c r="F5" s="158"/>
      <c r="G5" s="158"/>
      <c r="H5" s="158"/>
      <c r="I5" s="168"/>
      <c r="J5" s="161"/>
      <c r="K5" s="168">
        <v>2</v>
      </c>
      <c r="L5" s="161"/>
      <c r="M5" s="168">
        <v>3</v>
      </c>
      <c r="N5" s="161"/>
      <c r="O5" s="160"/>
      <c r="P5" s="161"/>
      <c r="Q5" s="162"/>
      <c r="R5" s="163"/>
      <c r="S5" s="25">
        <f t="shared" ref="S5" si="1">E5+G5+I5+K5+M5+O5+Q5</f>
        <v>5</v>
      </c>
      <c r="T5" s="25">
        <f t="shared" si="0"/>
        <v>5</v>
      </c>
      <c r="U5" s="28"/>
      <c r="V5" s="28"/>
    </row>
    <row r="6" spans="1:22" x14ac:dyDescent="0.25">
      <c r="A6" s="136"/>
      <c r="B6" s="49"/>
      <c r="C6" s="116"/>
      <c r="D6" s="38"/>
      <c r="E6" s="158"/>
      <c r="F6" s="158"/>
      <c r="G6" s="158"/>
      <c r="H6" s="158"/>
      <c r="I6" s="168"/>
      <c r="J6" s="161"/>
      <c r="K6" s="168"/>
      <c r="L6" s="161"/>
      <c r="M6" s="168"/>
      <c r="N6" s="161"/>
      <c r="O6" s="160"/>
      <c r="P6" s="161"/>
      <c r="Q6" s="162"/>
      <c r="R6" s="163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36"/>
      <c r="B7" s="49"/>
      <c r="C7" s="131"/>
      <c r="D7" s="38"/>
      <c r="E7" s="158"/>
      <c r="F7" s="158"/>
      <c r="G7" s="158"/>
      <c r="H7" s="158"/>
      <c r="I7" s="168"/>
      <c r="J7" s="161"/>
      <c r="K7" s="168"/>
      <c r="L7" s="161"/>
      <c r="M7" s="168"/>
      <c r="N7" s="161"/>
      <c r="O7" s="160"/>
      <c r="P7" s="161"/>
      <c r="Q7" s="162"/>
      <c r="R7" s="163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36"/>
      <c r="B8" s="49"/>
      <c r="C8" s="47"/>
      <c r="D8" s="38"/>
      <c r="E8" s="158"/>
      <c r="F8" s="158"/>
      <c r="G8" s="158"/>
      <c r="H8" s="158"/>
      <c r="I8" s="168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36"/>
      <c r="B9" s="49"/>
      <c r="C9" s="47"/>
      <c r="D9" s="38"/>
      <c r="E9" s="164"/>
      <c r="F9" s="165"/>
      <c r="G9" s="164"/>
      <c r="H9" s="165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36"/>
      <c r="B10" s="47"/>
      <c r="C10" s="47"/>
      <c r="D10" s="38"/>
      <c r="E10" s="164"/>
      <c r="F10" s="165"/>
      <c r="G10" s="164"/>
      <c r="H10" s="165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41"/>
      <c r="B11" s="49"/>
      <c r="C11" s="141"/>
      <c r="D11" s="38"/>
      <c r="E11" s="158"/>
      <c r="F11" s="158"/>
      <c r="G11" s="158"/>
      <c r="H11" s="158"/>
      <c r="I11" s="168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58"/>
      <c r="F12" s="158"/>
      <c r="G12" s="158"/>
      <c r="H12" s="158"/>
      <c r="I12" s="168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64"/>
      <c r="F13" s="165"/>
      <c r="G13" s="164"/>
      <c r="H13" s="165"/>
      <c r="I13" s="168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8"/>
      <c r="F14" s="158"/>
      <c r="G14" s="158"/>
      <c r="H14" s="158"/>
      <c r="I14" s="168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8"/>
      <c r="F15" s="158"/>
      <c r="G15" s="158"/>
      <c r="H15" s="158"/>
      <c r="I15" s="168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64"/>
      <c r="F16" s="165"/>
      <c r="G16" s="164"/>
      <c r="H16" s="165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3"/>
      <c r="B17" s="113"/>
      <c r="C17" s="113"/>
      <c r="D17" s="27"/>
      <c r="E17" s="164"/>
      <c r="F17" s="165"/>
      <c r="G17" s="164"/>
      <c r="H17" s="165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4">
        <v>8</v>
      </c>
      <c r="H18" s="165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4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8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0">
        <v>6519</v>
      </c>
      <c r="B4" s="156" t="s">
        <v>88</v>
      </c>
      <c r="C4" s="130" t="s">
        <v>84</v>
      </c>
      <c r="D4" s="38" t="s">
        <v>85</v>
      </c>
      <c r="E4" s="158"/>
      <c r="F4" s="158"/>
      <c r="G4" s="159">
        <v>5</v>
      </c>
      <c r="H4" s="159"/>
      <c r="I4" s="159">
        <v>7</v>
      </c>
      <c r="J4" s="159"/>
      <c r="K4" s="159">
        <v>6</v>
      </c>
      <c r="L4" s="159"/>
      <c r="M4" s="159">
        <v>3</v>
      </c>
      <c r="N4" s="159"/>
      <c r="O4" s="160"/>
      <c r="P4" s="161"/>
      <c r="Q4" s="162"/>
      <c r="R4" s="163"/>
      <c r="S4" s="25">
        <f t="shared" ref="S4" si="0">E4+G4+I4+K4+M4+O4+Q4</f>
        <v>21</v>
      </c>
      <c r="T4" s="25">
        <f t="shared" ref="T4" si="1">SUM(S4-U4-V4)</f>
        <v>21</v>
      </c>
      <c r="U4" s="28"/>
      <c r="V4" s="28"/>
    </row>
    <row r="5" spans="1:22" ht="15.75" customHeight="1" x14ac:dyDescent="0.25">
      <c r="A5" s="145">
        <v>6538</v>
      </c>
      <c r="B5" s="156" t="s">
        <v>89</v>
      </c>
      <c r="C5" s="145"/>
      <c r="D5" s="38" t="s">
        <v>79</v>
      </c>
      <c r="E5" s="158"/>
      <c r="F5" s="158"/>
      <c r="G5" s="159">
        <v>2</v>
      </c>
      <c r="H5" s="159"/>
      <c r="I5" s="160"/>
      <c r="J5" s="161"/>
      <c r="K5" s="160">
        <v>1</v>
      </c>
      <c r="L5" s="161"/>
      <c r="M5" s="160">
        <v>4</v>
      </c>
      <c r="N5" s="161"/>
      <c r="O5" s="160"/>
      <c r="P5" s="161"/>
      <c r="Q5" s="162"/>
      <c r="R5" s="163"/>
      <c r="S5" s="25">
        <f t="shared" ref="S5" si="2">E5+G5+I5+K5+M5+O5+Q5</f>
        <v>7</v>
      </c>
      <c r="T5" s="25">
        <f t="shared" ref="T5" si="3">SUM(S5-U5-V5)</f>
        <v>7</v>
      </c>
      <c r="U5" s="28"/>
      <c r="V5" s="28"/>
    </row>
    <row r="6" spans="1:22" x14ac:dyDescent="0.25">
      <c r="A6" s="153"/>
      <c r="B6" s="49"/>
      <c r="C6" s="153"/>
      <c r="D6" s="38"/>
      <c r="E6" s="158"/>
      <c r="F6" s="158"/>
      <c r="G6" s="159"/>
      <c r="H6" s="159"/>
      <c r="I6" s="160"/>
      <c r="J6" s="161"/>
      <c r="K6" s="160"/>
      <c r="L6" s="161"/>
      <c r="M6" s="160"/>
      <c r="N6" s="161"/>
      <c r="O6" s="160"/>
      <c r="P6" s="161"/>
      <c r="Q6" s="162"/>
      <c r="R6" s="163"/>
      <c r="S6" s="25">
        <f t="shared" ref="S6:S24" si="4">E6+G6+I6+K6+M6+O6+Q6</f>
        <v>0</v>
      </c>
      <c r="T6" s="25">
        <f t="shared" ref="T6:T21" si="5">SUM(S6-U6-V6)</f>
        <v>0</v>
      </c>
      <c r="U6" s="28"/>
      <c r="V6" s="28"/>
    </row>
    <row r="7" spans="1:22" x14ac:dyDescent="0.25">
      <c r="A7" s="153"/>
      <c r="B7" s="49"/>
      <c r="C7" s="153"/>
      <c r="D7" s="38"/>
      <c r="E7" s="158"/>
      <c r="F7" s="158"/>
      <c r="G7" s="159"/>
      <c r="H7" s="159"/>
      <c r="I7" s="160"/>
      <c r="J7" s="161"/>
      <c r="K7" s="160"/>
      <c r="L7" s="161"/>
      <c r="M7" s="160"/>
      <c r="N7" s="161"/>
      <c r="O7" s="160"/>
      <c r="P7" s="161"/>
      <c r="Q7" s="162"/>
      <c r="R7" s="163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53"/>
      <c r="B8" s="49"/>
      <c r="C8" s="153"/>
      <c r="D8" s="38"/>
      <c r="E8" s="158"/>
      <c r="F8" s="158"/>
      <c r="G8" s="159"/>
      <c r="H8" s="159"/>
      <c r="I8" s="160"/>
      <c r="J8" s="161"/>
      <c r="K8" s="159"/>
      <c r="L8" s="159"/>
      <c r="M8" s="160"/>
      <c r="N8" s="161"/>
      <c r="O8" s="160"/>
      <c r="P8" s="161"/>
      <c r="Q8" s="162"/>
      <c r="R8" s="163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53"/>
      <c r="B9" s="49"/>
      <c r="C9" s="153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18"/>
      <c r="B10" s="49"/>
      <c r="C10" s="47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9"/>
      <c r="B11" s="49"/>
      <c r="C11" s="119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9"/>
      <c r="B12" s="49"/>
      <c r="C12" s="119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4"/>
      <c r="B13" s="49"/>
      <c r="C13" s="114"/>
      <c r="D13" s="38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4"/>
      <c r="B18" s="47"/>
      <c r="C18" s="47"/>
      <c r="D18" s="27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1"/>
      <c r="B19" s="101"/>
      <c r="C19" s="101"/>
      <c r="D19" s="27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3"/>
      <c r="B20" s="113"/>
      <c r="C20" s="113"/>
      <c r="D20" s="27"/>
      <c r="E20" s="164"/>
      <c r="F20" s="165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4">
        <v>3600</v>
      </c>
      <c r="B21" s="104" t="s">
        <v>87</v>
      </c>
      <c r="C21" s="104"/>
      <c r="D21" s="27" t="s">
        <v>65</v>
      </c>
      <c r="E21" s="164"/>
      <c r="F21" s="165"/>
      <c r="G21" s="160">
        <v>1</v>
      </c>
      <c r="H21" s="161"/>
      <c r="I21" s="160">
        <v>1</v>
      </c>
      <c r="J21" s="161"/>
      <c r="K21" s="160">
        <v>1</v>
      </c>
      <c r="L21" s="161"/>
      <c r="M21" s="160">
        <v>1</v>
      </c>
      <c r="N21" s="161"/>
      <c r="O21" s="160"/>
      <c r="P21" s="161"/>
      <c r="Q21" s="162"/>
      <c r="R21" s="163"/>
      <c r="S21" s="25">
        <f t="shared" si="4"/>
        <v>4</v>
      </c>
      <c r="T21" s="25">
        <f t="shared" si="5"/>
        <v>4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64"/>
      <c r="F22" s="165"/>
      <c r="G22" s="160"/>
      <c r="H22" s="161"/>
      <c r="I22" s="160"/>
      <c r="J22" s="161"/>
      <c r="K22" s="160"/>
      <c r="L22" s="161"/>
      <c r="M22" s="160"/>
      <c r="N22" s="161"/>
      <c r="O22" s="162"/>
      <c r="P22" s="163"/>
      <c r="Q22" s="162"/>
      <c r="R22" s="163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64">
        <v>8</v>
      </c>
      <c r="F23" s="165"/>
      <c r="G23" s="160"/>
      <c r="H23" s="161"/>
      <c r="I23" s="160"/>
      <c r="J23" s="161"/>
      <c r="K23" s="160"/>
      <c r="L23" s="161"/>
      <c r="M23" s="160"/>
      <c r="N23" s="161"/>
      <c r="O23" s="162"/>
      <c r="P23" s="163"/>
      <c r="Q23" s="162"/>
      <c r="R23" s="163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2"/>
      <c r="J25" s="103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f>SUM(T21)</f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50">
        <v>6538</v>
      </c>
      <c r="B4" s="156" t="s">
        <v>89</v>
      </c>
      <c r="C4" s="150"/>
      <c r="D4" s="38" t="s">
        <v>79</v>
      </c>
      <c r="E4" s="164"/>
      <c r="F4" s="165"/>
      <c r="G4" s="160">
        <v>7</v>
      </c>
      <c r="H4" s="161"/>
      <c r="I4" s="160">
        <v>5</v>
      </c>
      <c r="J4" s="161"/>
      <c r="K4" s="160">
        <v>3</v>
      </c>
      <c r="L4" s="161"/>
      <c r="M4" s="160">
        <v>3</v>
      </c>
      <c r="N4" s="161"/>
      <c r="O4" s="159"/>
      <c r="P4" s="159"/>
      <c r="Q4" s="183"/>
      <c r="R4" s="183"/>
      <c r="S4" s="25">
        <f t="shared" ref="S4:S11" si="0">E4+G4+I4+K4+M4+O4+Q4</f>
        <v>18</v>
      </c>
      <c r="T4" s="25">
        <f t="shared" ref="T4:T11" si="1">SUM(S4-U4-V4)</f>
        <v>18</v>
      </c>
      <c r="U4" s="28"/>
      <c r="V4" s="28"/>
    </row>
    <row r="5" spans="1:22" x14ac:dyDescent="0.25">
      <c r="A5" s="153">
        <v>6519</v>
      </c>
      <c r="B5" s="156" t="s">
        <v>88</v>
      </c>
      <c r="C5" s="153" t="s">
        <v>84</v>
      </c>
      <c r="D5" s="38" t="s">
        <v>85</v>
      </c>
      <c r="E5" s="164"/>
      <c r="F5" s="165"/>
      <c r="G5" s="160"/>
      <c r="H5" s="161"/>
      <c r="I5" s="160">
        <v>2</v>
      </c>
      <c r="J5" s="161"/>
      <c r="K5" s="160">
        <v>4</v>
      </c>
      <c r="L5" s="161"/>
      <c r="M5" s="159">
        <v>4</v>
      </c>
      <c r="N5" s="159"/>
      <c r="O5" s="159"/>
      <c r="P5" s="159"/>
      <c r="Q5" s="183"/>
      <c r="R5" s="183"/>
      <c r="S5" s="25">
        <f t="shared" si="0"/>
        <v>10</v>
      </c>
      <c r="T5" s="25">
        <f t="shared" si="1"/>
        <v>10</v>
      </c>
      <c r="U5" s="28"/>
      <c r="V5" s="28"/>
    </row>
    <row r="6" spans="1:22" x14ac:dyDescent="0.25">
      <c r="A6" s="153"/>
      <c r="B6" s="49"/>
      <c r="C6" s="153"/>
      <c r="D6" s="38"/>
      <c r="E6" s="164"/>
      <c r="F6" s="165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83"/>
      <c r="R6" s="18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3"/>
      <c r="B7" s="49"/>
      <c r="C7" s="153"/>
      <c r="D7" s="38"/>
      <c r="E7" s="164"/>
      <c r="F7" s="165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83"/>
      <c r="R7" s="18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1"/>
      <c r="B8" s="49"/>
      <c r="C8" s="121"/>
      <c r="D8" s="38"/>
      <c r="E8" s="164"/>
      <c r="F8" s="165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83"/>
      <c r="R8" s="18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1"/>
      <c r="B9" s="49"/>
      <c r="C9" s="121"/>
      <c r="D9" s="38"/>
      <c r="E9" s="164"/>
      <c r="F9" s="165"/>
      <c r="G9" s="159"/>
      <c r="H9" s="159"/>
      <c r="I9" s="168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1"/>
      <c r="B10" s="49"/>
      <c r="C10" s="121"/>
      <c r="D10" s="38"/>
      <c r="E10" s="164"/>
      <c r="F10" s="165"/>
      <c r="G10" s="159"/>
      <c r="H10" s="159"/>
      <c r="I10" s="168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9"/>
      <c r="B11" s="49"/>
      <c r="C11" s="109"/>
      <c r="D11" s="38"/>
      <c r="E11" s="158"/>
      <c r="F11" s="158"/>
      <c r="G11" s="159"/>
      <c r="H11" s="159"/>
      <c r="I11" s="168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7"/>
      <c r="B12" s="49"/>
      <c r="C12" s="47"/>
      <c r="D12" s="38"/>
      <c r="E12" s="158"/>
      <c r="F12" s="158"/>
      <c r="G12" s="159"/>
      <c r="H12" s="159"/>
      <c r="I12" s="168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13"/>
      <c r="B13" s="49"/>
      <c r="C13" s="47"/>
      <c r="D13" s="38"/>
      <c r="E13" s="158"/>
      <c r="F13" s="158"/>
      <c r="G13" s="159"/>
      <c r="H13" s="159"/>
      <c r="I13" s="168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58"/>
      <c r="F14" s="158"/>
      <c r="G14" s="159"/>
      <c r="H14" s="159"/>
      <c r="I14" s="168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3"/>
      <c r="B15" s="49"/>
      <c r="C15" s="113"/>
      <c r="D15" s="38"/>
      <c r="E15" s="158"/>
      <c r="F15" s="158"/>
      <c r="G15" s="159"/>
      <c r="H15" s="159"/>
      <c r="I15" s="168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3"/>
      <c r="B16" s="49"/>
      <c r="C16" s="113"/>
      <c r="D16" s="38"/>
      <c r="E16" s="158"/>
      <c r="F16" s="158"/>
      <c r="G16" s="159"/>
      <c r="H16" s="159"/>
      <c r="I16" s="168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64"/>
      <c r="F17" s="165"/>
      <c r="G17" s="160"/>
      <c r="H17" s="161"/>
      <c r="I17" s="168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5"/>
      <c r="B18" s="47"/>
      <c r="C18" s="47"/>
      <c r="D18" s="27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9"/>
      <c r="B19" s="47"/>
      <c r="C19" s="47"/>
      <c r="D19" s="27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49">
        <v>3600</v>
      </c>
      <c r="B20" s="149" t="s">
        <v>87</v>
      </c>
      <c r="C20" s="48"/>
      <c r="D20" s="38" t="s">
        <v>73</v>
      </c>
      <c r="E20" s="164"/>
      <c r="F20" s="165"/>
      <c r="G20" s="160"/>
      <c r="H20" s="161"/>
      <c r="I20" s="168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13"/>
      <c r="B21" s="113"/>
      <c r="C21" s="113"/>
      <c r="D21" s="27"/>
      <c r="E21" s="164"/>
      <c r="F21" s="165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6">
        <v>3600</v>
      </c>
      <c r="B22" s="105" t="s">
        <v>87</v>
      </c>
      <c r="C22" s="105"/>
      <c r="D22" s="27" t="s">
        <v>65</v>
      </c>
      <c r="E22" s="164"/>
      <c r="F22" s="165"/>
      <c r="G22" s="160">
        <v>1</v>
      </c>
      <c r="H22" s="161"/>
      <c r="I22" s="160">
        <v>1</v>
      </c>
      <c r="J22" s="161"/>
      <c r="K22" s="160">
        <v>1</v>
      </c>
      <c r="L22" s="161"/>
      <c r="M22" s="160">
        <v>1</v>
      </c>
      <c r="N22" s="161"/>
      <c r="O22" s="160"/>
      <c r="P22" s="161"/>
      <c r="Q22" s="162"/>
      <c r="R22" s="163"/>
      <c r="S22" s="25">
        <f t="shared" si="5"/>
        <v>4</v>
      </c>
      <c r="T22" s="25">
        <f t="shared" si="4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64"/>
      <c r="F23" s="165"/>
      <c r="G23" s="160"/>
      <c r="H23" s="161"/>
      <c r="I23" s="160"/>
      <c r="J23" s="161"/>
      <c r="K23" s="160"/>
      <c r="L23" s="161"/>
      <c r="M23" s="160"/>
      <c r="N23" s="161"/>
      <c r="O23" s="162"/>
      <c r="P23" s="163"/>
      <c r="Q23" s="162"/>
      <c r="R23" s="163"/>
      <c r="S23" s="25">
        <f t="shared" si="5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64">
        <v>8</v>
      </c>
      <c r="F24" s="165"/>
      <c r="G24" s="160"/>
      <c r="H24" s="161"/>
      <c r="I24" s="160"/>
      <c r="J24" s="161"/>
      <c r="K24" s="160"/>
      <c r="L24" s="161"/>
      <c r="M24" s="160"/>
      <c r="N24" s="161"/>
      <c r="O24" s="162"/>
      <c r="P24" s="163"/>
      <c r="Q24" s="162"/>
      <c r="R24" s="163"/>
      <c r="S24" s="25">
        <f t="shared" si="5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66">
        <f>SUM(E4:E24)</f>
        <v>8</v>
      </c>
      <c r="F25" s="167"/>
      <c r="G25" s="166">
        <f>SUM(G4:G24)</f>
        <v>8</v>
      </c>
      <c r="H25" s="167"/>
      <c r="I25" s="166">
        <f>SUM(I4:I24)</f>
        <v>8</v>
      </c>
      <c r="J25" s="167"/>
      <c r="K25" s="166">
        <f>SUM(K4:K24)</f>
        <v>8</v>
      </c>
      <c r="L25" s="167"/>
      <c r="M25" s="166">
        <f>SUM(M4:M24)</f>
        <v>8</v>
      </c>
      <c r="N25" s="167"/>
      <c r="O25" s="166">
        <f>SUM(O4:O24)</f>
        <v>0</v>
      </c>
      <c r="P25" s="167"/>
      <c r="Q25" s="166">
        <f>SUM(Q4:Q24)</f>
        <v>0</v>
      </c>
      <c r="R25" s="167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SUM(T22)</f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49"/>
      <c r="B4" s="49"/>
      <c r="C4" s="149"/>
      <c r="D4" s="38"/>
      <c r="E4" s="164"/>
      <c r="F4" s="165"/>
      <c r="G4" s="164"/>
      <c r="H4" s="165"/>
      <c r="I4" s="184"/>
      <c r="J4" s="165"/>
      <c r="K4" s="164"/>
      <c r="L4" s="165"/>
      <c r="M4" s="164"/>
      <c r="N4" s="165"/>
      <c r="O4" s="160"/>
      <c r="P4" s="161"/>
      <c r="Q4" s="162"/>
      <c r="R4" s="163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64"/>
      <c r="F5" s="165"/>
      <c r="G5" s="164"/>
      <c r="H5" s="165"/>
      <c r="I5" s="184"/>
      <c r="J5" s="165"/>
      <c r="K5" s="164"/>
      <c r="L5" s="165"/>
      <c r="M5" s="164"/>
      <c r="N5" s="165"/>
      <c r="O5" s="160"/>
      <c r="P5" s="161"/>
      <c r="Q5" s="162"/>
      <c r="R5" s="16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64"/>
      <c r="F6" s="165"/>
      <c r="G6" s="164"/>
      <c r="H6" s="165"/>
      <c r="I6" s="164"/>
      <c r="J6" s="165"/>
      <c r="K6" s="164"/>
      <c r="L6" s="165"/>
      <c r="M6" s="164"/>
      <c r="N6" s="165"/>
      <c r="O6" s="160"/>
      <c r="P6" s="161"/>
      <c r="Q6" s="162"/>
      <c r="R6" s="16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64"/>
      <c r="F7" s="165"/>
      <c r="G7" s="164"/>
      <c r="H7" s="165"/>
      <c r="I7" s="164"/>
      <c r="J7" s="165"/>
      <c r="K7" s="164"/>
      <c r="L7" s="165"/>
      <c r="M7" s="164"/>
      <c r="N7" s="165"/>
      <c r="O7" s="160"/>
      <c r="P7" s="161"/>
      <c r="Q7" s="162"/>
      <c r="R7" s="16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64"/>
      <c r="F8" s="165"/>
      <c r="G8" s="164"/>
      <c r="H8" s="165"/>
      <c r="I8" s="164"/>
      <c r="J8" s="165"/>
      <c r="K8" s="164"/>
      <c r="L8" s="165"/>
      <c r="M8" s="164"/>
      <c r="N8" s="165"/>
      <c r="O8" s="160"/>
      <c r="P8" s="161"/>
      <c r="Q8" s="162"/>
      <c r="R8" s="16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0"/>
      <c r="P9" s="161"/>
      <c r="Q9" s="162"/>
      <c r="R9" s="16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0"/>
      <c r="P10" s="161"/>
      <c r="Q10" s="162"/>
      <c r="R10" s="16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0"/>
      <c r="P11" s="161"/>
      <c r="Q11" s="162"/>
      <c r="R11" s="16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0"/>
      <c r="P12" s="161"/>
      <c r="Q12" s="162"/>
      <c r="R12" s="16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0"/>
      <c r="P13" s="161"/>
      <c r="Q13" s="162"/>
      <c r="R13" s="163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8"/>
      <c r="B14" s="98"/>
      <c r="C14" s="98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0"/>
      <c r="P14" s="161"/>
      <c r="Q14" s="162"/>
      <c r="R14" s="16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0"/>
      <c r="P15" s="161"/>
      <c r="Q15" s="162"/>
      <c r="R15" s="16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2"/>
      <c r="B16" s="112"/>
      <c r="C16" s="112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0"/>
      <c r="P16" s="161"/>
      <c r="Q16" s="162"/>
      <c r="R16" s="16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0"/>
      <c r="B17" s="120"/>
      <c r="C17" s="120"/>
      <c r="D17" s="38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0"/>
      <c r="P17" s="161"/>
      <c r="Q17" s="162"/>
      <c r="R17" s="16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4"/>
      <c r="B18" s="104"/>
      <c r="C18" s="104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0"/>
      <c r="P18" s="161"/>
      <c r="Q18" s="162"/>
      <c r="R18" s="16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04"/>
      <c r="B19" s="104"/>
      <c r="C19" s="104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0"/>
      <c r="P19" s="161"/>
      <c r="Q19" s="162"/>
      <c r="R19" s="16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05"/>
      <c r="B20" s="105"/>
      <c r="C20" s="105"/>
      <c r="D20" s="27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0"/>
      <c r="P20" s="161"/>
      <c r="Q20" s="162"/>
      <c r="R20" s="163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05"/>
      <c r="B21" s="105"/>
      <c r="C21" s="105"/>
      <c r="D21" s="27"/>
      <c r="E21" s="164"/>
      <c r="F21" s="165"/>
      <c r="G21" s="164"/>
      <c r="H21" s="165"/>
      <c r="I21" s="164"/>
      <c r="J21" s="165"/>
      <c r="K21" s="164"/>
      <c r="L21" s="165"/>
      <c r="M21" s="164"/>
      <c r="N21" s="165"/>
      <c r="O21" s="160"/>
      <c r="P21" s="161"/>
      <c r="Q21" s="162"/>
      <c r="R21" s="163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64"/>
      <c r="F22" s="165"/>
      <c r="G22" s="164">
        <v>8</v>
      </c>
      <c r="H22" s="165"/>
      <c r="I22" s="164">
        <v>8</v>
      </c>
      <c r="J22" s="165"/>
      <c r="K22" s="164">
        <v>8</v>
      </c>
      <c r="L22" s="165"/>
      <c r="M22" s="164">
        <v>8</v>
      </c>
      <c r="N22" s="165"/>
      <c r="O22" s="162"/>
      <c r="P22" s="163"/>
      <c r="Q22" s="162"/>
      <c r="R22" s="163"/>
      <c r="S22" s="25">
        <f t="shared" ref="S22:S23" si="2">E22+G22+I22+K22+M22+O22+Q22</f>
        <v>32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64">
        <v>8</v>
      </c>
      <c r="F23" s="165"/>
      <c r="G23" s="160"/>
      <c r="H23" s="161"/>
      <c r="I23" s="160"/>
      <c r="J23" s="161"/>
      <c r="K23" s="160"/>
      <c r="L23" s="161"/>
      <c r="M23" s="160"/>
      <c r="N23" s="161"/>
      <c r="O23" s="162"/>
      <c r="P23" s="163"/>
      <c r="Q23" s="162"/>
      <c r="R23" s="163"/>
      <c r="S23" s="25">
        <f t="shared" si="2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32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58</v>
      </c>
      <c r="B1" s="15"/>
      <c r="C1" s="15"/>
      <c r="S1" s="16"/>
    </row>
    <row r="2" spans="1:22" s="22" customFormat="1" x14ac:dyDescent="0.25">
      <c r="A2" s="18" t="str">
        <f>Analysis!A3</f>
        <v>W/E 05.06.2016</v>
      </c>
      <c r="B2" s="61"/>
      <c r="C2" s="61"/>
      <c r="D2" s="61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50">
        <v>6538</v>
      </c>
      <c r="B4" s="156" t="s">
        <v>86</v>
      </c>
      <c r="C4" s="150">
        <v>6</v>
      </c>
      <c r="D4" s="38" t="s">
        <v>66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8</v>
      </c>
      <c r="N4" s="159"/>
      <c r="O4" s="160"/>
      <c r="P4" s="161"/>
      <c r="Q4" s="162"/>
      <c r="R4" s="163"/>
      <c r="S4" s="25">
        <f>E4+G4+I4+K4+M4+O4+Q4</f>
        <v>32</v>
      </c>
      <c r="T4" s="25">
        <f t="shared" ref="T4:T21" si="0">SUM(S4-U4-V4)</f>
        <v>32</v>
      </c>
      <c r="U4" s="28"/>
      <c r="V4" s="28"/>
    </row>
    <row r="5" spans="1:22" x14ac:dyDescent="0.25">
      <c r="A5" s="142"/>
      <c r="B5" s="49"/>
      <c r="C5" s="142"/>
      <c r="D5" s="38"/>
      <c r="E5" s="164"/>
      <c r="F5" s="165"/>
      <c r="G5" s="160"/>
      <c r="H5" s="161"/>
      <c r="I5" s="160"/>
      <c r="J5" s="161"/>
      <c r="K5" s="160"/>
      <c r="L5" s="161"/>
      <c r="M5" s="160"/>
      <c r="N5" s="161"/>
      <c r="O5" s="160"/>
      <c r="P5" s="161"/>
      <c r="Q5" s="162"/>
      <c r="R5" s="16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42"/>
      <c r="B6" s="49"/>
      <c r="C6" s="142"/>
      <c r="D6" s="38"/>
      <c r="E6" s="164"/>
      <c r="F6" s="165"/>
      <c r="G6" s="160"/>
      <c r="H6" s="161"/>
      <c r="I6" s="160"/>
      <c r="J6" s="161"/>
      <c r="K6" s="160"/>
      <c r="L6" s="161"/>
      <c r="M6" s="160"/>
      <c r="N6" s="161"/>
      <c r="O6" s="160"/>
      <c r="P6" s="161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1"/>
      <c r="B7" s="49"/>
      <c r="C7" s="121"/>
      <c r="D7" s="38"/>
      <c r="E7" s="164"/>
      <c r="F7" s="165"/>
      <c r="G7" s="160"/>
      <c r="H7" s="161"/>
      <c r="I7" s="160"/>
      <c r="J7" s="161"/>
      <c r="K7" s="160"/>
      <c r="L7" s="161"/>
      <c r="M7" s="160"/>
      <c r="N7" s="161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1"/>
      <c r="B8" s="49"/>
      <c r="C8" s="121"/>
      <c r="D8" s="38"/>
      <c r="E8" s="164"/>
      <c r="F8" s="165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1"/>
      <c r="B9" s="49"/>
      <c r="C9" s="121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05"/>
      <c r="B10" s="49"/>
      <c r="C10" s="105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7"/>
      <c r="B11" s="49"/>
      <c r="C11" s="107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7"/>
      <c r="B12" s="49"/>
      <c r="C12" s="107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9"/>
      <c r="B13" s="109"/>
      <c r="C13" s="48"/>
      <c r="D13" s="38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9"/>
      <c r="B14" s="109"/>
      <c r="C14" s="48"/>
      <c r="D14" s="38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1"/>
      <c r="B15" s="111"/>
      <c r="C15" s="48"/>
      <c r="D15" s="38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3"/>
      <c r="B16" s="113"/>
      <c r="C16" s="48"/>
      <c r="D16" s="38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3"/>
      <c r="B17" s="113" t="s">
        <v>87</v>
      </c>
      <c r="C17" s="48"/>
      <c r="D17" s="38" t="s">
        <v>64</v>
      </c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13"/>
      <c r="B18" s="113"/>
      <c r="C18" s="48"/>
      <c r="D18" s="38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9"/>
      <c r="B19" s="109"/>
      <c r="C19" s="48"/>
      <c r="D19" s="38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/>
      <c r="B20" s="89"/>
      <c r="C20" s="89"/>
      <c r="D20" s="27"/>
      <c r="E20" s="164"/>
      <c r="F20" s="165"/>
      <c r="G20" s="160"/>
      <c r="H20" s="161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88"/>
      <c r="B21" s="88"/>
      <c r="C21" s="88"/>
      <c r="D21" s="27"/>
      <c r="E21" s="164"/>
      <c r="F21" s="165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64"/>
      <c r="F22" s="165"/>
      <c r="G22" s="160"/>
      <c r="H22" s="161"/>
      <c r="I22" s="160"/>
      <c r="J22" s="161"/>
      <c r="K22" s="160"/>
      <c r="L22" s="161"/>
      <c r="M22" s="160"/>
      <c r="N22" s="161"/>
      <c r="O22" s="162"/>
      <c r="P22" s="163"/>
      <c r="Q22" s="162"/>
      <c r="R22" s="163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64">
        <v>8</v>
      </c>
      <c r="F23" s="165"/>
      <c r="G23" s="160"/>
      <c r="H23" s="161"/>
      <c r="I23" s="160"/>
      <c r="J23" s="161"/>
      <c r="K23" s="160"/>
      <c r="L23" s="161"/>
      <c r="M23" s="160"/>
      <c r="N23" s="161"/>
      <c r="O23" s="162"/>
      <c r="P23" s="163"/>
      <c r="Q23" s="162"/>
      <c r="R23" s="16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69" t="s">
        <v>15</v>
      </c>
      <c r="F2" s="169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50">
        <v>6519</v>
      </c>
      <c r="B4" s="156" t="s">
        <v>88</v>
      </c>
      <c r="C4" s="150" t="s">
        <v>77</v>
      </c>
      <c r="D4" s="38" t="s">
        <v>78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8</v>
      </c>
      <c r="N4" s="159"/>
      <c r="O4" s="160"/>
      <c r="P4" s="161"/>
      <c r="Q4" s="162"/>
      <c r="R4" s="163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150"/>
      <c r="B5" s="150"/>
      <c r="C5" s="150"/>
      <c r="D5" s="38"/>
      <c r="E5" s="158"/>
      <c r="F5" s="158"/>
      <c r="G5" s="159"/>
      <c r="H5" s="159"/>
      <c r="I5" s="159"/>
      <c r="J5" s="159"/>
      <c r="K5" s="159"/>
      <c r="L5" s="159"/>
      <c r="M5" s="159"/>
      <c r="N5" s="159"/>
      <c r="O5" s="160"/>
      <c r="P5" s="161"/>
      <c r="Q5" s="162"/>
      <c r="R5" s="16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0"/>
      <c r="B6" s="150"/>
      <c r="C6" s="150"/>
      <c r="D6" s="38"/>
      <c r="E6" s="158"/>
      <c r="F6" s="158"/>
      <c r="G6" s="159"/>
      <c r="H6" s="159"/>
      <c r="I6" s="159"/>
      <c r="J6" s="159"/>
      <c r="K6" s="159"/>
      <c r="L6" s="159"/>
      <c r="M6" s="159"/>
      <c r="N6" s="159"/>
      <c r="O6" s="160"/>
      <c r="P6" s="161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0"/>
      <c r="B7" s="150"/>
      <c r="C7" s="150"/>
      <c r="D7" s="38"/>
      <c r="E7" s="158"/>
      <c r="F7" s="158"/>
      <c r="G7" s="159"/>
      <c r="H7" s="159"/>
      <c r="I7" s="168"/>
      <c r="J7" s="161"/>
      <c r="K7" s="168"/>
      <c r="L7" s="161"/>
      <c r="M7" s="160"/>
      <c r="N7" s="161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5"/>
      <c r="B8" s="49"/>
      <c r="C8" s="135"/>
      <c r="D8" s="38"/>
      <c r="E8" s="158"/>
      <c r="F8" s="158"/>
      <c r="G8" s="159"/>
      <c r="H8" s="159"/>
      <c r="I8" s="168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6"/>
      <c r="B9" s="49"/>
      <c r="C9" s="137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6"/>
      <c r="B10" s="49"/>
      <c r="C10" s="137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9"/>
      <c r="C11" s="148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9"/>
      <c r="C12" s="47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9"/>
      <c r="B13" s="47"/>
      <c r="C13" s="47"/>
      <c r="D13" s="38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1"/>
      <c r="B17" s="27"/>
      <c r="C17" s="27"/>
      <c r="D17" s="27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8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50">
        <v>6519</v>
      </c>
      <c r="B4" s="156" t="s">
        <v>88</v>
      </c>
      <c r="C4" s="150">
        <v>102</v>
      </c>
      <c r="D4" s="38" t="s">
        <v>79</v>
      </c>
      <c r="E4" s="158"/>
      <c r="F4" s="158"/>
      <c r="G4" s="159">
        <v>7</v>
      </c>
      <c r="H4" s="159"/>
      <c r="I4" s="159"/>
      <c r="J4" s="159"/>
      <c r="K4" s="159"/>
      <c r="L4" s="159"/>
      <c r="M4" s="159"/>
      <c r="N4" s="159"/>
      <c r="O4" s="160"/>
      <c r="P4" s="161"/>
      <c r="Q4" s="162"/>
      <c r="R4" s="163"/>
      <c r="S4" s="25">
        <f>E4+G4+I4+K4+M4+O4+Q4</f>
        <v>7</v>
      </c>
      <c r="T4" s="25">
        <f t="shared" ref="T4:T23" si="0">SUM(S4-U4-V4)</f>
        <v>7</v>
      </c>
      <c r="U4" s="28"/>
      <c r="V4" s="28"/>
    </row>
    <row r="5" spans="1:22" x14ac:dyDescent="0.25">
      <c r="A5" s="150">
        <v>6519</v>
      </c>
      <c r="B5" s="156" t="s">
        <v>88</v>
      </c>
      <c r="C5" s="150">
        <v>104</v>
      </c>
      <c r="D5" s="38" t="s">
        <v>79</v>
      </c>
      <c r="E5" s="158"/>
      <c r="F5" s="158"/>
      <c r="G5" s="159">
        <v>1</v>
      </c>
      <c r="H5" s="159"/>
      <c r="I5" s="159">
        <v>2.75</v>
      </c>
      <c r="J5" s="159"/>
      <c r="K5" s="159"/>
      <c r="L5" s="159"/>
      <c r="M5" s="159"/>
      <c r="N5" s="159"/>
      <c r="O5" s="160"/>
      <c r="P5" s="161"/>
      <c r="Q5" s="162"/>
      <c r="R5" s="163"/>
      <c r="S5" s="25">
        <f t="shared" ref="S5:S26" si="1">E5+G5+I5+K5+M5+O5+Q5</f>
        <v>3.75</v>
      </c>
      <c r="T5" s="25">
        <f t="shared" si="0"/>
        <v>3.75</v>
      </c>
      <c r="U5" s="28"/>
      <c r="V5" s="28"/>
    </row>
    <row r="6" spans="1:22" x14ac:dyDescent="0.25">
      <c r="A6" s="150">
        <v>6519</v>
      </c>
      <c r="B6" s="156" t="s">
        <v>88</v>
      </c>
      <c r="C6" s="150">
        <v>106</v>
      </c>
      <c r="D6" s="38" t="s">
        <v>79</v>
      </c>
      <c r="E6" s="164"/>
      <c r="F6" s="165"/>
      <c r="G6" s="160"/>
      <c r="H6" s="161"/>
      <c r="I6" s="160">
        <v>3</v>
      </c>
      <c r="J6" s="161"/>
      <c r="K6" s="160"/>
      <c r="L6" s="161"/>
      <c r="M6" s="160"/>
      <c r="N6" s="161"/>
      <c r="O6" s="160"/>
      <c r="P6" s="161"/>
      <c r="Q6" s="162"/>
      <c r="R6" s="163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50">
        <v>6519</v>
      </c>
      <c r="B7" s="156" t="s">
        <v>88</v>
      </c>
      <c r="C7" s="150">
        <v>108</v>
      </c>
      <c r="D7" s="38" t="s">
        <v>79</v>
      </c>
      <c r="E7" s="158"/>
      <c r="F7" s="158"/>
      <c r="G7" s="160"/>
      <c r="H7" s="161"/>
      <c r="I7" s="160">
        <v>2.25</v>
      </c>
      <c r="J7" s="161"/>
      <c r="K7" s="160">
        <v>1.25</v>
      </c>
      <c r="L7" s="161"/>
      <c r="M7" s="160"/>
      <c r="N7" s="161"/>
      <c r="O7" s="160"/>
      <c r="P7" s="161"/>
      <c r="Q7" s="162"/>
      <c r="R7" s="16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150">
        <v>6538</v>
      </c>
      <c r="B8" s="156" t="s">
        <v>89</v>
      </c>
      <c r="C8" s="150">
        <v>7</v>
      </c>
      <c r="D8" s="38" t="s">
        <v>79</v>
      </c>
      <c r="E8" s="164"/>
      <c r="F8" s="165"/>
      <c r="G8" s="160"/>
      <c r="H8" s="161"/>
      <c r="I8" s="160"/>
      <c r="J8" s="161"/>
      <c r="K8" s="160">
        <v>4</v>
      </c>
      <c r="L8" s="161"/>
      <c r="M8" s="160"/>
      <c r="N8" s="161"/>
      <c r="O8" s="160"/>
      <c r="P8" s="161"/>
      <c r="Q8" s="162"/>
      <c r="R8" s="163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51">
        <v>6538</v>
      </c>
      <c r="B9" s="156" t="s">
        <v>89</v>
      </c>
      <c r="C9" s="151">
        <v>5</v>
      </c>
      <c r="D9" s="38" t="s">
        <v>80</v>
      </c>
      <c r="E9" s="164"/>
      <c r="F9" s="165"/>
      <c r="G9" s="160"/>
      <c r="H9" s="161"/>
      <c r="I9" s="160"/>
      <c r="J9" s="161"/>
      <c r="K9" s="160">
        <v>2.75</v>
      </c>
      <c r="L9" s="161"/>
      <c r="M9" s="160">
        <v>8</v>
      </c>
      <c r="N9" s="161"/>
      <c r="O9" s="160"/>
      <c r="P9" s="161"/>
      <c r="Q9" s="162"/>
      <c r="R9" s="163"/>
      <c r="S9" s="25">
        <f t="shared" si="1"/>
        <v>10.75</v>
      </c>
      <c r="T9" s="25">
        <f t="shared" si="0"/>
        <v>10.75</v>
      </c>
      <c r="U9" s="28"/>
      <c r="V9" s="28"/>
    </row>
    <row r="10" spans="1:22" x14ac:dyDescent="0.25">
      <c r="A10" s="151"/>
      <c r="B10" s="151"/>
      <c r="C10" s="48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9"/>
      <c r="C11" s="136"/>
      <c r="D11" s="38"/>
      <c r="E11" s="164"/>
      <c r="F11" s="165"/>
      <c r="G11" s="159"/>
      <c r="H11" s="159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9"/>
      <c r="C12" s="115"/>
      <c r="D12" s="38"/>
      <c r="E12" s="164"/>
      <c r="F12" s="165"/>
      <c r="G12" s="159"/>
      <c r="H12" s="159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5"/>
      <c r="B13" s="49"/>
      <c r="C13" s="115"/>
      <c r="D13" s="38"/>
      <c r="E13" s="164"/>
      <c r="F13" s="165"/>
      <c r="G13" s="159"/>
      <c r="H13" s="159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5"/>
      <c r="B14" s="49"/>
      <c r="C14" s="115"/>
      <c r="D14" s="38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16"/>
      <c r="B15" s="49"/>
      <c r="C15" s="116"/>
      <c r="D15" s="38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6"/>
      <c r="B16" s="49"/>
      <c r="C16" s="116"/>
      <c r="D16" s="38"/>
      <c r="E16" s="164"/>
      <c r="F16" s="165"/>
      <c r="G16" s="159"/>
      <c r="H16" s="159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64"/>
      <c r="F17" s="165"/>
      <c r="G17" s="159"/>
      <c r="H17" s="159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64"/>
      <c r="F18" s="165"/>
      <c r="G18" s="159"/>
      <c r="H18" s="159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64"/>
      <c r="F19" s="165"/>
      <c r="G19" s="159"/>
      <c r="H19" s="159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64"/>
      <c r="F20" s="165"/>
      <c r="G20" s="159"/>
      <c r="H20" s="159"/>
      <c r="I20" s="160"/>
      <c r="J20" s="161"/>
      <c r="K20" s="160"/>
      <c r="L20" s="161"/>
      <c r="M20" s="160"/>
      <c r="N20" s="161"/>
      <c r="O20" s="160"/>
      <c r="P20" s="161"/>
      <c r="Q20" s="162"/>
      <c r="R20" s="16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64"/>
      <c r="F21" s="165"/>
      <c r="G21" s="159"/>
      <c r="H21" s="159"/>
      <c r="I21" s="160"/>
      <c r="J21" s="161"/>
      <c r="K21" s="160"/>
      <c r="L21" s="161"/>
      <c r="M21" s="160"/>
      <c r="N21" s="161"/>
      <c r="O21" s="160"/>
      <c r="P21" s="161"/>
      <c r="Q21" s="162"/>
      <c r="R21" s="16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64"/>
      <c r="F22" s="165"/>
      <c r="G22" s="159"/>
      <c r="H22" s="159"/>
      <c r="I22" s="160"/>
      <c r="J22" s="161"/>
      <c r="K22" s="160"/>
      <c r="L22" s="161"/>
      <c r="M22" s="160"/>
      <c r="N22" s="161"/>
      <c r="O22" s="160"/>
      <c r="P22" s="161"/>
      <c r="Q22" s="162"/>
      <c r="R22" s="16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0"/>
      <c r="B23" s="110"/>
      <c r="C23" s="110"/>
      <c r="D23" s="27"/>
      <c r="E23" s="164"/>
      <c r="F23" s="165"/>
      <c r="G23" s="160"/>
      <c r="H23" s="161"/>
      <c r="I23" s="160"/>
      <c r="J23" s="161"/>
      <c r="K23" s="160"/>
      <c r="L23" s="161"/>
      <c r="M23" s="160"/>
      <c r="N23" s="161"/>
      <c r="O23" s="160"/>
      <c r="P23" s="161"/>
      <c r="Q23" s="162"/>
      <c r="R23" s="16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4"/>
      <c r="F24" s="165"/>
      <c r="G24" s="160"/>
      <c r="H24" s="161"/>
      <c r="I24" s="160"/>
      <c r="J24" s="161"/>
      <c r="K24" s="160"/>
      <c r="L24" s="161"/>
      <c r="M24" s="160"/>
      <c r="N24" s="161"/>
      <c r="O24" s="162"/>
      <c r="P24" s="163"/>
      <c r="Q24" s="162"/>
      <c r="R24" s="16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4">
        <v>8</v>
      </c>
      <c r="F25" s="165"/>
      <c r="G25" s="160"/>
      <c r="H25" s="161"/>
      <c r="I25" s="160"/>
      <c r="J25" s="161"/>
      <c r="K25" s="160"/>
      <c r="L25" s="161"/>
      <c r="M25" s="160"/>
      <c r="N25" s="161"/>
      <c r="O25" s="162"/>
      <c r="P25" s="163"/>
      <c r="Q25" s="162"/>
      <c r="R25" s="163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66">
        <f>SUM(E4:E25)</f>
        <v>8</v>
      </c>
      <c r="F26" s="167"/>
      <c r="G26" s="166">
        <f>SUM(G4:G25)</f>
        <v>8</v>
      </c>
      <c r="H26" s="167"/>
      <c r="I26" s="166">
        <f>SUM(I4:I25)</f>
        <v>8</v>
      </c>
      <c r="J26" s="167"/>
      <c r="K26" s="166">
        <f>SUM(K4:K25)</f>
        <v>8</v>
      </c>
      <c r="L26" s="167"/>
      <c r="M26" s="166">
        <f>SUM(M4:M25)</f>
        <v>8</v>
      </c>
      <c r="N26" s="167"/>
      <c r="O26" s="166">
        <f>SUM(O4:O25)</f>
        <v>0</v>
      </c>
      <c r="P26" s="167"/>
      <c r="Q26" s="166">
        <f>SUM(Q4:Q25)</f>
        <v>0</v>
      </c>
      <c r="R26" s="16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66"/>
      <c r="P3" s="52"/>
      <c r="Q3" s="53"/>
      <c r="R3" s="53"/>
      <c r="S3" s="25"/>
      <c r="T3" s="25"/>
      <c r="U3" s="26"/>
      <c r="V3" s="26"/>
    </row>
    <row r="4" spans="1:22" x14ac:dyDescent="0.25">
      <c r="A4" s="150">
        <v>6519</v>
      </c>
      <c r="B4" s="156" t="s">
        <v>88</v>
      </c>
      <c r="C4" s="150" t="s">
        <v>72</v>
      </c>
      <c r="D4" s="38" t="s">
        <v>71</v>
      </c>
      <c r="E4" s="164"/>
      <c r="F4" s="165"/>
      <c r="G4" s="164"/>
      <c r="H4" s="165"/>
      <c r="I4" s="164"/>
      <c r="J4" s="165"/>
      <c r="K4" s="164"/>
      <c r="L4" s="165"/>
      <c r="M4" s="164"/>
      <c r="N4" s="165"/>
      <c r="O4" s="160"/>
      <c r="P4" s="161"/>
      <c r="Q4" s="162"/>
      <c r="R4" s="163"/>
      <c r="S4" s="25">
        <f t="shared" ref="S4" si="0">E4+G4+I4+K4+M4+O4+Q4</f>
        <v>0</v>
      </c>
      <c r="T4" s="25">
        <f t="shared" ref="T4" si="1">SUM(S4-U4-V4)</f>
        <v>0</v>
      </c>
      <c r="U4" s="28"/>
      <c r="V4" s="28"/>
    </row>
    <row r="5" spans="1:22" x14ac:dyDescent="0.25">
      <c r="A5" s="108"/>
      <c r="B5" s="49"/>
      <c r="C5" s="108"/>
      <c r="D5" s="3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60"/>
      <c r="P5" s="161"/>
      <c r="Q5" s="162"/>
      <c r="R5" s="163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149"/>
      <c r="B6" s="49"/>
      <c r="C6" s="149"/>
      <c r="D6" s="38"/>
      <c r="E6" s="158"/>
      <c r="F6" s="158"/>
      <c r="G6" s="158"/>
      <c r="H6" s="158"/>
      <c r="I6" s="158"/>
      <c r="J6" s="158"/>
      <c r="K6" s="158"/>
      <c r="L6" s="158"/>
      <c r="M6" s="164"/>
      <c r="N6" s="165"/>
      <c r="O6" s="160"/>
      <c r="P6" s="161"/>
      <c r="Q6" s="162"/>
      <c r="R6" s="163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38"/>
      <c r="B7" s="49"/>
      <c r="C7" s="138"/>
      <c r="D7" s="38"/>
      <c r="E7" s="158"/>
      <c r="F7" s="158"/>
      <c r="G7" s="158"/>
      <c r="H7" s="158"/>
      <c r="I7" s="158"/>
      <c r="J7" s="158"/>
      <c r="K7" s="158"/>
      <c r="L7" s="158"/>
      <c r="M7" s="164"/>
      <c r="N7" s="165"/>
      <c r="O7" s="160"/>
      <c r="P7" s="161"/>
      <c r="Q7" s="162"/>
      <c r="R7" s="163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58"/>
      <c r="F8" s="158"/>
      <c r="G8" s="158"/>
      <c r="H8" s="158"/>
      <c r="I8" s="158"/>
      <c r="J8" s="158"/>
      <c r="K8" s="158"/>
      <c r="L8" s="158"/>
      <c r="M8" s="164"/>
      <c r="N8" s="165"/>
      <c r="O8" s="160"/>
      <c r="P8" s="161"/>
      <c r="Q8" s="162"/>
      <c r="R8" s="163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0"/>
      <c r="P9" s="161"/>
      <c r="Q9" s="162"/>
      <c r="R9" s="16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0"/>
      <c r="P10" s="161"/>
      <c r="Q10" s="162"/>
      <c r="R10" s="16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0"/>
      <c r="P11" s="161"/>
      <c r="Q11" s="162"/>
      <c r="R11" s="16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0"/>
      <c r="P12" s="161"/>
      <c r="Q12" s="162"/>
      <c r="R12" s="16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0"/>
      <c r="P13" s="161"/>
      <c r="Q13" s="162"/>
      <c r="R13" s="16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0"/>
      <c r="P14" s="161"/>
      <c r="Q14" s="162"/>
      <c r="R14" s="16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0"/>
      <c r="P15" s="161"/>
      <c r="Q15" s="162"/>
      <c r="R15" s="16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0"/>
      <c r="P16" s="161"/>
      <c r="Q16" s="162"/>
      <c r="R16" s="16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0"/>
      <c r="P17" s="161"/>
      <c r="Q17" s="162"/>
      <c r="R17" s="16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9"/>
      <c r="B18" s="139"/>
      <c r="C18" s="139"/>
      <c r="D18" s="27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0"/>
      <c r="P18" s="161"/>
      <c r="Q18" s="162"/>
      <c r="R18" s="16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4"/>
      <c r="B19" s="134"/>
      <c r="C19" s="134"/>
      <c r="D19" s="38"/>
      <c r="E19" s="164"/>
      <c r="F19" s="165"/>
      <c r="G19" s="158"/>
      <c r="H19" s="158"/>
      <c r="I19" s="164"/>
      <c r="J19" s="165"/>
      <c r="K19" s="164"/>
      <c r="L19" s="165"/>
      <c r="M19" s="164"/>
      <c r="N19" s="165"/>
      <c r="O19" s="160"/>
      <c r="P19" s="161"/>
      <c r="Q19" s="162"/>
      <c r="R19" s="16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0"/>
      <c r="B20" s="110"/>
      <c r="C20" s="110"/>
      <c r="D20" s="27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0"/>
      <c r="P20" s="161"/>
      <c r="Q20" s="162"/>
      <c r="R20" s="16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64"/>
      <c r="F21" s="165"/>
      <c r="G21" s="164">
        <v>8</v>
      </c>
      <c r="H21" s="165"/>
      <c r="I21" s="164">
        <v>8</v>
      </c>
      <c r="J21" s="165"/>
      <c r="K21" s="164">
        <v>8</v>
      </c>
      <c r="L21" s="165"/>
      <c r="M21" s="164">
        <v>8</v>
      </c>
      <c r="N21" s="165"/>
      <c r="O21" s="162"/>
      <c r="P21" s="163"/>
      <c r="Q21" s="162"/>
      <c r="R21" s="163"/>
      <c r="S21" s="25">
        <f t="shared" si="2"/>
        <v>32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64">
        <v>8</v>
      </c>
      <c r="F22" s="165"/>
      <c r="G22" s="160"/>
      <c r="H22" s="161"/>
      <c r="I22" s="160"/>
      <c r="J22" s="161"/>
      <c r="K22" s="160"/>
      <c r="L22" s="161"/>
      <c r="M22" s="160"/>
      <c r="N22" s="161"/>
      <c r="O22" s="162"/>
      <c r="P22" s="163"/>
      <c r="Q22" s="162"/>
      <c r="R22" s="163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66">
        <f>SUM(E4:E22)</f>
        <v>8</v>
      </c>
      <c r="F23" s="167"/>
      <c r="G23" s="166">
        <f>SUM(G4:G22)</f>
        <v>8</v>
      </c>
      <c r="H23" s="167"/>
      <c r="I23" s="166">
        <f>SUM(I4:I22)</f>
        <v>8</v>
      </c>
      <c r="J23" s="167"/>
      <c r="K23" s="166">
        <f>SUM(K4:K22)</f>
        <v>8</v>
      </c>
      <c r="L23" s="167"/>
      <c r="M23" s="166">
        <f>SUM(M4:M22)</f>
        <v>8</v>
      </c>
      <c r="N23" s="167"/>
      <c r="O23" s="166">
        <f>SUM(O4:O22)</f>
        <v>0</v>
      </c>
      <c r="P23" s="167"/>
      <c r="Q23" s="166">
        <f>SUM(Q4:Q22)</f>
        <v>0</v>
      </c>
      <c r="R23" s="167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32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05.06.2016</v>
      </c>
      <c r="B2" s="58"/>
      <c r="C2" s="58"/>
      <c r="D2" s="58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150">
        <v>6519</v>
      </c>
      <c r="B4" s="156" t="s">
        <v>88</v>
      </c>
      <c r="C4" s="150">
        <v>100</v>
      </c>
      <c r="D4" s="38" t="s">
        <v>63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8</v>
      </c>
      <c r="N4" s="159"/>
      <c r="O4" s="160"/>
      <c r="P4" s="161"/>
      <c r="Q4" s="162"/>
      <c r="R4" s="163"/>
      <c r="S4" s="25">
        <f t="shared" ref="S4" si="0">E4+G4+I4+K4+M4+O4+Q4</f>
        <v>32</v>
      </c>
      <c r="T4" s="25">
        <f t="shared" ref="T4" si="1">SUM(S4-U4-V4)</f>
        <v>32</v>
      </c>
      <c r="U4" s="28"/>
      <c r="V4" s="28"/>
    </row>
    <row r="5" spans="1:22" x14ac:dyDescent="0.25">
      <c r="A5" s="141"/>
      <c r="B5" s="49"/>
      <c r="C5" s="141"/>
      <c r="D5" s="38"/>
      <c r="E5" s="158"/>
      <c r="F5" s="158"/>
      <c r="G5" s="159"/>
      <c r="H5" s="159"/>
      <c r="I5" s="159"/>
      <c r="J5" s="159"/>
      <c r="K5" s="159"/>
      <c r="L5" s="159"/>
      <c r="M5" s="159"/>
      <c r="N5" s="159"/>
      <c r="O5" s="160"/>
      <c r="P5" s="161"/>
      <c r="Q5" s="162"/>
      <c r="R5" s="163"/>
      <c r="S5" s="25">
        <f t="shared" ref="S5:S20" si="2">E5+G5+I5+K5+M5+O5+Q5</f>
        <v>0</v>
      </c>
      <c r="T5" s="25">
        <f t="shared" ref="T5:T17" si="3">SUM(S5-U5-V5)</f>
        <v>0</v>
      </c>
      <c r="U5" s="28"/>
      <c r="V5" s="28"/>
    </row>
    <row r="6" spans="1:22" x14ac:dyDescent="0.25">
      <c r="A6" s="123"/>
      <c r="B6" s="49"/>
      <c r="C6" s="123"/>
      <c r="D6" s="38"/>
      <c r="E6" s="158"/>
      <c r="F6" s="158"/>
      <c r="G6" s="159"/>
      <c r="H6" s="159"/>
      <c r="I6" s="168"/>
      <c r="J6" s="161"/>
      <c r="K6" s="168"/>
      <c r="L6" s="161"/>
      <c r="M6" s="168"/>
      <c r="N6" s="161"/>
      <c r="O6" s="160"/>
      <c r="P6" s="161"/>
      <c r="Q6" s="162"/>
      <c r="R6" s="163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25"/>
      <c r="B7" s="49"/>
      <c r="C7" s="125"/>
      <c r="D7" s="38"/>
      <c r="E7" s="158"/>
      <c r="F7" s="158"/>
      <c r="G7" s="159"/>
      <c r="H7" s="159"/>
      <c r="I7" s="168"/>
      <c r="J7" s="161"/>
      <c r="K7" s="160"/>
      <c r="L7" s="161"/>
      <c r="M7" s="160"/>
      <c r="N7" s="161"/>
      <c r="O7" s="160"/>
      <c r="P7" s="161"/>
      <c r="Q7" s="162"/>
      <c r="R7" s="163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58"/>
      <c r="F8" s="158"/>
      <c r="G8" s="159"/>
      <c r="H8" s="159"/>
      <c r="I8" s="168"/>
      <c r="J8" s="161"/>
      <c r="K8" s="168"/>
      <c r="L8" s="161"/>
      <c r="M8" s="168"/>
      <c r="N8" s="161"/>
      <c r="O8" s="160"/>
      <c r="P8" s="161"/>
      <c r="Q8" s="162"/>
      <c r="R8" s="163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1"/>
      <c r="B9" s="49"/>
      <c r="C9" s="111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0"/>
      <c r="B17" s="110"/>
      <c r="C17" s="110"/>
      <c r="D17" s="27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8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2"/>
      <c r="N21" s="103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0"/>
      <c r="P3" s="100"/>
      <c r="Q3" s="24"/>
      <c r="R3" s="24"/>
      <c r="S3" s="25"/>
      <c r="T3" s="25"/>
      <c r="U3" s="26"/>
      <c r="V3" s="26"/>
    </row>
    <row r="4" spans="1:22" x14ac:dyDescent="0.25">
      <c r="A4" s="151">
        <v>6519</v>
      </c>
      <c r="B4" s="156" t="s">
        <v>88</v>
      </c>
      <c r="C4" s="151">
        <v>120</v>
      </c>
      <c r="D4" s="38" t="s">
        <v>78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5</v>
      </c>
      <c r="N4" s="159"/>
      <c r="O4" s="160"/>
      <c r="P4" s="161"/>
      <c r="Q4" s="162"/>
      <c r="R4" s="163"/>
      <c r="S4" s="25">
        <f>E4+G4+I4+K4+M4+O4+Q4</f>
        <v>29</v>
      </c>
      <c r="T4" s="25">
        <f t="shared" ref="T4:T7" si="0">SUM(S4-U4-V4)</f>
        <v>29</v>
      </c>
      <c r="U4" s="28"/>
      <c r="V4" s="28"/>
    </row>
    <row r="5" spans="1:22" x14ac:dyDescent="0.25">
      <c r="A5" s="151"/>
      <c r="B5" s="49"/>
      <c r="C5" s="151"/>
      <c r="D5" s="38"/>
      <c r="E5" s="158"/>
      <c r="F5" s="158"/>
      <c r="G5" s="160"/>
      <c r="H5" s="161"/>
      <c r="I5" s="168"/>
      <c r="J5" s="161"/>
      <c r="K5" s="168"/>
      <c r="L5" s="161"/>
      <c r="M5" s="160"/>
      <c r="N5" s="161"/>
      <c r="O5" s="160"/>
      <c r="P5" s="161"/>
      <c r="Q5" s="162"/>
      <c r="R5" s="163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8"/>
      <c r="B6" s="49"/>
      <c r="C6" s="148"/>
      <c r="D6" s="38"/>
      <c r="E6" s="158"/>
      <c r="F6" s="158"/>
      <c r="G6" s="160"/>
      <c r="H6" s="161"/>
      <c r="I6" s="160"/>
      <c r="J6" s="161"/>
      <c r="K6" s="160"/>
      <c r="L6" s="161"/>
      <c r="M6" s="160"/>
      <c r="N6" s="161"/>
      <c r="O6" s="160"/>
      <c r="P6" s="161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2"/>
      <c r="B7" s="49"/>
      <c r="C7" s="122"/>
      <c r="D7" s="38"/>
      <c r="E7" s="158"/>
      <c r="F7" s="158"/>
      <c r="G7" s="160"/>
      <c r="H7" s="161"/>
      <c r="I7" s="160"/>
      <c r="J7" s="161"/>
      <c r="K7" s="160"/>
      <c r="L7" s="161"/>
      <c r="M7" s="160"/>
      <c r="N7" s="161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1"/>
      <c r="B8" s="49"/>
      <c r="C8" s="111"/>
      <c r="D8" s="38"/>
      <c r="E8" s="158"/>
      <c r="F8" s="158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0"/>
      <c r="P18" s="161"/>
      <c r="Q18" s="162"/>
      <c r="R18" s="163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0"/>
      <c r="P19" s="161"/>
      <c r="Q19" s="162"/>
      <c r="R19" s="163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5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05.06.2016</v>
      </c>
      <c r="B2" s="71"/>
      <c r="C2" s="71"/>
      <c r="D2" s="71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57" t="s">
        <v>19</v>
      </c>
      <c r="N2" s="157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87</v>
      </c>
      <c r="C4" s="49"/>
      <c r="D4" s="38" t="s">
        <v>62</v>
      </c>
      <c r="E4" s="158"/>
      <c r="F4" s="158"/>
      <c r="G4" s="159">
        <v>8</v>
      </c>
      <c r="H4" s="159"/>
      <c r="I4" s="159">
        <v>8</v>
      </c>
      <c r="J4" s="159"/>
      <c r="K4" s="159">
        <v>8</v>
      </c>
      <c r="L4" s="159"/>
      <c r="M4" s="159">
        <v>8</v>
      </c>
      <c r="N4" s="159"/>
      <c r="O4" s="160"/>
      <c r="P4" s="161"/>
      <c r="Q4" s="162"/>
      <c r="R4" s="163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64"/>
      <c r="F5" s="165"/>
      <c r="G5" s="160"/>
      <c r="H5" s="161"/>
      <c r="I5" s="160"/>
      <c r="J5" s="161"/>
      <c r="K5" s="160"/>
      <c r="L5" s="161"/>
      <c r="M5" s="160"/>
      <c r="N5" s="161"/>
      <c r="O5" s="160"/>
      <c r="P5" s="161"/>
      <c r="Q5" s="162"/>
      <c r="R5" s="16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64"/>
      <c r="F6" s="165"/>
      <c r="G6" s="160"/>
      <c r="H6" s="161"/>
      <c r="I6" s="160"/>
      <c r="J6" s="161"/>
      <c r="K6" s="160"/>
      <c r="L6" s="161"/>
      <c r="M6" s="160"/>
      <c r="N6" s="161"/>
      <c r="O6" s="160"/>
      <c r="P6" s="161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64"/>
      <c r="F7" s="165"/>
      <c r="G7" s="160"/>
      <c r="H7" s="161"/>
      <c r="I7" s="160"/>
      <c r="J7" s="161"/>
      <c r="K7" s="160"/>
      <c r="L7" s="161"/>
      <c r="M7" s="160"/>
      <c r="N7" s="161"/>
      <c r="O7" s="160"/>
      <c r="P7" s="161"/>
      <c r="Q7" s="162"/>
      <c r="R7" s="16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64"/>
      <c r="F8" s="165"/>
      <c r="G8" s="160"/>
      <c r="H8" s="161"/>
      <c r="I8" s="160"/>
      <c r="J8" s="161"/>
      <c r="K8" s="160"/>
      <c r="L8" s="161"/>
      <c r="M8" s="160"/>
      <c r="N8" s="161"/>
      <c r="O8" s="160"/>
      <c r="P8" s="161"/>
      <c r="Q8" s="162"/>
      <c r="R8" s="16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64"/>
      <c r="F9" s="165"/>
      <c r="G9" s="160"/>
      <c r="H9" s="161"/>
      <c r="I9" s="160"/>
      <c r="J9" s="161"/>
      <c r="K9" s="160"/>
      <c r="L9" s="161"/>
      <c r="M9" s="160"/>
      <c r="N9" s="161"/>
      <c r="O9" s="160"/>
      <c r="P9" s="161"/>
      <c r="Q9" s="162"/>
      <c r="R9" s="16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64"/>
      <c r="F10" s="165"/>
      <c r="G10" s="160"/>
      <c r="H10" s="161"/>
      <c r="I10" s="160"/>
      <c r="J10" s="161"/>
      <c r="K10" s="160"/>
      <c r="L10" s="161"/>
      <c r="M10" s="160"/>
      <c r="N10" s="161"/>
      <c r="O10" s="160"/>
      <c r="P10" s="161"/>
      <c r="Q10" s="162"/>
      <c r="R10" s="16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64"/>
      <c r="F11" s="165"/>
      <c r="G11" s="160"/>
      <c r="H11" s="161"/>
      <c r="I11" s="160"/>
      <c r="J11" s="161"/>
      <c r="K11" s="160"/>
      <c r="L11" s="161"/>
      <c r="M11" s="160"/>
      <c r="N11" s="161"/>
      <c r="O11" s="160"/>
      <c r="P11" s="161"/>
      <c r="Q11" s="162"/>
      <c r="R11" s="16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64"/>
      <c r="F12" s="165"/>
      <c r="G12" s="160"/>
      <c r="H12" s="161"/>
      <c r="I12" s="160"/>
      <c r="J12" s="161"/>
      <c r="K12" s="160"/>
      <c r="L12" s="161"/>
      <c r="M12" s="160"/>
      <c r="N12" s="161"/>
      <c r="O12" s="160"/>
      <c r="P12" s="161"/>
      <c r="Q12" s="162"/>
      <c r="R12" s="16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64"/>
      <c r="F13" s="165"/>
      <c r="G13" s="160"/>
      <c r="H13" s="161"/>
      <c r="I13" s="160"/>
      <c r="J13" s="161"/>
      <c r="K13" s="160"/>
      <c r="L13" s="161"/>
      <c r="M13" s="160"/>
      <c r="N13" s="161"/>
      <c r="O13" s="160"/>
      <c r="P13" s="161"/>
      <c r="Q13" s="162"/>
      <c r="R13" s="16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64"/>
      <c r="F14" s="165"/>
      <c r="G14" s="160"/>
      <c r="H14" s="161"/>
      <c r="I14" s="160"/>
      <c r="J14" s="161"/>
      <c r="K14" s="160"/>
      <c r="L14" s="161"/>
      <c r="M14" s="160"/>
      <c r="N14" s="161"/>
      <c r="O14" s="160"/>
      <c r="P14" s="161"/>
      <c r="Q14" s="162"/>
      <c r="R14" s="16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64"/>
      <c r="F15" s="165"/>
      <c r="G15" s="160"/>
      <c r="H15" s="161"/>
      <c r="I15" s="160"/>
      <c r="J15" s="161"/>
      <c r="K15" s="160"/>
      <c r="L15" s="161"/>
      <c r="M15" s="160"/>
      <c r="N15" s="161"/>
      <c r="O15" s="160"/>
      <c r="P15" s="161"/>
      <c r="Q15" s="162"/>
      <c r="R15" s="16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64"/>
      <c r="F16" s="165"/>
      <c r="G16" s="160"/>
      <c r="H16" s="161"/>
      <c r="I16" s="160"/>
      <c r="J16" s="161"/>
      <c r="K16" s="160"/>
      <c r="L16" s="161"/>
      <c r="M16" s="160"/>
      <c r="N16" s="161"/>
      <c r="O16" s="160"/>
      <c r="P16" s="161"/>
      <c r="Q16" s="162"/>
      <c r="R16" s="16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1"/>
      <c r="B17" s="111"/>
      <c r="C17" s="111"/>
      <c r="D17" s="27"/>
      <c r="E17" s="164"/>
      <c r="F17" s="165"/>
      <c r="G17" s="160"/>
      <c r="H17" s="161"/>
      <c r="I17" s="160"/>
      <c r="J17" s="161"/>
      <c r="K17" s="160"/>
      <c r="L17" s="161"/>
      <c r="M17" s="160"/>
      <c r="N17" s="161"/>
      <c r="O17" s="160"/>
      <c r="P17" s="161"/>
      <c r="Q17" s="162"/>
      <c r="R17" s="16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>
        <v>8</v>
      </c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66">
        <f>SUM(E4:E19)</f>
        <v>8</v>
      </c>
      <c r="F20" s="167"/>
      <c r="G20" s="166">
        <f>SUM(G4:G19)</f>
        <v>8</v>
      </c>
      <c r="H20" s="167"/>
      <c r="I20" s="166">
        <f>SUM(I4:I19)</f>
        <v>8</v>
      </c>
      <c r="J20" s="167"/>
      <c r="K20" s="166">
        <f>SUM(K4:K19)</f>
        <v>8</v>
      </c>
      <c r="L20" s="167"/>
      <c r="M20" s="166">
        <f>SUM(M4:M19)</f>
        <v>8</v>
      </c>
      <c r="N20" s="167"/>
      <c r="O20" s="166">
        <f>SUM(O4:O19)</f>
        <v>0</v>
      </c>
      <c r="P20" s="167"/>
      <c r="Q20" s="166">
        <f>SUM(Q4:Q19)</f>
        <v>0</v>
      </c>
      <c r="R20" s="16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G27" sqref="G27:H27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05.06.2016</v>
      </c>
      <c r="B2" s="19"/>
      <c r="C2" s="19"/>
      <c r="D2" s="19"/>
      <c r="E2" s="157" t="s">
        <v>15</v>
      </c>
      <c r="F2" s="157"/>
      <c r="G2" s="157" t="s">
        <v>16</v>
      </c>
      <c r="H2" s="157"/>
      <c r="I2" s="157" t="s">
        <v>17</v>
      </c>
      <c r="J2" s="157"/>
      <c r="K2" s="157" t="s">
        <v>18</v>
      </c>
      <c r="L2" s="157"/>
      <c r="M2" s="170" t="s">
        <v>19</v>
      </c>
      <c r="N2" s="170"/>
      <c r="O2" s="157" t="s">
        <v>20</v>
      </c>
      <c r="P2" s="157"/>
      <c r="Q2" s="157" t="s">
        <v>21</v>
      </c>
      <c r="R2" s="15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43"/>
      <c r="F3" s="143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8">
        <v>6519</v>
      </c>
      <c r="B4" s="156" t="s">
        <v>88</v>
      </c>
      <c r="C4" s="108">
        <v>92</v>
      </c>
      <c r="D4" s="38" t="s">
        <v>79</v>
      </c>
      <c r="E4" s="158"/>
      <c r="F4" s="158"/>
      <c r="G4" s="159">
        <v>8</v>
      </c>
      <c r="H4" s="159"/>
      <c r="I4" s="159">
        <v>8</v>
      </c>
      <c r="J4" s="159"/>
      <c r="K4" s="159">
        <v>4.5</v>
      </c>
      <c r="L4" s="159"/>
      <c r="M4" s="159"/>
      <c r="N4" s="159"/>
      <c r="O4" s="162"/>
      <c r="P4" s="163"/>
      <c r="Q4" s="162"/>
      <c r="R4" s="163"/>
      <c r="S4" s="25">
        <f>E4+G4+I4+K4+M4+O4+Q4</f>
        <v>20.5</v>
      </c>
      <c r="T4" s="25">
        <f t="shared" ref="T4:T23" si="0">SUM(S4-U4-V4)</f>
        <v>20.5</v>
      </c>
      <c r="U4" s="28"/>
      <c r="V4" s="28"/>
    </row>
    <row r="5" spans="1:22" x14ac:dyDescent="0.25">
      <c r="A5" s="142">
        <v>6519</v>
      </c>
      <c r="B5" s="156" t="s">
        <v>88</v>
      </c>
      <c r="C5" s="142" t="s">
        <v>74</v>
      </c>
      <c r="D5" s="38" t="s">
        <v>78</v>
      </c>
      <c r="E5" s="158"/>
      <c r="F5" s="158"/>
      <c r="G5" s="159"/>
      <c r="H5" s="159"/>
      <c r="I5" s="159"/>
      <c r="J5" s="159"/>
      <c r="K5" s="159">
        <v>3.5</v>
      </c>
      <c r="L5" s="159"/>
      <c r="M5" s="159">
        <v>5</v>
      </c>
      <c r="N5" s="159"/>
      <c r="O5" s="162"/>
      <c r="P5" s="163"/>
      <c r="Q5" s="162"/>
      <c r="R5" s="163"/>
      <c r="S5" s="25">
        <f t="shared" ref="S5:S26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147"/>
      <c r="B6" s="49"/>
      <c r="C6" s="147"/>
      <c r="D6" s="38"/>
      <c r="E6" s="158"/>
      <c r="F6" s="158"/>
      <c r="G6" s="159"/>
      <c r="H6" s="159"/>
      <c r="I6" s="159"/>
      <c r="J6" s="159"/>
      <c r="K6" s="160"/>
      <c r="L6" s="161"/>
      <c r="M6" s="160"/>
      <c r="N6" s="161"/>
      <c r="O6" s="162"/>
      <c r="P6" s="163"/>
      <c r="Q6" s="162"/>
      <c r="R6" s="16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2"/>
      <c r="B7" s="49"/>
      <c r="C7" s="152"/>
      <c r="D7" s="38"/>
      <c r="E7" s="158"/>
      <c r="F7" s="158"/>
      <c r="G7" s="159"/>
      <c r="H7" s="159"/>
      <c r="I7" s="159"/>
      <c r="J7" s="159"/>
      <c r="K7" s="160"/>
      <c r="L7" s="161"/>
      <c r="M7" s="160"/>
      <c r="N7" s="161"/>
      <c r="O7" s="162"/>
      <c r="P7" s="163"/>
      <c r="Q7" s="162"/>
      <c r="R7" s="163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58"/>
      <c r="F8" s="158"/>
      <c r="G8" s="159"/>
      <c r="H8" s="159"/>
      <c r="I8" s="159"/>
      <c r="J8" s="159"/>
      <c r="K8" s="160"/>
      <c r="L8" s="161"/>
      <c r="M8" s="160"/>
      <c r="N8" s="161"/>
      <c r="O8" s="162"/>
      <c r="P8" s="163"/>
      <c r="Q8" s="162"/>
      <c r="R8" s="163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58"/>
      <c r="F9" s="158"/>
      <c r="G9" s="159"/>
      <c r="H9" s="159"/>
      <c r="I9" s="159"/>
      <c r="J9" s="159"/>
      <c r="K9" s="160"/>
      <c r="L9" s="161"/>
      <c r="M9" s="160"/>
      <c r="N9" s="161"/>
      <c r="O9" s="162"/>
      <c r="P9" s="163"/>
      <c r="Q9" s="162"/>
      <c r="R9" s="163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58"/>
      <c r="F10" s="158"/>
      <c r="G10" s="159"/>
      <c r="H10" s="159"/>
      <c r="I10" s="168"/>
      <c r="J10" s="161"/>
      <c r="K10" s="160"/>
      <c r="L10" s="161"/>
      <c r="M10" s="160"/>
      <c r="N10" s="161"/>
      <c r="O10" s="162"/>
      <c r="P10" s="163"/>
      <c r="Q10" s="162"/>
      <c r="R10" s="163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58"/>
      <c r="F11" s="158"/>
      <c r="G11" s="159"/>
      <c r="H11" s="159"/>
      <c r="I11" s="168"/>
      <c r="J11" s="161"/>
      <c r="K11" s="160"/>
      <c r="L11" s="161"/>
      <c r="M11" s="160"/>
      <c r="N11" s="161"/>
      <c r="O11" s="162"/>
      <c r="P11" s="163"/>
      <c r="Q11" s="162"/>
      <c r="R11" s="163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58"/>
      <c r="F12" s="158"/>
      <c r="G12" s="159"/>
      <c r="H12" s="159"/>
      <c r="I12" s="168"/>
      <c r="J12" s="161"/>
      <c r="K12" s="160"/>
      <c r="L12" s="161"/>
      <c r="M12" s="160"/>
      <c r="N12" s="161"/>
      <c r="O12" s="162"/>
      <c r="P12" s="163"/>
      <c r="Q12" s="162"/>
      <c r="R12" s="163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58"/>
      <c r="F13" s="158"/>
      <c r="G13" s="159"/>
      <c r="H13" s="159"/>
      <c r="I13" s="168"/>
      <c r="J13" s="161"/>
      <c r="K13" s="160"/>
      <c r="L13" s="161"/>
      <c r="M13" s="160"/>
      <c r="N13" s="161"/>
      <c r="O13" s="162"/>
      <c r="P13" s="163"/>
      <c r="Q13" s="162"/>
      <c r="R13" s="163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58"/>
      <c r="F14" s="158"/>
      <c r="G14" s="159"/>
      <c r="H14" s="159"/>
      <c r="I14" s="168"/>
      <c r="J14" s="161"/>
      <c r="K14" s="160"/>
      <c r="L14" s="161"/>
      <c r="M14" s="160"/>
      <c r="N14" s="161"/>
      <c r="O14" s="162"/>
      <c r="P14" s="163"/>
      <c r="Q14" s="162"/>
      <c r="R14" s="163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58"/>
      <c r="F15" s="158"/>
      <c r="G15" s="159"/>
      <c r="H15" s="159"/>
      <c r="I15" s="168"/>
      <c r="J15" s="161"/>
      <c r="K15" s="160"/>
      <c r="L15" s="161"/>
      <c r="M15" s="160"/>
      <c r="N15" s="161"/>
      <c r="O15" s="162"/>
      <c r="P15" s="163"/>
      <c r="Q15" s="162"/>
      <c r="R15" s="163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58"/>
      <c r="F16" s="158"/>
      <c r="G16" s="159"/>
      <c r="H16" s="159"/>
      <c r="I16" s="168"/>
      <c r="J16" s="161"/>
      <c r="K16" s="160"/>
      <c r="L16" s="161"/>
      <c r="M16" s="160"/>
      <c r="N16" s="161"/>
      <c r="O16" s="162"/>
      <c r="P16" s="163"/>
      <c r="Q16" s="162"/>
      <c r="R16" s="163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64"/>
      <c r="F17" s="165"/>
      <c r="G17" s="160"/>
      <c r="H17" s="161"/>
      <c r="I17" s="168"/>
      <c r="J17" s="161"/>
      <c r="K17" s="160"/>
      <c r="L17" s="161"/>
      <c r="M17" s="160"/>
      <c r="N17" s="161"/>
      <c r="O17" s="162"/>
      <c r="P17" s="163"/>
      <c r="Q17" s="162"/>
      <c r="R17" s="16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64"/>
      <c r="F18" s="165"/>
      <c r="G18" s="160"/>
      <c r="H18" s="161"/>
      <c r="I18" s="160"/>
      <c r="J18" s="161"/>
      <c r="K18" s="160"/>
      <c r="L18" s="161"/>
      <c r="M18" s="160"/>
      <c r="N18" s="161"/>
      <c r="O18" s="162"/>
      <c r="P18" s="163"/>
      <c r="Q18" s="162"/>
      <c r="R18" s="163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64"/>
      <c r="F19" s="165"/>
      <c r="G19" s="160"/>
      <c r="H19" s="161"/>
      <c r="I19" s="160"/>
      <c r="J19" s="161"/>
      <c r="K19" s="160"/>
      <c r="L19" s="161"/>
      <c r="M19" s="160"/>
      <c r="N19" s="161"/>
      <c r="O19" s="162"/>
      <c r="P19" s="163"/>
      <c r="Q19" s="162"/>
      <c r="R19" s="163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64"/>
      <c r="F20" s="165"/>
      <c r="G20" s="160"/>
      <c r="H20" s="161"/>
      <c r="I20" s="160"/>
      <c r="J20" s="161"/>
      <c r="K20" s="160"/>
      <c r="L20" s="161"/>
      <c r="M20" s="160"/>
      <c r="N20" s="161"/>
      <c r="O20" s="162"/>
      <c r="P20" s="163"/>
      <c r="Q20" s="162"/>
      <c r="R20" s="163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64"/>
      <c r="F21" s="165"/>
      <c r="G21" s="160"/>
      <c r="H21" s="161"/>
      <c r="I21" s="160"/>
      <c r="J21" s="161"/>
      <c r="K21" s="160"/>
      <c r="L21" s="161"/>
      <c r="M21" s="160"/>
      <c r="N21" s="161"/>
      <c r="O21" s="162"/>
      <c r="P21" s="163"/>
      <c r="Q21" s="162"/>
      <c r="R21" s="163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7"/>
      <c r="B22" s="47"/>
      <c r="C22" s="47"/>
      <c r="D22" s="27"/>
      <c r="E22" s="164"/>
      <c r="F22" s="165"/>
      <c r="G22" s="160"/>
      <c r="H22" s="161"/>
      <c r="I22" s="160"/>
      <c r="J22" s="161"/>
      <c r="K22" s="160"/>
      <c r="L22" s="161"/>
      <c r="M22" s="160"/>
      <c r="N22" s="161"/>
      <c r="O22" s="162"/>
      <c r="P22" s="163"/>
      <c r="Q22" s="162"/>
      <c r="R22" s="163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64"/>
      <c r="F23" s="165"/>
      <c r="G23" s="160"/>
      <c r="H23" s="161"/>
      <c r="I23" s="160"/>
      <c r="J23" s="161"/>
      <c r="K23" s="160"/>
      <c r="L23" s="161"/>
      <c r="M23" s="160"/>
      <c r="N23" s="161"/>
      <c r="O23" s="162"/>
      <c r="P23" s="163"/>
      <c r="Q23" s="162"/>
      <c r="R23" s="163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1"/>
      <c r="B24" s="111"/>
      <c r="C24" s="111"/>
      <c r="D24" s="27"/>
      <c r="E24" s="164"/>
      <c r="F24" s="165"/>
      <c r="G24" s="159"/>
      <c r="H24" s="159"/>
      <c r="I24" s="160"/>
      <c r="J24" s="161"/>
      <c r="K24" s="160"/>
      <c r="L24" s="161"/>
      <c r="M24" s="160"/>
      <c r="N24" s="161"/>
      <c r="O24" s="162"/>
      <c r="P24" s="163"/>
      <c r="Q24" s="162"/>
      <c r="R24" s="163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64"/>
      <c r="F25" s="165"/>
      <c r="G25" s="160"/>
      <c r="H25" s="161"/>
      <c r="I25" s="160"/>
      <c r="J25" s="161"/>
      <c r="K25" s="160"/>
      <c r="L25" s="161"/>
      <c r="M25" s="160"/>
      <c r="N25" s="161"/>
      <c r="O25" s="162"/>
      <c r="P25" s="163"/>
      <c r="Q25" s="162"/>
      <c r="R25" s="163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64">
        <v>8</v>
      </c>
      <c r="F26" s="165"/>
      <c r="G26" s="160"/>
      <c r="H26" s="161"/>
      <c r="I26" s="160"/>
      <c r="J26" s="161"/>
      <c r="K26" s="160"/>
      <c r="L26" s="161"/>
      <c r="M26" s="160"/>
      <c r="N26" s="161"/>
      <c r="O26" s="162"/>
      <c r="P26" s="163"/>
      <c r="Q26" s="162"/>
      <c r="R26" s="163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66">
        <f>SUM(E4:E26)</f>
        <v>8</v>
      </c>
      <c r="F27" s="167"/>
      <c r="G27" s="166">
        <f>SUM(G4:G26)</f>
        <v>8</v>
      </c>
      <c r="H27" s="167"/>
      <c r="I27" s="166">
        <f>SUM(I4:I26)</f>
        <v>8</v>
      </c>
      <c r="J27" s="167"/>
      <c r="K27" s="166">
        <f>SUM(K4:K26)</f>
        <v>8</v>
      </c>
      <c r="L27" s="167"/>
      <c r="M27" s="166">
        <f>SUM(M4:M26)</f>
        <v>5</v>
      </c>
      <c r="N27" s="167"/>
      <c r="O27" s="166">
        <f>SUM(O4:O26)</f>
        <v>0</v>
      </c>
      <c r="P27" s="167"/>
      <c r="Q27" s="166">
        <f>SUM(Q4:Q26)</f>
        <v>0</v>
      </c>
      <c r="R27" s="167"/>
      <c r="S27" s="25">
        <f>SUM(S4:S26)</f>
        <v>37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29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-3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-3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29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37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Kendrick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2016-06-06T08:41:36Z</cp:lastPrinted>
  <dcterms:created xsi:type="dcterms:W3CDTF">2010-01-14T13:00:57Z</dcterms:created>
  <dcterms:modified xsi:type="dcterms:W3CDTF">2017-05-22T14:22:00Z</dcterms:modified>
</cp:coreProperties>
</file>