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0" windowWidth="24000" windowHeight="988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Kendrick" sheetId="1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1" l="1"/>
  <c r="E27" i="34" l="1"/>
  <c r="F29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9" i="17"/>
  <c r="T19" i="17" s="1"/>
  <c r="S17" i="17" l="1"/>
  <c r="T17" i="17" s="1"/>
  <c r="S20" i="17" l="1"/>
  <c r="T20" i="17" s="1"/>
  <c r="S18" i="17"/>
  <c r="T18" i="17" s="1"/>
  <c r="S15" i="17" l="1"/>
  <c r="T15" i="17" s="1"/>
  <c r="S14" i="17"/>
  <c r="T14" i="17" s="1"/>
  <c r="S13" i="17"/>
  <c r="T13" i="17" s="1"/>
  <c r="S19" i="34" l="1"/>
  <c r="T19" i="34" s="1"/>
  <c r="S18" i="34"/>
  <c r="T18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3" i="34" l="1"/>
  <c r="T23" i="34" s="1"/>
  <c r="S22" i="34"/>
  <c r="T22" i="34" s="1"/>
  <c r="S12" i="39" l="1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9" i="17"/>
  <c r="U29" i="17"/>
  <c r="S28" i="17"/>
  <c r="S9" i="39" l="1"/>
  <c r="T9" i="39" s="1"/>
  <c r="S20" i="34" l="1"/>
  <c r="T20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1" i="17" l="1"/>
  <c r="T21" i="17" s="1"/>
  <c r="S21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K6" i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29" i="34"/>
  <c r="C34" i="34" s="1"/>
  <c r="D15" i="1" s="1"/>
  <c r="U29" i="34"/>
  <c r="C33" i="34" s="1"/>
  <c r="C15" i="1" s="1"/>
  <c r="S28" i="34"/>
  <c r="Q27" i="34"/>
  <c r="R29" i="34" s="1"/>
  <c r="O27" i="34"/>
  <c r="P29" i="34" s="1"/>
  <c r="M27" i="34"/>
  <c r="N29" i="34" s="1"/>
  <c r="K27" i="34"/>
  <c r="L29" i="34" s="1"/>
  <c r="I27" i="34"/>
  <c r="J29" i="34" s="1"/>
  <c r="G27" i="34"/>
  <c r="H29" i="34" s="1"/>
  <c r="S26" i="34"/>
  <c r="C36" i="34" s="1"/>
  <c r="S25" i="34"/>
  <c r="C35" i="34" s="1"/>
  <c r="E15" i="1" s="1"/>
  <c r="S24" i="34"/>
  <c r="T21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4" i="1"/>
  <c r="K13" i="1"/>
  <c r="K11" i="1"/>
  <c r="K8" i="1"/>
  <c r="I22" i="1"/>
  <c r="I21" i="1"/>
  <c r="I19" i="1"/>
  <c r="I18" i="1"/>
  <c r="I17" i="1"/>
  <c r="I14" i="1"/>
  <c r="I13" i="1"/>
  <c r="I11" i="1"/>
  <c r="I8" i="1"/>
  <c r="I7" i="1"/>
  <c r="H22" i="1"/>
  <c r="H21" i="1"/>
  <c r="H19" i="1"/>
  <c r="H18" i="1"/>
  <c r="H17" i="1"/>
  <c r="H14" i="1"/>
  <c r="H13" i="1"/>
  <c r="H11" i="1"/>
  <c r="H8" i="1"/>
  <c r="S20" i="16"/>
  <c r="C30" i="16" s="1"/>
  <c r="H7" i="1"/>
  <c r="S16" i="17"/>
  <c r="T16" i="17" s="1"/>
  <c r="S22" i="17"/>
  <c r="T22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4" i="17"/>
  <c r="D17" i="1" s="1"/>
  <c r="C33" i="17"/>
  <c r="C17" i="1" s="1"/>
  <c r="Q27" i="17"/>
  <c r="R29" i="17" s="1"/>
  <c r="O27" i="17"/>
  <c r="P29" i="17" s="1"/>
  <c r="M27" i="17"/>
  <c r="N29" i="17" s="1"/>
  <c r="K27" i="17"/>
  <c r="L29" i="17" s="1"/>
  <c r="I27" i="17"/>
  <c r="J29" i="17" s="1"/>
  <c r="G27" i="17"/>
  <c r="H29" i="17" s="1"/>
  <c r="E27" i="17"/>
  <c r="F29" i="17" s="1"/>
  <c r="S26" i="17"/>
  <c r="C36" i="17" s="1"/>
  <c r="S25" i="17"/>
  <c r="C35" i="17" s="1"/>
  <c r="E17" i="1" s="1"/>
  <c r="S24" i="17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U29" i="12"/>
  <c r="C33" i="12" s="1"/>
  <c r="C13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4" i="34" l="1"/>
  <c r="K15" i="1"/>
  <c r="T21" i="38"/>
  <c r="C25" i="38" s="1"/>
  <c r="B10" i="1" s="1"/>
  <c r="G10" i="1" s="1"/>
  <c r="T17" i="6"/>
  <c r="T23" i="17"/>
  <c r="K17" i="1"/>
  <c r="B6" i="1"/>
  <c r="G6" i="1" s="1"/>
  <c r="T17" i="32"/>
  <c r="K9" i="1"/>
  <c r="S26" i="5"/>
  <c r="C29" i="5"/>
  <c r="B22" i="1" s="1"/>
  <c r="S27" i="17"/>
  <c r="S29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4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8" i="12"/>
  <c r="C32" i="12" s="1"/>
  <c r="B13" i="1" s="1"/>
  <c r="T27" i="14"/>
  <c r="C31" i="14" s="1"/>
  <c r="B8" i="1" s="1"/>
  <c r="C21" i="1"/>
  <c r="C23" i="1" s="1"/>
  <c r="S20" i="22"/>
  <c r="D23" i="1"/>
  <c r="S20" i="9"/>
  <c r="S27" i="34"/>
  <c r="S29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S29" i="12"/>
  <c r="F13" i="1"/>
  <c r="S27" i="12"/>
  <c r="F15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28" i="34"/>
  <c r="C32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8" i="17"/>
  <c r="C32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4" i="1"/>
  <c r="C30" i="9"/>
  <c r="G30" i="9" s="1"/>
  <c r="C30" i="22"/>
  <c r="G30" i="22" s="1"/>
  <c r="C30" i="28"/>
  <c r="C34" i="5"/>
  <c r="G34" i="5" s="1"/>
  <c r="G22" i="1"/>
  <c r="G13" i="1"/>
  <c r="G8" i="1"/>
  <c r="C36" i="14"/>
  <c r="H23" i="1" s="1"/>
  <c r="C34" i="6" l="1"/>
  <c r="G34" i="6" s="1"/>
  <c r="C37" i="34"/>
  <c r="G37" i="34" s="1"/>
  <c r="C33" i="32"/>
  <c r="G33" i="32" s="1"/>
  <c r="C34" i="30"/>
  <c r="G34" i="30" s="1"/>
  <c r="B17" i="1"/>
  <c r="G17" i="1" s="1"/>
  <c r="C37" i="17"/>
  <c r="G37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<sst xmlns="http://schemas.openxmlformats.org/spreadsheetml/2006/main" count="730" uniqueCount="95">
  <si>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</si>
  <si>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</si>
  <si>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</si>
  <si>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</si>
  <si>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</si>
  <si>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</si>
  <si>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</si>
  <si>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</si>
  <si>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</si>
  <si>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</si>
  <si>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</si>
  <si>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</si>
  <si>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</si>
  <si>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</si>
  <si>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</si>
  <si>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</si>
  <si>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</si>
  <si>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</si>
  <si>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</si>
  <si>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</si>
  <si>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</si>
  <si>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</si>
  <si>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</si>
  <si>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</si>
  <si>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</si>
  <si>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</si>
  <si>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</si>
  <si>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</si>
  <si>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</si>
  <si>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</si>
  <si>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</si>
  <si>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</si>
  <si>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</si>
  <si>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</si>
  <si>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</si>
  <si>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</si>
  <si>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</si>
  <si>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</si>
  <si>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</si>
  <si>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</si>
  <si>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</si>
  <si>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</si>
  <si>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</si>
  <si>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</si>
  <si>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</si>
  <si>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</si>
  <si>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</si>
  <si>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</si>
  <si>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</si>
  <si>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</si>
  <si>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</si>
  <si>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</si>
  <si>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</si>
  <si>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</si>
  <si>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</si>
  <si>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</si>
  <si>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</si>
  <si>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</si>
  <si>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</si>
  <si>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</si>
  <si>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</si>
  <si>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</si>
  <si>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</si>
  <si>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fsc</t>
  </si>
  <si>
    <t xml:space="preserve">production meeting </t>
  </si>
  <si>
    <t xml:space="preserve">supervision / quality control </t>
  </si>
  <si>
    <t xml:space="preserve">extraction </t>
  </si>
  <si>
    <t>window</t>
  </si>
  <si>
    <t>units</t>
  </si>
  <si>
    <t>college</t>
  </si>
  <si>
    <t>unit</t>
  </si>
  <si>
    <t>paintshop maintenance</t>
  </si>
  <si>
    <t>vanity units</t>
  </si>
  <si>
    <t>tidy area</t>
  </si>
  <si>
    <t>forklift</t>
  </si>
  <si>
    <t>moving materials</t>
  </si>
  <si>
    <t>bay window</t>
  </si>
  <si>
    <t>storage at lazer</t>
  </si>
  <si>
    <t>W/E 08.05.2016</t>
  </si>
  <si>
    <t>R. PENDER</t>
  </si>
  <si>
    <t>R Pender</t>
  </si>
  <si>
    <t>toolbox talk / training</t>
  </si>
  <si>
    <t>tops</t>
  </si>
  <si>
    <t>sample vanity units 6538</t>
  </si>
  <si>
    <t>wrapping / loading</t>
  </si>
  <si>
    <t>shelves</t>
  </si>
  <si>
    <t>sharpen tools</t>
  </si>
  <si>
    <t>6419eg</t>
  </si>
  <si>
    <t>hours for windows ( rah)</t>
  </si>
  <si>
    <t>CENT01</t>
  </si>
  <si>
    <t>offi01</t>
  </si>
  <si>
    <t>ALBA02</t>
  </si>
  <si>
    <t>USEM01</t>
  </si>
  <si>
    <t>pffi01</t>
  </si>
  <si>
    <t>AMER02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</si>
</sst>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9" borderId="3" xfId="0" applyNumberFormat="1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56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58</v>
      </c>
      <c r="B6" s="9">
        <f>SUM(Buckingham!C29)</f>
        <v>31.75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39.75</v>
      </c>
      <c r="H6" s="64">
        <f>SUM(Buckingham!C35)</f>
        <v>0</v>
      </c>
      <c r="I6" s="64">
        <f>SUM(Buckingham!C36)</f>
        <v>0</v>
      </c>
      <c r="K6" s="43">
        <f>SUM(Buckingham!I30)</f>
        <v>2.5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8</v>
      </c>
    </row>
    <row r="10" spans="1:11" x14ac:dyDescent="0.25">
      <c r="A10" s="8" t="s">
        <v>57</v>
      </c>
      <c r="B10" s="9">
        <f>SUM(Hammond!C25)</f>
        <v>30.25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8</v>
      </c>
      <c r="G10" s="10">
        <f t="shared" si="0"/>
        <v>38.25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29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60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32</v>
      </c>
    </row>
    <row r="13" spans="1:11" x14ac:dyDescent="0.25">
      <c r="A13" s="8" t="s">
        <v>49</v>
      </c>
      <c r="B13" s="9">
        <f>SUM(Kendrick!C32)</f>
        <v>24</v>
      </c>
      <c r="C13" s="9">
        <f>SUM(Kendrick!C33)</f>
        <v>0</v>
      </c>
      <c r="D13" s="9">
        <f>SUM(Kendrick!C34)</f>
        <v>0</v>
      </c>
      <c r="E13" s="9">
        <f>SUM(Kendrick!C35)</f>
        <v>8</v>
      </c>
      <c r="F13" s="9">
        <f>SUM(Kendrick!C36)</f>
        <v>8</v>
      </c>
      <c r="G13" s="10">
        <f t="shared" si="0"/>
        <v>40</v>
      </c>
      <c r="H13" s="11">
        <f>SUM(Kendrick!C38)</f>
        <v>0</v>
      </c>
      <c r="I13" s="11">
        <f>SUM(Kendrick!C39)</f>
        <v>0</v>
      </c>
      <c r="K13" s="43">
        <f>SUM(Kendrick!I33)</f>
        <v>0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8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80</v>
      </c>
      <c r="B15" s="9">
        <f>SUM(Pender!C32)</f>
        <v>32</v>
      </c>
      <c r="C15" s="9">
        <f>SUM(Pender!C33)</f>
        <v>0</v>
      </c>
      <c r="D15" s="9">
        <f>SUM(Pender!C34)</f>
        <v>0</v>
      </c>
      <c r="E15" s="9">
        <f>SUM(Pender!C35)</f>
        <v>0</v>
      </c>
      <c r="F15" s="9">
        <f>SUM(Pender!C36)</f>
        <v>8</v>
      </c>
      <c r="G15" s="10">
        <f>B15+C15+D15+E15+F15</f>
        <v>40</v>
      </c>
      <c r="H15" s="11">
        <f>SUM(Pender!C38)</f>
        <v>0</v>
      </c>
      <c r="I15" s="11">
        <f>SUM(Pender!C39)</f>
        <v>0</v>
      </c>
      <c r="K15" s="43">
        <f>SUM(Pender!I33)</f>
        <v>21.5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5.25</v>
      </c>
    </row>
    <row r="17" spans="1:11" x14ac:dyDescent="0.25">
      <c r="A17" s="8" t="s">
        <v>11</v>
      </c>
      <c r="B17" s="9">
        <f>SUM(Spann!C32)</f>
        <v>32</v>
      </c>
      <c r="C17" s="9">
        <f>SUM(Spann!C33)</f>
        <v>0</v>
      </c>
      <c r="D17" s="9">
        <f>SUM(Spann!C34)</f>
        <v>0</v>
      </c>
      <c r="E17" s="9">
        <f>SUM(Spann!C35)</f>
        <v>0</v>
      </c>
      <c r="F17" s="9">
        <f>SUM(Spann!C36)</f>
        <v>8</v>
      </c>
      <c r="G17" s="10">
        <f t="shared" si="0"/>
        <v>40</v>
      </c>
      <c r="H17" s="11">
        <f>SUM(Spann!C38)</f>
        <v>0</v>
      </c>
      <c r="I17" s="11">
        <f>SUM(Spann!C39)</f>
        <v>0</v>
      </c>
      <c r="K17" s="43">
        <f>SUM(Spann!I33)</f>
        <v>22.5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8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3</v>
      </c>
    </row>
    <row r="21" spans="1:11" x14ac:dyDescent="0.25">
      <c r="A21" s="8" t="s">
        <v>13</v>
      </c>
      <c r="B21" s="9">
        <f>SUM(T.Winterburn!C30)</f>
        <v>16</v>
      </c>
      <c r="C21" s="9">
        <f>SUM(T.Winterburn!C31)</f>
        <v>0</v>
      </c>
      <c r="D21" s="9">
        <v>0</v>
      </c>
      <c r="E21" s="9">
        <f>SUM(T.Winterburn!C33)</f>
        <v>16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2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32</v>
      </c>
    </row>
    <row r="23" spans="1:11" ht="17.25" customHeight="1" x14ac:dyDescent="0.25">
      <c r="A23" s="12" t="s">
        <v>24</v>
      </c>
      <c r="B23" s="13">
        <f>SUM(B6:B22)</f>
        <v>507</v>
      </c>
      <c r="C23" s="13">
        <f t="shared" ref="B23:I23" si="1">SUM(C7:C22)</f>
        <v>2</v>
      </c>
      <c r="D23" s="13">
        <f t="shared" si="1"/>
        <v>0</v>
      </c>
      <c r="E23" s="13">
        <f t="shared" si="1"/>
        <v>32</v>
      </c>
      <c r="F23" s="13">
        <f t="shared" si="1"/>
        <v>128</v>
      </c>
      <c r="G23" s="13">
        <f t="shared" si="1"/>
        <v>637.25</v>
      </c>
      <c r="H23" s="14">
        <f t="shared" si="1"/>
        <v>0</v>
      </c>
      <c r="I23" s="14">
        <f t="shared" si="1"/>
        <v>0</v>
      </c>
      <c r="J23" s="4"/>
      <c r="K23" s="13">
        <f>SUM(K6:K22)</f>
        <v>129.25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509</v>
      </c>
    </row>
    <row r="27" spans="1:11" x14ac:dyDescent="0.25">
      <c r="A27" s="1" t="s">
        <v>31</v>
      </c>
      <c r="C27" s="35">
        <f>K23</f>
        <v>129.25</v>
      </c>
    </row>
    <row r="28" spans="1:11" x14ac:dyDescent="0.25">
      <c r="A28" s="1" t="s">
        <v>35</v>
      </c>
      <c r="C28" s="41">
        <f>C27/C26</f>
        <v>0.25392927308447938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: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39">
        <v>6519</v>
      </c>
      <c r="B4" s="144" t="s">
        <v>92</v>
      </c>
      <c r="C4" s="139">
        <v>75</v>
      </c>
      <c r="D4" s="38" t="s">
        <v>68</v>
      </c>
      <c r="E4" s="146"/>
      <c r="F4" s="146"/>
      <c r="G4" s="147">
        <v>6</v>
      </c>
      <c r="H4" s="147"/>
      <c r="I4" s="147">
        <v>2</v>
      </c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139">
        <v>6519</v>
      </c>
      <c r="B5" s="144" t="s">
        <v>92</v>
      </c>
      <c r="C5" s="139">
        <v>76</v>
      </c>
      <c r="D5" s="38" t="s">
        <v>68</v>
      </c>
      <c r="E5" s="146"/>
      <c r="F5" s="146"/>
      <c r="G5" s="147">
        <v>1</v>
      </c>
      <c r="H5" s="147"/>
      <c r="I5" s="147">
        <v>3</v>
      </c>
      <c r="J5" s="147"/>
      <c r="K5" s="147"/>
      <c r="L5" s="147"/>
      <c r="M5" s="147"/>
      <c r="N5" s="147"/>
      <c r="O5" s="148"/>
      <c r="P5" s="149"/>
      <c r="Q5" s="150"/>
      <c r="R5" s="151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139">
        <v>6519</v>
      </c>
      <c r="B6" s="144" t="s">
        <v>92</v>
      </c>
      <c r="C6" s="139">
        <v>78</v>
      </c>
      <c r="D6" s="38" t="s">
        <v>68</v>
      </c>
      <c r="E6" s="146"/>
      <c r="F6" s="146"/>
      <c r="G6" s="147">
        <v>1</v>
      </c>
      <c r="H6" s="147"/>
      <c r="I6" s="147">
        <v>3</v>
      </c>
      <c r="J6" s="147"/>
      <c r="K6" s="148">
        <v>1</v>
      </c>
      <c r="L6" s="149"/>
      <c r="M6" s="148"/>
      <c r="N6" s="149"/>
      <c r="O6" s="148"/>
      <c r="P6" s="149"/>
      <c r="Q6" s="150"/>
      <c r="R6" s="15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141">
        <v>6519</v>
      </c>
      <c r="B7" s="144" t="s">
        <v>92</v>
      </c>
      <c r="C7" s="141">
        <v>82</v>
      </c>
      <c r="D7" s="38" t="s">
        <v>68</v>
      </c>
      <c r="E7" s="146"/>
      <c r="F7" s="146"/>
      <c r="G7" s="147"/>
      <c r="H7" s="147"/>
      <c r="I7" s="147"/>
      <c r="J7" s="147"/>
      <c r="K7" s="148">
        <v>7</v>
      </c>
      <c r="L7" s="149"/>
      <c r="M7" s="148">
        <v>8</v>
      </c>
      <c r="N7" s="149"/>
      <c r="O7" s="148"/>
      <c r="P7" s="149"/>
      <c r="Q7" s="150"/>
      <c r="R7" s="151"/>
      <c r="S7" s="25">
        <f t="shared" si="1"/>
        <v>15</v>
      </c>
      <c r="T7" s="25">
        <f t="shared" si="0"/>
        <v>15</v>
      </c>
      <c r="U7" s="28"/>
      <c r="V7" s="28"/>
    </row>
    <row r="8" spans="1:22" x14ac:dyDescent="0.25">
      <c r="A8" s="133"/>
      <c r="B8" s="49"/>
      <c r="C8" s="133"/>
      <c r="D8" s="38"/>
      <c r="E8" s="146"/>
      <c r="F8" s="146"/>
      <c r="G8" s="147"/>
      <c r="H8" s="147"/>
      <c r="I8" s="156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5"/>
      <c r="B12" s="47"/>
      <c r="C12" s="47"/>
      <c r="D12" s="27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46"/>
      <c r="F16" s="146"/>
      <c r="G16" s="147"/>
      <c r="H16" s="147"/>
      <c r="I16" s="156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5"/>
      <c r="B17" s="115"/>
      <c r="C17" s="115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8</v>
      </c>
      <c r="L20" s="155"/>
      <c r="M20" s="154">
        <f>SUM(M4:M19)</f>
        <v>8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G22" sqref="G22:N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79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57" t="s">
        <v>15</v>
      </c>
      <c r="F2" s="157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9">
        <v>6519</v>
      </c>
      <c r="B4" s="144" t="s">
        <v>92</v>
      </c>
      <c r="C4" s="48">
        <v>88</v>
      </c>
      <c r="D4" s="38" t="s">
        <v>68</v>
      </c>
      <c r="E4" s="146"/>
      <c r="F4" s="146"/>
      <c r="G4" s="147">
        <v>0.25</v>
      </c>
      <c r="H4" s="147"/>
      <c r="I4" s="148"/>
      <c r="J4" s="149"/>
      <c r="K4" s="148"/>
      <c r="L4" s="149"/>
      <c r="M4" s="147"/>
      <c r="N4" s="147"/>
      <c r="O4" s="148"/>
      <c r="P4" s="149"/>
      <c r="Q4" s="150"/>
      <c r="R4" s="151"/>
      <c r="S4" s="25">
        <f>E4+G4+I4+K4+M4+O4+Q4</f>
        <v>0.25</v>
      </c>
      <c r="T4" s="25">
        <f t="shared" ref="T4:T24" si="0">SUM(S4-U4-V4)</f>
        <v>0.25</v>
      </c>
      <c r="U4" s="28"/>
      <c r="V4" s="28"/>
    </row>
    <row r="5" spans="1:22" x14ac:dyDescent="0.25">
      <c r="A5" s="139">
        <v>6519</v>
      </c>
      <c r="B5" s="144" t="s">
        <v>92</v>
      </c>
      <c r="C5" s="139">
        <v>91</v>
      </c>
      <c r="D5" s="38" t="s">
        <v>68</v>
      </c>
      <c r="E5" s="146"/>
      <c r="F5" s="146"/>
      <c r="G5" s="147">
        <v>0.25</v>
      </c>
      <c r="H5" s="147"/>
      <c r="I5" s="148">
        <v>1</v>
      </c>
      <c r="J5" s="149"/>
      <c r="K5" s="148"/>
      <c r="L5" s="149"/>
      <c r="M5" s="147"/>
      <c r="N5" s="147"/>
      <c r="O5" s="148"/>
      <c r="P5" s="149"/>
      <c r="Q5" s="150"/>
      <c r="R5" s="151"/>
      <c r="S5" s="25">
        <f t="shared" ref="S5:S27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139">
        <v>6519</v>
      </c>
      <c r="B6" s="144" t="s">
        <v>92</v>
      </c>
      <c r="C6" s="48">
        <v>93</v>
      </c>
      <c r="D6" s="38" t="s">
        <v>68</v>
      </c>
      <c r="E6" s="146"/>
      <c r="F6" s="146"/>
      <c r="G6" s="147">
        <v>0.25</v>
      </c>
      <c r="H6" s="147"/>
      <c r="I6" s="148">
        <v>1</v>
      </c>
      <c r="J6" s="149"/>
      <c r="K6" s="148">
        <v>0.5</v>
      </c>
      <c r="L6" s="149"/>
      <c r="M6" s="147"/>
      <c r="N6" s="147"/>
      <c r="O6" s="148"/>
      <c r="P6" s="149"/>
      <c r="Q6" s="150"/>
      <c r="R6" s="151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139">
        <v>6519</v>
      </c>
      <c r="B7" s="144" t="s">
        <v>92</v>
      </c>
      <c r="C7" s="48">
        <v>97</v>
      </c>
      <c r="D7" s="38" t="s">
        <v>68</v>
      </c>
      <c r="E7" s="146"/>
      <c r="F7" s="146"/>
      <c r="G7" s="147">
        <v>0.25</v>
      </c>
      <c r="H7" s="147"/>
      <c r="I7" s="148">
        <v>1</v>
      </c>
      <c r="J7" s="149"/>
      <c r="K7" s="148">
        <v>0.5</v>
      </c>
      <c r="L7" s="149"/>
      <c r="M7" s="147"/>
      <c r="N7" s="147"/>
      <c r="O7" s="148"/>
      <c r="P7" s="149"/>
      <c r="Q7" s="150"/>
      <c r="R7" s="151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139">
        <v>6519</v>
      </c>
      <c r="B8" s="144" t="s">
        <v>92</v>
      </c>
      <c r="C8" s="139">
        <v>99</v>
      </c>
      <c r="D8" s="38" t="s">
        <v>68</v>
      </c>
      <c r="E8" s="146"/>
      <c r="F8" s="146"/>
      <c r="G8" s="147">
        <v>0.25</v>
      </c>
      <c r="H8" s="147"/>
      <c r="I8" s="148">
        <v>1</v>
      </c>
      <c r="J8" s="149"/>
      <c r="K8" s="148">
        <v>0.5</v>
      </c>
      <c r="L8" s="149"/>
      <c r="M8" s="148"/>
      <c r="N8" s="149"/>
      <c r="O8" s="148"/>
      <c r="P8" s="149"/>
      <c r="Q8" s="150"/>
      <c r="R8" s="151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139">
        <v>6519</v>
      </c>
      <c r="B9" s="144" t="s">
        <v>92</v>
      </c>
      <c r="C9" s="139">
        <v>101</v>
      </c>
      <c r="D9" s="38" t="s">
        <v>68</v>
      </c>
      <c r="E9" s="146"/>
      <c r="F9" s="146"/>
      <c r="G9" s="147">
        <v>0.25</v>
      </c>
      <c r="H9" s="147"/>
      <c r="I9" s="148">
        <v>1</v>
      </c>
      <c r="J9" s="149"/>
      <c r="K9" s="148">
        <v>0.5</v>
      </c>
      <c r="L9" s="149"/>
      <c r="M9" s="148"/>
      <c r="N9" s="149"/>
      <c r="O9" s="148"/>
      <c r="P9" s="149"/>
      <c r="Q9" s="150"/>
      <c r="R9" s="151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142">
        <v>6519</v>
      </c>
      <c r="B10" s="144" t="s">
        <v>92</v>
      </c>
      <c r="C10" s="142">
        <v>105</v>
      </c>
      <c r="D10" s="38" t="s">
        <v>68</v>
      </c>
      <c r="E10" s="152"/>
      <c r="F10" s="153"/>
      <c r="G10" s="148"/>
      <c r="H10" s="149"/>
      <c r="I10" s="148"/>
      <c r="J10" s="149"/>
      <c r="K10" s="148"/>
      <c r="L10" s="149"/>
      <c r="M10" s="148">
        <v>1</v>
      </c>
      <c r="N10" s="149"/>
      <c r="O10" s="148"/>
      <c r="P10" s="149"/>
      <c r="Q10" s="150"/>
      <c r="R10" s="15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42">
        <v>6519</v>
      </c>
      <c r="B11" s="144" t="s">
        <v>92</v>
      </c>
      <c r="C11" s="142">
        <v>107</v>
      </c>
      <c r="D11" s="38" t="s">
        <v>68</v>
      </c>
      <c r="E11" s="152"/>
      <c r="F11" s="153"/>
      <c r="G11" s="148"/>
      <c r="H11" s="149"/>
      <c r="I11" s="148"/>
      <c r="J11" s="149"/>
      <c r="K11" s="148"/>
      <c r="L11" s="149"/>
      <c r="M11" s="148">
        <v>1</v>
      </c>
      <c r="N11" s="149"/>
      <c r="O11" s="148"/>
      <c r="P11" s="149"/>
      <c r="Q11" s="150"/>
      <c r="R11" s="151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23"/>
      <c r="B12" s="49"/>
      <c r="C12" s="47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3"/>
      <c r="B13" s="49"/>
      <c r="C13" s="47"/>
      <c r="D13" s="38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3"/>
      <c r="B14" s="49"/>
      <c r="C14" s="47"/>
      <c r="D14" s="38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ht="15.75" customHeight="1" x14ac:dyDescent="0.25">
      <c r="A15" s="123"/>
      <c r="B15" s="123"/>
      <c r="C15" s="48"/>
      <c r="D15" s="38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ref="S15:S19" si="4">E15+G15+I15+K15+M15+O15+Q15</f>
        <v>0</v>
      </c>
      <c r="T15" s="25">
        <f t="shared" ref="T15:T19" si="5">SUM(S15-U15-V15)</f>
        <v>0</v>
      </c>
      <c r="U15" s="28"/>
      <c r="V15" s="28"/>
    </row>
    <row r="16" spans="1:22" ht="15.75" customHeight="1" x14ac:dyDescent="0.25">
      <c r="A16" s="123"/>
      <c r="B16" s="123"/>
      <c r="C16" s="48"/>
      <c r="D16" s="38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3"/>
      <c r="B17" s="123"/>
      <c r="C17" s="48"/>
      <c r="D17" s="38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3"/>
      <c r="B18" s="123"/>
      <c r="C18" s="48"/>
      <c r="D18" s="38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123"/>
      <c r="B19" s="123"/>
      <c r="C19" s="48"/>
      <c r="D19" s="38"/>
      <c r="E19" s="152"/>
      <c r="F19" s="153"/>
      <c r="G19" s="148"/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94"/>
      <c r="B20" s="47"/>
      <c r="C20" s="47"/>
      <c r="D20" s="27"/>
      <c r="E20" s="152"/>
      <c r="F20" s="153"/>
      <c r="G20" s="148"/>
      <c r="H20" s="149"/>
      <c r="I20" s="148"/>
      <c r="J20" s="149"/>
      <c r="K20" s="148"/>
      <c r="L20" s="149"/>
      <c r="M20" s="148"/>
      <c r="N20" s="149"/>
      <c r="O20" s="148"/>
      <c r="P20" s="149"/>
      <c r="Q20" s="150"/>
      <c r="R20" s="15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2"/>
      <c r="B21" s="121"/>
      <c r="C21" s="121"/>
      <c r="D21" s="27"/>
      <c r="E21" s="152"/>
      <c r="F21" s="153"/>
      <c r="G21" s="148"/>
      <c r="H21" s="149"/>
      <c r="I21" s="148"/>
      <c r="J21" s="149"/>
      <c r="K21" s="148"/>
      <c r="L21" s="149"/>
      <c r="M21" s="148"/>
      <c r="N21" s="149"/>
      <c r="O21" s="148"/>
      <c r="P21" s="149"/>
      <c r="Q21" s="150"/>
      <c r="R21" s="15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136">
        <v>3600</v>
      </c>
      <c r="B22" s="136" t="s">
        <v>90</v>
      </c>
      <c r="C22" s="136"/>
      <c r="D22" s="38" t="s">
        <v>77</v>
      </c>
      <c r="E22" s="152"/>
      <c r="F22" s="153"/>
      <c r="G22" s="148">
        <v>1</v>
      </c>
      <c r="H22" s="149"/>
      <c r="I22" s="148"/>
      <c r="J22" s="149"/>
      <c r="K22" s="148">
        <v>1</v>
      </c>
      <c r="L22" s="149"/>
      <c r="M22" s="148"/>
      <c r="N22" s="149"/>
      <c r="O22" s="148"/>
      <c r="P22" s="149"/>
      <c r="Q22" s="150"/>
      <c r="R22" s="151"/>
      <c r="S22" s="25">
        <f t="shared" ref="S22:S23" si="6">E22+G22+I22+K22+M22+O22+Q22</f>
        <v>2</v>
      </c>
      <c r="T22" s="25">
        <f t="shared" ref="T22:T23" si="7">SUM(S22-U22-V22)</f>
        <v>2</v>
      </c>
      <c r="U22" s="28"/>
      <c r="V22" s="28"/>
    </row>
    <row r="23" spans="1:22" x14ac:dyDescent="0.25">
      <c r="A23" s="139">
        <v>3600</v>
      </c>
      <c r="B23" s="139" t="s">
        <v>90</v>
      </c>
      <c r="C23" s="48"/>
      <c r="D23" s="38" t="s">
        <v>81</v>
      </c>
      <c r="E23" s="152"/>
      <c r="F23" s="153"/>
      <c r="G23" s="148">
        <v>4</v>
      </c>
      <c r="H23" s="149"/>
      <c r="I23" s="148">
        <v>3</v>
      </c>
      <c r="J23" s="149"/>
      <c r="K23" s="148">
        <v>3.5</v>
      </c>
      <c r="L23" s="149"/>
      <c r="M23" s="148">
        <v>2</v>
      </c>
      <c r="N23" s="149"/>
      <c r="O23" s="148"/>
      <c r="P23" s="149"/>
      <c r="Q23" s="150"/>
      <c r="R23" s="151"/>
      <c r="S23" s="25">
        <f t="shared" si="6"/>
        <v>12.5</v>
      </c>
      <c r="T23" s="25">
        <f t="shared" si="7"/>
        <v>12.5</v>
      </c>
      <c r="U23" s="28"/>
      <c r="V23" s="28"/>
    </row>
    <row r="24" spans="1:22" x14ac:dyDescent="0.25">
      <c r="A24" s="139">
        <v>3600</v>
      </c>
      <c r="B24" s="139" t="s">
        <v>90</v>
      </c>
      <c r="C24" s="139"/>
      <c r="D24" s="38" t="s">
        <v>75</v>
      </c>
      <c r="E24" s="152"/>
      <c r="F24" s="153"/>
      <c r="G24" s="148">
        <v>1.5</v>
      </c>
      <c r="H24" s="149"/>
      <c r="I24" s="148"/>
      <c r="J24" s="149"/>
      <c r="K24" s="148">
        <v>1.5</v>
      </c>
      <c r="L24" s="149"/>
      <c r="M24" s="148">
        <v>4</v>
      </c>
      <c r="N24" s="149"/>
      <c r="O24" s="148"/>
      <c r="P24" s="149"/>
      <c r="Q24" s="150"/>
      <c r="R24" s="151"/>
      <c r="S24" s="25">
        <f t="shared" si="1"/>
        <v>7</v>
      </c>
      <c r="T24" s="25">
        <f t="shared" si="0"/>
        <v>7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152"/>
      <c r="F25" s="153"/>
      <c r="G25" s="148"/>
      <c r="H25" s="149"/>
      <c r="I25" s="148"/>
      <c r="J25" s="149"/>
      <c r="K25" s="148"/>
      <c r="L25" s="149"/>
      <c r="M25" s="148"/>
      <c r="N25" s="149"/>
      <c r="O25" s="150"/>
      <c r="P25" s="151"/>
      <c r="Q25" s="150"/>
      <c r="R25" s="151"/>
      <c r="S25" s="25">
        <f t="shared" si="1"/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52">
        <v>8</v>
      </c>
      <c r="F26" s="153"/>
      <c r="G26" s="148"/>
      <c r="H26" s="149"/>
      <c r="I26" s="148"/>
      <c r="J26" s="149"/>
      <c r="K26" s="148"/>
      <c r="L26" s="149"/>
      <c r="M26" s="148"/>
      <c r="N26" s="149"/>
      <c r="O26" s="150"/>
      <c r="P26" s="151"/>
      <c r="Q26" s="150"/>
      <c r="R26" s="151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54">
        <f>SUM(E4:E26)</f>
        <v>8</v>
      </c>
      <c r="F27" s="155"/>
      <c r="G27" s="154">
        <f>SUM(G4:G26)</f>
        <v>8</v>
      </c>
      <c r="H27" s="155"/>
      <c r="I27" s="154">
        <f>SUM(I4:I26)</f>
        <v>8</v>
      </c>
      <c r="J27" s="155"/>
      <c r="K27" s="154">
        <f>SUM(K4:K26)</f>
        <v>8</v>
      </c>
      <c r="L27" s="155"/>
      <c r="M27" s="154">
        <f>SUM(M4:M26)</f>
        <v>8</v>
      </c>
      <c r="N27" s="155"/>
      <c r="O27" s="154">
        <f>SUM(O4:O26)</f>
        <v>0</v>
      </c>
      <c r="P27" s="155"/>
      <c r="Q27" s="154">
        <f>SUM(Q4:Q26)</f>
        <v>0</v>
      </c>
      <c r="R27" s="155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137"/>
      <c r="F28" s="138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E30" s="45"/>
      <c r="F30" s="45"/>
      <c r="G30" s="45"/>
      <c r="H30" s="45"/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32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>
        <v>21.5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75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1:P21"/>
    <mergeCell ref="Q21:R21"/>
    <mergeCell ref="E13:F13"/>
    <mergeCell ref="G13:H13"/>
    <mergeCell ref="I13:J13"/>
    <mergeCell ref="K13:L13"/>
    <mergeCell ref="M13:N13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G25:H25"/>
    <mergeCell ref="I25:J25"/>
    <mergeCell ref="K25:L25"/>
    <mergeCell ref="M25:N25"/>
    <mergeCell ref="Q26:R26"/>
    <mergeCell ref="E22:F22"/>
    <mergeCell ref="G23:H23"/>
    <mergeCell ref="I23:J23"/>
    <mergeCell ref="K23:L23"/>
    <mergeCell ref="M23:N23"/>
    <mergeCell ref="O23:P23"/>
    <mergeCell ref="Q23:R23"/>
    <mergeCell ref="E23:F23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E25:F25"/>
    <mergeCell ref="G22:H22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0:F20"/>
    <mergeCell ref="G20:H20"/>
    <mergeCell ref="I20:J20"/>
    <mergeCell ref="K20:L20"/>
    <mergeCell ref="M20:N20"/>
    <mergeCell ref="O20:P20"/>
    <mergeCell ref="Q20:R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39">
        <v>6519</v>
      </c>
      <c r="B4" s="144" t="s">
        <v>92</v>
      </c>
      <c r="C4" s="139">
        <v>80</v>
      </c>
      <c r="D4" s="38" t="s">
        <v>68</v>
      </c>
      <c r="E4" s="146"/>
      <c r="F4" s="146"/>
      <c r="G4" s="147">
        <v>6.75</v>
      </c>
      <c r="H4" s="147"/>
      <c r="I4" s="147"/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6.75</v>
      </c>
      <c r="T4" s="25">
        <f t="shared" ref="T4:T21" si="0">SUM(S4-U4-V4)</f>
        <v>6.75</v>
      </c>
      <c r="U4" s="28"/>
      <c r="V4" s="28"/>
    </row>
    <row r="5" spans="1:22" x14ac:dyDescent="0.25">
      <c r="A5" s="116">
        <v>6519</v>
      </c>
      <c r="B5" s="144" t="s">
        <v>92</v>
      </c>
      <c r="C5" s="116">
        <v>19</v>
      </c>
      <c r="D5" s="38" t="s">
        <v>68</v>
      </c>
      <c r="E5" s="146"/>
      <c r="F5" s="146"/>
      <c r="G5" s="147">
        <v>0.5</v>
      </c>
      <c r="H5" s="147"/>
      <c r="I5" s="147"/>
      <c r="J5" s="147"/>
      <c r="K5" s="148"/>
      <c r="L5" s="149"/>
      <c r="M5" s="148"/>
      <c r="N5" s="149"/>
      <c r="O5" s="148"/>
      <c r="P5" s="149"/>
      <c r="Q5" s="150"/>
      <c r="R5" s="151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18">
        <v>6519</v>
      </c>
      <c r="B6" s="144" t="s">
        <v>92</v>
      </c>
      <c r="C6" s="118">
        <v>79</v>
      </c>
      <c r="D6" s="38" t="s">
        <v>68</v>
      </c>
      <c r="E6" s="146"/>
      <c r="F6" s="146"/>
      <c r="G6" s="147">
        <v>0.5</v>
      </c>
      <c r="H6" s="147"/>
      <c r="I6" s="147"/>
      <c r="J6" s="147"/>
      <c r="K6" s="148"/>
      <c r="L6" s="149"/>
      <c r="M6" s="148"/>
      <c r="N6" s="149"/>
      <c r="O6" s="148"/>
      <c r="P6" s="149"/>
      <c r="Q6" s="150"/>
      <c r="R6" s="151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>
        <v>6519</v>
      </c>
      <c r="B7" s="144" t="s">
        <v>92</v>
      </c>
      <c r="C7" s="47">
        <v>75</v>
      </c>
      <c r="D7" s="38" t="s">
        <v>68</v>
      </c>
      <c r="E7" s="146"/>
      <c r="F7" s="146"/>
      <c r="G7" s="147">
        <v>0.25</v>
      </c>
      <c r="H7" s="147"/>
      <c r="I7" s="147"/>
      <c r="J7" s="147"/>
      <c r="K7" s="148"/>
      <c r="L7" s="149"/>
      <c r="M7" s="148"/>
      <c r="N7" s="149"/>
      <c r="O7" s="148"/>
      <c r="P7" s="149"/>
      <c r="Q7" s="150"/>
      <c r="R7" s="151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07">
        <v>6519</v>
      </c>
      <c r="B8" s="144" t="s">
        <v>92</v>
      </c>
      <c r="C8" s="107">
        <v>5</v>
      </c>
      <c r="D8" s="38" t="s">
        <v>68</v>
      </c>
      <c r="E8" s="146"/>
      <c r="F8" s="146"/>
      <c r="G8" s="147"/>
      <c r="H8" s="147"/>
      <c r="I8" s="147">
        <v>0.25</v>
      </c>
      <c r="J8" s="147"/>
      <c r="K8" s="148"/>
      <c r="L8" s="149"/>
      <c r="M8" s="148"/>
      <c r="N8" s="149"/>
      <c r="O8" s="148"/>
      <c r="P8" s="149"/>
      <c r="Q8" s="150"/>
      <c r="R8" s="151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40">
        <v>6519</v>
      </c>
      <c r="B9" s="144" t="s">
        <v>92</v>
      </c>
      <c r="C9" s="140">
        <v>81</v>
      </c>
      <c r="D9" s="38" t="s">
        <v>68</v>
      </c>
      <c r="E9" s="146"/>
      <c r="F9" s="146"/>
      <c r="G9" s="147"/>
      <c r="H9" s="147"/>
      <c r="I9" s="147">
        <v>6.25</v>
      </c>
      <c r="J9" s="147"/>
      <c r="K9" s="148">
        <v>7.25</v>
      </c>
      <c r="L9" s="149"/>
      <c r="M9" s="148">
        <v>1</v>
      </c>
      <c r="N9" s="149"/>
      <c r="O9" s="148"/>
      <c r="P9" s="149"/>
      <c r="Q9" s="150"/>
      <c r="R9" s="151"/>
      <c r="S9" s="25">
        <f t="shared" si="1"/>
        <v>14.5</v>
      </c>
      <c r="T9" s="25">
        <f t="shared" si="0"/>
        <v>14.5</v>
      </c>
      <c r="U9" s="28"/>
      <c r="V9" s="28"/>
    </row>
    <row r="10" spans="1:22" x14ac:dyDescent="0.25">
      <c r="A10" s="47">
        <v>6519</v>
      </c>
      <c r="B10" s="144" t="s">
        <v>92</v>
      </c>
      <c r="C10" s="47">
        <v>87</v>
      </c>
      <c r="D10" s="38" t="s">
        <v>68</v>
      </c>
      <c r="E10" s="159"/>
      <c r="F10" s="160"/>
      <c r="G10" s="161"/>
      <c r="H10" s="162"/>
      <c r="I10" s="148">
        <v>1.5</v>
      </c>
      <c r="J10" s="149"/>
      <c r="K10" s="148"/>
      <c r="L10" s="149"/>
      <c r="M10" s="148">
        <v>0.5</v>
      </c>
      <c r="N10" s="149"/>
      <c r="O10" s="148"/>
      <c r="P10" s="149"/>
      <c r="Q10" s="150"/>
      <c r="R10" s="15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42">
        <v>6538</v>
      </c>
      <c r="B11" s="144" t="s">
        <v>89</v>
      </c>
      <c r="C11" s="142">
        <v>5</v>
      </c>
      <c r="D11" s="38" t="s">
        <v>72</v>
      </c>
      <c r="E11" s="159"/>
      <c r="F11" s="160"/>
      <c r="G11" s="148"/>
      <c r="H11" s="149"/>
      <c r="I11" s="148"/>
      <c r="J11" s="149"/>
      <c r="K11" s="148"/>
      <c r="L11" s="149"/>
      <c r="M11" s="148">
        <v>2</v>
      </c>
      <c r="N11" s="149"/>
      <c r="O11" s="148"/>
      <c r="P11" s="149"/>
      <c r="Q11" s="150"/>
      <c r="R11" s="151"/>
      <c r="S11" s="25">
        <f t="shared" ref="S11:S14" si="2">E11+G11+I11+K11+M11+O11+Q11</f>
        <v>2</v>
      </c>
      <c r="T11" s="25">
        <f t="shared" ref="T11:T14" si="3">SUM(S11-U11-V11)</f>
        <v>2</v>
      </c>
      <c r="U11" s="28"/>
      <c r="V11" s="28"/>
    </row>
    <row r="12" spans="1:22" x14ac:dyDescent="0.25">
      <c r="A12" s="142"/>
      <c r="B12" s="49"/>
      <c r="C12" s="142"/>
      <c r="D12" s="38"/>
      <c r="E12" s="159"/>
      <c r="F12" s="160"/>
      <c r="G12" s="148"/>
      <c r="H12" s="149"/>
      <c r="I12" s="161"/>
      <c r="J12" s="162"/>
      <c r="K12" s="148"/>
      <c r="L12" s="149"/>
      <c r="M12" s="148"/>
      <c r="N12" s="149"/>
      <c r="O12" s="148"/>
      <c r="P12" s="149"/>
      <c r="Q12" s="150"/>
      <c r="R12" s="15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9"/>
      <c r="F13" s="160"/>
      <c r="G13" s="148"/>
      <c r="H13" s="149"/>
      <c r="I13" s="161"/>
      <c r="J13" s="162"/>
      <c r="K13" s="148"/>
      <c r="L13" s="149"/>
      <c r="M13" s="148"/>
      <c r="N13" s="149"/>
      <c r="O13" s="148"/>
      <c r="P13" s="149"/>
      <c r="Q13" s="150"/>
      <c r="R13" s="15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59"/>
      <c r="F14" s="160"/>
      <c r="G14" s="148"/>
      <c r="H14" s="149"/>
      <c r="I14" s="161"/>
      <c r="J14" s="162"/>
      <c r="K14" s="148"/>
      <c r="L14" s="149"/>
      <c r="M14" s="148"/>
      <c r="N14" s="149"/>
      <c r="O14" s="148"/>
      <c r="P14" s="149"/>
      <c r="Q14" s="150"/>
      <c r="R14" s="15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9"/>
      <c r="F15" s="160"/>
      <c r="G15" s="148"/>
      <c r="H15" s="149"/>
      <c r="I15" s="161"/>
      <c r="J15" s="162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59"/>
      <c r="F18" s="160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5">
        <v>3600</v>
      </c>
      <c r="B19" s="115" t="s">
        <v>90</v>
      </c>
      <c r="C19" s="115"/>
      <c r="D19" s="27" t="s">
        <v>86</v>
      </c>
      <c r="E19" s="152"/>
      <c r="F19" s="153"/>
      <c r="G19" s="148"/>
      <c r="H19" s="149"/>
      <c r="I19" s="148"/>
      <c r="J19" s="149"/>
      <c r="K19" s="148">
        <v>0.75</v>
      </c>
      <c r="L19" s="149"/>
      <c r="M19" s="148"/>
      <c r="N19" s="149"/>
      <c r="O19" s="148"/>
      <c r="P19" s="149"/>
      <c r="Q19" s="150"/>
      <c r="R19" s="151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7"/>
      <c r="B20" s="47"/>
      <c r="C20" s="47"/>
      <c r="D20" s="27"/>
      <c r="E20" s="152"/>
      <c r="F20" s="153"/>
      <c r="G20" s="148"/>
      <c r="H20" s="149"/>
      <c r="I20" s="148"/>
      <c r="J20" s="149"/>
      <c r="K20" s="148"/>
      <c r="L20" s="149"/>
      <c r="M20" s="148"/>
      <c r="N20" s="149"/>
      <c r="O20" s="148"/>
      <c r="P20" s="149"/>
      <c r="Q20" s="150"/>
      <c r="R20" s="15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90</v>
      </c>
      <c r="C21" s="47"/>
      <c r="D21" s="27" t="s">
        <v>75</v>
      </c>
      <c r="E21" s="152"/>
      <c r="F21" s="153"/>
      <c r="G21" s="148"/>
      <c r="H21" s="149"/>
      <c r="I21" s="148"/>
      <c r="J21" s="149"/>
      <c r="K21" s="148"/>
      <c r="L21" s="149"/>
      <c r="M21" s="148">
        <v>4.5</v>
      </c>
      <c r="N21" s="149"/>
      <c r="O21" s="148"/>
      <c r="P21" s="149"/>
      <c r="Q21" s="150"/>
      <c r="R21" s="151"/>
      <c r="S21" s="25">
        <f t="shared" si="1"/>
        <v>4.5</v>
      </c>
      <c r="T21" s="25">
        <f t="shared" si="0"/>
        <v>4.5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52"/>
      <c r="F22" s="153"/>
      <c r="G22" s="148"/>
      <c r="H22" s="149"/>
      <c r="I22" s="148"/>
      <c r="J22" s="149"/>
      <c r="K22" s="148"/>
      <c r="L22" s="149"/>
      <c r="M22" s="148"/>
      <c r="N22" s="149"/>
      <c r="O22" s="148"/>
      <c r="P22" s="149"/>
      <c r="Q22" s="150"/>
      <c r="R22" s="15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52">
        <v>8</v>
      </c>
      <c r="F23" s="153"/>
      <c r="G23" s="148"/>
      <c r="H23" s="149"/>
      <c r="I23" s="148"/>
      <c r="J23" s="149"/>
      <c r="K23" s="148"/>
      <c r="L23" s="149"/>
      <c r="M23" s="148"/>
      <c r="N23" s="149"/>
      <c r="O23" s="148"/>
      <c r="P23" s="149"/>
      <c r="Q23" s="150"/>
      <c r="R23" s="15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4">
        <f>SUM(E4:E23)</f>
        <v>8</v>
      </c>
      <c r="F24" s="155"/>
      <c r="G24" s="154">
        <f>SUM(G4:G23)</f>
        <v>8</v>
      </c>
      <c r="H24" s="155"/>
      <c r="I24" s="154">
        <f>SUM(I4:I23)</f>
        <v>8</v>
      </c>
      <c r="J24" s="155"/>
      <c r="K24" s="154">
        <f>SUM(K4:K23)</f>
        <v>8</v>
      </c>
      <c r="L24" s="155"/>
      <c r="M24" s="154">
        <f>SUM(M4:M23)</f>
        <v>8</v>
      </c>
      <c r="N24" s="155"/>
      <c r="O24" s="154">
        <f>SUM(O4:O23)</f>
        <v>0</v>
      </c>
      <c r="P24" s="155"/>
      <c r="Q24" s="154">
        <f>SUM(Q4:Q23)</f>
        <v>0</v>
      </c>
      <c r="R24" s="15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87" zoomScaleNormal="87" workbookViewId="0">
      <selection activeCell="G21" sqref="G21:N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25">
        <v>6519</v>
      </c>
      <c r="B4" s="144" t="s">
        <v>92</v>
      </c>
      <c r="C4" s="48">
        <v>88</v>
      </c>
      <c r="D4" s="38" t="s">
        <v>68</v>
      </c>
      <c r="E4" s="146"/>
      <c r="F4" s="146"/>
      <c r="G4" s="147">
        <v>0.25</v>
      </c>
      <c r="H4" s="147"/>
      <c r="I4" s="147"/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0.25</v>
      </c>
      <c r="T4" s="25">
        <f t="shared" ref="T4:T24" si="0">SUM(S4-U4-V4)</f>
        <v>0.25</v>
      </c>
      <c r="U4" s="28"/>
      <c r="V4" s="28"/>
    </row>
    <row r="5" spans="1:22" x14ac:dyDescent="0.25">
      <c r="A5" s="125">
        <v>6519</v>
      </c>
      <c r="B5" s="144" t="s">
        <v>92</v>
      </c>
      <c r="C5" s="125">
        <v>91</v>
      </c>
      <c r="D5" s="38" t="s">
        <v>68</v>
      </c>
      <c r="E5" s="146"/>
      <c r="F5" s="146"/>
      <c r="G5" s="147">
        <v>0.25</v>
      </c>
      <c r="H5" s="147"/>
      <c r="I5" s="147">
        <v>1</v>
      </c>
      <c r="J5" s="147"/>
      <c r="K5" s="147"/>
      <c r="L5" s="147"/>
      <c r="M5" s="147"/>
      <c r="N5" s="147"/>
      <c r="O5" s="148"/>
      <c r="P5" s="149"/>
      <c r="Q5" s="150"/>
      <c r="R5" s="151"/>
      <c r="S5" s="25">
        <f>E5+G5+I5+K5+M5+O5+Q5</f>
        <v>1.25</v>
      </c>
      <c r="T5" s="25">
        <f t="shared" si="0"/>
        <v>1.25</v>
      </c>
      <c r="U5" s="28"/>
      <c r="V5" s="28"/>
    </row>
    <row r="6" spans="1:22" x14ac:dyDescent="0.25">
      <c r="A6" s="139">
        <v>6519</v>
      </c>
      <c r="B6" s="144" t="s">
        <v>92</v>
      </c>
      <c r="C6" s="48">
        <v>93</v>
      </c>
      <c r="D6" s="38" t="s">
        <v>68</v>
      </c>
      <c r="E6" s="146"/>
      <c r="F6" s="146"/>
      <c r="G6" s="147">
        <v>0.25</v>
      </c>
      <c r="H6" s="147"/>
      <c r="I6" s="147">
        <v>1</v>
      </c>
      <c r="J6" s="147"/>
      <c r="K6" s="147"/>
      <c r="L6" s="147"/>
      <c r="M6" s="147"/>
      <c r="N6" s="147"/>
      <c r="O6" s="148"/>
      <c r="P6" s="149"/>
      <c r="Q6" s="150"/>
      <c r="R6" s="151"/>
      <c r="S6" s="25">
        <f t="shared" ref="S6:S26" si="1">E6+G6+I6+K6+M6+O6+Q6</f>
        <v>1.25</v>
      </c>
      <c r="T6" s="25">
        <f t="shared" si="0"/>
        <v>1.25</v>
      </c>
      <c r="U6" s="28"/>
      <c r="V6" s="28"/>
    </row>
    <row r="7" spans="1:22" x14ac:dyDescent="0.25">
      <c r="A7" s="139">
        <v>6519</v>
      </c>
      <c r="B7" s="144" t="s">
        <v>92</v>
      </c>
      <c r="C7" s="48">
        <v>97</v>
      </c>
      <c r="D7" s="38" t="s">
        <v>68</v>
      </c>
      <c r="E7" s="146"/>
      <c r="F7" s="146"/>
      <c r="G7" s="147">
        <v>0.25</v>
      </c>
      <c r="H7" s="147"/>
      <c r="I7" s="147">
        <v>1</v>
      </c>
      <c r="J7" s="147"/>
      <c r="K7" s="147"/>
      <c r="L7" s="147"/>
      <c r="M7" s="147"/>
      <c r="N7" s="147"/>
      <c r="O7" s="148"/>
      <c r="P7" s="149"/>
      <c r="Q7" s="150"/>
      <c r="R7" s="151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139">
        <v>6519</v>
      </c>
      <c r="B8" s="144" t="s">
        <v>92</v>
      </c>
      <c r="C8" s="125">
        <v>99</v>
      </c>
      <c r="D8" s="38" t="s">
        <v>68</v>
      </c>
      <c r="E8" s="146"/>
      <c r="F8" s="146"/>
      <c r="G8" s="147">
        <v>0.25</v>
      </c>
      <c r="H8" s="147"/>
      <c r="I8" s="147">
        <v>1</v>
      </c>
      <c r="J8" s="147"/>
      <c r="K8" s="147">
        <v>0.5</v>
      </c>
      <c r="L8" s="147"/>
      <c r="M8" s="148"/>
      <c r="N8" s="149"/>
      <c r="O8" s="148"/>
      <c r="P8" s="149"/>
      <c r="Q8" s="150"/>
      <c r="R8" s="151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139">
        <v>6519</v>
      </c>
      <c r="B9" s="144" t="s">
        <v>92</v>
      </c>
      <c r="C9" s="125">
        <v>101</v>
      </c>
      <c r="D9" s="38" t="s">
        <v>68</v>
      </c>
      <c r="E9" s="146"/>
      <c r="F9" s="146"/>
      <c r="G9" s="147">
        <v>0.25</v>
      </c>
      <c r="H9" s="147"/>
      <c r="I9" s="147">
        <v>1</v>
      </c>
      <c r="J9" s="147"/>
      <c r="K9" s="147">
        <v>0.5</v>
      </c>
      <c r="L9" s="147"/>
      <c r="M9" s="148"/>
      <c r="N9" s="149"/>
      <c r="O9" s="148"/>
      <c r="P9" s="149"/>
      <c r="Q9" s="150"/>
      <c r="R9" s="151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142">
        <v>6519</v>
      </c>
      <c r="B10" s="144" t="s">
        <v>92</v>
      </c>
      <c r="C10" s="142">
        <v>105</v>
      </c>
      <c r="D10" s="38" t="s">
        <v>68</v>
      </c>
      <c r="E10" s="146"/>
      <c r="F10" s="146"/>
      <c r="G10" s="147"/>
      <c r="H10" s="147"/>
      <c r="I10" s="147"/>
      <c r="J10" s="147"/>
      <c r="K10" s="147"/>
      <c r="L10" s="147"/>
      <c r="M10" s="148">
        <v>1</v>
      </c>
      <c r="N10" s="149"/>
      <c r="O10" s="148"/>
      <c r="P10" s="149"/>
      <c r="Q10" s="150"/>
      <c r="R10" s="151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42">
        <v>6519</v>
      </c>
      <c r="B11" s="144" t="s">
        <v>92</v>
      </c>
      <c r="C11" s="142">
        <v>107</v>
      </c>
      <c r="D11" s="38" t="s">
        <v>68</v>
      </c>
      <c r="E11" s="146"/>
      <c r="F11" s="146"/>
      <c r="G11" s="147"/>
      <c r="H11" s="147"/>
      <c r="I11" s="147"/>
      <c r="J11" s="147"/>
      <c r="K11" s="147"/>
      <c r="L11" s="147"/>
      <c r="M11" s="148">
        <v>1</v>
      </c>
      <c r="N11" s="149"/>
      <c r="O11" s="148"/>
      <c r="P11" s="149"/>
      <c r="Q11" s="150"/>
      <c r="R11" s="151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25"/>
      <c r="B12" s="49"/>
      <c r="C12" s="125"/>
      <c r="D12" s="38"/>
      <c r="E12" s="146"/>
      <c r="F12" s="146"/>
      <c r="G12" s="147"/>
      <c r="H12" s="147"/>
      <c r="I12" s="147"/>
      <c r="J12" s="147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5"/>
      <c r="B13" s="49"/>
      <c r="C13" s="125"/>
      <c r="D13" s="38"/>
      <c r="E13" s="146"/>
      <c r="F13" s="146"/>
      <c r="G13" s="147"/>
      <c r="H13" s="147"/>
      <c r="I13" s="147"/>
      <c r="J13" s="147"/>
      <c r="K13" s="148"/>
      <c r="L13" s="149"/>
      <c r="M13" s="148"/>
      <c r="N13" s="149"/>
      <c r="O13" s="148"/>
      <c r="P13" s="149"/>
      <c r="Q13" s="150"/>
      <c r="R13" s="15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5"/>
      <c r="B14" s="49"/>
      <c r="C14" s="125"/>
      <c r="D14" s="38"/>
      <c r="E14" s="146"/>
      <c r="F14" s="146"/>
      <c r="G14" s="147"/>
      <c r="H14" s="147"/>
      <c r="I14" s="147"/>
      <c r="J14" s="147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5"/>
      <c r="B15" s="49"/>
      <c r="C15" s="125"/>
      <c r="D15" s="38"/>
      <c r="E15" s="146"/>
      <c r="F15" s="146"/>
      <c r="G15" s="147"/>
      <c r="H15" s="147"/>
      <c r="I15" s="147"/>
      <c r="J15" s="147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5"/>
      <c r="B16" s="125"/>
      <c r="C16" s="48"/>
      <c r="D16" s="38"/>
      <c r="E16" s="146"/>
      <c r="F16" s="146"/>
      <c r="G16" s="147"/>
      <c r="H16" s="147"/>
      <c r="I16" s="147"/>
      <c r="J16" s="147"/>
      <c r="K16" s="148"/>
      <c r="L16" s="149"/>
      <c r="M16" s="148"/>
      <c r="N16" s="149"/>
      <c r="O16" s="148"/>
      <c r="P16" s="149"/>
      <c r="Q16" s="150"/>
      <c r="R16" s="151"/>
      <c r="S16" s="25">
        <f t="shared" ref="S16:S22" si="2">E16+G16+I16+K16+M16+O16+Q16</f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131"/>
      <c r="B17" s="131"/>
      <c r="C17" s="48"/>
      <c r="D17" s="38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ref="S17" si="4">E17+G17+I17+K17+M17+O17+Q17</f>
        <v>0</v>
      </c>
      <c r="T17" s="25">
        <f t="shared" ref="T17" si="5">SUM(S17-U17-V17)</f>
        <v>0</v>
      </c>
      <c r="U17" s="28"/>
      <c r="V17" s="28"/>
    </row>
    <row r="18" spans="1:22" x14ac:dyDescent="0.25">
      <c r="A18" s="127"/>
      <c r="B18" s="127"/>
      <c r="C18" s="48"/>
      <c r="D18" s="38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135"/>
      <c r="B19" s="135"/>
      <c r="C19" s="48"/>
      <c r="D19" s="38"/>
      <c r="E19" s="152"/>
      <c r="F19" s="153"/>
      <c r="G19" s="148"/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ref="S19" si="8">E19+G19+I19+K19+M19+O19+Q19</f>
        <v>0</v>
      </c>
      <c r="T19" s="25">
        <f t="shared" ref="T19" si="9">SUM(S19-U19-V19)</f>
        <v>0</v>
      </c>
      <c r="U19" s="28"/>
      <c r="V19" s="28"/>
    </row>
    <row r="20" spans="1:22" x14ac:dyDescent="0.25">
      <c r="A20" s="135"/>
      <c r="B20" s="135"/>
      <c r="C20" s="135"/>
      <c r="D20" s="38"/>
      <c r="E20" s="152"/>
      <c r="F20" s="153"/>
      <c r="G20" s="148"/>
      <c r="H20" s="149"/>
      <c r="I20" s="148"/>
      <c r="J20" s="149"/>
      <c r="K20" s="148"/>
      <c r="L20" s="149"/>
      <c r="M20" s="148"/>
      <c r="N20" s="149"/>
      <c r="O20" s="148"/>
      <c r="P20" s="149"/>
      <c r="Q20" s="150"/>
      <c r="R20" s="151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127">
        <v>3600</v>
      </c>
      <c r="B21" s="127" t="s">
        <v>90</v>
      </c>
      <c r="C21" s="127"/>
      <c r="D21" s="38" t="s">
        <v>88</v>
      </c>
      <c r="E21" s="152"/>
      <c r="F21" s="153"/>
      <c r="G21" s="148"/>
      <c r="H21" s="149"/>
      <c r="I21" s="148"/>
      <c r="J21" s="149"/>
      <c r="K21" s="148">
        <v>2</v>
      </c>
      <c r="L21" s="149"/>
      <c r="M21" s="148"/>
      <c r="N21" s="149"/>
      <c r="O21" s="148"/>
      <c r="P21" s="149"/>
      <c r="Q21" s="150"/>
      <c r="R21" s="151"/>
      <c r="S21" s="25">
        <f t="shared" si="2"/>
        <v>2</v>
      </c>
      <c r="T21" s="25">
        <f t="shared" si="3"/>
        <v>2</v>
      </c>
      <c r="U21" s="28"/>
      <c r="V21" s="28"/>
    </row>
    <row r="22" spans="1:22" x14ac:dyDescent="0.25">
      <c r="A22" s="136">
        <v>3600</v>
      </c>
      <c r="B22" s="136" t="s">
        <v>90</v>
      </c>
      <c r="C22" s="136"/>
      <c r="D22" s="38" t="s">
        <v>77</v>
      </c>
      <c r="E22" s="152"/>
      <c r="F22" s="153"/>
      <c r="G22" s="148">
        <v>1</v>
      </c>
      <c r="H22" s="149"/>
      <c r="I22" s="148"/>
      <c r="J22" s="149"/>
      <c r="K22" s="148"/>
      <c r="L22" s="149"/>
      <c r="M22" s="148"/>
      <c r="N22" s="149"/>
      <c r="O22" s="148"/>
      <c r="P22" s="149"/>
      <c r="Q22" s="150"/>
      <c r="R22" s="151"/>
      <c r="S22" s="25">
        <f t="shared" si="2"/>
        <v>1</v>
      </c>
      <c r="T22" s="25">
        <f t="shared" si="3"/>
        <v>1</v>
      </c>
      <c r="U22" s="28"/>
      <c r="V22" s="28"/>
    </row>
    <row r="23" spans="1:22" x14ac:dyDescent="0.25">
      <c r="A23" s="125">
        <v>3600</v>
      </c>
      <c r="B23" s="125" t="s">
        <v>90</v>
      </c>
      <c r="C23" s="48"/>
      <c r="D23" s="38" t="s">
        <v>81</v>
      </c>
      <c r="E23" s="152"/>
      <c r="F23" s="153"/>
      <c r="G23" s="148">
        <v>4</v>
      </c>
      <c r="H23" s="149"/>
      <c r="I23" s="148">
        <v>2</v>
      </c>
      <c r="J23" s="149"/>
      <c r="K23" s="148">
        <v>3.5</v>
      </c>
      <c r="L23" s="149"/>
      <c r="M23" s="148">
        <v>2</v>
      </c>
      <c r="N23" s="149"/>
      <c r="O23" s="148"/>
      <c r="P23" s="149"/>
      <c r="Q23" s="150"/>
      <c r="R23" s="151"/>
      <c r="S23" s="25">
        <f t="shared" si="1"/>
        <v>11.5</v>
      </c>
      <c r="T23" s="25">
        <f t="shared" si="0"/>
        <v>11.5</v>
      </c>
      <c r="U23" s="28"/>
      <c r="V23" s="28"/>
    </row>
    <row r="24" spans="1:22" x14ac:dyDescent="0.25">
      <c r="A24" s="107">
        <v>3600</v>
      </c>
      <c r="B24" s="107" t="s">
        <v>90</v>
      </c>
      <c r="C24" s="107"/>
      <c r="D24" s="38" t="s">
        <v>74</v>
      </c>
      <c r="E24" s="152"/>
      <c r="F24" s="153"/>
      <c r="G24" s="148">
        <v>1.5</v>
      </c>
      <c r="H24" s="149"/>
      <c r="I24" s="148">
        <v>1</v>
      </c>
      <c r="J24" s="149"/>
      <c r="K24" s="148">
        <v>1.5</v>
      </c>
      <c r="L24" s="149"/>
      <c r="M24" s="148">
        <v>4</v>
      </c>
      <c r="N24" s="149"/>
      <c r="O24" s="148"/>
      <c r="P24" s="149"/>
      <c r="Q24" s="150"/>
      <c r="R24" s="151"/>
      <c r="S24" s="25">
        <f t="shared" si="1"/>
        <v>8</v>
      </c>
      <c r="T24" s="25">
        <f t="shared" si="0"/>
        <v>8</v>
      </c>
      <c r="U24" s="28"/>
      <c r="V24" s="28"/>
    </row>
    <row r="25" spans="1:22" x14ac:dyDescent="0.25">
      <c r="A25" s="23" t="s">
        <v>37</v>
      </c>
      <c r="B25" s="23"/>
      <c r="C25" s="23"/>
      <c r="D25" s="23"/>
      <c r="E25" s="152"/>
      <c r="F25" s="153"/>
      <c r="G25" s="148"/>
      <c r="H25" s="149"/>
      <c r="I25" s="148"/>
      <c r="J25" s="149"/>
      <c r="K25" s="148"/>
      <c r="L25" s="149"/>
      <c r="M25" s="148"/>
      <c r="N25" s="149"/>
      <c r="O25" s="150"/>
      <c r="P25" s="151"/>
      <c r="Q25" s="150"/>
      <c r="R25" s="151"/>
      <c r="S25" s="25">
        <f t="shared" si="1"/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52">
        <v>8</v>
      </c>
      <c r="F26" s="153"/>
      <c r="G26" s="148"/>
      <c r="H26" s="149"/>
      <c r="I26" s="148"/>
      <c r="J26" s="149"/>
      <c r="K26" s="148"/>
      <c r="L26" s="149"/>
      <c r="M26" s="148"/>
      <c r="N26" s="149"/>
      <c r="O26" s="150"/>
      <c r="P26" s="151"/>
      <c r="Q26" s="150"/>
      <c r="R26" s="151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54">
        <f>SUM(E4:E26)</f>
        <v>8</v>
      </c>
      <c r="F27" s="155"/>
      <c r="G27" s="154">
        <f>SUM(G4:G26)</f>
        <v>8</v>
      </c>
      <c r="H27" s="155"/>
      <c r="I27" s="154">
        <f>SUM(I4:I26)</f>
        <v>8</v>
      </c>
      <c r="J27" s="155"/>
      <c r="K27" s="154">
        <f>SUM(K4:K26)</f>
        <v>8</v>
      </c>
      <c r="L27" s="155"/>
      <c r="M27" s="154">
        <f>SUM(M4:M26)</f>
        <v>8</v>
      </c>
      <c r="N27" s="155"/>
      <c r="O27" s="154">
        <f>SUM(O4:O26)</f>
        <v>0</v>
      </c>
      <c r="P27" s="155"/>
      <c r="Q27" s="154">
        <f>SUM(Q4:Q26)</f>
        <v>0</v>
      </c>
      <c r="R27" s="155"/>
      <c r="S27" s="25">
        <f>SUM(S2:S26)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SUM(T2:T25)</f>
        <v>32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SUM(U2:U28)</f>
        <v>0</v>
      </c>
      <c r="V29" s="28">
        <f>SUM(V2:V28)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40">
        <f>SUM(T28)</f>
        <v>32</v>
      </c>
      <c r="I32" s="2">
        <v>3600</v>
      </c>
    </row>
    <row r="33" spans="1:9" x14ac:dyDescent="0.25">
      <c r="A33" s="16" t="s">
        <v>26</v>
      </c>
      <c r="C33" s="40">
        <f>U29</f>
        <v>0</v>
      </c>
      <c r="D33" s="33"/>
      <c r="I33" s="44">
        <v>22.5</v>
      </c>
    </row>
    <row r="34" spans="1:9" x14ac:dyDescent="0.25">
      <c r="A34" s="16" t="s">
        <v>27</v>
      </c>
      <c r="C34" s="33">
        <f>V29</f>
        <v>0</v>
      </c>
      <c r="I34" s="45"/>
    </row>
    <row r="35" spans="1:9" x14ac:dyDescent="0.25">
      <c r="A35" s="16" t="s">
        <v>28</v>
      </c>
      <c r="C35" s="33">
        <f>S25</f>
        <v>0</v>
      </c>
      <c r="I35" s="40"/>
    </row>
    <row r="36" spans="1:9" x14ac:dyDescent="0.25">
      <c r="A36" s="16" t="s">
        <v>4</v>
      </c>
      <c r="C36" s="33">
        <f>S26</f>
        <v>8</v>
      </c>
    </row>
    <row r="37" spans="1:9" ht="16.5" thickBot="1" x14ac:dyDescent="0.3">
      <c r="A37" s="17" t="s">
        <v>6</v>
      </c>
      <c r="C37" s="39">
        <f>SUM(C32:C36)</f>
        <v>40</v>
      </c>
      <c r="E37" s="17" t="s">
        <v>42</v>
      </c>
      <c r="F37" s="17"/>
      <c r="G37" s="35">
        <f>S27-C37</f>
        <v>0</v>
      </c>
    </row>
    <row r="38" spans="1:9" ht="16.5" thickTop="1" x14ac:dyDescent="0.25">
      <c r="A38" s="16" t="s">
        <v>29</v>
      </c>
      <c r="C38" s="36">
        <v>0</v>
      </c>
      <c r="D38" s="36"/>
    </row>
    <row r="39" spans="1:9" x14ac:dyDescent="0.25">
      <c r="A39" s="16" t="s">
        <v>36</v>
      </c>
      <c r="C39" s="36">
        <v>0</v>
      </c>
      <c r="D39" s="36"/>
    </row>
  </sheetData>
  <mergeCells count="175">
    <mergeCell ref="E21:F21"/>
    <mergeCell ref="G21:H21"/>
    <mergeCell ref="I21:J21"/>
    <mergeCell ref="K21:L21"/>
    <mergeCell ref="E18:F18"/>
    <mergeCell ref="E13:F13"/>
    <mergeCell ref="G13:H13"/>
    <mergeCell ref="I13:J13"/>
    <mergeCell ref="K13:L13"/>
    <mergeCell ref="I17:J17"/>
    <mergeCell ref="K17:L17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Q15:R15"/>
    <mergeCell ref="Q14:R14"/>
    <mergeCell ref="O14:P14"/>
    <mergeCell ref="M14:N14"/>
    <mergeCell ref="M21:N21"/>
    <mergeCell ref="O21:P21"/>
    <mergeCell ref="Q21:R21"/>
    <mergeCell ref="Q16:R16"/>
    <mergeCell ref="E16:F16"/>
    <mergeCell ref="G16:H16"/>
    <mergeCell ref="I16:J16"/>
    <mergeCell ref="K16:L16"/>
    <mergeCell ref="M16:N16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Q25:R25"/>
    <mergeCell ref="E25:F25"/>
    <mergeCell ref="K23:L23"/>
    <mergeCell ref="M24:N24"/>
    <mergeCell ref="O24:P24"/>
    <mergeCell ref="G22:H22"/>
    <mergeCell ref="K25:L25"/>
    <mergeCell ref="I25:J25"/>
    <mergeCell ref="O25:P25"/>
    <mergeCell ref="M25:N25"/>
    <mergeCell ref="K24:L24"/>
    <mergeCell ref="I24:J24"/>
    <mergeCell ref="E23:F23"/>
    <mergeCell ref="G23:H23"/>
    <mergeCell ref="E24:F24"/>
    <mergeCell ref="G24:H24"/>
    <mergeCell ref="Q22:R22"/>
    <mergeCell ref="M23:N23"/>
    <mergeCell ref="Q24:R24"/>
    <mergeCell ref="Q23:R23"/>
    <mergeCell ref="M22:N22"/>
    <mergeCell ref="I22:J22"/>
    <mergeCell ref="I23:J23"/>
    <mergeCell ref="I11:J11"/>
    <mergeCell ref="E14:F14"/>
    <mergeCell ref="G14:H14"/>
    <mergeCell ref="K12:L12"/>
    <mergeCell ref="K14:L14"/>
    <mergeCell ref="K11:L11"/>
    <mergeCell ref="I12:J12"/>
    <mergeCell ref="I14:J14"/>
    <mergeCell ref="G12:H12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6:N26"/>
    <mergeCell ref="O26:P26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2:P22"/>
    <mergeCell ref="O23:P23"/>
    <mergeCell ref="K22:L22"/>
    <mergeCell ref="O16:P16"/>
    <mergeCell ref="G25:H25"/>
    <mergeCell ref="E11:F11"/>
    <mergeCell ref="E12:F12"/>
    <mergeCell ref="G11:H11"/>
    <mergeCell ref="E22:F22"/>
    <mergeCell ref="E20:F20"/>
    <mergeCell ref="E2:F2"/>
    <mergeCell ref="G2:H2"/>
    <mergeCell ref="I2:J2"/>
    <mergeCell ref="K2:L2"/>
    <mergeCell ref="E4:F4"/>
    <mergeCell ref="G5:H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Q2:R2"/>
    <mergeCell ref="M4:N4"/>
    <mergeCell ref="M2:N2"/>
    <mergeCell ref="O2:P2"/>
    <mergeCell ref="O4:P4"/>
    <mergeCell ref="Q4:R4"/>
    <mergeCell ref="I26:J26"/>
    <mergeCell ref="K26:L26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17">
        <v>6519</v>
      </c>
      <c r="B4" s="144" t="s">
        <v>92</v>
      </c>
      <c r="C4" s="139">
        <v>76</v>
      </c>
      <c r="D4" s="38" t="s">
        <v>68</v>
      </c>
      <c r="E4" s="146"/>
      <c r="F4" s="146"/>
      <c r="G4" s="147">
        <v>4</v>
      </c>
      <c r="H4" s="147"/>
      <c r="I4" s="147">
        <v>2.5</v>
      </c>
      <c r="J4" s="147"/>
      <c r="K4" s="147"/>
      <c r="L4" s="147"/>
      <c r="M4" s="147"/>
      <c r="N4" s="147"/>
      <c r="O4" s="147"/>
      <c r="P4" s="147"/>
      <c r="Q4" s="150"/>
      <c r="R4" s="151"/>
      <c r="S4" s="25">
        <f>E4+G4+I4+K4+M4+O4+Q4</f>
        <v>6.5</v>
      </c>
      <c r="T4" s="25">
        <f t="shared" ref="T4:T19" si="0">SUM(S4-U4-V4)</f>
        <v>6.5</v>
      </c>
      <c r="U4" s="28"/>
      <c r="V4" s="28"/>
    </row>
    <row r="5" spans="1:22" x14ac:dyDescent="0.25">
      <c r="A5" s="117">
        <v>6519</v>
      </c>
      <c r="B5" s="144" t="s">
        <v>92</v>
      </c>
      <c r="C5" s="139">
        <v>78</v>
      </c>
      <c r="D5" s="38" t="s">
        <v>68</v>
      </c>
      <c r="E5" s="146"/>
      <c r="F5" s="146"/>
      <c r="G5" s="147">
        <v>4</v>
      </c>
      <c r="H5" s="147"/>
      <c r="I5" s="147">
        <v>3</v>
      </c>
      <c r="J5" s="147"/>
      <c r="K5" s="147"/>
      <c r="L5" s="147"/>
      <c r="M5" s="147"/>
      <c r="N5" s="147"/>
      <c r="O5" s="148"/>
      <c r="P5" s="149"/>
      <c r="Q5" s="150"/>
      <c r="R5" s="151"/>
      <c r="S5" s="25">
        <f t="shared" ref="S5:S22" si="1">E5+G5+I5+K5+M5+O5+Q5</f>
        <v>7</v>
      </c>
      <c r="T5" s="25">
        <f t="shared" si="0"/>
        <v>7</v>
      </c>
      <c r="U5" s="28"/>
      <c r="V5" s="28"/>
    </row>
    <row r="6" spans="1:22" x14ac:dyDescent="0.25">
      <c r="A6" s="140">
        <v>6519</v>
      </c>
      <c r="B6" s="144" t="s">
        <v>92</v>
      </c>
      <c r="C6" s="140">
        <v>77</v>
      </c>
      <c r="D6" s="38" t="s">
        <v>68</v>
      </c>
      <c r="E6" s="146"/>
      <c r="F6" s="146"/>
      <c r="G6" s="147"/>
      <c r="H6" s="147"/>
      <c r="I6" s="147">
        <v>2.5</v>
      </c>
      <c r="J6" s="147"/>
      <c r="K6" s="147"/>
      <c r="L6" s="147"/>
      <c r="M6" s="147"/>
      <c r="N6" s="147"/>
      <c r="O6" s="148"/>
      <c r="P6" s="149"/>
      <c r="Q6" s="150"/>
      <c r="R6" s="151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141">
        <v>6519</v>
      </c>
      <c r="B7" s="144" t="s">
        <v>92</v>
      </c>
      <c r="C7" s="141">
        <v>82</v>
      </c>
      <c r="D7" s="38" t="s">
        <v>68</v>
      </c>
      <c r="E7" s="146"/>
      <c r="F7" s="146"/>
      <c r="G7" s="147"/>
      <c r="H7" s="147"/>
      <c r="I7" s="147"/>
      <c r="J7" s="147"/>
      <c r="K7" s="148">
        <v>8</v>
      </c>
      <c r="L7" s="149"/>
      <c r="M7" s="148">
        <v>8</v>
      </c>
      <c r="N7" s="149"/>
      <c r="O7" s="148"/>
      <c r="P7" s="149"/>
      <c r="Q7" s="150"/>
      <c r="R7" s="151"/>
      <c r="S7" s="25">
        <f t="shared" si="1"/>
        <v>16</v>
      </c>
      <c r="T7" s="25">
        <f t="shared" si="0"/>
        <v>16</v>
      </c>
      <c r="U7" s="28"/>
      <c r="V7" s="28"/>
    </row>
    <row r="8" spans="1:22" x14ac:dyDescent="0.25">
      <c r="A8" s="47"/>
      <c r="B8" s="49"/>
      <c r="C8" s="47"/>
      <c r="D8" s="38"/>
      <c r="E8" s="146"/>
      <c r="F8" s="146"/>
      <c r="G8" s="147"/>
      <c r="H8" s="147"/>
      <c r="I8" s="156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46"/>
      <c r="F9" s="146"/>
      <c r="G9" s="147"/>
      <c r="H9" s="147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2"/>
      <c r="F10" s="153"/>
      <c r="G10" s="147"/>
      <c r="H10" s="147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52"/>
      <c r="F11" s="153"/>
      <c r="G11" s="147"/>
      <c r="H11" s="147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52"/>
      <c r="F12" s="153"/>
      <c r="G12" s="147"/>
      <c r="H12" s="147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46"/>
      <c r="F13" s="146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7"/>
      <c r="B17" s="97"/>
      <c r="C17" s="97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46"/>
      <c r="F18" s="146"/>
      <c r="G18" s="147"/>
      <c r="H18" s="147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15"/>
      <c r="B19" s="115"/>
      <c r="C19" s="115"/>
      <c r="D19" s="27"/>
      <c r="E19" s="152"/>
      <c r="F19" s="153"/>
      <c r="G19" s="148"/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52"/>
      <c r="F20" s="153"/>
      <c r="G20" s="148"/>
      <c r="H20" s="149"/>
      <c r="I20" s="148"/>
      <c r="J20" s="149"/>
      <c r="K20" s="148"/>
      <c r="L20" s="149"/>
      <c r="M20" s="148"/>
      <c r="N20" s="149"/>
      <c r="O20" s="163"/>
      <c r="P20" s="164"/>
      <c r="Q20" s="163"/>
      <c r="R20" s="164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52">
        <v>8</v>
      </c>
      <c r="F21" s="153"/>
      <c r="G21" s="161"/>
      <c r="H21" s="162"/>
      <c r="I21" s="161"/>
      <c r="J21" s="162"/>
      <c r="K21" s="161"/>
      <c r="L21" s="162"/>
      <c r="M21" s="148"/>
      <c r="N21" s="149"/>
      <c r="O21" s="163"/>
      <c r="P21" s="164"/>
      <c r="Q21" s="163"/>
      <c r="R21" s="164"/>
      <c r="S21" s="25">
        <f t="shared" si="1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54">
        <f>SUM(E4:E21)</f>
        <v>8</v>
      </c>
      <c r="F22" s="155"/>
      <c r="G22" s="154">
        <f>SUM(G4:G21)</f>
        <v>8</v>
      </c>
      <c r="H22" s="155"/>
      <c r="I22" s="154">
        <f>SUM(I4:I21)</f>
        <v>8</v>
      </c>
      <c r="J22" s="155"/>
      <c r="K22" s="154">
        <f>SUM(K4:K21)</f>
        <v>8</v>
      </c>
      <c r="L22" s="155"/>
      <c r="M22" s="154">
        <f>SUM(M4:M21)</f>
        <v>8</v>
      </c>
      <c r="N22" s="155"/>
      <c r="O22" s="154">
        <f>SUM(O4:O21)</f>
        <v>0</v>
      </c>
      <c r="P22" s="155"/>
      <c r="Q22" s="154">
        <f>SUM(Q4:Q21)</f>
        <v>0</v>
      </c>
      <c r="R22" s="155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07">
        <v>6519</v>
      </c>
      <c r="B4" s="144" t="s">
        <v>92</v>
      </c>
      <c r="C4" s="107">
        <v>76</v>
      </c>
      <c r="D4" s="38" t="s">
        <v>70</v>
      </c>
      <c r="E4" s="146"/>
      <c r="F4" s="146"/>
      <c r="G4" s="147">
        <v>1</v>
      </c>
      <c r="H4" s="147"/>
      <c r="I4" s="147"/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119">
        <v>6519</v>
      </c>
      <c r="B5" s="144" t="s">
        <v>92</v>
      </c>
      <c r="C5" s="119">
        <v>77</v>
      </c>
      <c r="D5" s="38" t="s">
        <v>70</v>
      </c>
      <c r="E5" s="146"/>
      <c r="F5" s="146"/>
      <c r="G5" s="147">
        <v>5</v>
      </c>
      <c r="H5" s="147"/>
      <c r="I5" s="156"/>
      <c r="J5" s="149"/>
      <c r="K5" s="156"/>
      <c r="L5" s="149"/>
      <c r="M5" s="156"/>
      <c r="N5" s="149"/>
      <c r="O5" s="148"/>
      <c r="P5" s="149"/>
      <c r="Q5" s="150"/>
      <c r="R5" s="151"/>
      <c r="S5" s="25">
        <f t="shared" ref="S5" si="1">E5+G5+I5+K5+M5+O5+Q5</f>
        <v>5</v>
      </c>
      <c r="T5" s="25">
        <f t="shared" si="0"/>
        <v>5</v>
      </c>
      <c r="U5" s="28"/>
      <c r="V5" s="28"/>
    </row>
    <row r="6" spans="1:22" x14ac:dyDescent="0.25">
      <c r="A6" s="121">
        <v>6519</v>
      </c>
      <c r="B6" s="144" t="s">
        <v>92</v>
      </c>
      <c r="C6" s="121">
        <v>78</v>
      </c>
      <c r="D6" s="38" t="s">
        <v>70</v>
      </c>
      <c r="E6" s="146"/>
      <c r="F6" s="146"/>
      <c r="G6" s="147">
        <v>2</v>
      </c>
      <c r="H6" s="147"/>
      <c r="I6" s="156"/>
      <c r="J6" s="149"/>
      <c r="K6" s="156"/>
      <c r="L6" s="149"/>
      <c r="M6" s="156"/>
      <c r="N6" s="149"/>
      <c r="O6" s="148"/>
      <c r="P6" s="149"/>
      <c r="Q6" s="150"/>
      <c r="R6" s="151"/>
      <c r="S6" s="25">
        <f t="shared" ref="S6" si="2">E6+G6+I6+K6+M6+O6+Q6</f>
        <v>2</v>
      </c>
      <c r="T6" s="25">
        <f t="shared" ref="T6" si="3">SUM(S6-U6-V6)</f>
        <v>2</v>
      </c>
      <c r="U6" s="28"/>
      <c r="V6" s="28"/>
    </row>
    <row r="7" spans="1:22" x14ac:dyDescent="0.25">
      <c r="A7" s="140">
        <v>6519</v>
      </c>
      <c r="B7" s="144" t="s">
        <v>92</v>
      </c>
      <c r="C7" s="140">
        <v>84</v>
      </c>
      <c r="D7" s="38" t="s">
        <v>70</v>
      </c>
      <c r="E7" s="146"/>
      <c r="F7" s="146"/>
      <c r="G7" s="147"/>
      <c r="H7" s="147"/>
      <c r="I7" s="156">
        <v>8</v>
      </c>
      <c r="J7" s="149"/>
      <c r="K7" s="156">
        <v>8</v>
      </c>
      <c r="L7" s="149"/>
      <c r="M7" s="156">
        <v>8</v>
      </c>
      <c r="N7" s="149"/>
      <c r="O7" s="148"/>
      <c r="P7" s="149"/>
      <c r="Q7" s="150"/>
      <c r="R7" s="151"/>
      <c r="S7" s="25">
        <f t="shared" ref="S7:S20" si="4">E7+G7+I7+K7+M7+O7+Q7</f>
        <v>24</v>
      </c>
      <c r="T7" s="25">
        <f t="shared" si="0"/>
        <v>24</v>
      </c>
      <c r="U7" s="28"/>
      <c r="V7" s="28"/>
    </row>
    <row r="8" spans="1:22" x14ac:dyDescent="0.25">
      <c r="A8" s="133"/>
      <c r="B8" s="49"/>
      <c r="C8" s="47"/>
      <c r="D8" s="38"/>
      <c r="E8" s="146"/>
      <c r="F8" s="146"/>
      <c r="G8" s="147"/>
      <c r="H8" s="147"/>
      <c r="I8" s="156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46"/>
      <c r="F11" s="146"/>
      <c r="G11" s="147"/>
      <c r="H11" s="147"/>
      <c r="I11" s="156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46"/>
      <c r="F12" s="146"/>
      <c r="G12" s="147"/>
      <c r="H12" s="147"/>
      <c r="I12" s="156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52"/>
      <c r="F13" s="153"/>
      <c r="G13" s="148"/>
      <c r="H13" s="149"/>
      <c r="I13" s="156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46"/>
      <c r="F14" s="146"/>
      <c r="G14" s="147"/>
      <c r="H14" s="147"/>
      <c r="I14" s="156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46"/>
      <c r="F15" s="146"/>
      <c r="G15" s="147"/>
      <c r="H15" s="147"/>
      <c r="I15" s="156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15"/>
      <c r="B17" s="115"/>
      <c r="C17" s="115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8</v>
      </c>
      <c r="L20" s="155"/>
      <c r="M20" s="154">
        <f>SUM(M4:M19)</f>
        <v>8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129"/>
      <c r="J3" s="129"/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39">
        <v>6538</v>
      </c>
      <c r="B4" s="144" t="s">
        <v>89</v>
      </c>
      <c r="C4" s="139">
        <v>5</v>
      </c>
      <c r="D4" s="38" t="s">
        <v>72</v>
      </c>
      <c r="E4" s="146"/>
      <c r="F4" s="146"/>
      <c r="G4" s="147">
        <v>7</v>
      </c>
      <c r="H4" s="147"/>
      <c r="I4" s="146"/>
      <c r="J4" s="146"/>
      <c r="K4" s="147">
        <v>7</v>
      </c>
      <c r="L4" s="147"/>
      <c r="M4" s="147">
        <v>7</v>
      </c>
      <c r="N4" s="147"/>
      <c r="O4" s="148"/>
      <c r="P4" s="149"/>
      <c r="Q4" s="150"/>
      <c r="R4" s="151"/>
      <c r="S4" s="25">
        <f t="shared" ref="S4" si="0">E4+G4+I4+K4+M4+O4+Q4</f>
        <v>21</v>
      </c>
      <c r="T4" s="25">
        <f t="shared" ref="T4" si="1">SUM(S4-U4-V4)</f>
        <v>21</v>
      </c>
      <c r="U4" s="28"/>
      <c r="V4" s="28"/>
    </row>
    <row r="5" spans="1:22" ht="15.75" customHeight="1" x14ac:dyDescent="0.25">
      <c r="A5" s="125"/>
      <c r="B5" s="49"/>
      <c r="C5" s="125"/>
      <c r="D5" s="38"/>
      <c r="E5" s="146"/>
      <c r="F5" s="146"/>
      <c r="G5" s="147"/>
      <c r="H5" s="147"/>
      <c r="I5" s="152"/>
      <c r="J5" s="153"/>
      <c r="K5" s="147"/>
      <c r="L5" s="147"/>
      <c r="M5" s="148"/>
      <c r="N5" s="149"/>
      <c r="O5" s="148"/>
      <c r="P5" s="149"/>
      <c r="Q5" s="150"/>
      <c r="R5" s="151"/>
      <c r="S5" s="25">
        <f t="shared" ref="S5" si="2">E5+G5+I5+K5+M5+O5+Q5</f>
        <v>0</v>
      </c>
      <c r="T5" s="25">
        <f t="shared" ref="T5" si="3">SUM(S5-U5-V5)</f>
        <v>0</v>
      </c>
      <c r="U5" s="28"/>
      <c r="V5" s="28"/>
    </row>
    <row r="6" spans="1:22" x14ac:dyDescent="0.25">
      <c r="A6" s="125"/>
      <c r="B6" s="49"/>
      <c r="C6" s="125"/>
      <c r="D6" s="38"/>
      <c r="E6" s="146"/>
      <c r="F6" s="146"/>
      <c r="G6" s="147"/>
      <c r="H6" s="147"/>
      <c r="I6" s="152"/>
      <c r="J6" s="153"/>
      <c r="K6" s="147"/>
      <c r="L6" s="147"/>
      <c r="M6" s="148"/>
      <c r="N6" s="149"/>
      <c r="O6" s="148"/>
      <c r="P6" s="149"/>
      <c r="Q6" s="150"/>
      <c r="R6" s="151"/>
      <c r="S6" s="25">
        <f t="shared" ref="S6:S24" si="4">E6+G6+I6+K6+M6+O6+Q6</f>
        <v>0</v>
      </c>
      <c r="T6" s="25">
        <f t="shared" ref="T6:T21" si="5">SUM(S6-U6-V6)</f>
        <v>0</v>
      </c>
      <c r="U6" s="28"/>
      <c r="V6" s="28"/>
    </row>
    <row r="7" spans="1:22" x14ac:dyDescent="0.25">
      <c r="A7" s="125"/>
      <c r="B7" s="49"/>
      <c r="C7" s="125"/>
      <c r="D7" s="38"/>
      <c r="E7" s="146"/>
      <c r="F7" s="146"/>
      <c r="G7" s="147"/>
      <c r="H7" s="147"/>
      <c r="I7" s="152"/>
      <c r="J7" s="153"/>
      <c r="K7" s="147"/>
      <c r="L7" s="147"/>
      <c r="M7" s="148"/>
      <c r="N7" s="149"/>
      <c r="O7" s="148"/>
      <c r="P7" s="149"/>
      <c r="Q7" s="150"/>
      <c r="R7" s="151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25"/>
      <c r="B8" s="49"/>
      <c r="C8" s="125"/>
      <c r="D8" s="38"/>
      <c r="E8" s="146"/>
      <c r="F8" s="146"/>
      <c r="G8" s="147"/>
      <c r="H8" s="147"/>
      <c r="I8" s="152"/>
      <c r="J8" s="153"/>
      <c r="K8" s="147"/>
      <c r="L8" s="147"/>
      <c r="M8" s="148"/>
      <c r="N8" s="149"/>
      <c r="O8" s="148"/>
      <c r="P8" s="149"/>
      <c r="Q8" s="150"/>
      <c r="R8" s="151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23"/>
      <c r="B9" s="49"/>
      <c r="C9" s="47"/>
      <c r="D9" s="38"/>
      <c r="E9" s="152"/>
      <c r="F9" s="153"/>
      <c r="G9" s="148"/>
      <c r="H9" s="149"/>
      <c r="I9" s="152"/>
      <c r="J9" s="153"/>
      <c r="K9" s="148"/>
      <c r="L9" s="149"/>
      <c r="M9" s="148"/>
      <c r="N9" s="149"/>
      <c r="O9" s="148"/>
      <c r="P9" s="149"/>
      <c r="Q9" s="150"/>
      <c r="R9" s="151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23"/>
      <c r="B10" s="49"/>
      <c r="C10" s="47"/>
      <c r="D10" s="38"/>
      <c r="E10" s="152"/>
      <c r="F10" s="153"/>
      <c r="G10" s="148"/>
      <c r="H10" s="149"/>
      <c r="I10" s="152"/>
      <c r="J10" s="153"/>
      <c r="K10" s="148"/>
      <c r="L10" s="149"/>
      <c r="M10" s="148"/>
      <c r="N10" s="149"/>
      <c r="O10" s="148"/>
      <c r="P10" s="149"/>
      <c r="Q10" s="150"/>
      <c r="R10" s="151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25"/>
      <c r="B11" s="49"/>
      <c r="C11" s="125"/>
      <c r="D11" s="38"/>
      <c r="E11" s="152"/>
      <c r="F11" s="153"/>
      <c r="G11" s="148"/>
      <c r="H11" s="149"/>
      <c r="I11" s="152"/>
      <c r="J11" s="153"/>
      <c r="K11" s="148"/>
      <c r="L11" s="149"/>
      <c r="M11" s="148"/>
      <c r="N11" s="149"/>
      <c r="O11" s="148"/>
      <c r="P11" s="149"/>
      <c r="Q11" s="150"/>
      <c r="R11" s="151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25"/>
      <c r="B12" s="49"/>
      <c r="C12" s="125"/>
      <c r="D12" s="38"/>
      <c r="E12" s="152"/>
      <c r="F12" s="153"/>
      <c r="G12" s="148"/>
      <c r="H12" s="149"/>
      <c r="I12" s="152"/>
      <c r="J12" s="153"/>
      <c r="K12" s="148"/>
      <c r="L12" s="149"/>
      <c r="M12" s="148"/>
      <c r="N12" s="149"/>
      <c r="O12" s="148"/>
      <c r="P12" s="149"/>
      <c r="Q12" s="150"/>
      <c r="R12" s="151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17"/>
      <c r="B13" s="49"/>
      <c r="C13" s="117"/>
      <c r="D13" s="38"/>
      <c r="E13" s="152"/>
      <c r="F13" s="153"/>
      <c r="G13" s="148"/>
      <c r="H13" s="149"/>
      <c r="I13" s="152"/>
      <c r="J13" s="153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52"/>
      <c r="F14" s="153"/>
      <c r="G14" s="148"/>
      <c r="H14" s="149"/>
      <c r="I14" s="152"/>
      <c r="J14" s="153"/>
      <c r="K14" s="148"/>
      <c r="L14" s="149"/>
      <c r="M14" s="148"/>
      <c r="N14" s="149"/>
      <c r="O14" s="148"/>
      <c r="P14" s="149"/>
      <c r="Q14" s="150"/>
      <c r="R14" s="151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52"/>
      <c r="F15" s="153"/>
      <c r="G15" s="148"/>
      <c r="H15" s="149"/>
      <c r="I15" s="152"/>
      <c r="J15" s="153"/>
      <c r="K15" s="148"/>
      <c r="L15" s="149"/>
      <c r="M15" s="148"/>
      <c r="N15" s="149"/>
      <c r="O15" s="148"/>
      <c r="P15" s="149"/>
      <c r="Q15" s="150"/>
      <c r="R15" s="151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52"/>
      <c r="F16" s="153"/>
      <c r="G16" s="148"/>
      <c r="H16" s="149"/>
      <c r="I16" s="152"/>
      <c r="J16" s="153"/>
      <c r="K16" s="148"/>
      <c r="L16" s="149"/>
      <c r="M16" s="148"/>
      <c r="N16" s="149"/>
      <c r="O16" s="148"/>
      <c r="P16" s="149"/>
      <c r="Q16" s="150"/>
      <c r="R16" s="151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52"/>
      <c r="F17" s="153"/>
      <c r="G17" s="148"/>
      <c r="H17" s="149"/>
      <c r="I17" s="152"/>
      <c r="J17" s="153"/>
      <c r="K17" s="148"/>
      <c r="L17" s="149"/>
      <c r="M17" s="148"/>
      <c r="N17" s="149"/>
      <c r="O17" s="148"/>
      <c r="P17" s="149"/>
      <c r="Q17" s="150"/>
      <c r="R17" s="151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5"/>
      <c r="B18" s="47"/>
      <c r="C18" s="47"/>
      <c r="D18" s="27"/>
      <c r="E18" s="152"/>
      <c r="F18" s="153"/>
      <c r="G18" s="148"/>
      <c r="H18" s="149"/>
      <c r="I18" s="152"/>
      <c r="J18" s="153"/>
      <c r="K18" s="148"/>
      <c r="L18" s="149"/>
      <c r="M18" s="148"/>
      <c r="N18" s="149"/>
      <c r="O18" s="148"/>
      <c r="P18" s="149"/>
      <c r="Q18" s="150"/>
      <c r="R18" s="151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3"/>
      <c r="B19" s="103"/>
      <c r="C19" s="103"/>
      <c r="D19" s="27"/>
      <c r="E19" s="152"/>
      <c r="F19" s="153"/>
      <c r="G19" s="148"/>
      <c r="H19" s="149"/>
      <c r="I19" s="152"/>
      <c r="J19" s="153"/>
      <c r="K19" s="148"/>
      <c r="L19" s="149"/>
      <c r="M19" s="148"/>
      <c r="N19" s="149"/>
      <c r="O19" s="148"/>
      <c r="P19" s="149"/>
      <c r="Q19" s="150"/>
      <c r="R19" s="151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15"/>
      <c r="B20" s="115"/>
      <c r="C20" s="115"/>
      <c r="D20" s="27"/>
      <c r="E20" s="152"/>
      <c r="F20" s="153"/>
      <c r="G20" s="148"/>
      <c r="H20" s="149"/>
      <c r="I20" s="152"/>
      <c r="J20" s="153"/>
      <c r="K20" s="148"/>
      <c r="L20" s="149"/>
      <c r="M20" s="148"/>
      <c r="N20" s="149"/>
      <c r="O20" s="148"/>
      <c r="P20" s="149"/>
      <c r="Q20" s="150"/>
      <c r="R20" s="151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106">
        <v>3600</v>
      </c>
      <c r="B21" s="106" t="s">
        <v>90</v>
      </c>
      <c r="C21" s="106"/>
      <c r="D21" s="27" t="s">
        <v>71</v>
      </c>
      <c r="E21" s="152"/>
      <c r="F21" s="153"/>
      <c r="G21" s="148">
        <v>1</v>
      </c>
      <c r="H21" s="149"/>
      <c r="I21" s="152"/>
      <c r="J21" s="153"/>
      <c r="K21" s="148">
        <v>1</v>
      </c>
      <c r="L21" s="149"/>
      <c r="M21" s="148">
        <v>1</v>
      </c>
      <c r="N21" s="149"/>
      <c r="O21" s="148"/>
      <c r="P21" s="149"/>
      <c r="Q21" s="150"/>
      <c r="R21" s="151"/>
      <c r="S21" s="25">
        <f t="shared" si="4"/>
        <v>3</v>
      </c>
      <c r="T21" s="25">
        <f t="shared" si="5"/>
        <v>3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52"/>
      <c r="F22" s="153"/>
      <c r="G22" s="148"/>
      <c r="H22" s="149"/>
      <c r="I22" s="152">
        <v>8</v>
      </c>
      <c r="J22" s="153"/>
      <c r="K22" s="148"/>
      <c r="L22" s="149"/>
      <c r="M22" s="148"/>
      <c r="N22" s="149"/>
      <c r="O22" s="150"/>
      <c r="P22" s="151"/>
      <c r="Q22" s="150"/>
      <c r="R22" s="151"/>
      <c r="S22" s="25">
        <f t="shared" si="4"/>
        <v>8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52">
        <v>8</v>
      </c>
      <c r="F23" s="153"/>
      <c r="G23" s="148"/>
      <c r="H23" s="149"/>
      <c r="I23" s="148"/>
      <c r="J23" s="149"/>
      <c r="K23" s="148"/>
      <c r="L23" s="149"/>
      <c r="M23" s="148"/>
      <c r="N23" s="149"/>
      <c r="O23" s="150"/>
      <c r="P23" s="151"/>
      <c r="Q23" s="150"/>
      <c r="R23" s="151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4">
        <f>SUM(E4:E23)</f>
        <v>8</v>
      </c>
      <c r="F24" s="155"/>
      <c r="G24" s="154">
        <f>SUM(G4:G23)</f>
        <v>8</v>
      </c>
      <c r="H24" s="155"/>
      <c r="I24" s="154">
        <f>SUM(I4:I23)</f>
        <v>8</v>
      </c>
      <c r="J24" s="155"/>
      <c r="K24" s="154">
        <f>SUM(K4:K23)</f>
        <v>8</v>
      </c>
      <c r="L24" s="155"/>
      <c r="M24" s="154">
        <f>SUM(M4:M23)</f>
        <v>8</v>
      </c>
      <c r="N24" s="155"/>
      <c r="O24" s="154">
        <f>SUM(O4:O23)</f>
        <v>0</v>
      </c>
      <c r="P24" s="155"/>
      <c r="Q24" s="154">
        <f>SUM(Q4:Q23)</f>
        <v>0</v>
      </c>
      <c r="R24" s="155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4"/>
      <c r="J25" s="105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129"/>
      <c r="H3" s="129"/>
      <c r="I3" s="129"/>
      <c r="J3" s="129"/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41">
        <v>6538</v>
      </c>
      <c r="B4" s="144" t="s">
        <v>89</v>
      </c>
      <c r="C4" s="141">
        <v>5</v>
      </c>
      <c r="D4" s="38" t="s">
        <v>72</v>
      </c>
      <c r="E4" s="152"/>
      <c r="F4" s="153"/>
      <c r="G4" s="152"/>
      <c r="H4" s="153"/>
      <c r="I4" s="152"/>
      <c r="J4" s="153"/>
      <c r="K4" s="148">
        <v>7</v>
      </c>
      <c r="L4" s="149"/>
      <c r="M4" s="148">
        <v>7</v>
      </c>
      <c r="N4" s="149"/>
      <c r="O4" s="147"/>
      <c r="P4" s="147"/>
      <c r="Q4" s="165"/>
      <c r="R4" s="165"/>
      <c r="S4" s="25">
        <f t="shared" ref="S4:S11" si="0">E4+G4+I4+K4+M4+O4+Q4</f>
        <v>14</v>
      </c>
      <c r="T4" s="25">
        <f t="shared" ref="T4:T11" si="1">SUM(S4-U4-V4)</f>
        <v>14</v>
      </c>
      <c r="U4" s="28"/>
      <c r="V4" s="28"/>
    </row>
    <row r="5" spans="1:22" x14ac:dyDescent="0.25">
      <c r="A5" s="125"/>
      <c r="B5" s="49"/>
      <c r="C5" s="125"/>
      <c r="D5" s="38"/>
      <c r="E5" s="152"/>
      <c r="F5" s="153"/>
      <c r="G5" s="152"/>
      <c r="H5" s="153"/>
      <c r="I5" s="152"/>
      <c r="J5" s="153"/>
      <c r="K5" s="148"/>
      <c r="L5" s="149"/>
      <c r="M5" s="147"/>
      <c r="N5" s="147"/>
      <c r="O5" s="147"/>
      <c r="P5" s="147"/>
      <c r="Q5" s="165"/>
      <c r="R5" s="165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27"/>
      <c r="B6" s="49"/>
      <c r="C6" s="127"/>
      <c r="D6" s="38"/>
      <c r="E6" s="152"/>
      <c r="F6" s="153"/>
      <c r="G6" s="146"/>
      <c r="H6" s="146"/>
      <c r="I6" s="146"/>
      <c r="J6" s="146"/>
      <c r="K6" s="147"/>
      <c r="L6" s="147"/>
      <c r="M6" s="147"/>
      <c r="N6" s="147"/>
      <c r="O6" s="147"/>
      <c r="P6" s="147"/>
      <c r="Q6" s="165"/>
      <c r="R6" s="165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27"/>
      <c r="B7" s="49"/>
      <c r="C7" s="127"/>
      <c r="D7" s="38"/>
      <c r="E7" s="152"/>
      <c r="F7" s="153"/>
      <c r="G7" s="146"/>
      <c r="H7" s="146"/>
      <c r="I7" s="146"/>
      <c r="J7" s="146"/>
      <c r="K7" s="147"/>
      <c r="L7" s="147"/>
      <c r="M7" s="147"/>
      <c r="N7" s="147"/>
      <c r="O7" s="147"/>
      <c r="P7" s="147"/>
      <c r="Q7" s="165"/>
      <c r="R7" s="165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7"/>
      <c r="B8" s="49"/>
      <c r="C8" s="127"/>
      <c r="D8" s="38"/>
      <c r="E8" s="152"/>
      <c r="F8" s="153"/>
      <c r="G8" s="146"/>
      <c r="H8" s="146"/>
      <c r="I8" s="146"/>
      <c r="J8" s="146"/>
      <c r="K8" s="147"/>
      <c r="L8" s="147"/>
      <c r="M8" s="147"/>
      <c r="N8" s="147"/>
      <c r="O8" s="147"/>
      <c r="P8" s="147"/>
      <c r="Q8" s="165"/>
      <c r="R8" s="165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7"/>
      <c r="B9" s="49"/>
      <c r="C9" s="127"/>
      <c r="D9" s="38"/>
      <c r="E9" s="152"/>
      <c r="F9" s="153"/>
      <c r="G9" s="146"/>
      <c r="H9" s="146"/>
      <c r="I9" s="166"/>
      <c r="J9" s="153"/>
      <c r="K9" s="148"/>
      <c r="L9" s="149"/>
      <c r="M9" s="148"/>
      <c r="N9" s="149"/>
      <c r="O9" s="148"/>
      <c r="P9" s="149"/>
      <c r="Q9" s="150"/>
      <c r="R9" s="15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7"/>
      <c r="B10" s="49"/>
      <c r="C10" s="127"/>
      <c r="D10" s="38"/>
      <c r="E10" s="152"/>
      <c r="F10" s="153"/>
      <c r="G10" s="146"/>
      <c r="H10" s="146"/>
      <c r="I10" s="166"/>
      <c r="J10" s="153"/>
      <c r="K10" s="148"/>
      <c r="L10" s="149"/>
      <c r="M10" s="148"/>
      <c r="N10" s="149"/>
      <c r="O10" s="148"/>
      <c r="P10" s="149"/>
      <c r="Q10" s="150"/>
      <c r="R10" s="15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1"/>
      <c r="B11" s="49"/>
      <c r="C11" s="111"/>
      <c r="D11" s="38"/>
      <c r="E11" s="146"/>
      <c r="F11" s="146"/>
      <c r="G11" s="146"/>
      <c r="H11" s="146"/>
      <c r="I11" s="166"/>
      <c r="J11" s="153"/>
      <c r="K11" s="148"/>
      <c r="L11" s="149"/>
      <c r="M11" s="148"/>
      <c r="N11" s="149"/>
      <c r="O11" s="148"/>
      <c r="P11" s="149"/>
      <c r="Q11" s="150"/>
      <c r="R11" s="15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7"/>
      <c r="B12" s="49"/>
      <c r="C12" s="47"/>
      <c r="D12" s="38"/>
      <c r="E12" s="146"/>
      <c r="F12" s="146"/>
      <c r="G12" s="146"/>
      <c r="H12" s="146"/>
      <c r="I12" s="166"/>
      <c r="J12" s="153"/>
      <c r="K12" s="148"/>
      <c r="L12" s="149"/>
      <c r="M12" s="148"/>
      <c r="N12" s="149"/>
      <c r="O12" s="148"/>
      <c r="P12" s="149"/>
      <c r="Q12" s="150"/>
      <c r="R12" s="151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15"/>
      <c r="B13" s="49"/>
      <c r="C13" s="47"/>
      <c r="D13" s="38"/>
      <c r="E13" s="146"/>
      <c r="F13" s="146"/>
      <c r="G13" s="146"/>
      <c r="H13" s="146"/>
      <c r="I13" s="166"/>
      <c r="J13" s="153"/>
      <c r="K13" s="148"/>
      <c r="L13" s="149"/>
      <c r="M13" s="148"/>
      <c r="N13" s="149"/>
      <c r="O13" s="148"/>
      <c r="P13" s="149"/>
      <c r="Q13" s="150"/>
      <c r="R13" s="15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46"/>
      <c r="F14" s="146"/>
      <c r="G14" s="146"/>
      <c r="H14" s="146"/>
      <c r="I14" s="166"/>
      <c r="J14" s="153"/>
      <c r="K14" s="148"/>
      <c r="L14" s="149"/>
      <c r="M14" s="148"/>
      <c r="N14" s="149"/>
      <c r="O14" s="148"/>
      <c r="P14" s="149"/>
      <c r="Q14" s="150"/>
      <c r="R14" s="15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15"/>
      <c r="B15" s="49"/>
      <c r="C15" s="115"/>
      <c r="D15" s="38"/>
      <c r="E15" s="146"/>
      <c r="F15" s="146"/>
      <c r="G15" s="146"/>
      <c r="H15" s="146"/>
      <c r="I15" s="166"/>
      <c r="J15" s="153"/>
      <c r="K15" s="148"/>
      <c r="L15" s="149"/>
      <c r="M15" s="148"/>
      <c r="N15" s="149"/>
      <c r="O15" s="148"/>
      <c r="P15" s="149"/>
      <c r="Q15" s="150"/>
      <c r="R15" s="15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15"/>
      <c r="B16" s="49"/>
      <c r="C16" s="115"/>
      <c r="D16" s="38"/>
      <c r="E16" s="146"/>
      <c r="F16" s="146"/>
      <c r="G16" s="146"/>
      <c r="H16" s="146"/>
      <c r="I16" s="166"/>
      <c r="J16" s="153"/>
      <c r="K16" s="148"/>
      <c r="L16" s="149"/>
      <c r="M16" s="148"/>
      <c r="N16" s="149"/>
      <c r="O16" s="148"/>
      <c r="P16" s="149"/>
      <c r="Q16" s="150"/>
      <c r="R16" s="151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52"/>
      <c r="F17" s="153"/>
      <c r="G17" s="152"/>
      <c r="H17" s="153"/>
      <c r="I17" s="166"/>
      <c r="J17" s="153"/>
      <c r="K17" s="148"/>
      <c r="L17" s="149"/>
      <c r="M17" s="148"/>
      <c r="N17" s="149"/>
      <c r="O17" s="148"/>
      <c r="P17" s="149"/>
      <c r="Q17" s="150"/>
      <c r="R17" s="151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6"/>
      <c r="B18" s="47"/>
      <c r="C18" s="47"/>
      <c r="D18" s="27"/>
      <c r="E18" s="152"/>
      <c r="F18" s="153"/>
      <c r="G18" s="152"/>
      <c r="H18" s="153"/>
      <c r="I18" s="152"/>
      <c r="J18" s="153"/>
      <c r="K18" s="148"/>
      <c r="L18" s="149"/>
      <c r="M18" s="148"/>
      <c r="N18" s="149"/>
      <c r="O18" s="148"/>
      <c r="P18" s="149"/>
      <c r="Q18" s="150"/>
      <c r="R18" s="151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101"/>
      <c r="B19" s="47"/>
      <c r="C19" s="47"/>
      <c r="D19" s="27"/>
      <c r="E19" s="152"/>
      <c r="F19" s="153"/>
      <c r="G19" s="152"/>
      <c r="H19" s="153"/>
      <c r="I19" s="152"/>
      <c r="J19" s="153"/>
      <c r="K19" s="148"/>
      <c r="L19" s="149"/>
      <c r="M19" s="148"/>
      <c r="N19" s="149"/>
      <c r="O19" s="148"/>
      <c r="P19" s="149"/>
      <c r="Q19" s="150"/>
      <c r="R19" s="151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00"/>
      <c r="B20" s="47"/>
      <c r="C20" s="47"/>
      <c r="D20" s="27"/>
      <c r="E20" s="152"/>
      <c r="F20" s="153"/>
      <c r="G20" s="152"/>
      <c r="H20" s="153"/>
      <c r="I20" s="166"/>
      <c r="J20" s="153"/>
      <c r="K20" s="148"/>
      <c r="L20" s="149"/>
      <c r="M20" s="148"/>
      <c r="N20" s="149"/>
      <c r="O20" s="148"/>
      <c r="P20" s="149"/>
      <c r="Q20" s="150"/>
      <c r="R20" s="151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15"/>
      <c r="B21" s="115"/>
      <c r="C21" s="115"/>
      <c r="D21" s="27"/>
      <c r="E21" s="152"/>
      <c r="F21" s="153"/>
      <c r="G21" s="152"/>
      <c r="H21" s="153"/>
      <c r="I21" s="152"/>
      <c r="J21" s="153"/>
      <c r="K21" s="148"/>
      <c r="L21" s="149"/>
      <c r="M21" s="148"/>
      <c r="N21" s="149"/>
      <c r="O21" s="148"/>
      <c r="P21" s="149"/>
      <c r="Q21" s="150"/>
      <c r="R21" s="151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8">
        <v>3600</v>
      </c>
      <c r="B22" s="107" t="s">
        <v>90</v>
      </c>
      <c r="C22" s="107"/>
      <c r="D22" s="27" t="s">
        <v>71</v>
      </c>
      <c r="E22" s="152"/>
      <c r="F22" s="153"/>
      <c r="G22" s="152"/>
      <c r="H22" s="153"/>
      <c r="I22" s="152"/>
      <c r="J22" s="153"/>
      <c r="K22" s="148">
        <v>1</v>
      </c>
      <c r="L22" s="149"/>
      <c r="M22" s="148">
        <v>1</v>
      </c>
      <c r="N22" s="149"/>
      <c r="O22" s="148"/>
      <c r="P22" s="149"/>
      <c r="Q22" s="150"/>
      <c r="R22" s="151"/>
      <c r="S22" s="25">
        <f t="shared" si="5"/>
        <v>2</v>
      </c>
      <c r="T22" s="25">
        <f t="shared" si="4"/>
        <v>2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52"/>
      <c r="F23" s="153"/>
      <c r="G23" s="152">
        <v>8</v>
      </c>
      <c r="H23" s="153"/>
      <c r="I23" s="152">
        <v>8</v>
      </c>
      <c r="J23" s="153"/>
      <c r="K23" s="148"/>
      <c r="L23" s="149"/>
      <c r="M23" s="148"/>
      <c r="N23" s="149"/>
      <c r="O23" s="150"/>
      <c r="P23" s="151"/>
      <c r="Q23" s="150"/>
      <c r="R23" s="151"/>
      <c r="S23" s="25">
        <f t="shared" si="5"/>
        <v>16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52">
        <v>8</v>
      </c>
      <c r="F24" s="153"/>
      <c r="G24" s="148"/>
      <c r="H24" s="149"/>
      <c r="I24" s="148"/>
      <c r="J24" s="149"/>
      <c r="K24" s="148"/>
      <c r="L24" s="149"/>
      <c r="M24" s="148"/>
      <c r="N24" s="149"/>
      <c r="O24" s="150"/>
      <c r="P24" s="151"/>
      <c r="Q24" s="150"/>
      <c r="R24" s="151"/>
      <c r="S24" s="25">
        <f t="shared" si="5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54">
        <f>SUM(E4:E24)</f>
        <v>8</v>
      </c>
      <c r="F25" s="155"/>
      <c r="G25" s="154">
        <f>SUM(G4:G24)</f>
        <v>8</v>
      </c>
      <c r="H25" s="155"/>
      <c r="I25" s="154">
        <f>SUM(I4:I24)</f>
        <v>8</v>
      </c>
      <c r="J25" s="155"/>
      <c r="K25" s="154">
        <f>SUM(K4:K24)</f>
        <v>8</v>
      </c>
      <c r="L25" s="155"/>
      <c r="M25" s="154">
        <f>SUM(M4:M24)</f>
        <v>8</v>
      </c>
      <c r="N25" s="155"/>
      <c r="O25" s="154">
        <f>SUM(O4:O24)</f>
        <v>0</v>
      </c>
      <c r="P25" s="155"/>
      <c r="Q25" s="154">
        <f>SUM(Q4:Q24)</f>
        <v>0</v>
      </c>
      <c r="R25" s="155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16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16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16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7" sqref="G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142" t="s">
        <v>87</v>
      </c>
      <c r="B4" s="144" t="s">
        <v>94</v>
      </c>
      <c r="C4" s="142">
        <v>97</v>
      </c>
      <c r="D4" s="38" t="s">
        <v>84</v>
      </c>
      <c r="E4" s="152"/>
      <c r="F4" s="153"/>
      <c r="G4" s="148"/>
      <c r="H4" s="149"/>
      <c r="I4" s="156"/>
      <c r="J4" s="149"/>
      <c r="K4" s="148">
        <v>2</v>
      </c>
      <c r="L4" s="149"/>
      <c r="M4" s="148"/>
      <c r="N4" s="149"/>
      <c r="O4" s="148"/>
      <c r="P4" s="149"/>
      <c r="Q4" s="150"/>
      <c r="R4" s="151"/>
      <c r="S4" s="25">
        <f t="shared" ref="S4:S21" si="0">E4+G4+I4+K4+M4+O4+Q4</f>
        <v>2</v>
      </c>
      <c r="T4" s="25">
        <f t="shared" ref="T4:T21" si="1">SUM(S4-U4-V4)</f>
        <v>2</v>
      </c>
      <c r="U4" s="28"/>
      <c r="V4" s="28"/>
    </row>
    <row r="5" spans="1:22" x14ac:dyDescent="0.25">
      <c r="A5" s="47"/>
      <c r="B5" s="47"/>
      <c r="C5" s="47"/>
      <c r="D5" s="27"/>
      <c r="E5" s="152"/>
      <c r="F5" s="153"/>
      <c r="G5" s="148"/>
      <c r="H5" s="149"/>
      <c r="I5" s="156"/>
      <c r="J5" s="149"/>
      <c r="K5" s="148"/>
      <c r="L5" s="149"/>
      <c r="M5" s="148"/>
      <c r="N5" s="149"/>
      <c r="O5" s="148"/>
      <c r="P5" s="149"/>
      <c r="Q5" s="150"/>
      <c r="R5" s="15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52"/>
      <c r="F6" s="153"/>
      <c r="G6" s="148"/>
      <c r="H6" s="149"/>
      <c r="I6" s="148"/>
      <c r="J6" s="149"/>
      <c r="K6" s="148"/>
      <c r="L6" s="149"/>
      <c r="M6" s="148"/>
      <c r="N6" s="149"/>
      <c r="O6" s="148"/>
      <c r="P6" s="149"/>
      <c r="Q6" s="150"/>
      <c r="R6" s="15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52"/>
      <c r="F7" s="153"/>
      <c r="G7" s="148"/>
      <c r="H7" s="149"/>
      <c r="I7" s="148"/>
      <c r="J7" s="149"/>
      <c r="K7" s="148"/>
      <c r="L7" s="149"/>
      <c r="M7" s="148"/>
      <c r="N7" s="149"/>
      <c r="O7" s="148"/>
      <c r="P7" s="149"/>
      <c r="Q7" s="150"/>
      <c r="R7" s="15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52"/>
      <c r="F8" s="153"/>
      <c r="G8" s="148"/>
      <c r="H8" s="149"/>
      <c r="I8" s="148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9"/>
      <c r="B14" s="99"/>
      <c r="C14" s="99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38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14"/>
      <c r="B16" s="114"/>
      <c r="C16" s="114"/>
      <c r="D16" s="38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26">
        <v>3600</v>
      </c>
      <c r="B17" s="126" t="s">
        <v>90</v>
      </c>
      <c r="C17" s="126"/>
      <c r="D17" s="38" t="s">
        <v>77</v>
      </c>
      <c r="E17" s="152"/>
      <c r="F17" s="153"/>
      <c r="G17" s="148">
        <v>1</v>
      </c>
      <c r="H17" s="149"/>
      <c r="I17" s="148"/>
      <c r="J17" s="149"/>
      <c r="K17" s="148">
        <v>1</v>
      </c>
      <c r="L17" s="149"/>
      <c r="M17" s="148"/>
      <c r="N17" s="149"/>
      <c r="O17" s="148"/>
      <c r="P17" s="149"/>
      <c r="Q17" s="150"/>
      <c r="R17" s="151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106">
        <v>3600</v>
      </c>
      <c r="B18" s="143" t="s">
        <v>90</v>
      </c>
      <c r="C18" s="106"/>
      <c r="D18" s="23" t="s">
        <v>63</v>
      </c>
      <c r="E18" s="152"/>
      <c r="F18" s="153"/>
      <c r="G18" s="148"/>
      <c r="H18" s="149"/>
      <c r="I18" s="148">
        <v>0.25</v>
      </c>
      <c r="J18" s="149"/>
      <c r="K18" s="148"/>
      <c r="L18" s="149"/>
      <c r="M18" s="148">
        <v>0.25</v>
      </c>
      <c r="N18" s="149"/>
      <c r="O18" s="148"/>
      <c r="P18" s="149"/>
      <c r="Q18" s="150"/>
      <c r="R18" s="151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06">
        <v>3600</v>
      </c>
      <c r="B19" s="143" t="s">
        <v>90</v>
      </c>
      <c r="C19" s="106"/>
      <c r="D19" s="23" t="s">
        <v>64</v>
      </c>
      <c r="E19" s="152"/>
      <c r="F19" s="153"/>
      <c r="G19" s="148">
        <v>1.5</v>
      </c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7">
        <v>3600</v>
      </c>
      <c r="B20" s="143" t="s">
        <v>90</v>
      </c>
      <c r="C20" s="107"/>
      <c r="D20" s="27" t="s">
        <v>65</v>
      </c>
      <c r="E20" s="152"/>
      <c r="F20" s="153"/>
      <c r="G20" s="148">
        <v>5.75</v>
      </c>
      <c r="H20" s="149"/>
      <c r="I20" s="148">
        <v>8</v>
      </c>
      <c r="J20" s="149"/>
      <c r="K20" s="148">
        <v>5.25</v>
      </c>
      <c r="L20" s="149"/>
      <c r="M20" s="148">
        <v>8</v>
      </c>
      <c r="N20" s="149"/>
      <c r="O20" s="148"/>
      <c r="P20" s="149"/>
      <c r="Q20" s="150"/>
      <c r="R20" s="151"/>
      <c r="S20" s="25">
        <f t="shared" si="0"/>
        <v>27</v>
      </c>
      <c r="T20" s="25">
        <f t="shared" si="1"/>
        <v>25</v>
      </c>
      <c r="U20" s="28">
        <v>2</v>
      </c>
      <c r="V20" s="28"/>
    </row>
    <row r="21" spans="1:22" x14ac:dyDescent="0.25">
      <c r="A21" s="107">
        <v>3600</v>
      </c>
      <c r="B21" s="143" t="s">
        <v>90</v>
      </c>
      <c r="C21" s="107"/>
      <c r="D21" s="27" t="s">
        <v>66</v>
      </c>
      <c r="E21" s="152"/>
      <c r="F21" s="153"/>
      <c r="G21" s="148">
        <v>0.25</v>
      </c>
      <c r="H21" s="149"/>
      <c r="I21" s="148">
        <v>0.25</v>
      </c>
      <c r="J21" s="149"/>
      <c r="K21" s="148">
        <v>0.25</v>
      </c>
      <c r="L21" s="149"/>
      <c r="M21" s="148">
        <v>0.25</v>
      </c>
      <c r="N21" s="149"/>
      <c r="O21" s="148"/>
      <c r="P21" s="149"/>
      <c r="Q21" s="150"/>
      <c r="R21" s="151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52"/>
      <c r="F22" s="153"/>
      <c r="G22" s="148"/>
      <c r="H22" s="149"/>
      <c r="I22" s="148"/>
      <c r="J22" s="149"/>
      <c r="K22" s="148"/>
      <c r="L22" s="149"/>
      <c r="M22" s="148"/>
      <c r="N22" s="149"/>
      <c r="O22" s="150"/>
      <c r="P22" s="151"/>
      <c r="Q22" s="150"/>
      <c r="R22" s="151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52">
        <v>8</v>
      </c>
      <c r="F23" s="153"/>
      <c r="G23" s="148"/>
      <c r="H23" s="149"/>
      <c r="I23" s="148"/>
      <c r="J23" s="149"/>
      <c r="K23" s="148"/>
      <c r="L23" s="149"/>
      <c r="M23" s="148"/>
      <c r="N23" s="149"/>
      <c r="O23" s="150"/>
      <c r="P23" s="151"/>
      <c r="Q23" s="150"/>
      <c r="R23" s="151"/>
      <c r="S23" s="25">
        <f t="shared" si="2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4">
        <f>SUM(E4:E23)</f>
        <v>8</v>
      </c>
      <c r="F24" s="155"/>
      <c r="G24" s="154">
        <f>SUM(G4:G23)</f>
        <v>8.5</v>
      </c>
      <c r="H24" s="155"/>
      <c r="I24" s="154">
        <f>SUM(I4:I23)</f>
        <v>8.5</v>
      </c>
      <c r="J24" s="155"/>
      <c r="K24" s="154">
        <f>SUM(K4:K23)</f>
        <v>8.5</v>
      </c>
      <c r="L24" s="155"/>
      <c r="M24" s="154">
        <f>SUM(M4:M23)</f>
        <v>8.5</v>
      </c>
      <c r="N24" s="155"/>
      <c r="O24" s="154">
        <f>SUM(O4:O23)</f>
        <v>0</v>
      </c>
      <c r="P24" s="155"/>
      <c r="Q24" s="154">
        <f>SUM(Q4:Q23)</f>
        <v>0</v>
      </c>
      <c r="R24" s="155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7" zoomScaleNormal="10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58</v>
      </c>
      <c r="B1" s="15"/>
      <c r="C1" s="15"/>
      <c r="S1" s="16"/>
    </row>
    <row r="2" spans="1:22" s="22" customFormat="1" x14ac:dyDescent="0.25">
      <c r="A2" s="18" t="str">
        <f>Analysis!A3</f>
        <v>W/E 08.05.2016</v>
      </c>
      <c r="B2" s="61"/>
      <c r="C2" s="61"/>
      <c r="D2" s="61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8.15</v>
      </c>
      <c r="H3" s="66">
        <v>16.3</v>
      </c>
      <c r="I3" s="66"/>
      <c r="J3" s="66"/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24">
        <v>6538</v>
      </c>
      <c r="B4" s="144" t="s">
        <v>89</v>
      </c>
      <c r="C4" s="124">
        <v>5</v>
      </c>
      <c r="D4" s="38" t="s">
        <v>72</v>
      </c>
      <c r="E4" s="146"/>
      <c r="F4" s="146"/>
      <c r="G4" s="147">
        <v>7.75</v>
      </c>
      <c r="H4" s="147"/>
      <c r="I4" s="147"/>
      <c r="J4" s="147"/>
      <c r="K4" s="147">
        <v>7</v>
      </c>
      <c r="L4" s="147"/>
      <c r="M4" s="147">
        <v>6.5</v>
      </c>
      <c r="N4" s="147"/>
      <c r="O4" s="148"/>
      <c r="P4" s="149"/>
      <c r="Q4" s="150"/>
      <c r="R4" s="151"/>
      <c r="S4" s="25">
        <f>E4+G4+I4+K4+M4+O4+Q4</f>
        <v>21.25</v>
      </c>
      <c r="T4" s="25">
        <f t="shared" ref="T4:T21" si="0">SUM(S4-U4-V4)</f>
        <v>21.25</v>
      </c>
      <c r="U4" s="28"/>
      <c r="V4" s="28"/>
    </row>
    <row r="5" spans="1:22" x14ac:dyDescent="0.25">
      <c r="A5" s="124"/>
      <c r="B5" s="49"/>
      <c r="C5" s="124"/>
      <c r="D5" s="38"/>
      <c r="E5" s="152"/>
      <c r="F5" s="153"/>
      <c r="G5" s="148"/>
      <c r="H5" s="149"/>
      <c r="I5" s="148"/>
      <c r="J5" s="149"/>
      <c r="K5" s="148"/>
      <c r="L5" s="149"/>
      <c r="M5" s="148"/>
      <c r="N5" s="149"/>
      <c r="O5" s="148"/>
      <c r="P5" s="149"/>
      <c r="Q5" s="150"/>
      <c r="R5" s="151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27"/>
      <c r="B6" s="49"/>
      <c r="C6" s="127"/>
      <c r="D6" s="38"/>
      <c r="E6" s="152"/>
      <c r="F6" s="153"/>
      <c r="G6" s="148"/>
      <c r="H6" s="149"/>
      <c r="I6" s="148"/>
      <c r="J6" s="149"/>
      <c r="K6" s="148"/>
      <c r="L6" s="149"/>
      <c r="M6" s="148"/>
      <c r="N6" s="149"/>
      <c r="O6" s="148"/>
      <c r="P6" s="149"/>
      <c r="Q6" s="150"/>
      <c r="R6" s="15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7"/>
      <c r="B7" s="49"/>
      <c r="C7" s="127"/>
      <c r="D7" s="38"/>
      <c r="E7" s="152"/>
      <c r="F7" s="153"/>
      <c r="G7" s="148"/>
      <c r="H7" s="149"/>
      <c r="I7" s="148"/>
      <c r="J7" s="149"/>
      <c r="K7" s="148"/>
      <c r="L7" s="149"/>
      <c r="M7" s="148"/>
      <c r="N7" s="149"/>
      <c r="O7" s="148"/>
      <c r="P7" s="149"/>
      <c r="Q7" s="150"/>
      <c r="R7" s="15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7"/>
      <c r="B8" s="49"/>
      <c r="C8" s="127"/>
      <c r="D8" s="38"/>
      <c r="E8" s="152"/>
      <c r="F8" s="153"/>
      <c r="G8" s="148"/>
      <c r="H8" s="149"/>
      <c r="I8" s="148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7"/>
      <c r="B9" s="49"/>
      <c r="C9" s="12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07"/>
      <c r="B10" s="49"/>
      <c r="C10" s="107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9"/>
      <c r="B11" s="49"/>
      <c r="C11" s="109"/>
      <c r="D11" s="38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9"/>
      <c r="B12" s="49"/>
      <c r="C12" s="109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11"/>
      <c r="B13" s="111"/>
      <c r="C13" s="48"/>
      <c r="D13" s="38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11"/>
      <c r="B14" s="111"/>
      <c r="C14" s="48"/>
      <c r="D14" s="38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13"/>
      <c r="B15" s="113"/>
      <c r="C15" s="48"/>
      <c r="D15" s="38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15"/>
      <c r="B16" s="115"/>
      <c r="C16" s="48"/>
      <c r="D16" s="38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15"/>
      <c r="B17" s="115" t="s">
        <v>90</v>
      </c>
      <c r="C17" s="48"/>
      <c r="D17" s="38" t="s">
        <v>69</v>
      </c>
      <c r="E17" s="152"/>
      <c r="F17" s="153"/>
      <c r="G17" s="148"/>
      <c r="H17" s="149"/>
      <c r="I17" s="148">
        <v>8</v>
      </c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15"/>
      <c r="B18" s="115"/>
      <c r="C18" s="48"/>
      <c r="D18" s="38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11"/>
      <c r="B19" s="111"/>
      <c r="C19" s="48"/>
      <c r="D19" s="38"/>
      <c r="E19" s="152"/>
      <c r="F19" s="153"/>
      <c r="G19" s="148"/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9">
        <v>3600</v>
      </c>
      <c r="B20" s="89" t="s">
        <v>90</v>
      </c>
      <c r="C20" s="89"/>
      <c r="D20" s="27" t="s">
        <v>75</v>
      </c>
      <c r="E20" s="152"/>
      <c r="F20" s="153"/>
      <c r="G20" s="148"/>
      <c r="H20" s="149"/>
      <c r="I20" s="148"/>
      <c r="J20" s="149"/>
      <c r="K20" s="148"/>
      <c r="L20" s="149"/>
      <c r="M20" s="148">
        <v>1.5</v>
      </c>
      <c r="N20" s="149"/>
      <c r="O20" s="148"/>
      <c r="P20" s="149"/>
      <c r="Q20" s="150"/>
      <c r="R20" s="151"/>
      <c r="S20" s="25">
        <f t="shared" si="1"/>
        <v>1.5</v>
      </c>
      <c r="T20" s="25">
        <f t="shared" si="0"/>
        <v>1.5</v>
      </c>
      <c r="U20" s="28"/>
      <c r="V20" s="28"/>
    </row>
    <row r="21" spans="1:22" s="17" customFormat="1" x14ac:dyDescent="0.25">
      <c r="A21" s="88">
        <v>3600</v>
      </c>
      <c r="B21" s="88" t="s">
        <v>90</v>
      </c>
      <c r="C21" s="88"/>
      <c r="D21" s="38" t="s">
        <v>77</v>
      </c>
      <c r="E21" s="152"/>
      <c r="F21" s="153"/>
      <c r="G21" s="148"/>
      <c r="H21" s="149"/>
      <c r="I21" s="148"/>
      <c r="J21" s="149"/>
      <c r="K21" s="148">
        <v>1</v>
      </c>
      <c r="L21" s="149"/>
      <c r="M21" s="148"/>
      <c r="N21" s="149"/>
      <c r="O21" s="148"/>
      <c r="P21" s="149"/>
      <c r="Q21" s="150"/>
      <c r="R21" s="151"/>
      <c r="S21" s="25">
        <f t="shared" si="1"/>
        <v>1</v>
      </c>
      <c r="T21" s="25">
        <f t="shared" si="0"/>
        <v>1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52"/>
      <c r="F22" s="153"/>
      <c r="G22" s="148"/>
      <c r="H22" s="149"/>
      <c r="I22" s="148"/>
      <c r="J22" s="149"/>
      <c r="K22" s="148"/>
      <c r="L22" s="149"/>
      <c r="M22" s="148"/>
      <c r="N22" s="149"/>
      <c r="O22" s="150"/>
      <c r="P22" s="151"/>
      <c r="Q22" s="150"/>
      <c r="R22" s="151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52">
        <v>8</v>
      </c>
      <c r="F23" s="153"/>
      <c r="G23" s="148"/>
      <c r="H23" s="149"/>
      <c r="I23" s="148"/>
      <c r="J23" s="149"/>
      <c r="K23" s="148"/>
      <c r="L23" s="149"/>
      <c r="M23" s="148"/>
      <c r="N23" s="149"/>
      <c r="O23" s="150"/>
      <c r="P23" s="151"/>
      <c r="Q23" s="150"/>
      <c r="R23" s="15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54">
        <f>SUM(E4:E23)</f>
        <v>8</v>
      </c>
      <c r="F24" s="155"/>
      <c r="G24" s="154">
        <f>SUM(G4:G23)</f>
        <v>7.75</v>
      </c>
      <c r="H24" s="155"/>
      <c r="I24" s="154">
        <f>SUM(I4:I23)</f>
        <v>8</v>
      </c>
      <c r="J24" s="155"/>
      <c r="K24" s="154">
        <f>SUM(K4:K23)</f>
        <v>8</v>
      </c>
      <c r="L24" s="155"/>
      <c r="M24" s="154">
        <f>SUM(M4:M23)</f>
        <v>8</v>
      </c>
      <c r="N24" s="155"/>
      <c r="O24" s="154">
        <f>SUM(O4:O23)</f>
        <v>0</v>
      </c>
      <c r="P24" s="155"/>
      <c r="Q24" s="154">
        <f>SUM(Q4:Q23)</f>
        <v>0</v>
      </c>
      <c r="R24" s="155"/>
      <c r="S24" s="25">
        <f t="shared" si="1"/>
        <v>39.75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31.75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-0.25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31.75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2.5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39.75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H29" sqref="H29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57" t="s">
        <v>15</v>
      </c>
      <c r="F2" s="157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121">
        <v>6551</v>
      </c>
      <c r="B4" s="144" t="s">
        <v>91</v>
      </c>
      <c r="C4" s="121">
        <v>1</v>
      </c>
      <c r="D4" s="38" t="s">
        <v>76</v>
      </c>
      <c r="E4" s="146"/>
      <c r="F4" s="146"/>
      <c r="G4" s="147">
        <v>6</v>
      </c>
      <c r="H4" s="147"/>
      <c r="I4" s="147"/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121">
        <v>6551</v>
      </c>
      <c r="B5" s="144" t="s">
        <v>91</v>
      </c>
      <c r="C5" s="121">
        <v>2</v>
      </c>
      <c r="D5" s="38" t="s">
        <v>76</v>
      </c>
      <c r="E5" s="146"/>
      <c r="F5" s="146"/>
      <c r="G5" s="147">
        <v>1</v>
      </c>
      <c r="H5" s="147"/>
      <c r="I5" s="147">
        <v>8</v>
      </c>
      <c r="J5" s="147"/>
      <c r="K5" s="147"/>
      <c r="L5" s="147"/>
      <c r="M5" s="147">
        <v>0.5</v>
      </c>
      <c r="N5" s="147"/>
      <c r="O5" s="148"/>
      <c r="P5" s="149"/>
      <c r="Q5" s="150"/>
      <c r="R5" s="151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131">
        <v>6551</v>
      </c>
      <c r="B6" s="144" t="s">
        <v>91</v>
      </c>
      <c r="C6" s="131">
        <v>3</v>
      </c>
      <c r="D6" s="38" t="s">
        <v>67</v>
      </c>
      <c r="E6" s="146"/>
      <c r="F6" s="146"/>
      <c r="G6" s="147">
        <v>1</v>
      </c>
      <c r="H6" s="147"/>
      <c r="I6" s="147"/>
      <c r="J6" s="147"/>
      <c r="K6" s="147">
        <v>8</v>
      </c>
      <c r="L6" s="147"/>
      <c r="M6" s="147">
        <v>0.5</v>
      </c>
      <c r="N6" s="147"/>
      <c r="O6" s="148"/>
      <c r="P6" s="149"/>
      <c r="Q6" s="150"/>
      <c r="R6" s="151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111">
        <v>6519</v>
      </c>
      <c r="B7" s="144" t="s">
        <v>92</v>
      </c>
      <c r="C7" s="111">
        <v>67</v>
      </c>
      <c r="D7" s="38" t="s">
        <v>68</v>
      </c>
      <c r="E7" s="146"/>
      <c r="F7" s="146"/>
      <c r="G7" s="147"/>
      <c r="H7" s="147"/>
      <c r="I7" s="156"/>
      <c r="J7" s="149"/>
      <c r="K7" s="156"/>
      <c r="L7" s="149"/>
      <c r="M7" s="148">
        <v>6.5</v>
      </c>
      <c r="N7" s="149"/>
      <c r="O7" s="148"/>
      <c r="P7" s="149"/>
      <c r="Q7" s="150"/>
      <c r="R7" s="151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111"/>
      <c r="B8" s="49"/>
      <c r="C8" s="111"/>
      <c r="D8" s="38"/>
      <c r="E8" s="146"/>
      <c r="F8" s="146"/>
      <c r="G8" s="147"/>
      <c r="H8" s="147"/>
      <c r="I8" s="156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3">
        <v>3600</v>
      </c>
      <c r="B17" s="27" t="s">
        <v>90</v>
      </c>
      <c r="C17" s="27"/>
      <c r="D17" s="27" t="s">
        <v>73</v>
      </c>
      <c r="E17" s="152"/>
      <c r="F17" s="153"/>
      <c r="G17" s="148"/>
      <c r="H17" s="149"/>
      <c r="I17" s="148"/>
      <c r="J17" s="149"/>
      <c r="K17" s="148"/>
      <c r="L17" s="149"/>
      <c r="M17" s="148">
        <v>0.5</v>
      </c>
      <c r="N17" s="149"/>
      <c r="O17" s="148"/>
      <c r="P17" s="149"/>
      <c r="Q17" s="150"/>
      <c r="R17" s="151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8</v>
      </c>
      <c r="L20" s="155"/>
      <c r="M20" s="154">
        <f>SUM(M4:M19)</f>
        <v>8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39">
        <v>6538</v>
      </c>
      <c r="B4" s="144" t="s">
        <v>89</v>
      </c>
      <c r="C4" s="139">
        <v>8</v>
      </c>
      <c r="D4" s="38" t="s">
        <v>72</v>
      </c>
      <c r="E4" s="146"/>
      <c r="F4" s="146"/>
      <c r="G4" s="147">
        <v>8</v>
      </c>
      <c r="H4" s="147"/>
      <c r="I4" s="147">
        <v>3.75</v>
      </c>
      <c r="J4" s="147"/>
      <c r="K4" s="147">
        <v>5</v>
      </c>
      <c r="L4" s="147"/>
      <c r="M4" s="147"/>
      <c r="N4" s="147"/>
      <c r="O4" s="148"/>
      <c r="P4" s="149"/>
      <c r="Q4" s="150"/>
      <c r="R4" s="151"/>
      <c r="S4" s="25">
        <f>E4+G4+I4+K4+M4+O4+Q4</f>
        <v>16.75</v>
      </c>
      <c r="T4" s="25">
        <f t="shared" ref="T4:T23" si="0">SUM(S4-U4-V4)</f>
        <v>16.75</v>
      </c>
      <c r="U4" s="28"/>
      <c r="V4" s="28"/>
    </row>
    <row r="5" spans="1:22" x14ac:dyDescent="0.25">
      <c r="A5" s="117">
        <v>6519</v>
      </c>
      <c r="B5" s="144" t="s">
        <v>92</v>
      </c>
      <c r="C5" s="117">
        <v>87</v>
      </c>
      <c r="D5" s="38" t="s">
        <v>82</v>
      </c>
      <c r="E5" s="146"/>
      <c r="F5" s="146"/>
      <c r="G5" s="147"/>
      <c r="H5" s="147"/>
      <c r="I5" s="147">
        <v>4.25</v>
      </c>
      <c r="J5" s="147"/>
      <c r="K5" s="147"/>
      <c r="L5" s="147"/>
      <c r="M5" s="147"/>
      <c r="N5" s="147"/>
      <c r="O5" s="148"/>
      <c r="P5" s="149"/>
      <c r="Q5" s="150"/>
      <c r="R5" s="151"/>
      <c r="S5" s="25">
        <f t="shared" ref="S5:S26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135">
        <v>6538</v>
      </c>
      <c r="B6" s="144" t="s">
        <v>89</v>
      </c>
      <c r="C6" s="135">
        <v>5</v>
      </c>
      <c r="D6" s="38" t="s">
        <v>72</v>
      </c>
      <c r="E6" s="152"/>
      <c r="F6" s="153"/>
      <c r="G6" s="148"/>
      <c r="H6" s="149"/>
      <c r="I6" s="148"/>
      <c r="J6" s="149"/>
      <c r="K6" s="148">
        <v>0.5</v>
      </c>
      <c r="L6" s="149"/>
      <c r="M6" s="148"/>
      <c r="N6" s="149"/>
      <c r="O6" s="148"/>
      <c r="P6" s="149"/>
      <c r="Q6" s="150"/>
      <c r="R6" s="151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41">
        <v>6519</v>
      </c>
      <c r="B7" s="144" t="s">
        <v>92</v>
      </c>
      <c r="C7" s="130">
        <v>88</v>
      </c>
      <c r="D7" s="38" t="s">
        <v>85</v>
      </c>
      <c r="E7" s="146"/>
      <c r="F7" s="146"/>
      <c r="G7" s="148"/>
      <c r="H7" s="149"/>
      <c r="I7" s="148"/>
      <c r="J7" s="149"/>
      <c r="K7" s="148">
        <v>1.5</v>
      </c>
      <c r="L7" s="149"/>
      <c r="M7" s="148">
        <v>5</v>
      </c>
      <c r="N7" s="149"/>
      <c r="O7" s="148"/>
      <c r="P7" s="149"/>
      <c r="Q7" s="150"/>
      <c r="R7" s="151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141">
        <v>6519</v>
      </c>
      <c r="B8" s="144" t="s">
        <v>92</v>
      </c>
      <c r="C8" s="117">
        <v>89</v>
      </c>
      <c r="D8" s="38" t="s">
        <v>85</v>
      </c>
      <c r="E8" s="152"/>
      <c r="F8" s="153"/>
      <c r="G8" s="148"/>
      <c r="H8" s="149"/>
      <c r="I8" s="148"/>
      <c r="J8" s="149"/>
      <c r="K8" s="148">
        <v>1</v>
      </c>
      <c r="L8" s="149"/>
      <c r="M8" s="148">
        <v>3</v>
      </c>
      <c r="N8" s="149"/>
      <c r="O8" s="148"/>
      <c r="P8" s="149"/>
      <c r="Q8" s="150"/>
      <c r="R8" s="151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17"/>
      <c r="B9" s="49"/>
      <c r="C9" s="11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9"/>
      <c r="C11" s="120"/>
      <c r="D11" s="38"/>
      <c r="E11" s="152"/>
      <c r="F11" s="153"/>
      <c r="G11" s="147"/>
      <c r="H11" s="147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0"/>
      <c r="B12" s="49"/>
      <c r="C12" s="120"/>
      <c r="D12" s="38"/>
      <c r="E12" s="152"/>
      <c r="F12" s="153"/>
      <c r="G12" s="147"/>
      <c r="H12" s="147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0"/>
      <c r="B13" s="49"/>
      <c r="C13" s="120"/>
      <c r="D13" s="38"/>
      <c r="E13" s="152"/>
      <c r="F13" s="153"/>
      <c r="G13" s="147"/>
      <c r="H13" s="147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0"/>
      <c r="B14" s="49"/>
      <c r="C14" s="120"/>
      <c r="D14" s="38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1"/>
      <c r="B15" s="49"/>
      <c r="C15" s="121"/>
      <c r="D15" s="38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1"/>
      <c r="B16" s="49"/>
      <c r="C16" s="121"/>
      <c r="D16" s="38"/>
      <c r="E16" s="152"/>
      <c r="F16" s="153"/>
      <c r="G16" s="147"/>
      <c r="H16" s="147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52"/>
      <c r="F17" s="153"/>
      <c r="G17" s="147"/>
      <c r="H17" s="147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52"/>
      <c r="F18" s="153"/>
      <c r="G18" s="147"/>
      <c r="H18" s="147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52"/>
      <c r="F19" s="153"/>
      <c r="G19" s="147"/>
      <c r="H19" s="147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52"/>
      <c r="F20" s="153"/>
      <c r="G20" s="147"/>
      <c r="H20" s="147"/>
      <c r="I20" s="148"/>
      <c r="J20" s="149"/>
      <c r="K20" s="148"/>
      <c r="L20" s="149"/>
      <c r="M20" s="148"/>
      <c r="N20" s="149"/>
      <c r="O20" s="148"/>
      <c r="P20" s="149"/>
      <c r="Q20" s="150"/>
      <c r="R20" s="15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52"/>
      <c r="F21" s="153"/>
      <c r="G21" s="147"/>
      <c r="H21" s="147"/>
      <c r="I21" s="148"/>
      <c r="J21" s="149"/>
      <c r="K21" s="148"/>
      <c r="L21" s="149"/>
      <c r="M21" s="148"/>
      <c r="N21" s="149"/>
      <c r="O21" s="148"/>
      <c r="P21" s="149"/>
      <c r="Q21" s="150"/>
      <c r="R21" s="15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52"/>
      <c r="F22" s="153"/>
      <c r="G22" s="147"/>
      <c r="H22" s="147"/>
      <c r="I22" s="148"/>
      <c r="J22" s="149"/>
      <c r="K22" s="148"/>
      <c r="L22" s="149"/>
      <c r="M22" s="148"/>
      <c r="N22" s="149"/>
      <c r="O22" s="148"/>
      <c r="P22" s="149"/>
      <c r="Q22" s="150"/>
      <c r="R22" s="15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2"/>
      <c r="B23" s="112"/>
      <c r="C23" s="112"/>
      <c r="D23" s="27"/>
      <c r="E23" s="152"/>
      <c r="F23" s="153"/>
      <c r="G23" s="148"/>
      <c r="H23" s="149"/>
      <c r="I23" s="148"/>
      <c r="J23" s="149"/>
      <c r="K23" s="148"/>
      <c r="L23" s="149"/>
      <c r="M23" s="148"/>
      <c r="N23" s="149"/>
      <c r="O23" s="148"/>
      <c r="P23" s="149"/>
      <c r="Q23" s="150"/>
      <c r="R23" s="15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52"/>
      <c r="F24" s="153"/>
      <c r="G24" s="148"/>
      <c r="H24" s="149"/>
      <c r="I24" s="148"/>
      <c r="J24" s="149"/>
      <c r="K24" s="148"/>
      <c r="L24" s="149"/>
      <c r="M24" s="148"/>
      <c r="N24" s="149"/>
      <c r="O24" s="150"/>
      <c r="P24" s="151"/>
      <c r="Q24" s="150"/>
      <c r="R24" s="15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52">
        <v>8</v>
      </c>
      <c r="F25" s="153"/>
      <c r="G25" s="148"/>
      <c r="H25" s="149"/>
      <c r="I25" s="148"/>
      <c r="J25" s="149"/>
      <c r="K25" s="148"/>
      <c r="L25" s="149"/>
      <c r="M25" s="148"/>
      <c r="N25" s="149"/>
      <c r="O25" s="150"/>
      <c r="P25" s="151"/>
      <c r="Q25" s="150"/>
      <c r="R25" s="151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54">
        <f>SUM(E4:E25)</f>
        <v>8</v>
      </c>
      <c r="F26" s="155"/>
      <c r="G26" s="154">
        <f>SUM(G4:G25)</f>
        <v>8</v>
      </c>
      <c r="H26" s="155"/>
      <c r="I26" s="154">
        <f>SUM(I4:I25)</f>
        <v>8</v>
      </c>
      <c r="J26" s="155"/>
      <c r="K26" s="154">
        <f>SUM(K4:K25)</f>
        <v>8</v>
      </c>
      <c r="L26" s="155"/>
      <c r="M26" s="154">
        <f>SUM(M4:M25)</f>
        <v>8</v>
      </c>
      <c r="N26" s="155"/>
      <c r="O26" s="154">
        <f>SUM(O4:O25)</f>
        <v>0</v>
      </c>
      <c r="P26" s="155"/>
      <c r="Q26" s="154">
        <f>SUM(Q4:Q25)</f>
        <v>0</v>
      </c>
      <c r="R26" s="15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8"/>
      <c r="F3" s="128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7">
        <v>6538</v>
      </c>
      <c r="B4" s="144" t="s">
        <v>89</v>
      </c>
      <c r="C4" s="107">
        <v>5</v>
      </c>
      <c r="D4" s="38" t="s">
        <v>72</v>
      </c>
      <c r="E4" s="152"/>
      <c r="F4" s="153"/>
      <c r="G4" s="148">
        <v>2.25</v>
      </c>
      <c r="H4" s="149"/>
      <c r="I4" s="148"/>
      <c r="J4" s="149"/>
      <c r="K4" s="148">
        <v>2</v>
      </c>
      <c r="L4" s="149"/>
      <c r="M4" s="148"/>
      <c r="N4" s="149"/>
      <c r="O4" s="148"/>
      <c r="P4" s="149"/>
      <c r="Q4" s="150"/>
      <c r="R4" s="151"/>
      <c r="S4" s="25">
        <f t="shared" ref="S4" si="0">E4+G4+I4+K4+M4+O4+Q4</f>
        <v>4.25</v>
      </c>
      <c r="T4" s="25">
        <f t="shared" ref="T4" si="1">SUM(S4-U4-V4)</f>
        <v>4.25</v>
      </c>
      <c r="U4" s="28"/>
      <c r="V4" s="28"/>
    </row>
    <row r="5" spans="1:22" x14ac:dyDescent="0.25">
      <c r="A5" s="110">
        <v>6538</v>
      </c>
      <c r="B5" s="144" t="s">
        <v>89</v>
      </c>
      <c r="C5" s="110">
        <v>8</v>
      </c>
      <c r="D5" s="38" t="s">
        <v>72</v>
      </c>
      <c r="E5" s="146"/>
      <c r="F5" s="146"/>
      <c r="G5" s="147">
        <v>2.75</v>
      </c>
      <c r="H5" s="147"/>
      <c r="I5" s="147">
        <v>4.5</v>
      </c>
      <c r="J5" s="147"/>
      <c r="K5" s="147">
        <v>4</v>
      </c>
      <c r="L5" s="147"/>
      <c r="M5" s="147"/>
      <c r="N5" s="147"/>
      <c r="O5" s="148"/>
      <c r="P5" s="149"/>
      <c r="Q5" s="150"/>
      <c r="R5" s="151"/>
      <c r="S5" s="25">
        <f t="shared" ref="S5:S23" si="2">E5+G5+I5+K5+M5+O5+Q5</f>
        <v>11.25</v>
      </c>
      <c r="T5" s="25">
        <f t="shared" ref="T5:T20" si="3">SUM(S5-U5-V5)</f>
        <v>11.25</v>
      </c>
      <c r="U5" s="28"/>
      <c r="V5" s="28"/>
    </row>
    <row r="6" spans="1:22" x14ac:dyDescent="0.25">
      <c r="A6" s="141">
        <v>6538</v>
      </c>
      <c r="B6" s="144" t="s">
        <v>89</v>
      </c>
      <c r="C6" s="141">
        <v>7</v>
      </c>
      <c r="D6" s="38" t="s">
        <v>72</v>
      </c>
      <c r="E6" s="146"/>
      <c r="F6" s="146"/>
      <c r="G6" s="147"/>
      <c r="H6" s="147"/>
      <c r="I6" s="156"/>
      <c r="J6" s="149"/>
      <c r="K6" s="147">
        <v>2</v>
      </c>
      <c r="L6" s="147"/>
      <c r="M6" s="148">
        <v>6.5</v>
      </c>
      <c r="N6" s="149"/>
      <c r="O6" s="148"/>
      <c r="P6" s="149"/>
      <c r="Q6" s="150"/>
      <c r="R6" s="151"/>
      <c r="S6" s="25">
        <f t="shared" si="2"/>
        <v>8.5</v>
      </c>
      <c r="T6" s="25">
        <f t="shared" si="3"/>
        <v>8.5</v>
      </c>
      <c r="U6" s="28"/>
      <c r="V6" s="28"/>
    </row>
    <row r="7" spans="1:22" x14ac:dyDescent="0.25">
      <c r="A7" s="132"/>
      <c r="B7" s="49"/>
      <c r="C7" s="132"/>
      <c r="D7" s="38"/>
      <c r="E7" s="146"/>
      <c r="F7" s="146"/>
      <c r="G7" s="147"/>
      <c r="H7" s="147"/>
      <c r="I7" s="156"/>
      <c r="J7" s="149"/>
      <c r="K7" s="147"/>
      <c r="L7" s="147"/>
      <c r="M7" s="148"/>
      <c r="N7" s="149"/>
      <c r="O7" s="148"/>
      <c r="P7" s="149"/>
      <c r="Q7" s="150"/>
      <c r="R7" s="151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46"/>
      <c r="F8" s="146"/>
      <c r="G8" s="147"/>
      <c r="H8" s="147"/>
      <c r="I8" s="156"/>
      <c r="J8" s="149"/>
      <c r="K8" s="147"/>
      <c r="L8" s="147"/>
      <c r="M8" s="148"/>
      <c r="N8" s="149"/>
      <c r="O8" s="148"/>
      <c r="P8" s="149"/>
      <c r="Q8" s="150"/>
      <c r="R8" s="151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/>
      <c r="B18" s="93"/>
      <c r="C18" s="9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4"/>
      <c r="B19" s="47"/>
      <c r="C19" s="47"/>
      <c r="D19" s="27"/>
      <c r="E19" s="152"/>
      <c r="F19" s="153"/>
      <c r="G19" s="147"/>
      <c r="H19" s="147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2">
        <v>3600</v>
      </c>
      <c r="B20" s="112" t="s">
        <v>93</v>
      </c>
      <c r="C20" s="112"/>
      <c r="D20" s="27" t="s">
        <v>83</v>
      </c>
      <c r="E20" s="152"/>
      <c r="F20" s="153"/>
      <c r="G20" s="148">
        <v>3</v>
      </c>
      <c r="H20" s="149"/>
      <c r="I20" s="148">
        <v>3.5</v>
      </c>
      <c r="J20" s="149"/>
      <c r="K20" s="148"/>
      <c r="L20" s="149"/>
      <c r="M20" s="148">
        <v>1.5</v>
      </c>
      <c r="N20" s="149"/>
      <c r="O20" s="148"/>
      <c r="P20" s="149"/>
      <c r="Q20" s="150"/>
      <c r="R20" s="151"/>
      <c r="S20" s="25">
        <f t="shared" si="2"/>
        <v>8</v>
      </c>
      <c r="T20" s="25">
        <f t="shared" si="3"/>
        <v>8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52"/>
      <c r="F21" s="153"/>
      <c r="G21" s="148"/>
      <c r="H21" s="149"/>
      <c r="I21" s="148"/>
      <c r="J21" s="149"/>
      <c r="K21" s="148"/>
      <c r="L21" s="149"/>
      <c r="M21" s="148"/>
      <c r="N21" s="149"/>
      <c r="O21" s="150"/>
      <c r="P21" s="151"/>
      <c r="Q21" s="150"/>
      <c r="R21" s="151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52">
        <v>8</v>
      </c>
      <c r="F22" s="153"/>
      <c r="G22" s="148"/>
      <c r="H22" s="149"/>
      <c r="I22" s="148"/>
      <c r="J22" s="149"/>
      <c r="K22" s="148"/>
      <c r="L22" s="149"/>
      <c r="M22" s="148"/>
      <c r="N22" s="149"/>
      <c r="O22" s="150"/>
      <c r="P22" s="151"/>
      <c r="Q22" s="150"/>
      <c r="R22" s="151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54">
        <f>SUM(E4:E22)</f>
        <v>8</v>
      </c>
      <c r="F23" s="155"/>
      <c r="G23" s="154">
        <f>SUM(G4:G22)</f>
        <v>8</v>
      </c>
      <c r="H23" s="155"/>
      <c r="I23" s="154">
        <f>SUM(I4:I22)</f>
        <v>8</v>
      </c>
      <c r="J23" s="155"/>
      <c r="K23" s="154">
        <f>SUM(K4:K22)</f>
        <v>8</v>
      </c>
      <c r="L23" s="155"/>
      <c r="M23" s="154">
        <f>SUM(M4:M22)</f>
        <v>8</v>
      </c>
      <c r="N23" s="155"/>
      <c r="O23" s="154">
        <f>SUM(O4:O22)</f>
        <v>0</v>
      </c>
      <c r="P23" s="155"/>
      <c r="Q23" s="154">
        <f>SUM(Q4:Q22)</f>
        <v>0</v>
      </c>
      <c r="R23" s="155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8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08.05.2016</v>
      </c>
      <c r="B2" s="58"/>
      <c r="C2" s="58"/>
      <c r="D2" s="58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14.45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44" t="s">
        <v>92</v>
      </c>
      <c r="C4" s="47">
        <v>67</v>
      </c>
      <c r="D4" s="38" t="s">
        <v>68</v>
      </c>
      <c r="E4" s="146"/>
      <c r="F4" s="146"/>
      <c r="G4" s="147">
        <v>8</v>
      </c>
      <c r="H4" s="147"/>
      <c r="I4" s="147">
        <v>7.5</v>
      </c>
      <c r="J4" s="147"/>
      <c r="K4" s="147">
        <v>6.25</v>
      </c>
      <c r="L4" s="147"/>
      <c r="M4" s="147">
        <v>8</v>
      </c>
      <c r="N4" s="147"/>
      <c r="O4" s="148"/>
      <c r="P4" s="149"/>
      <c r="Q4" s="150"/>
      <c r="R4" s="151"/>
      <c r="S4" s="25">
        <f t="shared" ref="S4" si="0">E4+G4+I4+K4+M4+O4+Q4</f>
        <v>29.75</v>
      </c>
      <c r="T4" s="25">
        <f t="shared" ref="T4" si="1">SUM(S4-U4-V4)</f>
        <v>29.75</v>
      </c>
      <c r="U4" s="28"/>
      <c r="V4" s="28"/>
    </row>
    <row r="5" spans="1:22" x14ac:dyDescent="0.25">
      <c r="A5" s="131">
        <v>6519</v>
      </c>
      <c r="B5" s="144" t="s">
        <v>92</v>
      </c>
      <c r="C5" s="131">
        <v>51</v>
      </c>
      <c r="D5" s="38" t="s">
        <v>68</v>
      </c>
      <c r="E5" s="146"/>
      <c r="F5" s="146"/>
      <c r="G5" s="147"/>
      <c r="H5" s="147"/>
      <c r="I5" s="147">
        <v>0.5</v>
      </c>
      <c r="J5" s="147"/>
      <c r="K5" s="147"/>
      <c r="L5" s="147"/>
      <c r="M5" s="147"/>
      <c r="N5" s="147"/>
      <c r="O5" s="148"/>
      <c r="P5" s="149"/>
      <c r="Q5" s="150"/>
      <c r="R5" s="151"/>
      <c r="S5" s="25">
        <f t="shared" ref="S5:S20" si="2">E5+G5+I5+K5+M5+O5+Q5</f>
        <v>0.5</v>
      </c>
      <c r="T5" s="25">
        <f t="shared" ref="T5:T17" si="3">SUM(S5-U5-V5)</f>
        <v>0.5</v>
      </c>
      <c r="U5" s="28"/>
      <c r="V5" s="28"/>
    </row>
    <row r="6" spans="1:22" x14ac:dyDescent="0.25">
      <c r="A6" s="131"/>
      <c r="B6" s="49"/>
      <c r="C6" s="131"/>
      <c r="D6" s="38"/>
      <c r="E6" s="146"/>
      <c r="F6" s="146"/>
      <c r="G6" s="147"/>
      <c r="H6" s="147"/>
      <c r="I6" s="156"/>
      <c r="J6" s="149"/>
      <c r="K6" s="156"/>
      <c r="L6" s="149"/>
      <c r="M6" s="156"/>
      <c r="N6" s="149"/>
      <c r="O6" s="148"/>
      <c r="P6" s="149"/>
      <c r="Q6" s="150"/>
      <c r="R6" s="151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34"/>
      <c r="B7" s="49"/>
      <c r="C7" s="134"/>
      <c r="D7" s="38"/>
      <c r="E7" s="146"/>
      <c r="F7" s="146"/>
      <c r="G7" s="147"/>
      <c r="H7" s="147"/>
      <c r="I7" s="156"/>
      <c r="J7" s="149"/>
      <c r="K7" s="148"/>
      <c r="L7" s="149"/>
      <c r="M7" s="148"/>
      <c r="N7" s="149"/>
      <c r="O7" s="148"/>
      <c r="P7" s="149"/>
      <c r="Q7" s="150"/>
      <c r="R7" s="151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46"/>
      <c r="F8" s="146"/>
      <c r="G8" s="147"/>
      <c r="H8" s="147"/>
      <c r="I8" s="156"/>
      <c r="J8" s="149"/>
      <c r="K8" s="156"/>
      <c r="L8" s="149"/>
      <c r="M8" s="156"/>
      <c r="N8" s="149"/>
      <c r="O8" s="148"/>
      <c r="P8" s="149"/>
      <c r="Q8" s="150"/>
      <c r="R8" s="151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13"/>
      <c r="B9" s="49"/>
      <c r="C9" s="113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2"/>
      <c r="B17" s="112"/>
      <c r="C17" s="112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6.25</v>
      </c>
      <c r="L20" s="155"/>
      <c r="M20" s="154">
        <f>SUM(M4:M19)</f>
        <v>8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2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4"/>
      <c r="N21" s="105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30.25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13</v>
      </c>
      <c r="O3" s="102"/>
      <c r="P3" s="102"/>
      <c r="Q3" s="24"/>
      <c r="R3" s="24"/>
      <c r="S3" s="25"/>
      <c r="T3" s="25"/>
      <c r="U3" s="26"/>
      <c r="V3" s="26"/>
    </row>
    <row r="4" spans="1:22" x14ac:dyDescent="0.25">
      <c r="A4" s="139">
        <v>6519</v>
      </c>
      <c r="B4" s="144" t="s">
        <v>92</v>
      </c>
      <c r="C4" s="139">
        <v>71</v>
      </c>
      <c r="D4" s="38" t="s">
        <v>68</v>
      </c>
      <c r="E4" s="146"/>
      <c r="F4" s="146"/>
      <c r="G4" s="147">
        <v>7.25</v>
      </c>
      <c r="H4" s="147"/>
      <c r="I4" s="147"/>
      <c r="J4" s="147"/>
      <c r="K4" s="147"/>
      <c r="L4" s="147"/>
      <c r="M4" s="147"/>
      <c r="N4" s="147"/>
      <c r="O4" s="148"/>
      <c r="P4" s="149"/>
      <c r="Q4" s="150"/>
      <c r="R4" s="151"/>
      <c r="S4" s="25">
        <f>E4+G4+I4+K4+M4+O4+Q4</f>
        <v>7.25</v>
      </c>
      <c r="T4" s="25">
        <f t="shared" ref="T4:T7" si="0">SUM(S4-U4-V4)</f>
        <v>7.25</v>
      </c>
      <c r="U4" s="28"/>
      <c r="V4" s="28"/>
    </row>
    <row r="5" spans="1:22" x14ac:dyDescent="0.25">
      <c r="A5" s="139">
        <v>6519</v>
      </c>
      <c r="B5" s="144" t="s">
        <v>92</v>
      </c>
      <c r="C5" s="139">
        <v>85</v>
      </c>
      <c r="D5" s="38" t="s">
        <v>68</v>
      </c>
      <c r="E5" s="146"/>
      <c r="F5" s="146"/>
      <c r="G5" s="148">
        <v>0.75</v>
      </c>
      <c r="H5" s="149"/>
      <c r="I5" s="156">
        <v>8</v>
      </c>
      <c r="J5" s="149"/>
      <c r="K5" s="156">
        <v>6</v>
      </c>
      <c r="L5" s="149"/>
      <c r="M5" s="148">
        <v>5</v>
      </c>
      <c r="N5" s="149"/>
      <c r="O5" s="148"/>
      <c r="P5" s="149"/>
      <c r="Q5" s="150"/>
      <c r="R5" s="151"/>
      <c r="S5" s="25">
        <f t="shared" ref="S5:S7" si="1">E5+G5+I5+K5+M5+O5+Q5</f>
        <v>19.75</v>
      </c>
      <c r="T5" s="25">
        <f t="shared" si="0"/>
        <v>19.75</v>
      </c>
      <c r="U5" s="28"/>
      <c r="V5" s="28"/>
    </row>
    <row r="6" spans="1:22" x14ac:dyDescent="0.25">
      <c r="A6" s="113" t="s">
        <v>87</v>
      </c>
      <c r="B6" s="144" t="s">
        <v>94</v>
      </c>
      <c r="C6" s="113">
        <v>97</v>
      </c>
      <c r="D6" s="38" t="s">
        <v>84</v>
      </c>
      <c r="E6" s="146"/>
      <c r="F6" s="146"/>
      <c r="G6" s="148"/>
      <c r="H6" s="149"/>
      <c r="I6" s="148"/>
      <c r="J6" s="149"/>
      <c r="K6" s="148">
        <v>2</v>
      </c>
      <c r="L6" s="149"/>
      <c r="M6" s="148"/>
      <c r="N6" s="149"/>
      <c r="O6" s="148"/>
      <c r="P6" s="149"/>
      <c r="Q6" s="150"/>
      <c r="R6" s="151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30"/>
      <c r="B7" s="49"/>
      <c r="C7" s="130"/>
      <c r="D7" s="38"/>
      <c r="E7" s="146"/>
      <c r="F7" s="146"/>
      <c r="G7" s="148"/>
      <c r="H7" s="149"/>
      <c r="I7" s="148"/>
      <c r="J7" s="149"/>
      <c r="K7" s="148"/>
      <c r="L7" s="149"/>
      <c r="M7" s="148"/>
      <c r="N7" s="149"/>
      <c r="O7" s="148"/>
      <c r="P7" s="149"/>
      <c r="Q7" s="150"/>
      <c r="R7" s="15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3"/>
      <c r="B8" s="49"/>
      <c r="C8" s="113"/>
      <c r="D8" s="38"/>
      <c r="E8" s="146"/>
      <c r="F8" s="146"/>
      <c r="G8" s="148"/>
      <c r="H8" s="149"/>
      <c r="I8" s="148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48"/>
      <c r="P18" s="149"/>
      <c r="Q18" s="150"/>
      <c r="R18" s="151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48"/>
      <c r="P19" s="149"/>
      <c r="Q19" s="150"/>
      <c r="R19" s="151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8</v>
      </c>
      <c r="L20" s="155"/>
      <c r="M20" s="154">
        <f>SUM(M4:M19)</f>
        <v>5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H29" sqref="H2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08.05.2016</v>
      </c>
      <c r="B2" s="71"/>
      <c r="C2" s="71"/>
      <c r="D2" s="71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45" t="s">
        <v>19</v>
      </c>
      <c r="N2" s="145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90</v>
      </c>
      <c r="C4" s="49"/>
      <c r="D4" s="38" t="s">
        <v>62</v>
      </c>
      <c r="E4" s="146"/>
      <c r="F4" s="146"/>
      <c r="G4" s="147">
        <v>8</v>
      </c>
      <c r="H4" s="147"/>
      <c r="I4" s="147">
        <v>8</v>
      </c>
      <c r="J4" s="147"/>
      <c r="K4" s="147">
        <v>8</v>
      </c>
      <c r="L4" s="147"/>
      <c r="M4" s="147">
        <v>8</v>
      </c>
      <c r="N4" s="147"/>
      <c r="O4" s="148"/>
      <c r="P4" s="149"/>
      <c r="Q4" s="150"/>
      <c r="R4" s="151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52"/>
      <c r="F5" s="153"/>
      <c r="G5" s="148"/>
      <c r="H5" s="149"/>
      <c r="I5" s="148"/>
      <c r="J5" s="149"/>
      <c r="K5" s="148"/>
      <c r="L5" s="149"/>
      <c r="M5" s="148"/>
      <c r="N5" s="149"/>
      <c r="O5" s="148"/>
      <c r="P5" s="149"/>
      <c r="Q5" s="150"/>
      <c r="R5" s="15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52"/>
      <c r="F6" s="153"/>
      <c r="G6" s="148"/>
      <c r="H6" s="149"/>
      <c r="I6" s="148"/>
      <c r="J6" s="149"/>
      <c r="K6" s="148"/>
      <c r="L6" s="149"/>
      <c r="M6" s="148"/>
      <c r="N6" s="149"/>
      <c r="O6" s="148"/>
      <c r="P6" s="149"/>
      <c r="Q6" s="150"/>
      <c r="R6" s="15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52"/>
      <c r="F7" s="153"/>
      <c r="G7" s="148"/>
      <c r="H7" s="149"/>
      <c r="I7" s="148"/>
      <c r="J7" s="149"/>
      <c r="K7" s="148"/>
      <c r="L7" s="149"/>
      <c r="M7" s="148"/>
      <c r="N7" s="149"/>
      <c r="O7" s="148"/>
      <c r="P7" s="149"/>
      <c r="Q7" s="150"/>
      <c r="R7" s="15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52"/>
      <c r="F8" s="153"/>
      <c r="G8" s="148"/>
      <c r="H8" s="149"/>
      <c r="I8" s="148"/>
      <c r="J8" s="149"/>
      <c r="K8" s="148"/>
      <c r="L8" s="149"/>
      <c r="M8" s="148"/>
      <c r="N8" s="149"/>
      <c r="O8" s="148"/>
      <c r="P8" s="149"/>
      <c r="Q8" s="150"/>
      <c r="R8" s="15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52"/>
      <c r="F9" s="153"/>
      <c r="G9" s="148"/>
      <c r="H9" s="149"/>
      <c r="I9" s="148"/>
      <c r="J9" s="149"/>
      <c r="K9" s="148"/>
      <c r="L9" s="149"/>
      <c r="M9" s="148"/>
      <c r="N9" s="149"/>
      <c r="O9" s="148"/>
      <c r="P9" s="149"/>
      <c r="Q9" s="150"/>
      <c r="R9" s="15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52"/>
      <c r="F10" s="153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50"/>
      <c r="R10" s="15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52"/>
      <c r="F11" s="153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50"/>
      <c r="R11" s="15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52"/>
      <c r="F12" s="153"/>
      <c r="G12" s="148"/>
      <c r="H12" s="149"/>
      <c r="I12" s="148"/>
      <c r="J12" s="149"/>
      <c r="K12" s="148"/>
      <c r="L12" s="149"/>
      <c r="M12" s="148"/>
      <c r="N12" s="149"/>
      <c r="O12" s="148"/>
      <c r="P12" s="149"/>
      <c r="Q12" s="150"/>
      <c r="R12" s="15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52"/>
      <c r="F13" s="153"/>
      <c r="G13" s="148"/>
      <c r="H13" s="149"/>
      <c r="I13" s="148"/>
      <c r="J13" s="149"/>
      <c r="K13" s="148"/>
      <c r="L13" s="149"/>
      <c r="M13" s="148"/>
      <c r="N13" s="149"/>
      <c r="O13" s="148"/>
      <c r="P13" s="149"/>
      <c r="Q13" s="150"/>
      <c r="R13" s="15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52"/>
      <c r="F14" s="153"/>
      <c r="G14" s="148"/>
      <c r="H14" s="149"/>
      <c r="I14" s="148"/>
      <c r="J14" s="149"/>
      <c r="K14" s="148"/>
      <c r="L14" s="149"/>
      <c r="M14" s="148"/>
      <c r="N14" s="149"/>
      <c r="O14" s="148"/>
      <c r="P14" s="149"/>
      <c r="Q14" s="150"/>
      <c r="R14" s="15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52"/>
      <c r="F15" s="153"/>
      <c r="G15" s="148"/>
      <c r="H15" s="149"/>
      <c r="I15" s="148"/>
      <c r="J15" s="149"/>
      <c r="K15" s="148"/>
      <c r="L15" s="149"/>
      <c r="M15" s="148"/>
      <c r="N15" s="149"/>
      <c r="O15" s="148"/>
      <c r="P15" s="149"/>
      <c r="Q15" s="150"/>
      <c r="R15" s="15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52"/>
      <c r="F16" s="153"/>
      <c r="G16" s="148"/>
      <c r="H16" s="149"/>
      <c r="I16" s="148"/>
      <c r="J16" s="149"/>
      <c r="K16" s="148"/>
      <c r="L16" s="149"/>
      <c r="M16" s="148"/>
      <c r="N16" s="149"/>
      <c r="O16" s="148"/>
      <c r="P16" s="149"/>
      <c r="Q16" s="150"/>
      <c r="R16" s="15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3"/>
      <c r="B17" s="113"/>
      <c r="C17" s="113"/>
      <c r="D17" s="27"/>
      <c r="E17" s="152"/>
      <c r="F17" s="153"/>
      <c r="G17" s="148"/>
      <c r="H17" s="149"/>
      <c r="I17" s="148"/>
      <c r="J17" s="149"/>
      <c r="K17" s="148"/>
      <c r="L17" s="149"/>
      <c r="M17" s="148"/>
      <c r="N17" s="149"/>
      <c r="O17" s="148"/>
      <c r="P17" s="149"/>
      <c r="Q17" s="150"/>
      <c r="R17" s="15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52"/>
      <c r="F18" s="153"/>
      <c r="G18" s="148"/>
      <c r="H18" s="149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52">
        <v>8</v>
      </c>
      <c r="F19" s="153"/>
      <c r="G19" s="148"/>
      <c r="H19" s="149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54">
        <f>SUM(E4:E19)</f>
        <v>8</v>
      </c>
      <c r="F20" s="155"/>
      <c r="G20" s="154">
        <f>SUM(G4:G19)</f>
        <v>8</v>
      </c>
      <c r="H20" s="155"/>
      <c r="I20" s="154">
        <f>SUM(I4:I19)</f>
        <v>8</v>
      </c>
      <c r="J20" s="155"/>
      <c r="K20" s="154">
        <f>SUM(K4:K19)</f>
        <v>8</v>
      </c>
      <c r="L20" s="155"/>
      <c r="M20" s="154">
        <f>SUM(M4:M19)</f>
        <v>8</v>
      </c>
      <c r="N20" s="155"/>
      <c r="O20" s="154">
        <f>SUM(O4:O19)</f>
        <v>0</v>
      </c>
      <c r="P20" s="155"/>
      <c r="Q20" s="154">
        <f>SUM(Q4:Q19)</f>
        <v>0</v>
      </c>
      <c r="R20" s="15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H29" sqref="H29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08.05.2016</v>
      </c>
      <c r="B2" s="19"/>
      <c r="C2" s="19"/>
      <c r="D2" s="19"/>
      <c r="E2" s="145" t="s">
        <v>15</v>
      </c>
      <c r="F2" s="145"/>
      <c r="G2" s="145" t="s">
        <v>16</v>
      </c>
      <c r="H2" s="145"/>
      <c r="I2" s="145" t="s">
        <v>17</v>
      </c>
      <c r="J2" s="145"/>
      <c r="K2" s="145" t="s">
        <v>18</v>
      </c>
      <c r="L2" s="145"/>
      <c r="M2" s="158" t="s">
        <v>19</v>
      </c>
      <c r="N2" s="158"/>
      <c r="O2" s="145" t="s">
        <v>20</v>
      </c>
      <c r="P2" s="145"/>
      <c r="Q2" s="145" t="s">
        <v>21</v>
      </c>
      <c r="R2" s="145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29"/>
      <c r="F3" s="129"/>
      <c r="G3" s="129"/>
      <c r="H3" s="129"/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0">
        <v>6538</v>
      </c>
      <c r="B4" s="144" t="s">
        <v>89</v>
      </c>
      <c r="C4" s="110">
        <v>8</v>
      </c>
      <c r="D4" s="38" t="s">
        <v>72</v>
      </c>
      <c r="E4" s="146"/>
      <c r="F4" s="146"/>
      <c r="G4" s="146"/>
      <c r="H4" s="146"/>
      <c r="I4" s="147">
        <v>8</v>
      </c>
      <c r="J4" s="147"/>
      <c r="K4" s="147">
        <v>6</v>
      </c>
      <c r="L4" s="147"/>
      <c r="M4" s="147"/>
      <c r="N4" s="147"/>
      <c r="O4" s="150"/>
      <c r="P4" s="151"/>
      <c r="Q4" s="150"/>
      <c r="R4" s="151"/>
      <c r="S4" s="25">
        <f>E4+G4+I4+K4+M4+O4+Q4</f>
        <v>14</v>
      </c>
      <c r="T4" s="25">
        <f t="shared" ref="T4:T23" si="0">SUM(S4-U4-V4)</f>
        <v>14</v>
      </c>
      <c r="U4" s="28"/>
      <c r="V4" s="28"/>
    </row>
    <row r="5" spans="1:22" x14ac:dyDescent="0.25">
      <c r="A5" s="141">
        <v>6538</v>
      </c>
      <c r="B5" s="144" t="s">
        <v>89</v>
      </c>
      <c r="C5" s="141">
        <v>5</v>
      </c>
      <c r="D5" s="38" t="s">
        <v>72</v>
      </c>
      <c r="E5" s="146"/>
      <c r="F5" s="146"/>
      <c r="G5" s="146"/>
      <c r="H5" s="146"/>
      <c r="I5" s="147"/>
      <c r="J5" s="147"/>
      <c r="K5" s="147">
        <v>2</v>
      </c>
      <c r="L5" s="147"/>
      <c r="M5" s="147">
        <v>1</v>
      </c>
      <c r="N5" s="147"/>
      <c r="O5" s="150"/>
      <c r="P5" s="151"/>
      <c r="Q5" s="150"/>
      <c r="R5" s="151"/>
      <c r="S5" s="25">
        <f t="shared" ref="S5:S26" si="1">E5+G5+I5+K5+M5+O5+Q5</f>
        <v>3</v>
      </c>
      <c r="T5" s="25">
        <f t="shared" si="0"/>
        <v>3</v>
      </c>
      <c r="U5" s="28"/>
      <c r="V5" s="28"/>
    </row>
    <row r="6" spans="1:22" x14ac:dyDescent="0.25">
      <c r="A6" s="142">
        <v>6538</v>
      </c>
      <c r="B6" s="144" t="s">
        <v>89</v>
      </c>
      <c r="C6" s="142">
        <v>7</v>
      </c>
      <c r="D6" s="38" t="s">
        <v>72</v>
      </c>
      <c r="E6" s="146"/>
      <c r="F6" s="146"/>
      <c r="G6" s="146"/>
      <c r="H6" s="146"/>
      <c r="I6" s="147"/>
      <c r="J6" s="147"/>
      <c r="K6" s="148"/>
      <c r="L6" s="149"/>
      <c r="M6" s="148">
        <v>7</v>
      </c>
      <c r="N6" s="149"/>
      <c r="O6" s="150"/>
      <c r="P6" s="151"/>
      <c r="Q6" s="150"/>
      <c r="R6" s="151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7"/>
      <c r="B7" s="49"/>
      <c r="C7" s="47"/>
      <c r="D7" s="38"/>
      <c r="E7" s="146"/>
      <c r="F7" s="146"/>
      <c r="G7" s="146"/>
      <c r="H7" s="146"/>
      <c r="I7" s="147"/>
      <c r="J7" s="147"/>
      <c r="K7" s="148"/>
      <c r="L7" s="149"/>
      <c r="M7" s="148"/>
      <c r="N7" s="149"/>
      <c r="O7" s="150"/>
      <c r="P7" s="151"/>
      <c r="Q7" s="150"/>
      <c r="R7" s="151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46"/>
      <c r="F8" s="146"/>
      <c r="G8" s="146"/>
      <c r="H8" s="146"/>
      <c r="I8" s="147"/>
      <c r="J8" s="147"/>
      <c r="K8" s="148"/>
      <c r="L8" s="149"/>
      <c r="M8" s="148"/>
      <c r="N8" s="149"/>
      <c r="O8" s="150"/>
      <c r="P8" s="151"/>
      <c r="Q8" s="150"/>
      <c r="R8" s="15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46"/>
      <c r="F9" s="146"/>
      <c r="G9" s="146"/>
      <c r="H9" s="146"/>
      <c r="I9" s="147"/>
      <c r="J9" s="147"/>
      <c r="K9" s="148"/>
      <c r="L9" s="149"/>
      <c r="M9" s="148"/>
      <c r="N9" s="149"/>
      <c r="O9" s="150"/>
      <c r="P9" s="151"/>
      <c r="Q9" s="150"/>
      <c r="R9" s="15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46"/>
      <c r="F10" s="146"/>
      <c r="G10" s="146"/>
      <c r="H10" s="146"/>
      <c r="I10" s="156"/>
      <c r="J10" s="149"/>
      <c r="K10" s="148"/>
      <c r="L10" s="149"/>
      <c r="M10" s="148"/>
      <c r="N10" s="149"/>
      <c r="O10" s="150"/>
      <c r="P10" s="151"/>
      <c r="Q10" s="150"/>
      <c r="R10" s="15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46"/>
      <c r="F11" s="146"/>
      <c r="G11" s="146"/>
      <c r="H11" s="146"/>
      <c r="I11" s="156"/>
      <c r="J11" s="149"/>
      <c r="K11" s="148"/>
      <c r="L11" s="149"/>
      <c r="M11" s="148"/>
      <c r="N11" s="149"/>
      <c r="O11" s="150"/>
      <c r="P11" s="151"/>
      <c r="Q11" s="150"/>
      <c r="R11" s="15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46"/>
      <c r="F12" s="146"/>
      <c r="G12" s="146"/>
      <c r="H12" s="146"/>
      <c r="I12" s="156"/>
      <c r="J12" s="149"/>
      <c r="K12" s="148"/>
      <c r="L12" s="149"/>
      <c r="M12" s="148"/>
      <c r="N12" s="149"/>
      <c r="O12" s="150"/>
      <c r="P12" s="151"/>
      <c r="Q12" s="150"/>
      <c r="R12" s="15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46"/>
      <c r="F13" s="146"/>
      <c r="G13" s="146"/>
      <c r="H13" s="146"/>
      <c r="I13" s="156"/>
      <c r="J13" s="149"/>
      <c r="K13" s="148"/>
      <c r="L13" s="149"/>
      <c r="M13" s="148"/>
      <c r="N13" s="149"/>
      <c r="O13" s="150"/>
      <c r="P13" s="151"/>
      <c r="Q13" s="150"/>
      <c r="R13" s="15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46"/>
      <c r="F14" s="146"/>
      <c r="G14" s="146"/>
      <c r="H14" s="146"/>
      <c r="I14" s="156"/>
      <c r="J14" s="149"/>
      <c r="K14" s="148"/>
      <c r="L14" s="149"/>
      <c r="M14" s="148"/>
      <c r="N14" s="149"/>
      <c r="O14" s="150"/>
      <c r="P14" s="151"/>
      <c r="Q14" s="150"/>
      <c r="R14" s="15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46"/>
      <c r="F15" s="146"/>
      <c r="G15" s="146"/>
      <c r="H15" s="146"/>
      <c r="I15" s="156"/>
      <c r="J15" s="149"/>
      <c r="K15" s="148"/>
      <c r="L15" s="149"/>
      <c r="M15" s="148"/>
      <c r="N15" s="149"/>
      <c r="O15" s="150"/>
      <c r="P15" s="151"/>
      <c r="Q15" s="150"/>
      <c r="R15" s="15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46"/>
      <c r="F16" s="146"/>
      <c r="G16" s="146"/>
      <c r="H16" s="146"/>
      <c r="I16" s="156"/>
      <c r="J16" s="149"/>
      <c r="K16" s="148"/>
      <c r="L16" s="149"/>
      <c r="M16" s="148"/>
      <c r="N16" s="149"/>
      <c r="O16" s="150"/>
      <c r="P16" s="151"/>
      <c r="Q16" s="150"/>
      <c r="R16" s="15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52"/>
      <c r="F17" s="153"/>
      <c r="G17" s="152"/>
      <c r="H17" s="153"/>
      <c r="I17" s="156"/>
      <c r="J17" s="149"/>
      <c r="K17" s="148"/>
      <c r="L17" s="149"/>
      <c r="M17" s="148"/>
      <c r="N17" s="149"/>
      <c r="O17" s="150"/>
      <c r="P17" s="151"/>
      <c r="Q17" s="150"/>
      <c r="R17" s="15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52"/>
      <c r="F18" s="153"/>
      <c r="G18" s="152"/>
      <c r="H18" s="153"/>
      <c r="I18" s="148"/>
      <c r="J18" s="149"/>
      <c r="K18" s="148"/>
      <c r="L18" s="149"/>
      <c r="M18" s="148"/>
      <c r="N18" s="149"/>
      <c r="O18" s="150"/>
      <c r="P18" s="151"/>
      <c r="Q18" s="150"/>
      <c r="R18" s="15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52"/>
      <c r="F19" s="153"/>
      <c r="G19" s="152"/>
      <c r="H19" s="153"/>
      <c r="I19" s="148"/>
      <c r="J19" s="149"/>
      <c r="K19" s="148"/>
      <c r="L19" s="149"/>
      <c r="M19" s="148"/>
      <c r="N19" s="149"/>
      <c r="O19" s="150"/>
      <c r="P19" s="151"/>
      <c r="Q19" s="150"/>
      <c r="R19" s="15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52"/>
      <c r="F20" s="153"/>
      <c r="G20" s="152"/>
      <c r="H20" s="153"/>
      <c r="I20" s="148"/>
      <c r="J20" s="149"/>
      <c r="K20" s="148"/>
      <c r="L20" s="149"/>
      <c r="M20" s="148"/>
      <c r="N20" s="149"/>
      <c r="O20" s="150"/>
      <c r="P20" s="151"/>
      <c r="Q20" s="150"/>
      <c r="R20" s="15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52"/>
      <c r="F21" s="153"/>
      <c r="G21" s="152"/>
      <c r="H21" s="153"/>
      <c r="I21" s="148"/>
      <c r="J21" s="149"/>
      <c r="K21" s="148"/>
      <c r="L21" s="149"/>
      <c r="M21" s="148"/>
      <c r="N21" s="149"/>
      <c r="O21" s="150"/>
      <c r="P21" s="151"/>
      <c r="Q21" s="150"/>
      <c r="R21" s="151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8"/>
      <c r="B22" s="47"/>
      <c r="C22" s="47"/>
      <c r="D22" s="27"/>
      <c r="E22" s="152"/>
      <c r="F22" s="153"/>
      <c r="G22" s="152"/>
      <c r="H22" s="153"/>
      <c r="I22" s="148"/>
      <c r="J22" s="149"/>
      <c r="K22" s="148"/>
      <c r="L22" s="149"/>
      <c r="M22" s="148"/>
      <c r="N22" s="149"/>
      <c r="O22" s="150"/>
      <c r="P22" s="151"/>
      <c r="Q22" s="150"/>
      <c r="R22" s="15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52"/>
      <c r="F23" s="153"/>
      <c r="G23" s="152"/>
      <c r="H23" s="153"/>
      <c r="I23" s="148"/>
      <c r="J23" s="149"/>
      <c r="K23" s="148"/>
      <c r="L23" s="149"/>
      <c r="M23" s="148"/>
      <c r="N23" s="149"/>
      <c r="O23" s="150"/>
      <c r="P23" s="151"/>
      <c r="Q23" s="150"/>
      <c r="R23" s="15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3"/>
      <c r="B24" s="113"/>
      <c r="C24" s="113"/>
      <c r="D24" s="27"/>
      <c r="E24" s="152"/>
      <c r="F24" s="153"/>
      <c r="G24" s="146"/>
      <c r="H24" s="146"/>
      <c r="I24" s="148"/>
      <c r="J24" s="149"/>
      <c r="K24" s="148"/>
      <c r="L24" s="149"/>
      <c r="M24" s="148"/>
      <c r="N24" s="149"/>
      <c r="O24" s="150"/>
      <c r="P24" s="151"/>
      <c r="Q24" s="150"/>
      <c r="R24" s="151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52"/>
      <c r="F25" s="153"/>
      <c r="G25" s="152">
        <v>8</v>
      </c>
      <c r="H25" s="153"/>
      <c r="I25" s="148"/>
      <c r="J25" s="149"/>
      <c r="K25" s="148"/>
      <c r="L25" s="149"/>
      <c r="M25" s="148"/>
      <c r="N25" s="149"/>
      <c r="O25" s="150"/>
      <c r="P25" s="151"/>
      <c r="Q25" s="150"/>
      <c r="R25" s="151"/>
      <c r="S25" s="25">
        <f>E25+G25+I25+K25+M25+O25+Q25</f>
        <v>8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52">
        <v>8</v>
      </c>
      <c r="F26" s="153"/>
      <c r="G26" s="148"/>
      <c r="H26" s="149"/>
      <c r="I26" s="148"/>
      <c r="J26" s="149"/>
      <c r="K26" s="148"/>
      <c r="L26" s="149"/>
      <c r="M26" s="148"/>
      <c r="N26" s="149"/>
      <c r="O26" s="150"/>
      <c r="P26" s="151"/>
      <c r="Q26" s="150"/>
      <c r="R26" s="151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54">
        <f>SUM(E4:E26)</f>
        <v>8</v>
      </c>
      <c r="F27" s="155"/>
      <c r="G27" s="154">
        <f>SUM(G4:G26)</f>
        <v>8</v>
      </c>
      <c r="H27" s="155"/>
      <c r="I27" s="154">
        <f>SUM(I4:I26)</f>
        <v>8</v>
      </c>
      <c r="J27" s="155"/>
      <c r="K27" s="154">
        <f>SUM(K4:K26)</f>
        <v>8</v>
      </c>
      <c r="L27" s="155"/>
      <c r="M27" s="154">
        <f>SUM(M4:M26)</f>
        <v>8</v>
      </c>
      <c r="N27" s="155"/>
      <c r="O27" s="154">
        <f>SUM(O4:O26)</f>
        <v>0</v>
      </c>
      <c r="P27" s="155"/>
      <c r="Q27" s="154">
        <f>SUM(Q4:Q26)</f>
        <v>0</v>
      </c>
      <c r="R27" s="155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24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24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8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Kendrick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2016-05-09T12:06:27Z</cp:lastPrinted>
  <dcterms:created xsi:type="dcterms:W3CDTF">2010-01-14T13:00:57Z</dcterms:created>
  <dcterms:modified xsi:type="dcterms:W3CDTF">2017-05-22T14:20:45Z</dcterms:modified>
</cp:coreProperties>
</file>