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<sst xmlns="http://schemas.openxmlformats.org/spreadsheetml/2006/main" count="755" uniqueCount="119">
  <si>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</si>
  <si>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</si>
  <si>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</si>
  <si>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</si>
  <si>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</si>
  <si>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</si>
  <si>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</si>
  <si>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</si>
  <si>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</si>
  <si>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</si>
  <si>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</si>
  <si>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</si>
  <si>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</si>
  <si>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</si>
  <si>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</si>
  <si>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</si>
  <si>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</si>
  <si>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</si>
  <si>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</si>
  <si>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</si>
  <si>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</si>
  <si>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</si>
  <si>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</si>
  <si>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</si>
  <si>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</si>
  <si>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</si>
  <si>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</si>
  <si>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</si>
  <si>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</si>
  <si>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</si>
  <si>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</si>
  <si>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</si>
  <si>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</si>
  <si>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</si>
  <si>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</si>
  <si>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</si>
  <si>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</si>
  <si>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</si>
  <si>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</si>
  <si>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</si>
  <si>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</si>
  <si>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</si>
  <si>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</si>
  <si>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</si>
  <si>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</si>
  <si>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</si>
  <si>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</si>
  <si>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</si>
  <si>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</si>
  <si>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</si>
  <si>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</si>
  <si>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</si>
  <si>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</si>
  <si>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</si>
  <si>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</si>
  <si>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</si>
  <si>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</si>
  <si>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</si>
  <si>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</si>
  <si>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</si>
  <si>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</si>
  <si>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</si>
  <si>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</si>
  <si>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</si>
  <si>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</si>
  <si>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</si>
  <si>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</si>
  <si>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</si>
  <si>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</si>
  <si>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</si>
  <si>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</si>
  <si>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maintenance resaw</t>
  </si>
  <si>
    <t>vanity units</t>
  </si>
  <si>
    <t>fronts</t>
  </si>
  <si>
    <t>W/E 04.12.16</t>
  </si>
  <si>
    <t>labouring</t>
  </si>
  <si>
    <t>from storage stairways 6538</t>
  </si>
  <si>
    <t>window</t>
  </si>
  <si>
    <t>door</t>
  </si>
  <si>
    <t>doors</t>
  </si>
  <si>
    <t>frames</t>
  </si>
  <si>
    <t>W/E 08.01.17</t>
  </si>
  <si>
    <t>from storage jms 6538</t>
  </si>
  <si>
    <t>bin units</t>
  </si>
  <si>
    <t>drive to fraikin</t>
  </si>
  <si>
    <t>light fire</t>
  </si>
  <si>
    <t>wrapping</t>
  </si>
  <si>
    <t>make tea</t>
  </si>
  <si>
    <t>ceiling reature</t>
  </si>
  <si>
    <t>shredding</t>
  </si>
  <si>
    <t>samples</t>
  </si>
  <si>
    <t>delivery 6519</t>
  </si>
  <si>
    <t>from storage jms 6519</t>
  </si>
  <si>
    <t>from storage stairways 6519</t>
  </si>
  <si>
    <t>desk</t>
  </si>
  <si>
    <t>wrapping weigh units 6519</t>
  </si>
  <si>
    <t>moving materials</t>
  </si>
  <si>
    <t>waiter station</t>
  </si>
  <si>
    <t>shelves</t>
  </si>
  <si>
    <t>maintenance 4 sider</t>
  </si>
  <si>
    <t>van to speedy</t>
  </si>
  <si>
    <t>sort heater</t>
  </si>
  <si>
    <t>zolid to weigh pallets</t>
  </si>
  <si>
    <t>sort portable heater</t>
  </si>
  <si>
    <t>loading</t>
  </si>
  <si>
    <t>6519hers</t>
  </si>
  <si>
    <t>zolid weigh units 6519</t>
  </si>
  <si>
    <t>drive to hss / speedy</t>
  </si>
  <si>
    <t>tidy workshop</t>
  </si>
  <si>
    <t>clean out fire</t>
  </si>
  <si>
    <t>delivery 6538 / furniture</t>
  </si>
  <si>
    <t>LORD01</t>
  </si>
  <si>
    <t>CENT01</t>
  </si>
  <si>
    <t>offi01</t>
  </si>
  <si>
    <t>USEM01</t>
  </si>
  <si>
    <t>QUAD01</t>
  </si>
  <si>
    <t>MANO02</t>
  </si>
  <si>
    <t>PAUL01</t>
  </si>
  <si>
    <t>LILL03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</si>
</sst>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1" xfId="0" applyNumberFormat="1" applyFont="1" applyFill="1" applyBorder="1" applyAlignment="1"/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8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3" sqref="K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16</v>
      </c>
      <c r="G6" s="10">
        <f>B6+C6+D6+E6+F6</f>
        <v>48</v>
      </c>
      <c r="H6" s="62">
        <f>SUM(Buckingham!C35)</f>
        <v>0</v>
      </c>
      <c r="I6" s="62">
        <f>SUM(Buckingham!C36)</f>
        <v>0</v>
      </c>
      <c r="K6" s="43">
        <f>SUM(Buckingham!I30)</f>
        <v>17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34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42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5.5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2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42</v>
      </c>
      <c r="H12" s="11">
        <f>SUM(Harrison!C31)</f>
        <v>0</v>
      </c>
      <c r="I12" s="11">
        <f>SUM(Harrison!C32)</f>
        <v>0</v>
      </c>
      <c r="K12" s="43">
        <f>SUM(Harrison!I26)</f>
        <v>34</v>
      </c>
    </row>
    <row r="13" spans="1:11" x14ac:dyDescent="0.25">
      <c r="A13" s="8" t="s">
        <v>69</v>
      </c>
      <c r="B13" s="9">
        <f>SUM(Jerman!C29)</f>
        <v>32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9</v>
      </c>
      <c r="G13" s="10">
        <f>B13+C13+D13+E13+F13</f>
        <v>41</v>
      </c>
      <c r="H13" s="11">
        <f>SUM(Harrison!C32)</f>
        <v>0</v>
      </c>
      <c r="I13" s="11">
        <f>SUM(Harrison!C33)</f>
        <v>0</v>
      </c>
      <c r="K13" s="43">
        <f>SUM(Jerman!I30)</f>
        <v>10.5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8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27.5</v>
      </c>
      <c r="C15" s="9">
        <f>SUM(Pender!C35)</f>
        <v>0</v>
      </c>
      <c r="D15" s="9">
        <f>SUM(Pender!C36)</f>
        <v>0</v>
      </c>
      <c r="E15" s="9">
        <f>SUM(Pender!C37)</f>
        <v>8</v>
      </c>
      <c r="F15" s="9">
        <f>SUM(Pender!C38)</f>
        <v>8</v>
      </c>
      <c r="G15" s="10">
        <f>B15+C15+D15+E15+F15</f>
        <v>43.5</v>
      </c>
      <c r="H15" s="11">
        <f>SUM(Pender!C40)</f>
        <v>0</v>
      </c>
      <c r="I15" s="11">
        <f>SUM(Pender!C41)</f>
        <v>0</v>
      </c>
      <c r="K15" s="43">
        <f>SUM(Pender!I35)</f>
        <v>10.75</v>
      </c>
    </row>
    <row r="16" spans="1:11" ht="18" customHeight="1" x14ac:dyDescent="0.25">
      <c r="A16" s="8" t="s">
        <v>10</v>
      </c>
      <c r="B16" s="9">
        <f>SUM('Reading-Jones'!C29)</f>
        <v>16</v>
      </c>
      <c r="C16" s="9">
        <f>SUM('Reading-Jones'!C30)</f>
        <v>2.75</v>
      </c>
      <c r="D16" s="9">
        <f>SUM('Reading-Jones'!C31)</f>
        <v>0</v>
      </c>
      <c r="E16" s="9">
        <f>SUM('Reading-Jones'!C32)</f>
        <v>16</v>
      </c>
      <c r="F16" s="9">
        <f>SUM('Reading-Jones'!C33)</f>
        <v>16</v>
      </c>
      <c r="G16" s="10">
        <f t="shared" si="0"/>
        <v>50.75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18.75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8</v>
      </c>
      <c r="G17" s="10">
        <f t="shared" si="0"/>
        <v>48</v>
      </c>
      <c r="H17" s="11">
        <f>SUM(Spann!C37)</f>
        <v>0</v>
      </c>
      <c r="I17" s="11">
        <f>SUM(Spann!C38)</f>
        <v>0</v>
      </c>
      <c r="K17" s="43">
        <f>SUM(Spann!I32)</f>
        <v>1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1.25</v>
      </c>
    </row>
    <row r="19" spans="1:11" x14ac:dyDescent="0.25">
      <c r="A19" s="8" t="s">
        <v>48</v>
      </c>
      <c r="B19" s="9">
        <f>SUM(G.Ward!C25)</f>
        <v>32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8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1.5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11</v>
      </c>
      <c r="G20" s="10">
        <f t="shared" si="0"/>
        <v>43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3</v>
      </c>
      <c r="F21" s="9">
        <f>SUM(T.Winterburn!C34)</f>
        <v>8</v>
      </c>
      <c r="G21" s="10">
        <f t="shared" si="0"/>
        <v>43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16.5</v>
      </c>
      <c r="G22" s="10">
        <f t="shared" si="0"/>
        <v>51.5</v>
      </c>
      <c r="H22" s="11">
        <f>SUM(Wright!C35)</f>
        <v>0</v>
      </c>
      <c r="I22" s="11">
        <f>SUM(Wright!C36)</f>
        <v>0</v>
      </c>
      <c r="K22" s="43">
        <f>SUM(Wright!I30)</f>
        <v>35</v>
      </c>
    </row>
    <row r="23" spans="1:11" ht="17.25" customHeight="1" x14ac:dyDescent="0.25">
      <c r="A23" s="12" t="s">
        <v>24</v>
      </c>
      <c r="B23" s="13">
        <f>SUM(B6:B22)</f>
        <v>530.5</v>
      </c>
      <c r="C23" s="13">
        <f t="shared" ref="B23:I23" si="1">SUM(C7:C22)</f>
        <v>7.75</v>
      </c>
      <c r="D23" s="13">
        <f t="shared" si="1"/>
        <v>0</v>
      </c>
      <c r="E23" s="13">
        <f t="shared" si="1"/>
        <v>27</v>
      </c>
      <c r="F23" s="13">
        <f t="shared" si="1"/>
        <v>148.5</v>
      </c>
      <c r="G23" s="13">
        <f t="shared" si="1"/>
        <v>681.75</v>
      </c>
      <c r="H23" s="14">
        <f t="shared" si="1"/>
        <v>0</v>
      </c>
      <c r="I23" s="14">
        <f t="shared" si="1"/>
        <v>0</v>
      </c>
      <c r="J23" s="4"/>
      <c r="K23" s="13">
        <f>SUM(K6:K22)</f>
        <v>143.25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538.25</v>
      </c>
    </row>
    <row r="27" spans="1:11" x14ac:dyDescent="0.25">
      <c r="A27" s="1" t="s">
        <v>31</v>
      </c>
      <c r="C27" s="35">
        <f>K23</f>
        <v>143.25</v>
      </c>
    </row>
    <row r="28" spans="1:11" x14ac:dyDescent="0.25">
      <c r="A28" s="1" t="s">
        <v>35</v>
      </c>
      <c r="C28" s="41">
        <f>C27/C26</f>
        <v>0.26614026939154667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8">
        <v>6595</v>
      </c>
      <c r="B4" s="200" t="s">
        <v>116</v>
      </c>
      <c r="C4" s="188">
        <v>1</v>
      </c>
      <c r="D4" s="38" t="s">
        <v>79</v>
      </c>
      <c r="E4" s="210"/>
      <c r="F4" s="210"/>
      <c r="G4" s="211">
        <v>6</v>
      </c>
      <c r="H4" s="211"/>
      <c r="I4" s="211"/>
      <c r="J4" s="211"/>
      <c r="K4" s="211">
        <v>4</v>
      </c>
      <c r="L4" s="211"/>
      <c r="M4" s="211">
        <v>7</v>
      </c>
      <c r="N4" s="211"/>
      <c r="O4" s="205"/>
      <c r="P4" s="206"/>
      <c r="Q4" s="201"/>
      <c r="R4" s="202"/>
      <c r="S4" s="25">
        <f>E4+G4+I4+K4+M4+O4+Q4</f>
        <v>17</v>
      </c>
      <c r="T4" s="25">
        <f t="shared" ref="T4:T17" si="0">SUM(S4-U4-V4)</f>
        <v>17</v>
      </c>
      <c r="U4" s="28"/>
      <c r="V4" s="28"/>
    </row>
    <row r="5" spans="1:22" x14ac:dyDescent="0.25">
      <c r="A5" s="188">
        <v>6520</v>
      </c>
      <c r="B5" s="200" t="s">
        <v>111</v>
      </c>
      <c r="C5" s="188">
        <v>5</v>
      </c>
      <c r="D5" s="38" t="s">
        <v>83</v>
      </c>
      <c r="E5" s="210"/>
      <c r="F5" s="210"/>
      <c r="G5" s="211">
        <v>2</v>
      </c>
      <c r="H5" s="211"/>
      <c r="I5" s="211"/>
      <c r="J5" s="211"/>
      <c r="K5" s="211"/>
      <c r="L5" s="211"/>
      <c r="M5" s="211"/>
      <c r="N5" s="211"/>
      <c r="O5" s="205"/>
      <c r="P5" s="206"/>
      <c r="Q5" s="201"/>
      <c r="R5" s="202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90">
        <v>6520</v>
      </c>
      <c r="B6" s="200" t="s">
        <v>111</v>
      </c>
      <c r="C6" s="190">
        <v>3</v>
      </c>
      <c r="D6" s="38" t="s">
        <v>80</v>
      </c>
      <c r="E6" s="210"/>
      <c r="F6" s="210"/>
      <c r="G6" s="211"/>
      <c r="H6" s="211"/>
      <c r="I6" s="211">
        <v>8</v>
      </c>
      <c r="J6" s="211"/>
      <c r="K6" s="211"/>
      <c r="L6" s="211"/>
      <c r="M6" s="211"/>
      <c r="N6" s="211"/>
      <c r="O6" s="205"/>
      <c r="P6" s="206"/>
      <c r="Q6" s="201"/>
      <c r="R6" s="202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75">
        <v>6519</v>
      </c>
      <c r="B7" s="200" t="s">
        <v>114</v>
      </c>
      <c r="C7" s="175">
        <v>182</v>
      </c>
      <c r="D7" s="38" t="s">
        <v>88</v>
      </c>
      <c r="E7" s="218"/>
      <c r="F7" s="218"/>
      <c r="G7" s="211"/>
      <c r="H7" s="211"/>
      <c r="I7" s="211"/>
      <c r="J7" s="211"/>
      <c r="K7" s="211"/>
      <c r="L7" s="211"/>
      <c r="M7" s="211"/>
      <c r="N7" s="211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93">
        <v>6538</v>
      </c>
      <c r="B8" s="200" t="s">
        <v>112</v>
      </c>
      <c r="C8" s="193">
        <v>10</v>
      </c>
      <c r="D8" s="38" t="s">
        <v>72</v>
      </c>
      <c r="E8" s="218"/>
      <c r="F8" s="218"/>
      <c r="G8" s="211"/>
      <c r="H8" s="211"/>
      <c r="I8" s="213"/>
      <c r="J8" s="206"/>
      <c r="K8" s="213">
        <v>2</v>
      </c>
      <c r="L8" s="206"/>
      <c r="M8" s="213"/>
      <c r="N8" s="206"/>
      <c r="O8" s="205"/>
      <c r="P8" s="206"/>
      <c r="Q8" s="201"/>
      <c r="R8" s="202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93">
        <v>6538</v>
      </c>
      <c r="B9" s="200" t="s">
        <v>112</v>
      </c>
      <c r="C9" s="193">
        <v>11</v>
      </c>
      <c r="D9" s="38" t="s">
        <v>72</v>
      </c>
      <c r="E9" s="216"/>
      <c r="F9" s="217"/>
      <c r="G9" s="205"/>
      <c r="H9" s="206"/>
      <c r="I9" s="205"/>
      <c r="J9" s="206"/>
      <c r="K9" s="205">
        <v>2</v>
      </c>
      <c r="L9" s="206"/>
      <c r="M9" s="205"/>
      <c r="N9" s="206"/>
      <c r="O9" s="205"/>
      <c r="P9" s="206"/>
      <c r="Q9" s="201"/>
      <c r="R9" s="202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40">
        <v>6519</v>
      </c>
      <c r="B10" s="200" t="s">
        <v>114</v>
      </c>
      <c r="C10" s="140">
        <v>191</v>
      </c>
      <c r="D10" s="38" t="s">
        <v>104</v>
      </c>
      <c r="E10" s="216"/>
      <c r="F10" s="217"/>
      <c r="G10" s="205"/>
      <c r="H10" s="206"/>
      <c r="I10" s="205"/>
      <c r="J10" s="206"/>
      <c r="K10" s="205"/>
      <c r="L10" s="206"/>
      <c r="M10" s="205">
        <v>1</v>
      </c>
      <c r="N10" s="206"/>
      <c r="O10" s="205"/>
      <c r="P10" s="206"/>
      <c r="Q10" s="201"/>
      <c r="R10" s="20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40"/>
      <c r="B11" s="48"/>
      <c r="C11" s="140"/>
      <c r="D11" s="38"/>
      <c r="E11" s="216"/>
      <c r="F11" s="217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16"/>
      <c r="F12" s="217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48"/>
      <c r="C13" s="140"/>
      <c r="D13" s="38"/>
      <c r="E13" s="216"/>
      <c r="F13" s="217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48"/>
      <c r="C14" s="140"/>
      <c r="D14" s="38"/>
      <c r="E14" s="216"/>
      <c r="F14" s="217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0"/>
      <c r="B15" s="48"/>
      <c r="C15" s="140"/>
      <c r="D15" s="38"/>
      <c r="E15" s="216"/>
      <c r="F15" s="217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4"/>
      <c r="B16" s="184"/>
      <c r="C16" s="184"/>
      <c r="D16" s="38"/>
      <c r="E16" s="218"/>
      <c r="F16" s="218"/>
      <c r="G16" s="211"/>
      <c r="H16" s="211"/>
      <c r="I16" s="213"/>
      <c r="J16" s="206"/>
      <c r="K16" s="205"/>
      <c r="L16" s="206"/>
      <c r="M16" s="213"/>
      <c r="N16" s="206"/>
      <c r="O16" s="205"/>
      <c r="P16" s="206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38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1"/>
      <c r="P19" s="202"/>
      <c r="Q19" s="201"/>
      <c r="R19" s="20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4" zoomScale="90" zoomScaleNormal="90" workbookViewId="0">
      <selection activeCell="G25" sqref="G25:L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12" t="s">
        <v>15</v>
      </c>
      <c r="F2" s="212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48"/>
      <c r="N3" s="148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1">
        <v>6429</v>
      </c>
      <c r="B4" s="200" t="s">
        <v>115</v>
      </c>
      <c r="C4" s="171">
        <v>9</v>
      </c>
      <c r="D4" s="38" t="s">
        <v>80</v>
      </c>
      <c r="E4" s="210"/>
      <c r="F4" s="210"/>
      <c r="G4" s="205">
        <v>2.5</v>
      </c>
      <c r="H4" s="206"/>
      <c r="I4" s="205"/>
      <c r="J4" s="206"/>
      <c r="K4" s="205"/>
      <c r="L4" s="206"/>
      <c r="M4" s="210"/>
      <c r="N4" s="210"/>
      <c r="O4" s="205"/>
      <c r="P4" s="206"/>
      <c r="Q4" s="201"/>
      <c r="R4" s="202"/>
      <c r="S4" s="25">
        <f>E4+G4+I4+K4+M4+O4+Q4</f>
        <v>2.5</v>
      </c>
      <c r="T4" s="25">
        <f t="shared" ref="T4:T26" si="0">SUM(S4-U4-V4)</f>
        <v>2.5</v>
      </c>
      <c r="U4" s="28"/>
      <c r="V4" s="28"/>
    </row>
    <row r="5" spans="1:22" x14ac:dyDescent="0.25">
      <c r="A5" s="188">
        <v>6520</v>
      </c>
      <c r="B5" s="200" t="s">
        <v>111</v>
      </c>
      <c r="C5" s="188">
        <v>3</v>
      </c>
      <c r="D5" s="38" t="s">
        <v>80</v>
      </c>
      <c r="E5" s="210"/>
      <c r="F5" s="210"/>
      <c r="G5" s="205">
        <v>2.5</v>
      </c>
      <c r="H5" s="206"/>
      <c r="I5" s="205">
        <v>3</v>
      </c>
      <c r="J5" s="206"/>
      <c r="K5" s="205"/>
      <c r="L5" s="206"/>
      <c r="M5" s="203"/>
      <c r="N5" s="204"/>
      <c r="O5" s="205"/>
      <c r="P5" s="206"/>
      <c r="Q5" s="201"/>
      <c r="R5" s="202"/>
      <c r="S5" s="25">
        <f t="shared" ref="S5:S29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178">
        <v>6598</v>
      </c>
      <c r="B6" s="200" t="s">
        <v>117</v>
      </c>
      <c r="C6" s="178">
        <v>7</v>
      </c>
      <c r="D6" s="38" t="s">
        <v>90</v>
      </c>
      <c r="E6" s="210"/>
      <c r="F6" s="210"/>
      <c r="G6" s="205"/>
      <c r="H6" s="206"/>
      <c r="I6" s="205">
        <v>1.75</v>
      </c>
      <c r="J6" s="206"/>
      <c r="K6" s="205"/>
      <c r="L6" s="206"/>
      <c r="M6" s="203"/>
      <c r="N6" s="204"/>
      <c r="O6" s="205"/>
      <c r="P6" s="206"/>
      <c r="Q6" s="201"/>
      <c r="R6" s="202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164">
        <v>6538</v>
      </c>
      <c r="B7" s="200" t="s">
        <v>112</v>
      </c>
      <c r="C7" s="163">
        <v>17</v>
      </c>
      <c r="D7" s="38" t="s">
        <v>72</v>
      </c>
      <c r="E7" s="203"/>
      <c r="F7" s="204"/>
      <c r="G7" s="205"/>
      <c r="H7" s="206"/>
      <c r="I7" s="205"/>
      <c r="J7" s="206"/>
      <c r="K7" s="205">
        <v>1</v>
      </c>
      <c r="L7" s="206"/>
      <c r="M7" s="203"/>
      <c r="N7" s="204"/>
      <c r="O7" s="205"/>
      <c r="P7" s="206"/>
      <c r="Q7" s="201"/>
      <c r="R7" s="202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1">
        <v>6519</v>
      </c>
      <c r="B8" s="200" t="s">
        <v>114</v>
      </c>
      <c r="C8" s="181">
        <v>195</v>
      </c>
      <c r="D8" s="38" t="s">
        <v>94</v>
      </c>
      <c r="E8" s="203"/>
      <c r="F8" s="204"/>
      <c r="G8" s="205"/>
      <c r="H8" s="206"/>
      <c r="I8" s="205"/>
      <c r="J8" s="206"/>
      <c r="K8" s="205">
        <v>1</v>
      </c>
      <c r="L8" s="206"/>
      <c r="M8" s="203"/>
      <c r="N8" s="204"/>
      <c r="O8" s="205"/>
      <c r="P8" s="206"/>
      <c r="Q8" s="201"/>
      <c r="R8" s="20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81">
        <v>6595</v>
      </c>
      <c r="B9" s="200" t="s">
        <v>116</v>
      </c>
      <c r="C9" s="181">
        <v>1</v>
      </c>
      <c r="D9" s="38" t="s">
        <v>79</v>
      </c>
      <c r="E9" s="203"/>
      <c r="F9" s="204"/>
      <c r="G9" s="205"/>
      <c r="H9" s="206"/>
      <c r="I9" s="205"/>
      <c r="J9" s="206"/>
      <c r="K9" s="205">
        <v>0.5</v>
      </c>
      <c r="L9" s="206"/>
      <c r="M9" s="203"/>
      <c r="N9" s="204"/>
      <c r="O9" s="205"/>
      <c r="P9" s="206"/>
      <c r="Q9" s="201"/>
      <c r="R9" s="20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81">
        <v>6520</v>
      </c>
      <c r="B10" s="200" t="s">
        <v>111</v>
      </c>
      <c r="C10" s="181">
        <v>7</v>
      </c>
      <c r="D10" s="38" t="s">
        <v>97</v>
      </c>
      <c r="E10" s="210"/>
      <c r="F10" s="210"/>
      <c r="G10" s="205"/>
      <c r="H10" s="206"/>
      <c r="I10" s="205"/>
      <c r="J10" s="206"/>
      <c r="K10" s="205">
        <v>1</v>
      </c>
      <c r="L10" s="206"/>
      <c r="M10" s="203"/>
      <c r="N10" s="204"/>
      <c r="O10" s="205"/>
      <c r="P10" s="206"/>
      <c r="Q10" s="201"/>
      <c r="R10" s="202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81"/>
      <c r="B11" s="181"/>
      <c r="C11" s="181"/>
      <c r="D11" s="38"/>
      <c r="E11" s="203"/>
      <c r="F11" s="204"/>
      <c r="G11" s="205"/>
      <c r="H11" s="206"/>
      <c r="I11" s="205"/>
      <c r="J11" s="206"/>
      <c r="K11" s="205"/>
      <c r="L11" s="206"/>
      <c r="M11" s="203"/>
      <c r="N11" s="204"/>
      <c r="O11" s="205"/>
      <c r="P11" s="206"/>
      <c r="Q11" s="201"/>
      <c r="R11" s="202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138"/>
      <c r="D12" s="38"/>
      <c r="E12" s="203"/>
      <c r="F12" s="204"/>
      <c r="G12" s="205"/>
      <c r="H12" s="206"/>
      <c r="I12" s="205"/>
      <c r="J12" s="206"/>
      <c r="K12" s="205"/>
      <c r="L12" s="206"/>
      <c r="M12" s="203"/>
      <c r="N12" s="204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8"/>
      <c r="B13" s="48"/>
      <c r="C13" s="138"/>
      <c r="D13" s="38"/>
      <c r="E13" s="203"/>
      <c r="F13" s="204"/>
      <c r="G13" s="205"/>
      <c r="H13" s="206"/>
      <c r="I13" s="205"/>
      <c r="J13" s="206"/>
      <c r="K13" s="205"/>
      <c r="L13" s="206"/>
      <c r="M13" s="203"/>
      <c r="N13" s="204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2"/>
      <c r="B14" s="48"/>
      <c r="C14" s="46"/>
      <c r="D14" s="38"/>
      <c r="E14" s="203"/>
      <c r="F14" s="204"/>
      <c r="G14" s="205"/>
      <c r="H14" s="206"/>
      <c r="I14" s="205"/>
      <c r="J14" s="206"/>
      <c r="K14" s="205"/>
      <c r="L14" s="206"/>
      <c r="M14" s="203"/>
      <c r="N14" s="204"/>
      <c r="O14" s="205"/>
      <c r="P14" s="206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68"/>
      <c r="B15" s="48"/>
      <c r="C15" s="168"/>
      <c r="D15" s="38"/>
      <c r="E15" s="203"/>
      <c r="F15" s="204"/>
      <c r="G15" s="205"/>
      <c r="H15" s="206"/>
      <c r="I15" s="205"/>
      <c r="J15" s="206"/>
      <c r="K15" s="205"/>
      <c r="L15" s="206"/>
      <c r="M15" s="203"/>
      <c r="N15" s="204"/>
      <c r="O15" s="205"/>
      <c r="P15" s="206"/>
      <c r="Q15" s="201"/>
      <c r="R15" s="20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8"/>
      <c r="B16" s="48"/>
      <c r="C16" s="168"/>
      <c r="D16" s="38"/>
      <c r="E16" s="203"/>
      <c r="F16" s="204"/>
      <c r="G16" s="205"/>
      <c r="H16" s="206"/>
      <c r="I16" s="205"/>
      <c r="J16" s="206"/>
      <c r="K16" s="205"/>
      <c r="L16" s="206"/>
      <c r="M16" s="203"/>
      <c r="N16" s="204"/>
      <c r="O16" s="205"/>
      <c r="P16" s="206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0"/>
      <c r="B17" s="99"/>
      <c r="C17" s="47"/>
      <c r="D17" s="38"/>
      <c r="E17" s="203"/>
      <c r="F17" s="204"/>
      <c r="G17" s="205"/>
      <c r="H17" s="206"/>
      <c r="I17" s="205"/>
      <c r="J17" s="206"/>
      <c r="K17" s="205"/>
      <c r="L17" s="206"/>
      <c r="M17" s="203"/>
      <c r="N17" s="204"/>
      <c r="O17" s="205"/>
      <c r="P17" s="206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38"/>
      <c r="E18" s="203"/>
      <c r="F18" s="204"/>
      <c r="G18" s="205"/>
      <c r="H18" s="206"/>
      <c r="I18" s="205"/>
      <c r="J18" s="206"/>
      <c r="K18" s="205"/>
      <c r="L18" s="206"/>
      <c r="M18" s="203"/>
      <c r="N18" s="204"/>
      <c r="O18" s="205"/>
      <c r="P18" s="206"/>
      <c r="Q18" s="201"/>
      <c r="R18" s="20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1"/>
      <c r="B19" s="101"/>
      <c r="C19" s="47"/>
      <c r="D19" s="38"/>
      <c r="E19" s="203"/>
      <c r="F19" s="204"/>
      <c r="G19" s="205"/>
      <c r="H19" s="206"/>
      <c r="I19" s="205"/>
      <c r="J19" s="206"/>
      <c r="K19" s="205"/>
      <c r="L19" s="206"/>
      <c r="M19" s="203"/>
      <c r="N19" s="204"/>
      <c r="O19" s="205"/>
      <c r="P19" s="206"/>
      <c r="Q19" s="201"/>
      <c r="R19" s="20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26"/>
      <c r="B20" s="126"/>
      <c r="C20" s="47"/>
      <c r="D20" s="27"/>
      <c r="E20" s="203"/>
      <c r="F20" s="204"/>
      <c r="G20" s="205"/>
      <c r="H20" s="206"/>
      <c r="I20" s="205"/>
      <c r="J20" s="206"/>
      <c r="K20" s="205"/>
      <c r="L20" s="206"/>
      <c r="M20" s="203"/>
      <c r="N20" s="204"/>
      <c r="O20" s="205"/>
      <c r="P20" s="206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3"/>
      <c r="F21" s="204"/>
      <c r="G21" s="205"/>
      <c r="H21" s="206"/>
      <c r="I21" s="205"/>
      <c r="J21" s="206"/>
      <c r="K21" s="205"/>
      <c r="L21" s="206"/>
      <c r="M21" s="203"/>
      <c r="N21" s="204"/>
      <c r="O21" s="205"/>
      <c r="P21" s="206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6"/>
      <c r="B22" s="126"/>
      <c r="C22" s="47"/>
      <c r="D22" s="27"/>
      <c r="E22" s="203"/>
      <c r="F22" s="204"/>
      <c r="G22" s="205"/>
      <c r="H22" s="206"/>
      <c r="I22" s="205"/>
      <c r="J22" s="206"/>
      <c r="K22" s="205"/>
      <c r="L22" s="206"/>
      <c r="M22" s="203"/>
      <c r="N22" s="204"/>
      <c r="O22" s="205"/>
      <c r="P22" s="206"/>
      <c r="Q22" s="201"/>
      <c r="R22" s="20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84"/>
      <c r="B23" s="184"/>
      <c r="C23" s="184"/>
      <c r="D23" s="27"/>
      <c r="E23" s="203"/>
      <c r="F23" s="204"/>
      <c r="G23" s="205"/>
      <c r="H23" s="206"/>
      <c r="I23" s="205"/>
      <c r="J23" s="206"/>
      <c r="K23" s="205">
        <f>SUM(K6:K22)</f>
        <v>3.5</v>
      </c>
      <c r="L23" s="206"/>
      <c r="M23" s="203"/>
      <c r="N23" s="204"/>
      <c r="O23" s="205"/>
      <c r="P23" s="206"/>
      <c r="Q23" s="201"/>
      <c r="R23" s="202"/>
      <c r="S23" s="25">
        <f t="shared" si="1"/>
        <v>3.5</v>
      </c>
      <c r="T23" s="25">
        <f t="shared" si="0"/>
        <v>3.5</v>
      </c>
      <c r="U23" s="28"/>
      <c r="V23" s="28"/>
    </row>
    <row r="24" spans="1:22" x14ac:dyDescent="0.25">
      <c r="A24" s="138"/>
      <c r="B24" s="138"/>
      <c r="C24" s="138"/>
      <c r="D24" s="27"/>
      <c r="E24" s="203"/>
      <c r="F24" s="204"/>
      <c r="G24" s="205"/>
      <c r="H24" s="206"/>
      <c r="I24" s="205"/>
      <c r="J24" s="206"/>
      <c r="K24" s="205"/>
      <c r="L24" s="206"/>
      <c r="M24" s="203"/>
      <c r="N24" s="204"/>
      <c r="O24" s="205"/>
      <c r="P24" s="206"/>
      <c r="Q24" s="201"/>
      <c r="R24" s="202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51">
        <v>3600</v>
      </c>
      <c r="B25" s="151" t="s">
        <v>113</v>
      </c>
      <c r="C25" s="151"/>
      <c r="D25" s="27" t="s">
        <v>71</v>
      </c>
      <c r="E25" s="203"/>
      <c r="F25" s="204"/>
      <c r="G25" s="205">
        <v>0.5</v>
      </c>
      <c r="H25" s="206"/>
      <c r="I25" s="205">
        <v>0.25</v>
      </c>
      <c r="J25" s="206"/>
      <c r="K25" s="205">
        <v>0.5</v>
      </c>
      <c r="L25" s="206"/>
      <c r="M25" s="203"/>
      <c r="N25" s="204"/>
      <c r="O25" s="205"/>
      <c r="P25" s="206"/>
      <c r="Q25" s="201"/>
      <c r="R25" s="202"/>
      <c r="S25" s="25">
        <f>E25+G25+I25+K25+M25+O25+Q25</f>
        <v>1.25</v>
      </c>
      <c r="T25" s="25">
        <f>SUM(S25-U25-V25)</f>
        <v>1.25</v>
      </c>
      <c r="U25" s="28"/>
      <c r="V25" s="28"/>
    </row>
    <row r="26" spans="1:22" x14ac:dyDescent="0.25">
      <c r="A26" s="111">
        <v>3600</v>
      </c>
      <c r="B26" s="111" t="s">
        <v>113</v>
      </c>
      <c r="C26" s="111"/>
      <c r="D26" s="38" t="s">
        <v>61</v>
      </c>
      <c r="E26" s="203"/>
      <c r="F26" s="204"/>
      <c r="G26" s="205">
        <v>2.5</v>
      </c>
      <c r="H26" s="206"/>
      <c r="I26" s="205">
        <v>3</v>
      </c>
      <c r="J26" s="206"/>
      <c r="K26" s="205">
        <v>4</v>
      </c>
      <c r="L26" s="206"/>
      <c r="M26" s="203"/>
      <c r="N26" s="204"/>
      <c r="O26" s="205"/>
      <c r="P26" s="206"/>
      <c r="Q26" s="201"/>
      <c r="R26" s="202"/>
      <c r="S26" s="25">
        <f t="shared" si="1"/>
        <v>9.5</v>
      </c>
      <c r="T26" s="25">
        <f t="shared" si="0"/>
        <v>9.5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03"/>
      <c r="F27" s="204"/>
      <c r="G27" s="205"/>
      <c r="H27" s="206"/>
      <c r="I27" s="205"/>
      <c r="J27" s="206"/>
      <c r="K27" s="205"/>
      <c r="L27" s="206"/>
      <c r="M27" s="203">
        <v>8</v>
      </c>
      <c r="N27" s="204"/>
      <c r="O27" s="201"/>
      <c r="P27" s="202"/>
      <c r="Q27" s="201"/>
      <c r="R27" s="202"/>
      <c r="S27" s="25">
        <f t="shared" si="1"/>
        <v>8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3">
        <v>8</v>
      </c>
      <c r="F28" s="204"/>
      <c r="G28" s="205"/>
      <c r="H28" s="206"/>
      <c r="I28" s="205"/>
      <c r="J28" s="206"/>
      <c r="K28" s="205"/>
      <c r="L28" s="206"/>
      <c r="M28" s="205"/>
      <c r="N28" s="206"/>
      <c r="O28" s="201"/>
      <c r="P28" s="202"/>
      <c r="Q28" s="201"/>
      <c r="R28" s="202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7">
        <f>SUM(E4:E28)</f>
        <v>8</v>
      </c>
      <c r="F29" s="208"/>
      <c r="G29" s="207">
        <f>SUM(G4:G28)</f>
        <v>8</v>
      </c>
      <c r="H29" s="208"/>
      <c r="I29" s="207">
        <f>SUM(I4:I28)</f>
        <v>8</v>
      </c>
      <c r="J29" s="208"/>
      <c r="K29" s="207">
        <f>SUM(K4:K28)</f>
        <v>11.5</v>
      </c>
      <c r="L29" s="208"/>
      <c r="M29" s="207">
        <f>SUM(M4:M28)</f>
        <v>8</v>
      </c>
      <c r="N29" s="208"/>
      <c r="O29" s="207">
        <f>SUM(O4:O28)</f>
        <v>0</v>
      </c>
      <c r="P29" s="208"/>
      <c r="Q29" s="207">
        <f>SUM(Q4:Q28)</f>
        <v>0</v>
      </c>
      <c r="R29" s="208"/>
      <c r="S29" s="25">
        <f t="shared" si="1"/>
        <v>43.5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6"/>
      <c r="F30" s="97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27.5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3.5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3.5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27.5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8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43.5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6" sqref="B6:B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148"/>
      <c r="H3" s="148"/>
      <c r="I3" s="64">
        <v>8</v>
      </c>
      <c r="J3" s="64">
        <v>16.3</v>
      </c>
      <c r="K3" s="148"/>
      <c r="L3" s="148"/>
      <c r="M3" s="64">
        <v>8</v>
      </c>
      <c r="N3" s="64">
        <v>19.149999999999999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6">
        <v>6538</v>
      </c>
      <c r="B4" s="200" t="s">
        <v>112</v>
      </c>
      <c r="C4" s="176">
        <v>18</v>
      </c>
      <c r="D4" s="38" t="s">
        <v>72</v>
      </c>
      <c r="E4" s="210"/>
      <c r="F4" s="210"/>
      <c r="G4" s="210"/>
      <c r="H4" s="210"/>
      <c r="I4" s="211"/>
      <c r="J4" s="211"/>
      <c r="K4" s="210"/>
      <c r="L4" s="210"/>
      <c r="M4" s="211"/>
      <c r="N4" s="211"/>
      <c r="O4" s="205"/>
      <c r="P4" s="206"/>
      <c r="Q4" s="201"/>
      <c r="R4" s="202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70">
        <v>6668</v>
      </c>
      <c r="B5" s="200" t="s">
        <v>118</v>
      </c>
      <c r="C5" s="170">
        <v>1</v>
      </c>
      <c r="D5" s="38" t="s">
        <v>78</v>
      </c>
      <c r="E5" s="210"/>
      <c r="F5" s="210"/>
      <c r="G5" s="210"/>
      <c r="H5" s="210"/>
      <c r="I5" s="211"/>
      <c r="J5" s="211"/>
      <c r="K5" s="210"/>
      <c r="L5" s="210"/>
      <c r="M5" s="211"/>
      <c r="N5" s="211"/>
      <c r="O5" s="205"/>
      <c r="P5" s="206"/>
      <c r="Q5" s="201"/>
      <c r="R5" s="20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84">
        <v>6520</v>
      </c>
      <c r="B6" s="200" t="s">
        <v>111</v>
      </c>
      <c r="C6" s="184">
        <v>3</v>
      </c>
      <c r="D6" s="38" t="s">
        <v>80</v>
      </c>
      <c r="E6" s="210"/>
      <c r="F6" s="210"/>
      <c r="G6" s="210"/>
      <c r="H6" s="210"/>
      <c r="I6" s="211"/>
      <c r="J6" s="211"/>
      <c r="K6" s="210"/>
      <c r="L6" s="210"/>
      <c r="M6" s="211"/>
      <c r="N6" s="211"/>
      <c r="O6" s="205"/>
      <c r="P6" s="206"/>
      <c r="Q6" s="201"/>
      <c r="R6" s="20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4"/>
      <c r="B7" s="174"/>
      <c r="C7" s="174"/>
      <c r="D7" s="38"/>
      <c r="E7" s="210"/>
      <c r="F7" s="210"/>
      <c r="G7" s="210"/>
      <c r="H7" s="210"/>
      <c r="I7" s="211"/>
      <c r="J7" s="211"/>
      <c r="K7" s="210"/>
      <c r="L7" s="210"/>
      <c r="M7" s="211"/>
      <c r="N7" s="211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203"/>
      <c r="F8" s="204"/>
      <c r="G8" s="210"/>
      <c r="H8" s="210"/>
      <c r="I8" s="213"/>
      <c r="J8" s="206"/>
      <c r="K8" s="210"/>
      <c r="L8" s="210"/>
      <c r="M8" s="213"/>
      <c r="N8" s="206"/>
      <c r="O8" s="205"/>
      <c r="P8" s="206"/>
      <c r="Q8" s="201"/>
      <c r="R8" s="20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21"/>
      <c r="B9" s="48"/>
      <c r="C9" s="121"/>
      <c r="D9" s="38"/>
      <c r="E9" s="221"/>
      <c r="F9" s="221"/>
      <c r="G9" s="210"/>
      <c r="H9" s="210"/>
      <c r="I9" s="211"/>
      <c r="J9" s="211"/>
      <c r="K9" s="210"/>
      <c r="L9" s="210"/>
      <c r="M9" s="211"/>
      <c r="N9" s="211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9"/>
      <c r="D10" s="38"/>
      <c r="E10" s="219"/>
      <c r="F10" s="220"/>
      <c r="G10" s="203"/>
      <c r="H10" s="204"/>
      <c r="I10" s="205"/>
      <c r="J10" s="206"/>
      <c r="K10" s="203"/>
      <c r="L10" s="204"/>
      <c r="M10" s="205"/>
      <c r="N10" s="206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9"/>
      <c r="B11" s="48"/>
      <c r="C11" s="129"/>
      <c r="D11" s="38"/>
      <c r="E11" s="219"/>
      <c r="F11" s="220"/>
      <c r="G11" s="219"/>
      <c r="H11" s="220"/>
      <c r="I11" s="205"/>
      <c r="J11" s="206"/>
      <c r="K11" s="219"/>
      <c r="L11" s="220"/>
      <c r="M11" s="205"/>
      <c r="N11" s="206"/>
      <c r="O11" s="205"/>
      <c r="P11" s="206"/>
      <c r="Q11" s="201"/>
      <c r="R11" s="20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29"/>
      <c r="B12" s="48"/>
      <c r="C12" s="129"/>
      <c r="D12" s="38"/>
      <c r="E12" s="219"/>
      <c r="F12" s="220"/>
      <c r="G12" s="219"/>
      <c r="H12" s="220"/>
      <c r="I12" s="214"/>
      <c r="J12" s="215"/>
      <c r="K12" s="219"/>
      <c r="L12" s="220"/>
      <c r="M12" s="214"/>
      <c r="N12" s="215"/>
      <c r="O12" s="205"/>
      <c r="P12" s="206"/>
      <c r="Q12" s="201"/>
      <c r="R12" s="20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9"/>
      <c r="B13" s="48"/>
      <c r="C13" s="129"/>
      <c r="D13" s="38"/>
      <c r="E13" s="219"/>
      <c r="F13" s="220"/>
      <c r="G13" s="219"/>
      <c r="H13" s="220"/>
      <c r="I13" s="214"/>
      <c r="J13" s="215"/>
      <c r="K13" s="219"/>
      <c r="L13" s="220"/>
      <c r="M13" s="214"/>
      <c r="N13" s="215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48"/>
      <c r="C14" s="121"/>
      <c r="D14" s="38"/>
      <c r="E14" s="219"/>
      <c r="F14" s="220"/>
      <c r="G14" s="219"/>
      <c r="H14" s="220"/>
      <c r="I14" s="214"/>
      <c r="J14" s="215"/>
      <c r="K14" s="219"/>
      <c r="L14" s="220"/>
      <c r="M14" s="214"/>
      <c r="N14" s="215"/>
      <c r="O14" s="205"/>
      <c r="P14" s="206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9"/>
      <c r="F15" s="220"/>
      <c r="G15" s="219"/>
      <c r="H15" s="220"/>
      <c r="I15" s="214"/>
      <c r="J15" s="215"/>
      <c r="K15" s="219"/>
      <c r="L15" s="220"/>
      <c r="M15" s="214"/>
      <c r="N15" s="215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2"/>
      <c r="F16" s="223"/>
      <c r="G16" s="222"/>
      <c r="H16" s="223"/>
      <c r="I16" s="205"/>
      <c r="J16" s="206"/>
      <c r="K16" s="222"/>
      <c r="L16" s="223"/>
      <c r="M16" s="205"/>
      <c r="N16" s="206"/>
      <c r="O16" s="205"/>
      <c r="P16" s="206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22"/>
      <c r="F17" s="223"/>
      <c r="G17" s="203"/>
      <c r="H17" s="204"/>
      <c r="I17" s="205"/>
      <c r="J17" s="206"/>
      <c r="K17" s="203"/>
      <c r="L17" s="204"/>
      <c r="M17" s="205"/>
      <c r="N17" s="206"/>
      <c r="O17" s="205"/>
      <c r="P17" s="206"/>
      <c r="Q17" s="201"/>
      <c r="R17" s="20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84"/>
      <c r="B18" s="184"/>
      <c r="C18" s="184"/>
      <c r="D18" s="38"/>
      <c r="E18" s="219"/>
      <c r="F18" s="220"/>
      <c r="G18" s="219"/>
      <c r="H18" s="220"/>
      <c r="I18" s="205"/>
      <c r="J18" s="206"/>
      <c r="K18" s="219"/>
      <c r="L18" s="220"/>
      <c r="M18" s="205"/>
      <c r="N18" s="206"/>
      <c r="O18" s="205"/>
      <c r="P18" s="206"/>
      <c r="Q18" s="201"/>
      <c r="R18" s="20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3"/>
      <c r="B19" s="183"/>
      <c r="C19" s="183"/>
      <c r="D19" s="38"/>
      <c r="E19" s="222"/>
      <c r="F19" s="223"/>
      <c r="G19" s="203"/>
      <c r="H19" s="204"/>
      <c r="I19" s="205"/>
      <c r="J19" s="206"/>
      <c r="K19" s="203"/>
      <c r="L19" s="204"/>
      <c r="M19" s="205"/>
      <c r="N19" s="206"/>
      <c r="O19" s="205"/>
      <c r="P19" s="206"/>
      <c r="Q19" s="201"/>
      <c r="R19" s="20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7">
        <v>3600</v>
      </c>
      <c r="B20" s="117" t="s">
        <v>113</v>
      </c>
      <c r="C20" s="117"/>
      <c r="D20" s="38" t="s">
        <v>110</v>
      </c>
      <c r="E20" s="203"/>
      <c r="F20" s="204"/>
      <c r="G20" s="203"/>
      <c r="H20" s="204"/>
      <c r="I20" s="205"/>
      <c r="J20" s="206"/>
      <c r="K20" s="203"/>
      <c r="L20" s="204"/>
      <c r="M20" s="205">
        <v>10.75</v>
      </c>
      <c r="N20" s="206"/>
      <c r="O20" s="205"/>
      <c r="P20" s="206"/>
      <c r="Q20" s="201"/>
      <c r="R20" s="202"/>
      <c r="S20" s="25">
        <f t="shared" si="1"/>
        <v>10.75</v>
      </c>
      <c r="T20" s="25">
        <f t="shared" si="0"/>
        <v>8</v>
      </c>
      <c r="U20" s="28">
        <v>2.75</v>
      </c>
      <c r="V20" s="28"/>
    </row>
    <row r="21" spans="1:22" x14ac:dyDescent="0.25">
      <c r="A21" s="125">
        <v>3600</v>
      </c>
      <c r="B21" s="125" t="s">
        <v>113</v>
      </c>
      <c r="C21" s="125"/>
      <c r="D21" s="38" t="s">
        <v>89</v>
      </c>
      <c r="E21" s="203"/>
      <c r="F21" s="204"/>
      <c r="G21" s="203"/>
      <c r="H21" s="204"/>
      <c r="I21" s="205">
        <v>8</v>
      </c>
      <c r="J21" s="206"/>
      <c r="K21" s="203"/>
      <c r="L21" s="204"/>
      <c r="M21" s="205"/>
      <c r="N21" s="206"/>
      <c r="O21" s="205"/>
      <c r="P21" s="206"/>
      <c r="Q21" s="201"/>
      <c r="R21" s="202"/>
      <c r="S21" s="25">
        <f t="shared" si="1"/>
        <v>8</v>
      </c>
      <c r="T21" s="25">
        <f t="shared" si="0"/>
        <v>8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3"/>
      <c r="F22" s="204"/>
      <c r="G22" s="203">
        <v>8</v>
      </c>
      <c r="H22" s="204"/>
      <c r="I22" s="205"/>
      <c r="J22" s="206"/>
      <c r="K22" s="203">
        <v>8</v>
      </c>
      <c r="L22" s="204"/>
      <c r="M22" s="205"/>
      <c r="N22" s="206"/>
      <c r="O22" s="205"/>
      <c r="P22" s="206"/>
      <c r="Q22" s="201"/>
      <c r="R22" s="202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3">
        <v>8</v>
      </c>
      <c r="F23" s="204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5"/>
      <c r="P23" s="206"/>
      <c r="Q23" s="201"/>
      <c r="R23" s="202"/>
      <c r="S23" s="25">
        <f t="shared" si="1"/>
        <v>16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16</v>
      </c>
      <c r="L24" s="208"/>
      <c r="M24" s="207">
        <f>SUM(M4:M23)</f>
        <v>10.75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50.75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16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2.75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10.75</v>
      </c>
      <c r="T26" s="28"/>
      <c r="U26" s="28">
        <f>SUM(U4:U25)</f>
        <v>2.75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16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18.75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16</v>
      </c>
      <c r="I32" s="40"/>
    </row>
    <row r="33" spans="1:7" x14ac:dyDescent="0.25">
      <c r="A33" s="16" t="s">
        <v>4</v>
      </c>
      <c r="C33" s="33">
        <f>S23</f>
        <v>16</v>
      </c>
    </row>
    <row r="34" spans="1:7" ht="16.5" thickBot="1" x14ac:dyDescent="0.3">
      <c r="A34" s="17" t="s">
        <v>6</v>
      </c>
      <c r="C34" s="39">
        <f>SUM(C29:C33)</f>
        <v>50.75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B6" sqref="B6:B2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8">
        <v>6595</v>
      </c>
      <c r="B4" s="200" t="s">
        <v>116</v>
      </c>
      <c r="C4" s="188">
        <v>1</v>
      </c>
      <c r="D4" s="38" t="s">
        <v>79</v>
      </c>
      <c r="E4" s="210"/>
      <c r="F4" s="210"/>
      <c r="G4" s="205">
        <v>5</v>
      </c>
      <c r="H4" s="206"/>
      <c r="I4" s="205"/>
      <c r="J4" s="206"/>
      <c r="K4" s="211"/>
      <c r="L4" s="211"/>
      <c r="M4" s="211"/>
      <c r="N4" s="211"/>
      <c r="O4" s="205"/>
      <c r="P4" s="206"/>
      <c r="Q4" s="201"/>
      <c r="R4" s="202"/>
      <c r="S4" s="25">
        <f>E4+G4+I4+K4+M4+O4+Q4</f>
        <v>5</v>
      </c>
      <c r="T4" s="25">
        <f t="shared" ref="T4:T23" si="0">SUM(S4-U4-V4)</f>
        <v>5</v>
      </c>
      <c r="U4" s="28"/>
      <c r="V4" s="28"/>
    </row>
    <row r="5" spans="1:22" x14ac:dyDescent="0.25">
      <c r="A5" s="185">
        <v>6429</v>
      </c>
      <c r="B5" s="200" t="s">
        <v>115</v>
      </c>
      <c r="C5" s="185">
        <v>9</v>
      </c>
      <c r="D5" s="38" t="s">
        <v>80</v>
      </c>
      <c r="E5" s="210"/>
      <c r="F5" s="210"/>
      <c r="G5" s="205">
        <v>1.5</v>
      </c>
      <c r="H5" s="206"/>
      <c r="I5" s="205">
        <v>4.5</v>
      </c>
      <c r="J5" s="206"/>
      <c r="K5" s="211"/>
      <c r="L5" s="211"/>
      <c r="M5" s="205"/>
      <c r="N5" s="206"/>
      <c r="O5" s="205"/>
      <c r="P5" s="206"/>
      <c r="Q5" s="201"/>
      <c r="R5" s="202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188">
        <v>6520</v>
      </c>
      <c r="B6" s="200" t="s">
        <v>111</v>
      </c>
      <c r="C6" s="188">
        <v>3</v>
      </c>
      <c r="D6" s="38" t="s">
        <v>80</v>
      </c>
      <c r="E6" s="210"/>
      <c r="F6" s="210"/>
      <c r="G6" s="205">
        <v>1.5</v>
      </c>
      <c r="H6" s="206"/>
      <c r="I6" s="205">
        <v>1.5</v>
      </c>
      <c r="J6" s="206"/>
      <c r="K6" s="211"/>
      <c r="L6" s="211"/>
      <c r="M6" s="205"/>
      <c r="N6" s="206"/>
      <c r="O6" s="205"/>
      <c r="P6" s="206"/>
      <c r="Q6" s="201"/>
      <c r="R6" s="202"/>
      <c r="S6" s="25">
        <f t="shared" ref="S6:S25" si="1">E6+G6+I6+K6+M6+O6+Q6</f>
        <v>3</v>
      </c>
      <c r="T6" s="25">
        <f t="shared" si="0"/>
        <v>3</v>
      </c>
      <c r="U6" s="28"/>
      <c r="V6" s="28"/>
    </row>
    <row r="7" spans="1:22" x14ac:dyDescent="0.25">
      <c r="A7" s="173">
        <v>6598</v>
      </c>
      <c r="B7" s="200" t="s">
        <v>117</v>
      </c>
      <c r="C7" s="163">
        <v>7</v>
      </c>
      <c r="D7" s="38" t="s">
        <v>90</v>
      </c>
      <c r="E7" s="210"/>
      <c r="F7" s="210"/>
      <c r="G7" s="205"/>
      <c r="H7" s="206"/>
      <c r="I7" s="205">
        <v>2</v>
      </c>
      <c r="J7" s="206"/>
      <c r="K7" s="211">
        <v>1.5</v>
      </c>
      <c r="L7" s="211"/>
      <c r="M7" s="205"/>
      <c r="N7" s="206"/>
      <c r="O7" s="205"/>
      <c r="P7" s="206"/>
      <c r="Q7" s="201"/>
      <c r="R7" s="202"/>
      <c r="S7" s="25">
        <f t="shared" si="1"/>
        <v>3.5</v>
      </c>
      <c r="T7" s="25">
        <f t="shared" si="0"/>
        <v>3.5</v>
      </c>
      <c r="U7" s="28"/>
      <c r="V7" s="28"/>
    </row>
    <row r="8" spans="1:22" ht="16.5" customHeight="1" x14ac:dyDescent="0.25">
      <c r="A8" s="154">
        <v>6538</v>
      </c>
      <c r="B8" s="200" t="s">
        <v>112</v>
      </c>
      <c r="C8" s="154">
        <v>17</v>
      </c>
      <c r="D8" s="38" t="s">
        <v>72</v>
      </c>
      <c r="E8" s="210"/>
      <c r="F8" s="210"/>
      <c r="G8" s="205"/>
      <c r="H8" s="206"/>
      <c r="I8" s="205"/>
      <c r="J8" s="206"/>
      <c r="K8" s="211">
        <v>2</v>
      </c>
      <c r="L8" s="211"/>
      <c r="M8" s="205"/>
      <c r="N8" s="206"/>
      <c r="O8" s="205"/>
      <c r="P8" s="206"/>
      <c r="Q8" s="201"/>
      <c r="R8" s="202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95">
        <v>6520</v>
      </c>
      <c r="B9" s="200" t="s">
        <v>111</v>
      </c>
      <c r="C9" s="138">
        <v>13</v>
      </c>
      <c r="D9" s="38" t="s">
        <v>98</v>
      </c>
      <c r="E9" s="210"/>
      <c r="F9" s="210"/>
      <c r="G9" s="205"/>
      <c r="H9" s="206"/>
      <c r="I9" s="205"/>
      <c r="J9" s="206"/>
      <c r="K9" s="205">
        <v>3.5</v>
      </c>
      <c r="L9" s="206"/>
      <c r="M9" s="205"/>
      <c r="N9" s="206"/>
      <c r="O9" s="205"/>
      <c r="P9" s="206"/>
      <c r="Q9" s="201"/>
      <c r="R9" s="202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135" t="s">
        <v>105</v>
      </c>
      <c r="B10" s="200" t="s">
        <v>114</v>
      </c>
      <c r="C10" s="135">
        <v>209</v>
      </c>
      <c r="D10" s="38" t="s">
        <v>79</v>
      </c>
      <c r="E10" s="210"/>
      <c r="F10" s="210"/>
      <c r="G10" s="205"/>
      <c r="H10" s="206"/>
      <c r="I10" s="205"/>
      <c r="J10" s="206"/>
      <c r="K10" s="205"/>
      <c r="L10" s="206"/>
      <c r="M10" s="205">
        <v>8</v>
      </c>
      <c r="N10" s="206"/>
      <c r="O10" s="205"/>
      <c r="P10" s="206"/>
      <c r="Q10" s="201"/>
      <c r="R10" s="202"/>
      <c r="S10" s="25">
        <f t="shared" si="1"/>
        <v>8</v>
      </c>
      <c r="T10" s="25">
        <f t="shared" si="0"/>
        <v>8</v>
      </c>
      <c r="U10" s="28"/>
      <c r="V10" s="28"/>
    </row>
    <row r="11" spans="1:22" x14ac:dyDescent="0.25">
      <c r="A11" s="135"/>
      <c r="B11" s="48"/>
      <c r="C11" s="135"/>
      <c r="D11" s="38"/>
      <c r="E11" s="210"/>
      <c r="F11" s="210"/>
      <c r="G11" s="205"/>
      <c r="H11" s="206"/>
      <c r="I11" s="211"/>
      <c r="J11" s="211"/>
      <c r="K11" s="211"/>
      <c r="L11" s="211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210"/>
      <c r="F12" s="210"/>
      <c r="G12" s="205"/>
      <c r="H12" s="206"/>
      <c r="I12" s="211"/>
      <c r="J12" s="211"/>
      <c r="K12" s="205"/>
      <c r="L12" s="206"/>
      <c r="M12" s="205"/>
      <c r="N12" s="206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3"/>
      <c r="B13" s="48"/>
      <c r="C13" s="133"/>
      <c r="D13" s="38"/>
      <c r="E13" s="210"/>
      <c r="F13" s="210"/>
      <c r="G13" s="205"/>
      <c r="H13" s="206"/>
      <c r="I13" s="211"/>
      <c r="J13" s="211"/>
      <c r="K13" s="205"/>
      <c r="L13" s="206"/>
      <c r="M13" s="205"/>
      <c r="N13" s="206"/>
      <c r="O13" s="205"/>
      <c r="P13" s="206"/>
      <c r="Q13" s="201"/>
      <c r="R13" s="20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3"/>
      <c r="B14" s="48"/>
      <c r="C14" s="123"/>
      <c r="D14" s="38"/>
      <c r="E14" s="210"/>
      <c r="F14" s="210"/>
      <c r="G14" s="205"/>
      <c r="H14" s="206"/>
      <c r="I14" s="211"/>
      <c r="J14" s="211"/>
      <c r="K14" s="205"/>
      <c r="L14" s="206"/>
      <c r="M14" s="205"/>
      <c r="N14" s="206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4"/>
      <c r="B15" s="48"/>
      <c r="C15" s="124"/>
      <c r="D15" s="38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22"/>
      <c r="B16" s="48"/>
      <c r="C16" s="122"/>
      <c r="D16" s="38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1"/>
      <c r="B17" s="101"/>
      <c r="C17" s="47"/>
      <c r="D17" s="38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8"/>
      <c r="B18" s="138"/>
      <c r="C18" s="138"/>
      <c r="D18" s="27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8"/>
      <c r="B19" s="138"/>
      <c r="C19" s="138"/>
      <c r="D19" s="27"/>
      <c r="E19" s="203"/>
      <c r="F19" s="204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4"/>
      <c r="B20" s="184"/>
      <c r="C20" s="184"/>
      <c r="D20" s="38"/>
      <c r="E20" s="203"/>
      <c r="F20" s="204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3"/>
      <c r="B21" s="183"/>
      <c r="C21" s="183"/>
      <c r="D21" s="38"/>
      <c r="E21" s="203"/>
      <c r="F21" s="204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72">
        <v>3600</v>
      </c>
      <c r="B22" s="172" t="s">
        <v>113</v>
      </c>
      <c r="C22" s="172"/>
      <c r="D22" s="27" t="s">
        <v>99</v>
      </c>
      <c r="E22" s="203"/>
      <c r="F22" s="204"/>
      <c r="G22" s="205"/>
      <c r="H22" s="206"/>
      <c r="I22" s="205"/>
      <c r="J22" s="206"/>
      <c r="K22" s="205">
        <v>1</v>
      </c>
      <c r="L22" s="206"/>
      <c r="M22" s="205"/>
      <c r="N22" s="206"/>
      <c r="O22" s="205"/>
      <c r="P22" s="206"/>
      <c r="Q22" s="201"/>
      <c r="R22" s="202"/>
      <c r="S22" s="25">
        <f>E22+G22+I22+K22+M22+O22+Q22</f>
        <v>1</v>
      </c>
      <c r="T22" s="25">
        <f t="shared" si="0"/>
        <v>1</v>
      </c>
      <c r="U22" s="28"/>
      <c r="V22" s="28"/>
    </row>
    <row r="23" spans="1:22" x14ac:dyDescent="0.25">
      <c r="A23" s="172"/>
      <c r="B23" s="172"/>
      <c r="C23" s="172"/>
      <c r="D23" s="38"/>
      <c r="E23" s="203"/>
      <c r="F23" s="204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5"/>
      <c r="P23" s="206"/>
      <c r="Q23" s="201"/>
      <c r="R23" s="20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3"/>
      <c r="F24" s="204"/>
      <c r="G24" s="205"/>
      <c r="H24" s="206"/>
      <c r="I24" s="205"/>
      <c r="J24" s="206"/>
      <c r="K24" s="205"/>
      <c r="L24" s="206"/>
      <c r="M24" s="205"/>
      <c r="N24" s="206"/>
      <c r="O24" s="201"/>
      <c r="P24" s="202"/>
      <c r="Q24" s="201"/>
      <c r="R24" s="20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3">
        <v>8</v>
      </c>
      <c r="F25" s="204"/>
      <c r="G25" s="205"/>
      <c r="H25" s="206"/>
      <c r="I25" s="205"/>
      <c r="J25" s="206"/>
      <c r="K25" s="205"/>
      <c r="L25" s="206"/>
      <c r="M25" s="205"/>
      <c r="N25" s="206"/>
      <c r="O25" s="201"/>
      <c r="P25" s="202"/>
      <c r="Q25" s="201"/>
      <c r="R25" s="202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8</v>
      </c>
      <c r="F26" s="208"/>
      <c r="G26" s="207">
        <f>SUM(G4:G25)</f>
        <v>8</v>
      </c>
      <c r="H26" s="208"/>
      <c r="I26" s="207">
        <f>SUM(I4:I25)</f>
        <v>8</v>
      </c>
      <c r="J26" s="208"/>
      <c r="K26" s="207">
        <f>SUM(K4:K25)</f>
        <v>16</v>
      </c>
      <c r="L26" s="208"/>
      <c r="M26" s="207">
        <f>SUM(M4:M25)</f>
        <v>8</v>
      </c>
      <c r="N26" s="208"/>
      <c r="O26" s="207">
        <f>SUM(O4:O25)</f>
        <v>0</v>
      </c>
      <c r="P26" s="208"/>
      <c r="Q26" s="207">
        <f>SUM(Q4:Q25)</f>
        <v>0</v>
      </c>
      <c r="R26" s="208"/>
      <c r="S26" s="25">
        <f>SUM(S2:S25)</f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B6" sqref="B6:B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8">
        <v>6520</v>
      </c>
      <c r="B4" s="200" t="s">
        <v>111</v>
      </c>
      <c r="C4" s="188">
        <v>8</v>
      </c>
      <c r="D4" s="38" t="s">
        <v>77</v>
      </c>
      <c r="E4" s="210"/>
      <c r="F4" s="210"/>
      <c r="G4" s="211">
        <v>4.5</v>
      </c>
      <c r="H4" s="211"/>
      <c r="I4" s="211"/>
      <c r="J4" s="211"/>
      <c r="K4" s="211"/>
      <c r="L4" s="211"/>
      <c r="M4" s="211"/>
      <c r="N4" s="211"/>
      <c r="O4" s="211"/>
      <c r="P4" s="211"/>
      <c r="Q4" s="201"/>
      <c r="R4" s="202"/>
      <c r="S4" s="25">
        <f>E4+G4+I4+K4+M4+O4+Q4</f>
        <v>4.5</v>
      </c>
      <c r="T4" s="25">
        <f>SUM(S4-U4-V4)</f>
        <v>4.5</v>
      </c>
      <c r="U4" s="28"/>
      <c r="V4" s="28"/>
    </row>
    <row r="5" spans="1:22" x14ac:dyDescent="0.25">
      <c r="A5" s="188">
        <v>6520</v>
      </c>
      <c r="B5" s="200" t="s">
        <v>111</v>
      </c>
      <c r="C5" s="188">
        <v>3</v>
      </c>
      <c r="D5" s="38" t="s">
        <v>80</v>
      </c>
      <c r="E5" s="210"/>
      <c r="F5" s="210"/>
      <c r="G5" s="211">
        <v>3.5</v>
      </c>
      <c r="H5" s="211"/>
      <c r="I5" s="211">
        <v>6</v>
      </c>
      <c r="J5" s="211"/>
      <c r="K5" s="211"/>
      <c r="L5" s="211"/>
      <c r="M5" s="211"/>
      <c r="N5" s="211"/>
      <c r="O5" s="211"/>
      <c r="P5" s="211"/>
      <c r="Q5" s="201"/>
      <c r="R5" s="202"/>
      <c r="S5" s="25">
        <f t="shared" ref="S5:S21" si="0">E5+G5+I5+K5+M5+O5+Q5</f>
        <v>9.5</v>
      </c>
      <c r="T5" s="25">
        <f t="shared" ref="T5:T19" si="1">SUM(S5-U5-V5)</f>
        <v>9.5</v>
      </c>
      <c r="U5" s="28"/>
      <c r="V5" s="28"/>
    </row>
    <row r="6" spans="1:22" x14ac:dyDescent="0.25">
      <c r="A6" s="191">
        <v>6538</v>
      </c>
      <c r="B6" s="200" t="s">
        <v>112</v>
      </c>
      <c r="C6" s="191">
        <v>10</v>
      </c>
      <c r="D6" s="38" t="s">
        <v>72</v>
      </c>
      <c r="E6" s="210"/>
      <c r="F6" s="210"/>
      <c r="G6" s="211"/>
      <c r="H6" s="211"/>
      <c r="I6" s="211">
        <v>2</v>
      </c>
      <c r="J6" s="211"/>
      <c r="K6" s="211">
        <v>1.75</v>
      </c>
      <c r="L6" s="211"/>
      <c r="M6" s="211"/>
      <c r="N6" s="211"/>
      <c r="O6" s="211"/>
      <c r="P6" s="211"/>
      <c r="Q6" s="201"/>
      <c r="R6" s="202"/>
      <c r="S6" s="25">
        <f t="shared" si="0"/>
        <v>3.75</v>
      </c>
      <c r="T6" s="25">
        <f t="shared" si="1"/>
        <v>3.75</v>
      </c>
      <c r="U6" s="28"/>
      <c r="V6" s="28"/>
    </row>
    <row r="7" spans="1:22" x14ac:dyDescent="0.25">
      <c r="A7" s="195">
        <v>6595</v>
      </c>
      <c r="B7" s="200" t="s">
        <v>116</v>
      </c>
      <c r="C7" s="195">
        <v>1</v>
      </c>
      <c r="D7" s="38" t="s">
        <v>79</v>
      </c>
      <c r="E7" s="210"/>
      <c r="F7" s="210"/>
      <c r="G7" s="205"/>
      <c r="H7" s="206"/>
      <c r="I7" s="213"/>
      <c r="J7" s="206"/>
      <c r="K7" s="213">
        <v>5</v>
      </c>
      <c r="L7" s="206"/>
      <c r="M7" s="213">
        <v>8</v>
      </c>
      <c r="N7" s="206"/>
      <c r="O7" s="211"/>
      <c r="P7" s="211"/>
      <c r="Q7" s="201"/>
      <c r="R7" s="202"/>
      <c r="S7" s="25">
        <f t="shared" si="0"/>
        <v>13</v>
      </c>
      <c r="T7" s="25">
        <f t="shared" si="1"/>
        <v>13</v>
      </c>
      <c r="U7" s="28"/>
      <c r="V7" s="28"/>
    </row>
    <row r="8" spans="1:22" x14ac:dyDescent="0.25">
      <c r="A8" s="127"/>
      <c r="B8" s="48"/>
      <c r="C8" s="127"/>
      <c r="D8" s="38"/>
      <c r="E8" s="210"/>
      <c r="F8" s="210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210"/>
      <c r="F9" s="210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210"/>
      <c r="F10" s="210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8"/>
      <c r="B11" s="48"/>
      <c r="C11" s="108"/>
      <c r="D11" s="38"/>
      <c r="E11" s="210"/>
      <c r="F11" s="210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9"/>
      <c r="B12" s="48"/>
      <c r="C12" s="109"/>
      <c r="D12" s="38"/>
      <c r="E12" s="210"/>
      <c r="F12" s="210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4"/>
      <c r="B13" s="48"/>
      <c r="C13" s="104"/>
      <c r="D13" s="38"/>
      <c r="E13" s="210"/>
      <c r="F13" s="210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01"/>
      <c r="R13" s="20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0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0"/>
      <c r="F15" s="210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10"/>
      <c r="F16" s="210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10"/>
      <c r="F17" s="210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84"/>
      <c r="B18" s="184"/>
      <c r="C18" s="184"/>
      <c r="D18" s="38"/>
      <c r="E18" s="210"/>
      <c r="F18" s="210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01"/>
      <c r="R18" s="20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3">
        <v>3600</v>
      </c>
      <c r="B19" s="183" t="s">
        <v>113</v>
      </c>
      <c r="C19" s="183"/>
      <c r="D19" s="38" t="s">
        <v>100</v>
      </c>
      <c r="E19" s="203"/>
      <c r="F19" s="204"/>
      <c r="G19" s="205"/>
      <c r="H19" s="206"/>
      <c r="I19" s="205"/>
      <c r="J19" s="206"/>
      <c r="K19" s="211">
        <v>1.25</v>
      </c>
      <c r="L19" s="211"/>
      <c r="M19" s="211"/>
      <c r="N19" s="211"/>
      <c r="O19" s="211"/>
      <c r="P19" s="211"/>
      <c r="Q19" s="201"/>
      <c r="R19" s="202"/>
      <c r="S19" s="25">
        <f t="shared" si="0"/>
        <v>1.25</v>
      </c>
      <c r="T19" s="25">
        <f t="shared" si="1"/>
        <v>1.25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0"/>
      <c r="F20" s="210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01"/>
      <c r="R20" s="202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0">
        <v>8</v>
      </c>
      <c r="F21" s="210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01"/>
      <c r="R21" s="202"/>
      <c r="S21" s="25">
        <f t="shared" si="0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7">
        <f>SUM(E4:E21)</f>
        <v>8</v>
      </c>
      <c r="F22" s="208"/>
      <c r="G22" s="207">
        <f>SUM(G4:G21)</f>
        <v>8</v>
      </c>
      <c r="H22" s="208"/>
      <c r="I22" s="207">
        <f>SUM(I4:I21)</f>
        <v>8</v>
      </c>
      <c r="J22" s="208"/>
      <c r="K22" s="207">
        <f>SUM(K4:K21)</f>
        <v>8</v>
      </c>
      <c r="L22" s="208"/>
      <c r="M22" s="207">
        <f>SUM(M4:M21)</f>
        <v>8</v>
      </c>
      <c r="N22" s="208"/>
      <c r="O22" s="207">
        <f>SUM(O4:O21)</f>
        <v>0</v>
      </c>
      <c r="P22" s="208"/>
      <c r="Q22" s="207">
        <f>SUM(Q4:Q21)</f>
        <v>0</v>
      </c>
      <c r="R22" s="208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1.25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8">
        <v>6519</v>
      </c>
      <c r="B4" s="200" t="s">
        <v>114</v>
      </c>
      <c r="C4" s="188">
        <v>14</v>
      </c>
      <c r="D4" s="38" t="s">
        <v>73</v>
      </c>
      <c r="E4" s="210"/>
      <c r="F4" s="210"/>
      <c r="G4" s="211">
        <v>6.5</v>
      </c>
      <c r="H4" s="211"/>
      <c r="I4" s="211">
        <v>8</v>
      </c>
      <c r="J4" s="211"/>
      <c r="K4" s="211">
        <v>8</v>
      </c>
      <c r="L4" s="211"/>
      <c r="M4" s="211">
        <v>1.5</v>
      </c>
      <c r="N4" s="211"/>
      <c r="O4" s="205"/>
      <c r="P4" s="206"/>
      <c r="Q4" s="201"/>
      <c r="R4" s="20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82">
        <v>6429</v>
      </c>
      <c r="B5" s="200" t="s">
        <v>115</v>
      </c>
      <c r="C5" s="182">
        <v>9</v>
      </c>
      <c r="D5" s="38" t="s">
        <v>80</v>
      </c>
      <c r="E5" s="210"/>
      <c r="F5" s="210"/>
      <c r="G5" s="211"/>
      <c r="H5" s="211"/>
      <c r="I5" s="211"/>
      <c r="J5" s="211"/>
      <c r="K5" s="211"/>
      <c r="L5" s="211"/>
      <c r="M5" s="211">
        <v>6.5</v>
      </c>
      <c r="N5" s="211"/>
      <c r="O5" s="205"/>
      <c r="P5" s="206"/>
      <c r="Q5" s="201"/>
      <c r="R5" s="202"/>
      <c r="S5" s="25">
        <f>E5+G5+I5+K5+M5+O5+Q5</f>
        <v>6.5</v>
      </c>
      <c r="T5" s="25">
        <f t="shared" si="0"/>
        <v>6.5</v>
      </c>
      <c r="U5" s="28"/>
      <c r="V5" s="28"/>
    </row>
    <row r="6" spans="1:22" x14ac:dyDescent="0.25">
      <c r="A6" s="175"/>
      <c r="B6" s="48"/>
      <c r="C6" s="175"/>
      <c r="D6" s="38"/>
      <c r="E6" s="210"/>
      <c r="F6" s="210"/>
      <c r="G6" s="211"/>
      <c r="H6" s="211"/>
      <c r="I6" s="213"/>
      <c r="J6" s="206"/>
      <c r="K6" s="213"/>
      <c r="L6" s="206"/>
      <c r="M6" s="213"/>
      <c r="N6" s="206"/>
      <c r="O6" s="205"/>
      <c r="P6" s="206"/>
      <c r="Q6" s="201"/>
      <c r="R6" s="20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19"/>
      <c r="B7" s="48"/>
      <c r="C7" s="119"/>
      <c r="D7" s="38"/>
      <c r="E7" s="210"/>
      <c r="F7" s="210"/>
      <c r="G7" s="211"/>
      <c r="H7" s="211"/>
      <c r="I7" s="213"/>
      <c r="J7" s="206"/>
      <c r="K7" s="213"/>
      <c r="L7" s="206"/>
      <c r="M7" s="213"/>
      <c r="N7" s="206"/>
      <c r="O7" s="205"/>
      <c r="P7" s="206"/>
      <c r="Q7" s="201"/>
      <c r="R7" s="20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8"/>
      <c r="B8" s="48"/>
      <c r="C8" s="46"/>
      <c r="D8" s="38"/>
      <c r="E8" s="210"/>
      <c r="F8" s="210"/>
      <c r="G8" s="211"/>
      <c r="H8" s="211"/>
      <c r="I8" s="213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8"/>
      <c r="B9" s="48"/>
      <c r="C9" s="46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8"/>
      <c r="B10" s="46"/>
      <c r="C10" s="46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210"/>
      <c r="F11" s="210"/>
      <c r="G11" s="211"/>
      <c r="H11" s="211"/>
      <c r="I11" s="213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0"/>
      <c r="F12" s="210"/>
      <c r="G12" s="211"/>
      <c r="H12" s="211"/>
      <c r="I12" s="213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3"/>
      <c r="F13" s="204"/>
      <c r="G13" s="205"/>
      <c r="H13" s="206"/>
      <c r="I13" s="213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4"/>
      <c r="B14" s="184"/>
      <c r="C14" s="184"/>
      <c r="D14" s="38"/>
      <c r="E14" s="210"/>
      <c r="F14" s="210"/>
      <c r="G14" s="211"/>
      <c r="H14" s="211"/>
      <c r="I14" s="213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3"/>
      <c r="B15" s="183"/>
      <c r="C15" s="183"/>
      <c r="D15" s="38"/>
      <c r="E15" s="210"/>
      <c r="F15" s="210"/>
      <c r="G15" s="211"/>
      <c r="H15" s="211"/>
      <c r="I15" s="213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9"/>
      <c r="B16" s="179"/>
      <c r="C16" s="179"/>
      <c r="D16" s="38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9">
        <v>3600</v>
      </c>
      <c r="B17" s="179" t="s">
        <v>113</v>
      </c>
      <c r="C17" s="179"/>
      <c r="D17" s="38" t="s">
        <v>84</v>
      </c>
      <c r="E17" s="203"/>
      <c r="F17" s="204"/>
      <c r="G17" s="205">
        <v>1.5</v>
      </c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1"/>
      <c r="P19" s="202"/>
      <c r="Q19" s="201"/>
      <c r="R19" s="20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="90" zoomScaleNormal="90" workbookViewId="0">
      <selection activeCell="B6" sqref="B6:B22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5">
        <v>6538</v>
      </c>
      <c r="B4" s="200" t="s">
        <v>112</v>
      </c>
      <c r="C4" s="165">
        <v>13</v>
      </c>
      <c r="D4" s="38" t="s">
        <v>72</v>
      </c>
      <c r="E4" s="203"/>
      <c r="F4" s="204"/>
      <c r="G4" s="205">
        <v>3</v>
      </c>
      <c r="H4" s="206"/>
      <c r="I4" s="205">
        <v>3</v>
      </c>
      <c r="J4" s="206"/>
      <c r="K4" s="205">
        <v>3</v>
      </c>
      <c r="L4" s="206"/>
      <c r="M4" s="205">
        <v>3</v>
      </c>
      <c r="N4" s="206"/>
      <c r="O4" s="205"/>
      <c r="P4" s="206"/>
      <c r="Q4" s="201"/>
      <c r="R4" s="202"/>
      <c r="S4" s="25">
        <f>E4+G4+I4+K4+M4+O4+Q4</f>
        <v>12</v>
      </c>
      <c r="T4" s="25">
        <f>SUM(S4-U4-V4)</f>
        <v>12</v>
      </c>
      <c r="U4" s="28"/>
      <c r="V4" s="28"/>
    </row>
    <row r="5" spans="1:22" ht="15.75" customHeight="1" x14ac:dyDescent="0.25">
      <c r="A5" s="188">
        <v>6538</v>
      </c>
      <c r="B5" s="200" t="s">
        <v>112</v>
      </c>
      <c r="C5" s="188">
        <v>14</v>
      </c>
      <c r="D5" s="38" t="s">
        <v>72</v>
      </c>
      <c r="E5" s="203"/>
      <c r="F5" s="204"/>
      <c r="G5" s="205">
        <v>2</v>
      </c>
      <c r="H5" s="206"/>
      <c r="I5" s="205">
        <v>2</v>
      </c>
      <c r="J5" s="206"/>
      <c r="K5" s="205">
        <v>2</v>
      </c>
      <c r="L5" s="206"/>
      <c r="M5" s="205">
        <v>2</v>
      </c>
      <c r="N5" s="206"/>
      <c r="O5" s="205"/>
      <c r="P5" s="206"/>
      <c r="Q5" s="201"/>
      <c r="R5" s="202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88">
        <v>6538</v>
      </c>
      <c r="B6" s="200" t="s">
        <v>112</v>
      </c>
      <c r="C6" s="188">
        <v>15</v>
      </c>
      <c r="D6" s="38" t="s">
        <v>72</v>
      </c>
      <c r="E6" s="210"/>
      <c r="F6" s="210"/>
      <c r="G6" s="211">
        <v>2</v>
      </c>
      <c r="H6" s="211"/>
      <c r="I6" s="211">
        <v>2</v>
      </c>
      <c r="J6" s="211"/>
      <c r="K6" s="211">
        <v>2</v>
      </c>
      <c r="L6" s="211"/>
      <c r="M6" s="211">
        <v>2</v>
      </c>
      <c r="N6" s="211"/>
      <c r="O6" s="205"/>
      <c r="P6" s="206"/>
      <c r="Q6" s="201"/>
      <c r="R6" s="202"/>
      <c r="S6" s="25">
        <f t="shared" ref="S6:S24" si="0">E6+G6+I6+K6+M6+O6+Q6</f>
        <v>8</v>
      </c>
      <c r="T6" s="25">
        <f t="shared" ref="T6:T21" si="1">SUM(S6-U6-V6)</f>
        <v>8</v>
      </c>
      <c r="U6" s="28"/>
      <c r="V6" s="28"/>
    </row>
    <row r="7" spans="1:22" x14ac:dyDescent="0.25">
      <c r="A7" s="165"/>
      <c r="B7" s="48"/>
      <c r="C7" s="165"/>
      <c r="D7" s="38"/>
      <c r="E7" s="210"/>
      <c r="F7" s="210"/>
      <c r="G7" s="211"/>
      <c r="H7" s="211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5"/>
      <c r="B8" s="48"/>
      <c r="C8" s="165"/>
      <c r="D8" s="38"/>
      <c r="E8" s="203"/>
      <c r="F8" s="204"/>
      <c r="G8" s="211"/>
      <c r="H8" s="211"/>
      <c r="I8" s="205"/>
      <c r="J8" s="206"/>
      <c r="K8" s="211"/>
      <c r="L8" s="211"/>
      <c r="M8" s="205"/>
      <c r="N8" s="206"/>
      <c r="O8" s="205"/>
      <c r="P8" s="206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5"/>
      <c r="B9" s="48"/>
      <c r="C9" s="165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5"/>
      <c r="B10" s="48"/>
      <c r="C10" s="165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7"/>
      <c r="B11" s="48"/>
      <c r="C11" s="157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7"/>
      <c r="B12" s="48"/>
      <c r="C12" s="157"/>
      <c r="D12" s="38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5"/>
      <c r="B13" s="48"/>
      <c r="C13" s="95"/>
      <c r="D13" s="38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8"/>
      <c r="B14" s="48"/>
      <c r="C14" s="188"/>
      <c r="D14" s="38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84"/>
      <c r="B19" s="184"/>
      <c r="C19" s="184"/>
      <c r="D19" s="38"/>
      <c r="E19" s="203"/>
      <c r="F19" s="204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83"/>
      <c r="B20" s="183"/>
      <c r="C20" s="183"/>
      <c r="D20" s="38"/>
      <c r="E20" s="203"/>
      <c r="F20" s="204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113</v>
      </c>
      <c r="C21" s="88"/>
      <c r="D21" s="27" t="s">
        <v>60</v>
      </c>
      <c r="E21" s="203"/>
      <c r="F21" s="204"/>
      <c r="G21" s="205">
        <v>1</v>
      </c>
      <c r="H21" s="206"/>
      <c r="I21" s="205">
        <v>1</v>
      </c>
      <c r="J21" s="206"/>
      <c r="K21" s="205">
        <v>1</v>
      </c>
      <c r="L21" s="206"/>
      <c r="M21" s="205">
        <v>1</v>
      </c>
      <c r="N21" s="206"/>
      <c r="O21" s="205"/>
      <c r="P21" s="206"/>
      <c r="Q21" s="201"/>
      <c r="R21" s="202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3"/>
      <c r="F22" s="204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1"/>
      <c r="R22" s="202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3">
        <v>8</v>
      </c>
      <c r="F23" s="204"/>
      <c r="G23" s="205"/>
      <c r="H23" s="206"/>
      <c r="I23" s="205"/>
      <c r="J23" s="206"/>
      <c r="K23" s="205">
        <f>SUM(K6:K22)</f>
        <v>3</v>
      </c>
      <c r="L23" s="206"/>
      <c r="M23" s="205"/>
      <c r="N23" s="206"/>
      <c r="O23" s="201"/>
      <c r="P23" s="202"/>
      <c r="Q23" s="201"/>
      <c r="R23" s="202"/>
      <c r="S23" s="25">
        <f t="shared" si="0"/>
        <v>11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11</v>
      </c>
      <c r="L24" s="208"/>
      <c r="M24" s="207">
        <f>SUM(M4:M23)</f>
        <v>8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0"/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3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11</v>
      </c>
      <c r="S33" s="16"/>
    </row>
    <row r="34" spans="1:19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9" zoomScale="90" zoomScaleNormal="90" workbookViewId="0">
      <selection activeCell="B6" sqref="B6:B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8">
        <v>6538</v>
      </c>
      <c r="B4" s="48" t="s">
        <v>112</v>
      </c>
      <c r="C4" s="188">
        <v>13</v>
      </c>
      <c r="D4" s="38" t="s">
        <v>72</v>
      </c>
      <c r="E4" s="210"/>
      <c r="F4" s="210"/>
      <c r="G4" s="211">
        <v>3</v>
      </c>
      <c r="H4" s="211"/>
      <c r="I4" s="211">
        <v>3</v>
      </c>
      <c r="J4" s="211"/>
      <c r="K4" s="211">
        <v>3</v>
      </c>
      <c r="L4" s="211"/>
      <c r="M4" s="205">
        <v>3</v>
      </c>
      <c r="N4" s="206"/>
      <c r="O4" s="211"/>
      <c r="P4" s="211"/>
      <c r="Q4" s="224"/>
      <c r="R4" s="224"/>
      <c r="S4" s="25">
        <f t="shared" ref="S4:S11" si="0">E4+G4+I4+K4+M4+O4+Q4</f>
        <v>12</v>
      </c>
      <c r="T4" s="25">
        <f t="shared" ref="T4:T11" si="1">SUM(S4-U4-V4)</f>
        <v>12</v>
      </c>
      <c r="U4" s="28"/>
      <c r="V4" s="28"/>
    </row>
    <row r="5" spans="1:22" x14ac:dyDescent="0.25">
      <c r="A5" s="188">
        <v>6538</v>
      </c>
      <c r="B5" s="48" t="s">
        <v>112</v>
      </c>
      <c r="C5" s="188">
        <v>14</v>
      </c>
      <c r="D5" s="38" t="s">
        <v>72</v>
      </c>
      <c r="E5" s="210"/>
      <c r="F5" s="210"/>
      <c r="G5" s="211">
        <v>2</v>
      </c>
      <c r="H5" s="211"/>
      <c r="I5" s="211">
        <v>2</v>
      </c>
      <c r="J5" s="211"/>
      <c r="K5" s="211">
        <v>2</v>
      </c>
      <c r="L5" s="211"/>
      <c r="M5" s="205">
        <v>2</v>
      </c>
      <c r="N5" s="206"/>
      <c r="O5" s="211"/>
      <c r="P5" s="211"/>
      <c r="Q5" s="224"/>
      <c r="R5" s="224"/>
      <c r="S5" s="25">
        <f t="shared" si="0"/>
        <v>8</v>
      </c>
      <c r="T5" s="25">
        <f t="shared" si="1"/>
        <v>8</v>
      </c>
      <c r="U5" s="28"/>
      <c r="V5" s="28"/>
    </row>
    <row r="6" spans="1:22" x14ac:dyDescent="0.25">
      <c r="A6" s="188">
        <v>6538</v>
      </c>
      <c r="B6" s="48" t="s">
        <v>112</v>
      </c>
      <c r="C6" s="188">
        <v>15</v>
      </c>
      <c r="D6" s="38" t="s">
        <v>72</v>
      </c>
      <c r="E6" s="203"/>
      <c r="F6" s="204"/>
      <c r="G6" s="205">
        <v>2</v>
      </c>
      <c r="H6" s="206"/>
      <c r="I6" s="205">
        <v>2</v>
      </c>
      <c r="J6" s="206"/>
      <c r="K6" s="205">
        <v>2</v>
      </c>
      <c r="L6" s="206"/>
      <c r="M6" s="211">
        <v>2</v>
      </c>
      <c r="N6" s="211"/>
      <c r="O6" s="211"/>
      <c r="P6" s="211"/>
      <c r="Q6" s="224"/>
      <c r="R6" s="224"/>
      <c r="S6" s="25">
        <f t="shared" si="0"/>
        <v>8</v>
      </c>
      <c r="T6" s="25">
        <f t="shared" si="1"/>
        <v>8</v>
      </c>
      <c r="U6" s="28"/>
      <c r="V6" s="28"/>
    </row>
    <row r="7" spans="1:22" x14ac:dyDescent="0.25">
      <c r="A7" s="169"/>
      <c r="B7" s="48"/>
      <c r="C7" s="169"/>
      <c r="D7" s="38"/>
      <c r="E7" s="203"/>
      <c r="F7" s="204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24"/>
      <c r="R7" s="22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3"/>
      <c r="B8" s="48"/>
      <c r="C8" s="163"/>
      <c r="D8" s="38"/>
      <c r="E8" s="203"/>
      <c r="F8" s="204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24"/>
      <c r="R8" s="22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3"/>
      <c r="B9" s="48"/>
      <c r="C9" s="153"/>
      <c r="D9" s="38"/>
      <c r="E9" s="203"/>
      <c r="F9" s="204"/>
      <c r="G9" s="211"/>
      <c r="H9" s="211"/>
      <c r="I9" s="213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4"/>
      <c r="B10" s="48"/>
      <c r="C10" s="154"/>
      <c r="D10" s="38"/>
      <c r="E10" s="203"/>
      <c r="F10" s="204"/>
      <c r="G10" s="211"/>
      <c r="H10" s="211"/>
      <c r="I10" s="213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7"/>
      <c r="B11" s="48"/>
      <c r="C11" s="157"/>
      <c r="D11" s="38"/>
      <c r="E11" s="210"/>
      <c r="F11" s="210"/>
      <c r="G11" s="211"/>
      <c r="H11" s="211"/>
      <c r="I11" s="213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7"/>
      <c r="B12" s="48"/>
      <c r="C12" s="157"/>
      <c r="D12" s="38"/>
      <c r="E12" s="210"/>
      <c r="F12" s="210"/>
      <c r="G12" s="211"/>
      <c r="H12" s="211"/>
      <c r="I12" s="213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88"/>
      <c r="B13" s="48"/>
      <c r="C13" s="188"/>
      <c r="D13" s="38"/>
      <c r="E13" s="210"/>
      <c r="F13" s="210"/>
      <c r="G13" s="211"/>
      <c r="H13" s="211"/>
      <c r="I13" s="213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0"/>
      <c r="F14" s="210"/>
      <c r="G14" s="211"/>
      <c r="H14" s="211"/>
      <c r="I14" s="213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4"/>
      <c r="B15" s="48"/>
      <c r="C15" s="94"/>
      <c r="D15" s="38"/>
      <c r="E15" s="210"/>
      <c r="F15" s="210"/>
      <c r="G15" s="211"/>
      <c r="H15" s="211"/>
      <c r="I15" s="213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4"/>
      <c r="B16" s="48"/>
      <c r="C16" s="94"/>
      <c r="D16" s="38"/>
      <c r="E16" s="210"/>
      <c r="F16" s="210"/>
      <c r="G16" s="211"/>
      <c r="H16" s="211"/>
      <c r="I16" s="213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3"/>
      <c r="F17" s="204"/>
      <c r="G17" s="205"/>
      <c r="H17" s="206"/>
      <c r="I17" s="213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3"/>
      <c r="F19" s="204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4"/>
      <c r="B20" s="184"/>
      <c r="C20" s="184"/>
      <c r="D20" s="38"/>
      <c r="E20" s="203"/>
      <c r="F20" s="204"/>
      <c r="G20" s="205"/>
      <c r="H20" s="206"/>
      <c r="I20" s="213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3"/>
      <c r="B21" s="183"/>
      <c r="C21" s="183"/>
      <c r="D21" s="38"/>
      <c r="E21" s="222"/>
      <c r="F21" s="223"/>
      <c r="G21" s="205"/>
      <c r="H21" s="206"/>
      <c r="I21" s="213"/>
      <c r="J21" s="206"/>
      <c r="K21" s="205"/>
      <c r="L21" s="206"/>
      <c r="M21" s="205"/>
      <c r="N21" s="206"/>
      <c r="O21" s="205"/>
      <c r="P21" s="206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0">
        <v>3600</v>
      </c>
      <c r="B22" s="89" t="s">
        <v>113</v>
      </c>
      <c r="C22" s="89"/>
      <c r="D22" s="27" t="s">
        <v>60</v>
      </c>
      <c r="E22" s="203"/>
      <c r="F22" s="204"/>
      <c r="G22" s="205">
        <v>1</v>
      </c>
      <c r="H22" s="206"/>
      <c r="I22" s="205">
        <v>1</v>
      </c>
      <c r="J22" s="206"/>
      <c r="K22" s="205">
        <v>1</v>
      </c>
      <c r="L22" s="206"/>
      <c r="M22" s="205">
        <v>1</v>
      </c>
      <c r="N22" s="206"/>
      <c r="O22" s="205"/>
      <c r="P22" s="206"/>
      <c r="Q22" s="201"/>
      <c r="R22" s="202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3"/>
      <c r="F23" s="204"/>
      <c r="G23" s="205"/>
      <c r="H23" s="206"/>
      <c r="I23" s="205"/>
      <c r="J23" s="206"/>
      <c r="K23" s="205">
        <f>SUM(K6:K22)</f>
        <v>3</v>
      </c>
      <c r="L23" s="206"/>
      <c r="M23" s="205"/>
      <c r="N23" s="206"/>
      <c r="O23" s="205"/>
      <c r="P23" s="206"/>
      <c r="Q23" s="201"/>
      <c r="R23" s="202"/>
      <c r="S23" s="25">
        <f t="shared" si="2"/>
        <v>3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3">
        <v>8</v>
      </c>
      <c r="F24" s="204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01"/>
      <c r="R24" s="202"/>
      <c r="S24" s="25">
        <f t="shared" si="2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8</v>
      </c>
      <c r="F25" s="208"/>
      <c r="G25" s="207">
        <f>SUM(G4:G24)</f>
        <v>8</v>
      </c>
      <c r="H25" s="208"/>
      <c r="I25" s="207">
        <f>SUM(I4:I24)</f>
        <v>8</v>
      </c>
      <c r="J25" s="208"/>
      <c r="K25" s="207">
        <f>SUM(K4:K24)</f>
        <v>11</v>
      </c>
      <c r="L25" s="208"/>
      <c r="M25" s="207">
        <f>SUM(M4:M24)</f>
        <v>8</v>
      </c>
      <c r="N25" s="208"/>
      <c r="O25" s="207">
        <f>SUM(O4:O24)</f>
        <v>0</v>
      </c>
      <c r="P25" s="208"/>
      <c r="Q25" s="207">
        <f>SUM(Q4:Q24)</f>
        <v>0</v>
      </c>
      <c r="R25" s="208"/>
      <c r="S25" s="25">
        <f>SUM(S4:S24)</f>
        <v>43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3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3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3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43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4" zoomScale="90" zoomScaleNormal="90" workbookViewId="0">
      <selection activeCell="G9" sqref="G9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74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7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0"/>
      <c r="B4" s="48"/>
      <c r="C4" s="180"/>
      <c r="D4" s="38"/>
      <c r="E4" s="203"/>
      <c r="F4" s="204"/>
      <c r="G4" s="205"/>
      <c r="H4" s="206"/>
      <c r="I4" s="213"/>
      <c r="J4" s="206"/>
      <c r="K4" s="205"/>
      <c r="L4" s="206"/>
      <c r="M4" s="205"/>
      <c r="N4" s="206"/>
      <c r="O4" s="205"/>
      <c r="P4" s="206"/>
      <c r="Q4" s="201"/>
      <c r="R4" s="202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167"/>
      <c r="B5" s="167"/>
      <c r="C5" s="167"/>
      <c r="D5" s="38"/>
      <c r="E5" s="203"/>
      <c r="F5" s="204"/>
      <c r="G5" s="205"/>
      <c r="H5" s="206"/>
      <c r="I5" s="205"/>
      <c r="J5" s="206"/>
      <c r="K5" s="205"/>
      <c r="L5" s="206"/>
      <c r="M5" s="205"/>
      <c r="N5" s="206"/>
      <c r="O5" s="205"/>
      <c r="P5" s="206"/>
      <c r="Q5" s="201"/>
      <c r="R5" s="20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55"/>
      <c r="B6" s="144"/>
      <c r="C6" s="144"/>
      <c r="D6" s="38"/>
      <c r="E6" s="203"/>
      <c r="F6" s="204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1"/>
      <c r="R6" s="20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2"/>
      <c r="B7" s="152"/>
      <c r="C7" s="152"/>
      <c r="D7" s="38"/>
      <c r="E7" s="203"/>
      <c r="F7" s="204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6"/>
      <c r="B8" s="48"/>
      <c r="C8" s="136"/>
      <c r="D8" s="38"/>
      <c r="E8" s="203"/>
      <c r="F8" s="204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>
        <v>3600</v>
      </c>
      <c r="B10" s="48" t="s">
        <v>113</v>
      </c>
      <c r="C10" s="104"/>
      <c r="D10" s="38" t="s">
        <v>101</v>
      </c>
      <c r="E10" s="203"/>
      <c r="F10" s="204"/>
      <c r="G10" s="205"/>
      <c r="H10" s="206"/>
      <c r="I10" s="205"/>
      <c r="J10" s="206"/>
      <c r="K10" s="205">
        <v>4</v>
      </c>
      <c r="L10" s="206"/>
      <c r="M10" s="205">
        <v>4</v>
      </c>
      <c r="N10" s="206"/>
      <c r="O10" s="205"/>
      <c r="P10" s="206"/>
      <c r="Q10" s="201"/>
      <c r="R10" s="202"/>
      <c r="S10" s="25">
        <f t="shared" si="0"/>
        <v>8</v>
      </c>
      <c r="T10" s="25">
        <f t="shared" si="1"/>
        <v>8</v>
      </c>
      <c r="U10" s="28"/>
      <c r="V10" s="28"/>
    </row>
    <row r="11" spans="1:22" x14ac:dyDescent="0.25">
      <c r="A11" s="189">
        <v>3600</v>
      </c>
      <c r="B11" s="48" t="s">
        <v>113</v>
      </c>
      <c r="C11" s="189"/>
      <c r="D11" s="38" t="s">
        <v>93</v>
      </c>
      <c r="E11" s="203"/>
      <c r="F11" s="204"/>
      <c r="G11" s="205"/>
      <c r="H11" s="206"/>
      <c r="I11" s="205">
        <v>0.75</v>
      </c>
      <c r="J11" s="206"/>
      <c r="K11" s="205"/>
      <c r="L11" s="206"/>
      <c r="M11" s="205">
        <v>0.5</v>
      </c>
      <c r="N11" s="206"/>
      <c r="O11" s="205"/>
      <c r="P11" s="206"/>
      <c r="Q11" s="201"/>
      <c r="R11" s="202"/>
      <c r="S11" s="25">
        <f t="shared" si="0"/>
        <v>1.25</v>
      </c>
      <c r="T11" s="25">
        <f t="shared" si="1"/>
        <v>1.25</v>
      </c>
      <c r="U11" s="28"/>
      <c r="V11" s="28"/>
    </row>
    <row r="12" spans="1:22" x14ac:dyDescent="0.25">
      <c r="A12" s="189">
        <v>3600</v>
      </c>
      <c r="B12" s="48" t="s">
        <v>113</v>
      </c>
      <c r="C12" s="189"/>
      <c r="D12" s="38" t="s">
        <v>92</v>
      </c>
      <c r="E12" s="203"/>
      <c r="F12" s="204"/>
      <c r="G12" s="205"/>
      <c r="H12" s="206"/>
      <c r="I12" s="205">
        <v>0.25</v>
      </c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0"/>
        <v>0.25</v>
      </c>
      <c r="T12" s="25">
        <f t="shared" si="1"/>
        <v>0.25</v>
      </c>
      <c r="U12" s="28"/>
      <c r="V12" s="28"/>
    </row>
    <row r="13" spans="1:22" x14ac:dyDescent="0.25">
      <c r="A13" s="185">
        <v>3600</v>
      </c>
      <c r="B13" s="48" t="s">
        <v>113</v>
      </c>
      <c r="C13" s="185"/>
      <c r="D13" s="38" t="s">
        <v>76</v>
      </c>
      <c r="E13" s="203"/>
      <c r="F13" s="204"/>
      <c r="G13" s="205">
        <v>0.5</v>
      </c>
      <c r="H13" s="206"/>
      <c r="I13" s="205"/>
      <c r="J13" s="206"/>
      <c r="K13" s="205"/>
      <c r="L13" s="206"/>
      <c r="M13" s="205">
        <v>0.5</v>
      </c>
      <c r="N13" s="206"/>
      <c r="O13" s="205"/>
      <c r="P13" s="206"/>
      <c r="Q13" s="201"/>
      <c r="R13" s="202"/>
      <c r="S13" s="25">
        <f t="shared" si="0"/>
        <v>1</v>
      </c>
      <c r="T13" s="25">
        <f t="shared" si="1"/>
        <v>1</v>
      </c>
      <c r="U13" s="28"/>
      <c r="V13" s="28"/>
    </row>
    <row r="14" spans="1:22" ht="17.25" customHeight="1" x14ac:dyDescent="0.25">
      <c r="A14" s="185">
        <v>3600</v>
      </c>
      <c r="B14" s="48" t="s">
        <v>113</v>
      </c>
      <c r="C14" s="185"/>
      <c r="D14" s="38" t="s">
        <v>82</v>
      </c>
      <c r="E14" s="203"/>
      <c r="F14" s="204"/>
      <c r="G14" s="205">
        <v>1</v>
      </c>
      <c r="H14" s="206"/>
      <c r="I14" s="205"/>
      <c r="J14" s="206"/>
      <c r="K14" s="205"/>
      <c r="L14" s="206"/>
      <c r="M14" s="205">
        <v>0.25</v>
      </c>
      <c r="N14" s="206"/>
      <c r="O14" s="205"/>
      <c r="P14" s="206"/>
      <c r="Q14" s="201"/>
      <c r="R14" s="202"/>
      <c r="S14" s="25">
        <f t="shared" si="0"/>
        <v>1.25</v>
      </c>
      <c r="T14" s="25">
        <f t="shared" si="1"/>
        <v>1.25</v>
      </c>
      <c r="U14" s="28"/>
      <c r="V14" s="28"/>
    </row>
    <row r="15" spans="1:22" x14ac:dyDescent="0.25">
      <c r="A15" s="185">
        <v>3600</v>
      </c>
      <c r="B15" s="48" t="s">
        <v>113</v>
      </c>
      <c r="C15" s="185"/>
      <c r="D15" s="38" t="s">
        <v>85</v>
      </c>
      <c r="E15" s="203"/>
      <c r="F15" s="204"/>
      <c r="G15" s="205">
        <v>1</v>
      </c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0"/>
        <v>1</v>
      </c>
      <c r="T15" s="25">
        <f t="shared" si="1"/>
        <v>0</v>
      </c>
      <c r="U15" s="28">
        <v>1</v>
      </c>
      <c r="V15" s="28"/>
    </row>
    <row r="16" spans="1:22" x14ac:dyDescent="0.25">
      <c r="A16" s="185"/>
      <c r="B16" s="185"/>
      <c r="C16" s="185"/>
      <c r="D16" s="38"/>
      <c r="E16" s="186"/>
      <c r="F16" s="187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85">
        <v>3600</v>
      </c>
      <c r="B17" s="48" t="s">
        <v>113</v>
      </c>
      <c r="C17" s="185"/>
      <c r="D17" s="38" t="s">
        <v>67</v>
      </c>
      <c r="E17" s="186"/>
      <c r="F17" s="187"/>
      <c r="G17" s="205">
        <v>0.5</v>
      </c>
      <c r="H17" s="206"/>
      <c r="I17" s="205"/>
      <c r="J17" s="206"/>
      <c r="K17" s="211"/>
      <c r="L17" s="211"/>
      <c r="M17" s="205">
        <v>0.25</v>
      </c>
      <c r="N17" s="206"/>
      <c r="O17" s="205"/>
      <c r="P17" s="206"/>
      <c r="Q17" s="201"/>
      <c r="R17" s="202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116">
        <v>3600</v>
      </c>
      <c r="B18" s="48" t="s">
        <v>113</v>
      </c>
      <c r="C18" s="116"/>
      <c r="D18" s="23" t="s">
        <v>64</v>
      </c>
      <c r="E18" s="203"/>
      <c r="F18" s="204"/>
      <c r="G18" s="205"/>
      <c r="H18" s="206"/>
      <c r="I18" s="205">
        <v>0.25</v>
      </c>
      <c r="J18" s="206"/>
      <c r="K18" s="205"/>
      <c r="L18" s="206"/>
      <c r="M18" s="205">
        <v>0.25</v>
      </c>
      <c r="N18" s="206"/>
      <c r="O18" s="205"/>
      <c r="P18" s="206"/>
      <c r="Q18" s="201"/>
      <c r="R18" s="20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7">
        <v>3600</v>
      </c>
      <c r="B19" s="48" t="s">
        <v>113</v>
      </c>
      <c r="C19" s="107"/>
      <c r="D19" s="23" t="s">
        <v>68</v>
      </c>
      <c r="E19" s="203"/>
      <c r="F19" s="204"/>
      <c r="G19" s="205">
        <v>1.5</v>
      </c>
      <c r="H19" s="206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3">
        <v>3600</v>
      </c>
      <c r="B20" s="48" t="s">
        <v>113</v>
      </c>
      <c r="C20" s="103"/>
      <c r="D20" s="27" t="s">
        <v>65</v>
      </c>
      <c r="E20" s="203"/>
      <c r="F20" s="204"/>
      <c r="G20" s="205">
        <v>4.75</v>
      </c>
      <c r="H20" s="206"/>
      <c r="I20" s="205">
        <v>7</v>
      </c>
      <c r="J20" s="206"/>
      <c r="K20" s="205">
        <v>4.25</v>
      </c>
      <c r="L20" s="206"/>
      <c r="M20" s="205">
        <v>2.5</v>
      </c>
      <c r="N20" s="206"/>
      <c r="O20" s="205"/>
      <c r="P20" s="206"/>
      <c r="Q20" s="201"/>
      <c r="R20" s="202"/>
      <c r="S20" s="25">
        <f t="shared" si="0"/>
        <v>18.5</v>
      </c>
      <c r="T20" s="25">
        <f t="shared" si="1"/>
        <v>16.5</v>
      </c>
      <c r="U20" s="28">
        <v>2</v>
      </c>
      <c r="V20" s="28"/>
    </row>
    <row r="21" spans="1:22" x14ac:dyDescent="0.25">
      <c r="A21" s="103">
        <v>3600</v>
      </c>
      <c r="B21" s="48" t="s">
        <v>113</v>
      </c>
      <c r="C21" s="103"/>
      <c r="D21" s="27" t="s">
        <v>66</v>
      </c>
      <c r="E21" s="203"/>
      <c r="F21" s="204"/>
      <c r="G21" s="205">
        <v>0.25</v>
      </c>
      <c r="H21" s="206"/>
      <c r="I21" s="205">
        <v>0.25</v>
      </c>
      <c r="J21" s="206"/>
      <c r="K21" s="205">
        <v>0.25</v>
      </c>
      <c r="L21" s="206"/>
      <c r="M21" s="205">
        <v>0.25</v>
      </c>
      <c r="N21" s="206"/>
      <c r="O21" s="205"/>
      <c r="P21" s="206"/>
      <c r="Q21" s="201"/>
      <c r="R21" s="202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3"/>
      <c r="F22" s="204"/>
      <c r="G22" s="205"/>
      <c r="H22" s="206"/>
      <c r="I22" s="205"/>
      <c r="J22" s="206"/>
      <c r="K22" s="205"/>
      <c r="L22" s="206"/>
      <c r="M22" s="205"/>
      <c r="N22" s="206"/>
      <c r="O22" s="201"/>
      <c r="P22" s="202"/>
      <c r="Q22" s="201"/>
      <c r="R22" s="202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3">
        <v>8</v>
      </c>
      <c r="F23" s="204"/>
      <c r="G23" s="205"/>
      <c r="H23" s="206"/>
      <c r="I23" s="205"/>
      <c r="J23" s="206"/>
      <c r="K23" s="205">
        <f>SUM(K6:K22)</f>
        <v>8.5</v>
      </c>
      <c r="L23" s="206"/>
      <c r="M23" s="205"/>
      <c r="N23" s="206"/>
      <c r="O23" s="201"/>
      <c r="P23" s="202"/>
      <c r="Q23" s="201"/>
      <c r="R23" s="202"/>
      <c r="S23" s="25">
        <f>E23+G23+I23+K23+M23+O23+Q23</f>
        <v>16.5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9.5</v>
      </c>
      <c r="H24" s="208"/>
      <c r="I24" s="207">
        <f>SUM(I4:I23)</f>
        <v>8.5</v>
      </c>
      <c r="J24" s="208"/>
      <c r="K24" s="207">
        <f>SUM(K4:K23)</f>
        <v>17</v>
      </c>
      <c r="L24" s="208"/>
      <c r="M24" s="207">
        <f>SUM(M4:M23)</f>
        <v>8.5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>SUM(S4:S23)</f>
        <v>51.5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11.5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35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16.5</v>
      </c>
    </row>
    <row r="34" spans="1:7" ht="16.5" thickBot="1" x14ac:dyDescent="0.3">
      <c r="A34" s="17" t="s">
        <v>6</v>
      </c>
      <c r="C34" s="39">
        <f>SUM(C29:C33)</f>
        <v>51.5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2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B6" sqref="B6:B22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G17" sqref="G17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08.01.17</v>
      </c>
      <c r="B2" s="59"/>
      <c r="C2" s="59"/>
      <c r="D2" s="5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8">
        <v>6520</v>
      </c>
      <c r="B4" s="200" t="s">
        <v>111</v>
      </c>
      <c r="C4" s="188">
        <v>3</v>
      </c>
      <c r="D4" s="38" t="s">
        <v>80</v>
      </c>
      <c r="E4" s="210"/>
      <c r="F4" s="210"/>
      <c r="G4" s="211">
        <v>5.5</v>
      </c>
      <c r="H4" s="211"/>
      <c r="I4" s="211">
        <v>5</v>
      </c>
      <c r="J4" s="211"/>
      <c r="K4" s="211"/>
      <c r="L4" s="211"/>
      <c r="M4" s="211"/>
      <c r="N4" s="211"/>
      <c r="O4" s="205"/>
      <c r="P4" s="206"/>
      <c r="Q4" s="201"/>
      <c r="R4" s="202"/>
      <c r="S4" s="25">
        <f>E4+G4+I4+K4+M4+O4+Q4</f>
        <v>10.5</v>
      </c>
      <c r="T4" s="25">
        <f t="shared" ref="T4:T21" si="0">SUM(S4-U4-V4)</f>
        <v>10.5</v>
      </c>
      <c r="U4" s="28"/>
      <c r="V4" s="28"/>
    </row>
    <row r="5" spans="1:22" x14ac:dyDescent="0.25">
      <c r="A5" s="197">
        <v>6538</v>
      </c>
      <c r="B5" s="200" t="s">
        <v>112</v>
      </c>
      <c r="C5" s="197">
        <v>12</v>
      </c>
      <c r="D5" s="38" t="s">
        <v>72</v>
      </c>
      <c r="E5" s="203"/>
      <c r="F5" s="204"/>
      <c r="G5" s="205"/>
      <c r="H5" s="206"/>
      <c r="I5" s="205"/>
      <c r="J5" s="206"/>
      <c r="K5" s="205"/>
      <c r="L5" s="206"/>
      <c r="M5" s="205">
        <v>4.5</v>
      </c>
      <c r="N5" s="206"/>
      <c r="O5" s="205"/>
      <c r="P5" s="206"/>
      <c r="Q5" s="201"/>
      <c r="R5" s="202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66"/>
      <c r="B6" s="48"/>
      <c r="C6" s="166"/>
      <c r="D6" s="38"/>
      <c r="E6" s="203"/>
      <c r="F6" s="204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5"/>
      <c r="B7" s="48"/>
      <c r="C7" s="175"/>
      <c r="D7" s="38"/>
      <c r="E7" s="203"/>
      <c r="F7" s="204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168"/>
      <c r="D8" s="38"/>
      <c r="E8" s="203"/>
      <c r="F8" s="204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2"/>
      <c r="B9" s="48"/>
      <c r="C9" s="142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3"/>
      <c r="B10" s="48"/>
      <c r="C10" s="163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49"/>
      <c r="B14" s="149"/>
      <c r="C14" s="149"/>
      <c r="D14" s="38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50"/>
      <c r="B15" s="150"/>
      <c r="C15" s="150"/>
      <c r="D15" s="27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0"/>
      <c r="B16" s="150"/>
      <c r="C16" s="47"/>
      <c r="D16" s="27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97">
        <v>3600</v>
      </c>
      <c r="B17" s="197" t="s">
        <v>113</v>
      </c>
      <c r="C17" s="197"/>
      <c r="D17" s="38" t="s">
        <v>106</v>
      </c>
      <c r="E17" s="203"/>
      <c r="F17" s="204"/>
      <c r="G17" s="205"/>
      <c r="H17" s="206"/>
      <c r="I17" s="205"/>
      <c r="J17" s="206"/>
      <c r="K17" s="205"/>
      <c r="L17" s="206"/>
      <c r="M17" s="205">
        <v>3.5</v>
      </c>
      <c r="N17" s="206"/>
      <c r="O17" s="205"/>
      <c r="P17" s="206"/>
      <c r="Q17" s="201"/>
      <c r="R17" s="202"/>
      <c r="S17" s="25">
        <f t="shared" si="2"/>
        <v>3.5</v>
      </c>
      <c r="T17" s="25">
        <f t="shared" si="3"/>
        <v>3.5</v>
      </c>
      <c r="U17" s="28"/>
      <c r="V17" s="28"/>
    </row>
    <row r="18" spans="1:22" x14ac:dyDescent="0.25">
      <c r="A18" s="159">
        <v>3600</v>
      </c>
      <c r="B18" s="198" t="s">
        <v>113</v>
      </c>
      <c r="C18" s="159"/>
      <c r="D18" s="38" t="s">
        <v>95</v>
      </c>
      <c r="E18" s="203"/>
      <c r="F18" s="204"/>
      <c r="G18" s="205"/>
      <c r="H18" s="206"/>
      <c r="I18" s="205">
        <v>2.5</v>
      </c>
      <c r="J18" s="206"/>
      <c r="K18" s="205">
        <v>8</v>
      </c>
      <c r="L18" s="206"/>
      <c r="M18" s="205"/>
      <c r="N18" s="206"/>
      <c r="O18" s="205"/>
      <c r="P18" s="206"/>
      <c r="Q18" s="201"/>
      <c r="R18" s="202"/>
      <c r="S18" s="25">
        <f t="shared" si="2"/>
        <v>10.5</v>
      </c>
      <c r="T18" s="25">
        <f t="shared" si="3"/>
        <v>10.5</v>
      </c>
      <c r="U18" s="28"/>
      <c r="V18" s="28"/>
    </row>
    <row r="19" spans="1:22" x14ac:dyDescent="0.25">
      <c r="A19" s="150">
        <v>3600</v>
      </c>
      <c r="B19" s="198" t="s">
        <v>113</v>
      </c>
      <c r="C19" s="150"/>
      <c r="D19" s="27" t="s">
        <v>96</v>
      </c>
      <c r="E19" s="203"/>
      <c r="F19" s="204"/>
      <c r="G19" s="205"/>
      <c r="H19" s="206"/>
      <c r="I19" s="205">
        <v>0.5</v>
      </c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85">
        <v>3600</v>
      </c>
      <c r="B20" s="198" t="s">
        <v>113</v>
      </c>
      <c r="C20" s="185"/>
      <c r="D20" s="38" t="s">
        <v>76</v>
      </c>
      <c r="E20" s="203"/>
      <c r="F20" s="204"/>
      <c r="G20" s="205">
        <v>0.75</v>
      </c>
      <c r="H20" s="206"/>
      <c r="I20" s="205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1"/>
        <v>0.75</v>
      </c>
      <c r="T20" s="25">
        <f t="shared" si="0"/>
        <v>0.75</v>
      </c>
      <c r="U20" s="28"/>
      <c r="V20" s="28"/>
    </row>
    <row r="21" spans="1:22" s="17" customFormat="1" x14ac:dyDescent="0.25">
      <c r="A21" s="149">
        <v>3600</v>
      </c>
      <c r="B21" s="198" t="s">
        <v>113</v>
      </c>
      <c r="C21" s="149"/>
      <c r="D21" s="38" t="s">
        <v>82</v>
      </c>
      <c r="E21" s="203"/>
      <c r="F21" s="204"/>
      <c r="G21" s="205">
        <v>1.75</v>
      </c>
      <c r="H21" s="206"/>
      <c r="I21" s="205"/>
      <c r="J21" s="206"/>
      <c r="K21" s="205"/>
      <c r="L21" s="206"/>
      <c r="M21" s="205"/>
      <c r="N21" s="206"/>
      <c r="O21" s="205"/>
      <c r="P21" s="206"/>
      <c r="Q21" s="201"/>
      <c r="R21" s="202"/>
      <c r="S21" s="25">
        <f t="shared" si="1"/>
        <v>1.75</v>
      </c>
      <c r="T21" s="25">
        <f t="shared" si="0"/>
        <v>1.75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3"/>
      <c r="F22" s="204"/>
      <c r="G22" s="205"/>
      <c r="H22" s="206"/>
      <c r="I22" s="205"/>
      <c r="J22" s="206"/>
      <c r="K22" s="205"/>
      <c r="L22" s="206"/>
      <c r="M22" s="205"/>
      <c r="N22" s="206"/>
      <c r="O22" s="201"/>
      <c r="P22" s="202"/>
      <c r="Q22" s="201"/>
      <c r="R22" s="20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203">
        <v>8</v>
      </c>
      <c r="F23" s="204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1"/>
      <c r="P23" s="202"/>
      <c r="Q23" s="201"/>
      <c r="R23" s="202"/>
      <c r="S23" s="25">
        <f t="shared" si="1"/>
        <v>16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16</v>
      </c>
      <c r="L24" s="208"/>
      <c r="M24" s="207">
        <f>SUM(M4:M23)</f>
        <v>8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17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16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B6" sqref="B6:B2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12" t="s">
        <v>15</v>
      </c>
      <c r="F2" s="212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43">
        <v>6538</v>
      </c>
      <c r="B4" s="200" t="s">
        <v>112</v>
      </c>
      <c r="C4" s="143">
        <v>20</v>
      </c>
      <c r="D4" s="38" t="s">
        <v>72</v>
      </c>
      <c r="E4" s="210"/>
      <c r="F4" s="210"/>
      <c r="G4" s="211">
        <v>8</v>
      </c>
      <c r="H4" s="211"/>
      <c r="I4" s="211">
        <v>8</v>
      </c>
      <c r="J4" s="211"/>
      <c r="K4" s="211">
        <v>6.5</v>
      </c>
      <c r="L4" s="211"/>
      <c r="M4" s="211"/>
      <c r="N4" s="211"/>
      <c r="O4" s="205"/>
      <c r="P4" s="206"/>
      <c r="Q4" s="201"/>
      <c r="R4" s="202"/>
      <c r="S4" s="25">
        <f>E4+G4+I4+K4+M4+O4+Q4</f>
        <v>22.5</v>
      </c>
      <c r="T4" s="25">
        <f t="shared" ref="T4:T17" si="0">SUM(S4-U4-V4)</f>
        <v>22.5</v>
      </c>
      <c r="U4" s="28"/>
      <c r="V4" s="28"/>
    </row>
    <row r="5" spans="1:22" x14ac:dyDescent="0.25">
      <c r="A5" s="194">
        <v>6538</v>
      </c>
      <c r="B5" s="200" t="s">
        <v>112</v>
      </c>
      <c r="C5" s="194">
        <v>18</v>
      </c>
      <c r="D5" s="38" t="s">
        <v>72</v>
      </c>
      <c r="E5" s="203"/>
      <c r="F5" s="204"/>
      <c r="G5" s="205"/>
      <c r="H5" s="206"/>
      <c r="I5" s="205"/>
      <c r="J5" s="206"/>
      <c r="K5" s="205">
        <v>1.5</v>
      </c>
      <c r="L5" s="206"/>
      <c r="M5" s="205">
        <v>8</v>
      </c>
      <c r="N5" s="206"/>
      <c r="O5" s="205"/>
      <c r="P5" s="206"/>
      <c r="Q5" s="201"/>
      <c r="R5" s="202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158"/>
      <c r="B6" s="48"/>
      <c r="C6" s="158"/>
      <c r="D6" s="38"/>
      <c r="E6" s="203"/>
      <c r="F6" s="204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8"/>
      <c r="B7" s="48"/>
      <c r="C7" s="158"/>
      <c r="D7" s="38"/>
      <c r="E7" s="203"/>
      <c r="F7" s="204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48"/>
      <c r="C8" s="158"/>
      <c r="D8" s="38"/>
      <c r="E8" s="203"/>
      <c r="F8" s="204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8"/>
      <c r="B9" s="48"/>
      <c r="C9" s="158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8"/>
      <c r="B10" s="48"/>
      <c r="C10" s="158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8"/>
      <c r="B12" s="48"/>
      <c r="C12" s="158"/>
      <c r="D12" s="38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8"/>
      <c r="B13" s="158"/>
      <c r="C13" s="158"/>
      <c r="D13" s="38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84"/>
      <c r="C15" s="184"/>
      <c r="D15" s="27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2"/>
      <c r="B17" s="112"/>
      <c r="C17" s="112"/>
      <c r="D17" s="27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1"/>
      <c r="P19" s="202"/>
      <c r="Q19" s="201"/>
      <c r="R19" s="20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B6" sqref="B6:B2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7">
        <v>6538</v>
      </c>
      <c r="B4" s="200" t="s">
        <v>112</v>
      </c>
      <c r="C4" s="177">
        <v>19</v>
      </c>
      <c r="D4" s="38" t="s">
        <v>72</v>
      </c>
      <c r="E4" s="210"/>
      <c r="F4" s="210"/>
      <c r="G4" s="211">
        <v>4</v>
      </c>
      <c r="H4" s="211"/>
      <c r="I4" s="211">
        <v>5.5</v>
      </c>
      <c r="J4" s="211"/>
      <c r="K4" s="211">
        <v>5.5</v>
      </c>
      <c r="L4" s="211"/>
      <c r="M4" s="211">
        <v>2</v>
      </c>
      <c r="N4" s="211"/>
      <c r="O4" s="205"/>
      <c r="P4" s="206"/>
      <c r="Q4" s="201"/>
      <c r="R4" s="202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177">
        <v>6538</v>
      </c>
      <c r="B5" s="200" t="s">
        <v>112</v>
      </c>
      <c r="C5" s="177">
        <v>21</v>
      </c>
      <c r="D5" s="38" t="s">
        <v>72</v>
      </c>
      <c r="E5" s="210"/>
      <c r="F5" s="210"/>
      <c r="G5" s="211">
        <v>1</v>
      </c>
      <c r="H5" s="211"/>
      <c r="I5" s="211">
        <v>0.5</v>
      </c>
      <c r="J5" s="211"/>
      <c r="K5" s="211">
        <v>0.5</v>
      </c>
      <c r="L5" s="211"/>
      <c r="M5" s="211"/>
      <c r="N5" s="211"/>
      <c r="O5" s="205"/>
      <c r="P5" s="206"/>
      <c r="Q5" s="201"/>
      <c r="R5" s="202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177">
        <v>6538</v>
      </c>
      <c r="B6" s="200" t="s">
        <v>112</v>
      </c>
      <c r="C6" s="177">
        <v>22</v>
      </c>
      <c r="D6" s="38" t="s">
        <v>72</v>
      </c>
      <c r="E6" s="210"/>
      <c r="F6" s="210"/>
      <c r="G6" s="211">
        <v>1.5</v>
      </c>
      <c r="H6" s="211"/>
      <c r="I6" s="211">
        <v>1</v>
      </c>
      <c r="J6" s="211"/>
      <c r="K6" s="211">
        <v>1</v>
      </c>
      <c r="L6" s="211"/>
      <c r="M6" s="211"/>
      <c r="N6" s="211"/>
      <c r="O6" s="205"/>
      <c r="P6" s="206"/>
      <c r="Q6" s="201"/>
      <c r="R6" s="202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177">
        <v>6538</v>
      </c>
      <c r="B7" s="200" t="s">
        <v>112</v>
      </c>
      <c r="C7" s="177">
        <v>23</v>
      </c>
      <c r="D7" s="38" t="s">
        <v>72</v>
      </c>
      <c r="E7" s="210"/>
      <c r="F7" s="210"/>
      <c r="G7" s="211">
        <v>1.5</v>
      </c>
      <c r="H7" s="211"/>
      <c r="I7" s="211">
        <v>1</v>
      </c>
      <c r="J7" s="211"/>
      <c r="K7" s="211">
        <v>1</v>
      </c>
      <c r="L7" s="211"/>
      <c r="M7" s="211"/>
      <c r="N7" s="211"/>
      <c r="O7" s="205"/>
      <c r="P7" s="206"/>
      <c r="Q7" s="201"/>
      <c r="R7" s="202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197">
        <v>6538</v>
      </c>
      <c r="B8" s="200" t="s">
        <v>112</v>
      </c>
      <c r="C8" s="197">
        <v>17</v>
      </c>
      <c r="D8" s="38" t="s">
        <v>72</v>
      </c>
      <c r="E8" s="210"/>
      <c r="F8" s="210"/>
      <c r="G8" s="211"/>
      <c r="H8" s="211"/>
      <c r="I8" s="211"/>
      <c r="J8" s="211"/>
      <c r="K8" s="211"/>
      <c r="L8" s="211"/>
      <c r="M8" s="211">
        <v>6</v>
      </c>
      <c r="N8" s="211"/>
      <c r="O8" s="205"/>
      <c r="P8" s="206"/>
      <c r="Q8" s="201"/>
      <c r="R8" s="202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174"/>
      <c r="B9" s="174"/>
      <c r="C9" s="174"/>
      <c r="D9" s="38"/>
      <c r="E9" s="210"/>
      <c r="F9" s="210"/>
      <c r="G9" s="211"/>
      <c r="H9" s="211"/>
      <c r="I9" s="211"/>
      <c r="J9" s="211"/>
      <c r="K9" s="211"/>
      <c r="L9" s="211"/>
      <c r="M9" s="211"/>
      <c r="N9" s="211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174"/>
      <c r="C10" s="174"/>
      <c r="D10" s="38"/>
      <c r="E10" s="210"/>
      <c r="F10" s="210"/>
      <c r="G10" s="211"/>
      <c r="H10" s="211"/>
      <c r="I10" s="211"/>
      <c r="J10" s="211"/>
      <c r="K10" s="211"/>
      <c r="L10" s="211"/>
      <c r="M10" s="211"/>
      <c r="N10" s="211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210"/>
      <c r="F11" s="210"/>
      <c r="G11" s="211"/>
      <c r="H11" s="211"/>
      <c r="I11" s="211"/>
      <c r="J11" s="211"/>
      <c r="K11" s="211"/>
      <c r="L11" s="211"/>
      <c r="M11" s="211"/>
      <c r="N11" s="211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7"/>
      <c r="B12" s="48"/>
      <c r="C12" s="137"/>
      <c r="D12" s="38"/>
      <c r="E12" s="210"/>
      <c r="F12" s="210"/>
      <c r="G12" s="211"/>
      <c r="H12" s="211"/>
      <c r="I12" s="211"/>
      <c r="J12" s="211"/>
      <c r="K12" s="211"/>
      <c r="L12" s="211"/>
      <c r="M12" s="211"/>
      <c r="N12" s="211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7"/>
      <c r="B13" s="48"/>
      <c r="C13" s="137"/>
      <c r="D13" s="38"/>
      <c r="E13" s="210"/>
      <c r="F13" s="210"/>
      <c r="G13" s="211"/>
      <c r="H13" s="211"/>
      <c r="I13" s="211"/>
      <c r="J13" s="211"/>
      <c r="K13" s="211"/>
      <c r="L13" s="211"/>
      <c r="M13" s="211"/>
      <c r="N13" s="211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7"/>
      <c r="B14" s="48"/>
      <c r="C14" s="137"/>
      <c r="D14" s="38"/>
      <c r="E14" s="210"/>
      <c r="F14" s="210"/>
      <c r="G14" s="211"/>
      <c r="H14" s="211"/>
      <c r="I14" s="205"/>
      <c r="J14" s="206"/>
      <c r="K14" s="205"/>
      <c r="L14" s="206"/>
      <c r="M14" s="211"/>
      <c r="N14" s="211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48"/>
      <c r="C15" s="137"/>
      <c r="D15" s="38"/>
      <c r="E15" s="210"/>
      <c r="F15" s="210"/>
      <c r="G15" s="205"/>
      <c r="H15" s="206"/>
      <c r="I15" s="205"/>
      <c r="J15" s="206"/>
      <c r="K15" s="205"/>
      <c r="L15" s="206"/>
      <c r="M15" s="211"/>
      <c r="N15" s="211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1"/>
      <c r="B16" s="48"/>
      <c r="C16" s="141"/>
      <c r="D16" s="38"/>
      <c r="E16" s="203"/>
      <c r="F16" s="204"/>
      <c r="G16" s="211"/>
      <c r="H16" s="211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35"/>
      <c r="B17" s="48"/>
      <c r="C17" s="135"/>
      <c r="D17" s="38"/>
      <c r="E17" s="203"/>
      <c r="F17" s="204"/>
      <c r="G17" s="211"/>
      <c r="H17" s="211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34"/>
      <c r="B18" s="48"/>
      <c r="C18" s="134"/>
      <c r="D18" s="38"/>
      <c r="E18" s="203"/>
      <c r="F18" s="204"/>
      <c r="G18" s="211"/>
      <c r="H18" s="211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34"/>
      <c r="B19" s="48"/>
      <c r="C19" s="134"/>
      <c r="D19" s="38"/>
      <c r="E19" s="203"/>
      <c r="F19" s="204"/>
      <c r="G19" s="211"/>
      <c r="H19" s="211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3"/>
      <c r="F20" s="204"/>
      <c r="G20" s="211"/>
      <c r="H20" s="211"/>
      <c r="I20" s="205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3"/>
      <c r="F21" s="204"/>
      <c r="G21" s="211"/>
      <c r="H21" s="211"/>
      <c r="I21" s="205"/>
      <c r="J21" s="206"/>
      <c r="K21" s="205"/>
      <c r="L21" s="206"/>
      <c r="M21" s="205"/>
      <c r="N21" s="206"/>
      <c r="O21" s="205"/>
      <c r="P21" s="206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3"/>
      <c r="F22" s="204"/>
      <c r="G22" s="211"/>
      <c r="H22" s="211"/>
      <c r="I22" s="205"/>
      <c r="J22" s="206"/>
      <c r="K22" s="205"/>
      <c r="L22" s="206"/>
      <c r="M22" s="205"/>
      <c r="N22" s="206"/>
      <c r="O22" s="205"/>
      <c r="P22" s="206"/>
      <c r="Q22" s="201"/>
      <c r="R22" s="20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5"/>
      <c r="B23" s="105"/>
      <c r="C23" s="105"/>
      <c r="D23" s="27"/>
      <c r="E23" s="203"/>
      <c r="F23" s="204"/>
      <c r="G23" s="205"/>
      <c r="H23" s="206"/>
      <c r="I23" s="205"/>
      <c r="J23" s="206"/>
      <c r="K23" s="205">
        <f>SUM(K6:K22)</f>
        <v>2</v>
      </c>
      <c r="L23" s="206"/>
      <c r="M23" s="205"/>
      <c r="N23" s="206"/>
      <c r="O23" s="205"/>
      <c r="P23" s="206"/>
      <c r="Q23" s="201"/>
      <c r="R23" s="202"/>
      <c r="S23" s="25">
        <f t="shared" si="1"/>
        <v>2</v>
      </c>
      <c r="T23" s="25">
        <f t="shared" si="0"/>
        <v>2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3"/>
      <c r="F24" s="204"/>
      <c r="G24" s="205"/>
      <c r="H24" s="206"/>
      <c r="I24" s="205"/>
      <c r="J24" s="206"/>
      <c r="K24" s="205"/>
      <c r="L24" s="206"/>
      <c r="M24" s="205"/>
      <c r="N24" s="206"/>
      <c r="O24" s="201"/>
      <c r="P24" s="202"/>
      <c r="Q24" s="201"/>
      <c r="R24" s="20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3">
        <v>8</v>
      </c>
      <c r="F25" s="204"/>
      <c r="G25" s="205"/>
      <c r="H25" s="206"/>
      <c r="I25" s="205"/>
      <c r="J25" s="206"/>
      <c r="K25" s="205"/>
      <c r="L25" s="206"/>
      <c r="M25" s="205"/>
      <c r="N25" s="206"/>
      <c r="O25" s="201"/>
      <c r="P25" s="202"/>
      <c r="Q25" s="201"/>
      <c r="R25" s="202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8</v>
      </c>
      <c r="F26" s="208"/>
      <c r="G26" s="207">
        <f>SUM(G4:G25)</f>
        <v>8</v>
      </c>
      <c r="H26" s="208"/>
      <c r="I26" s="207">
        <f>SUM(I4:I25)</f>
        <v>8</v>
      </c>
      <c r="J26" s="208"/>
      <c r="K26" s="207">
        <f>SUM(K4:K25)</f>
        <v>10</v>
      </c>
      <c r="L26" s="208"/>
      <c r="M26" s="207">
        <f>SUM(M4:M25)</f>
        <v>8</v>
      </c>
      <c r="N26" s="208"/>
      <c r="O26" s="207">
        <f>SUM(O4:O25)</f>
        <v>0</v>
      </c>
      <c r="P26" s="208"/>
      <c r="Q26" s="207">
        <f>SUM(Q4:Q25)</f>
        <v>0</v>
      </c>
      <c r="R26" s="208"/>
      <c r="S26" s="25">
        <f t="shared" si="1"/>
        <v>42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2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2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34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1">
        <v>6538</v>
      </c>
      <c r="B4" s="200" t="s">
        <v>112</v>
      </c>
      <c r="C4" s="171">
        <v>10</v>
      </c>
      <c r="D4" s="38" t="s">
        <v>72</v>
      </c>
      <c r="E4" s="203"/>
      <c r="F4" s="204"/>
      <c r="G4" s="205">
        <v>1.5</v>
      </c>
      <c r="H4" s="206"/>
      <c r="I4" s="205">
        <v>0.5</v>
      </c>
      <c r="J4" s="206"/>
      <c r="K4" s="205"/>
      <c r="L4" s="206"/>
      <c r="M4" s="205"/>
      <c r="N4" s="206"/>
      <c r="O4" s="205"/>
      <c r="P4" s="206"/>
      <c r="Q4" s="201"/>
      <c r="R4" s="202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77">
        <v>6538</v>
      </c>
      <c r="B5" s="200" t="s">
        <v>112</v>
      </c>
      <c r="C5" s="177">
        <v>11</v>
      </c>
      <c r="D5" s="38" t="s">
        <v>72</v>
      </c>
      <c r="E5" s="210"/>
      <c r="F5" s="210"/>
      <c r="G5" s="211">
        <v>6</v>
      </c>
      <c r="H5" s="211"/>
      <c r="I5" s="205">
        <v>4.5</v>
      </c>
      <c r="J5" s="206"/>
      <c r="K5" s="205"/>
      <c r="L5" s="206"/>
      <c r="M5" s="205"/>
      <c r="N5" s="206"/>
      <c r="O5" s="205"/>
      <c r="P5" s="206"/>
      <c r="Q5" s="201"/>
      <c r="R5" s="202"/>
      <c r="S5" s="25">
        <f t="shared" ref="S5:S23" si="0">E5+G5+I5+K5+M5+O5+Q5</f>
        <v>10.5</v>
      </c>
      <c r="T5" s="25">
        <f t="shared" ref="T5:T20" si="1">SUM(S5-U5-V5)</f>
        <v>10.5</v>
      </c>
      <c r="U5" s="28"/>
      <c r="V5" s="28"/>
    </row>
    <row r="6" spans="1:22" x14ac:dyDescent="0.25">
      <c r="A6" s="162">
        <v>6538</v>
      </c>
      <c r="B6" s="200" t="s">
        <v>112</v>
      </c>
      <c r="C6" s="162">
        <v>12</v>
      </c>
      <c r="D6" s="38" t="s">
        <v>72</v>
      </c>
      <c r="E6" s="210"/>
      <c r="F6" s="210"/>
      <c r="G6" s="211"/>
      <c r="H6" s="211"/>
      <c r="I6" s="211">
        <v>2.25</v>
      </c>
      <c r="J6" s="211"/>
      <c r="K6" s="211">
        <v>6.5</v>
      </c>
      <c r="L6" s="211"/>
      <c r="M6" s="211"/>
      <c r="N6" s="211"/>
      <c r="O6" s="205"/>
      <c r="P6" s="206"/>
      <c r="Q6" s="201"/>
      <c r="R6" s="202"/>
      <c r="S6" s="25">
        <f t="shared" si="0"/>
        <v>8.75</v>
      </c>
      <c r="T6" s="25">
        <f t="shared" si="1"/>
        <v>8.75</v>
      </c>
      <c r="U6" s="28"/>
      <c r="V6" s="28"/>
    </row>
    <row r="7" spans="1:22" x14ac:dyDescent="0.25">
      <c r="A7" s="192">
        <v>6520</v>
      </c>
      <c r="B7" s="200" t="s">
        <v>111</v>
      </c>
      <c r="C7" s="192">
        <v>3</v>
      </c>
      <c r="D7" s="38" t="s">
        <v>80</v>
      </c>
      <c r="E7" s="203"/>
      <c r="F7" s="204"/>
      <c r="G7" s="205"/>
      <c r="H7" s="206"/>
      <c r="I7" s="205">
        <v>0.75</v>
      </c>
      <c r="J7" s="206"/>
      <c r="K7" s="211"/>
      <c r="L7" s="211"/>
      <c r="M7" s="211"/>
      <c r="N7" s="211"/>
      <c r="O7" s="205"/>
      <c r="P7" s="206"/>
      <c r="Q7" s="201"/>
      <c r="R7" s="202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196">
        <v>6538</v>
      </c>
      <c r="B8" s="200" t="s">
        <v>112</v>
      </c>
      <c r="C8" s="196">
        <v>18</v>
      </c>
      <c r="D8" s="38" t="s">
        <v>72</v>
      </c>
      <c r="E8" s="210"/>
      <c r="F8" s="210"/>
      <c r="G8" s="211"/>
      <c r="H8" s="211"/>
      <c r="I8" s="211"/>
      <c r="J8" s="211"/>
      <c r="K8" s="211"/>
      <c r="L8" s="211"/>
      <c r="M8" s="211">
        <v>4.5</v>
      </c>
      <c r="N8" s="211"/>
      <c r="O8" s="205"/>
      <c r="P8" s="206"/>
      <c r="Q8" s="201"/>
      <c r="R8" s="202"/>
      <c r="S8" s="25">
        <f t="shared" si="0"/>
        <v>4.5</v>
      </c>
      <c r="T8" s="25">
        <f t="shared" si="1"/>
        <v>4.5</v>
      </c>
      <c r="U8" s="28"/>
      <c r="V8" s="28"/>
    </row>
    <row r="9" spans="1:22" x14ac:dyDescent="0.25">
      <c r="A9" s="179"/>
      <c r="B9" s="179"/>
      <c r="C9" s="179"/>
      <c r="D9" s="38"/>
      <c r="E9" s="210"/>
      <c r="F9" s="210"/>
      <c r="G9" s="211"/>
      <c r="H9" s="211"/>
      <c r="I9" s="211"/>
      <c r="J9" s="211"/>
      <c r="K9" s="211"/>
      <c r="L9" s="211"/>
      <c r="M9" s="211"/>
      <c r="N9" s="211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9"/>
      <c r="B10" s="179"/>
      <c r="C10" s="179"/>
      <c r="D10" s="38"/>
      <c r="E10" s="210"/>
      <c r="F10" s="210"/>
      <c r="G10" s="211"/>
      <c r="H10" s="211"/>
      <c r="I10" s="211"/>
      <c r="J10" s="211"/>
      <c r="K10" s="211"/>
      <c r="L10" s="211"/>
      <c r="M10" s="211"/>
      <c r="N10" s="211"/>
      <c r="O10" s="205"/>
      <c r="P10" s="206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9"/>
      <c r="B11" s="179"/>
      <c r="C11" s="179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9"/>
      <c r="B12" s="179"/>
      <c r="C12" s="179"/>
      <c r="D12" s="38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9"/>
      <c r="B13" s="179"/>
      <c r="C13" s="179"/>
      <c r="D13" s="38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79"/>
      <c r="B14" s="179"/>
      <c r="C14" s="179"/>
      <c r="D14" s="38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2"/>
      <c r="B15" s="48"/>
      <c r="C15" s="192"/>
      <c r="D15" s="38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9">
        <v>3600</v>
      </c>
      <c r="B18" s="99" t="s">
        <v>113</v>
      </c>
      <c r="C18" s="99"/>
      <c r="D18" s="27" t="s">
        <v>103</v>
      </c>
      <c r="E18" s="203"/>
      <c r="F18" s="204"/>
      <c r="G18" s="205"/>
      <c r="H18" s="206"/>
      <c r="I18" s="205"/>
      <c r="J18" s="206"/>
      <c r="K18" s="205">
        <v>1.5</v>
      </c>
      <c r="L18" s="206"/>
      <c r="M18" s="205"/>
      <c r="N18" s="206"/>
      <c r="O18" s="205"/>
      <c r="P18" s="206"/>
      <c r="Q18" s="201"/>
      <c r="R18" s="202"/>
      <c r="S18" s="25">
        <f t="shared" si="0"/>
        <v>1.5</v>
      </c>
      <c r="T18" s="25">
        <f t="shared" si="1"/>
        <v>1.5</v>
      </c>
      <c r="U18" s="28"/>
      <c r="V18" s="28"/>
    </row>
    <row r="19" spans="1:22" x14ac:dyDescent="0.25">
      <c r="A19" s="167">
        <v>3600</v>
      </c>
      <c r="B19" s="199" t="s">
        <v>113</v>
      </c>
      <c r="C19" s="167"/>
      <c r="D19" s="38" t="s">
        <v>102</v>
      </c>
      <c r="E19" s="203"/>
      <c r="F19" s="204"/>
      <c r="G19" s="211"/>
      <c r="H19" s="211"/>
      <c r="I19" s="205"/>
      <c r="J19" s="206"/>
      <c r="K19" s="205"/>
      <c r="L19" s="206"/>
      <c r="M19" s="205">
        <v>3.5</v>
      </c>
      <c r="N19" s="206"/>
      <c r="O19" s="205"/>
      <c r="P19" s="206"/>
      <c r="Q19" s="201"/>
      <c r="R19" s="202"/>
      <c r="S19" s="25">
        <f t="shared" si="0"/>
        <v>3.5</v>
      </c>
      <c r="T19" s="25">
        <f t="shared" si="1"/>
        <v>3.5</v>
      </c>
      <c r="U19" s="28"/>
      <c r="V19" s="28"/>
    </row>
    <row r="20" spans="1:22" x14ac:dyDescent="0.25">
      <c r="A20" s="167">
        <v>3600</v>
      </c>
      <c r="B20" s="199" t="s">
        <v>113</v>
      </c>
      <c r="C20" s="167"/>
      <c r="D20" s="38" t="s">
        <v>82</v>
      </c>
      <c r="E20" s="203"/>
      <c r="F20" s="204"/>
      <c r="G20" s="205">
        <v>0.5</v>
      </c>
      <c r="H20" s="206"/>
      <c r="I20" s="205"/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>E20+G20+I20+K20+M20+O20+Q20</f>
        <v>0.5</v>
      </c>
      <c r="T20" s="25">
        <f t="shared" si="1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3"/>
      <c r="F21" s="204"/>
      <c r="G21" s="205"/>
      <c r="H21" s="206"/>
      <c r="I21" s="205"/>
      <c r="J21" s="206"/>
      <c r="K21" s="205"/>
      <c r="L21" s="206"/>
      <c r="M21" s="205"/>
      <c r="N21" s="206"/>
      <c r="O21" s="201"/>
      <c r="P21" s="202"/>
      <c r="Q21" s="201"/>
      <c r="R21" s="202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3">
        <v>8</v>
      </c>
      <c r="F22" s="204"/>
      <c r="G22" s="205"/>
      <c r="H22" s="206"/>
      <c r="I22" s="205"/>
      <c r="J22" s="206"/>
      <c r="K22" s="205"/>
      <c r="L22" s="206"/>
      <c r="M22" s="205"/>
      <c r="N22" s="206"/>
      <c r="O22" s="201"/>
      <c r="P22" s="202"/>
      <c r="Q22" s="201"/>
      <c r="R22" s="202"/>
      <c r="S22" s="25">
        <f t="shared" si="0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7">
        <f>SUM(E4:E22)</f>
        <v>8</v>
      </c>
      <c r="F23" s="208"/>
      <c r="G23" s="207">
        <f>SUM(G4:G22)</f>
        <v>8</v>
      </c>
      <c r="H23" s="208"/>
      <c r="I23" s="207">
        <f>SUM(I4:I22)</f>
        <v>8</v>
      </c>
      <c r="J23" s="208"/>
      <c r="K23" s="207">
        <f>SUM(K6:K22)</f>
        <v>8</v>
      </c>
      <c r="L23" s="208"/>
      <c r="M23" s="207">
        <f>SUM(M4:M22)</f>
        <v>8</v>
      </c>
      <c r="N23" s="208"/>
      <c r="O23" s="207">
        <f>SUM(O4:O22)</f>
        <v>0</v>
      </c>
      <c r="P23" s="208"/>
      <c r="Q23" s="207">
        <f>SUM(Q4:Q22)</f>
        <v>0</v>
      </c>
      <c r="R23" s="208"/>
      <c r="S23" s="25">
        <f t="shared" si="0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5.5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08.01.17</v>
      </c>
      <c r="B2" s="56"/>
      <c r="C2" s="56"/>
      <c r="D2" s="5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88">
        <v>6519</v>
      </c>
      <c r="B4" s="200" t="s">
        <v>114</v>
      </c>
      <c r="C4" s="188">
        <v>14</v>
      </c>
      <c r="D4" s="38" t="s">
        <v>73</v>
      </c>
      <c r="E4" s="210"/>
      <c r="F4" s="210"/>
      <c r="G4" s="211">
        <v>8</v>
      </c>
      <c r="H4" s="211"/>
      <c r="I4" s="211">
        <v>5</v>
      </c>
      <c r="J4" s="211"/>
      <c r="K4" s="211">
        <v>7.5</v>
      </c>
      <c r="L4" s="211"/>
      <c r="M4" s="211">
        <v>2</v>
      </c>
      <c r="N4" s="211"/>
      <c r="O4" s="205"/>
      <c r="P4" s="206"/>
      <c r="Q4" s="201"/>
      <c r="R4" s="202"/>
      <c r="S4" s="25">
        <f>E4+G4+I4+K4+M4+O4+Q4</f>
        <v>22.5</v>
      </c>
      <c r="T4" s="25">
        <f>SUM(S4-U4-V4)</f>
        <v>22.5</v>
      </c>
      <c r="U4" s="28"/>
      <c r="V4" s="28"/>
    </row>
    <row r="5" spans="1:22" x14ac:dyDescent="0.25">
      <c r="A5" s="172">
        <v>6429</v>
      </c>
      <c r="B5" s="200" t="s">
        <v>115</v>
      </c>
      <c r="C5" s="172">
        <v>9</v>
      </c>
      <c r="D5" s="38" t="s">
        <v>80</v>
      </c>
      <c r="E5" s="210"/>
      <c r="F5" s="210"/>
      <c r="G5" s="211"/>
      <c r="H5" s="211"/>
      <c r="I5" s="211">
        <v>3</v>
      </c>
      <c r="J5" s="211"/>
      <c r="K5" s="211">
        <v>0.5</v>
      </c>
      <c r="L5" s="211"/>
      <c r="M5" s="211">
        <v>5.5</v>
      </c>
      <c r="N5" s="211"/>
      <c r="O5" s="205"/>
      <c r="P5" s="206"/>
      <c r="Q5" s="201"/>
      <c r="R5" s="202"/>
      <c r="S5" s="25">
        <f t="shared" ref="S5:S20" si="0">E5+G5+I5+K5+M5+O5+Q5</f>
        <v>9</v>
      </c>
      <c r="T5" s="25">
        <f t="shared" ref="T5:T17" si="1">SUM(S5-U5-V5)</f>
        <v>9</v>
      </c>
      <c r="U5" s="28"/>
      <c r="V5" s="28"/>
    </row>
    <row r="6" spans="1:22" x14ac:dyDescent="0.25">
      <c r="A6" s="166">
        <v>6538</v>
      </c>
      <c r="B6" s="200" t="s">
        <v>112</v>
      </c>
      <c r="C6" s="166">
        <v>10</v>
      </c>
      <c r="D6" s="38" t="s">
        <v>72</v>
      </c>
      <c r="E6" s="210"/>
      <c r="F6" s="210"/>
      <c r="G6" s="211"/>
      <c r="H6" s="211"/>
      <c r="I6" s="213"/>
      <c r="J6" s="206"/>
      <c r="K6" s="213"/>
      <c r="L6" s="206"/>
      <c r="M6" s="213">
        <v>0.5</v>
      </c>
      <c r="N6" s="206"/>
      <c r="O6" s="205"/>
      <c r="P6" s="206"/>
      <c r="Q6" s="201"/>
      <c r="R6" s="202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75"/>
      <c r="B7" s="48"/>
      <c r="C7" s="175"/>
      <c r="D7" s="38"/>
      <c r="E7" s="210"/>
      <c r="F7" s="210"/>
      <c r="G7" s="211"/>
      <c r="H7" s="211"/>
      <c r="I7" s="213"/>
      <c r="J7" s="206"/>
      <c r="K7" s="205"/>
      <c r="L7" s="206"/>
      <c r="M7" s="205"/>
      <c r="N7" s="206"/>
      <c r="O7" s="205"/>
      <c r="P7" s="206"/>
      <c r="Q7" s="201"/>
      <c r="R7" s="20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8"/>
      <c r="B8" s="48"/>
      <c r="C8" s="158"/>
      <c r="D8" s="38"/>
      <c r="E8" s="210"/>
      <c r="F8" s="210"/>
      <c r="G8" s="211"/>
      <c r="H8" s="211"/>
      <c r="I8" s="213"/>
      <c r="J8" s="206"/>
      <c r="K8" s="213"/>
      <c r="L8" s="206"/>
      <c r="M8" s="213"/>
      <c r="N8" s="206"/>
      <c r="O8" s="205"/>
      <c r="P8" s="206"/>
      <c r="Q8" s="201"/>
      <c r="R8" s="20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28"/>
      <c r="B9" s="48"/>
      <c r="C9" s="128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8"/>
      <c r="B10" s="48"/>
      <c r="C10" s="138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3"/>
      <c r="F12" s="204"/>
      <c r="G12" s="205"/>
      <c r="H12" s="206"/>
      <c r="I12" s="205"/>
      <c r="J12" s="206"/>
      <c r="K12" s="205"/>
      <c r="L12" s="206"/>
      <c r="M12" s="214"/>
      <c r="N12" s="215"/>
      <c r="O12" s="205"/>
      <c r="P12" s="206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203"/>
      <c r="F13" s="204"/>
      <c r="G13" s="205"/>
      <c r="H13" s="206"/>
      <c r="I13" s="205"/>
      <c r="J13" s="206"/>
      <c r="K13" s="205"/>
      <c r="L13" s="206"/>
      <c r="M13" s="214"/>
      <c r="N13" s="215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3"/>
      <c r="F14" s="204"/>
      <c r="G14" s="205"/>
      <c r="H14" s="206"/>
      <c r="I14" s="205"/>
      <c r="J14" s="206"/>
      <c r="K14" s="205"/>
      <c r="L14" s="206"/>
      <c r="M14" s="214"/>
      <c r="N14" s="215"/>
      <c r="O14" s="205"/>
      <c r="P14" s="206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5"/>
      <c r="H15" s="206"/>
      <c r="I15" s="205"/>
      <c r="J15" s="206"/>
      <c r="K15" s="205"/>
      <c r="L15" s="206"/>
      <c r="M15" s="214"/>
      <c r="N15" s="215"/>
      <c r="O15" s="205"/>
      <c r="P15" s="206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56"/>
      <c r="B16" s="156"/>
      <c r="C16" s="156"/>
      <c r="D16" s="38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5"/>
      <c r="B17" s="145"/>
      <c r="C17" s="145"/>
      <c r="D17" s="38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1"/>
      <c r="P18" s="202"/>
      <c r="Q18" s="201"/>
      <c r="R18" s="20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1"/>
      <c r="P19" s="202"/>
      <c r="Q19" s="201"/>
      <c r="R19" s="202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3"/>
      <c r="N21" s="11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15"/>
      <c r="N22" s="115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08.01.17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88">
        <v>6520</v>
      </c>
      <c r="B4" s="200" t="s">
        <v>111</v>
      </c>
      <c r="C4" s="188">
        <v>3</v>
      </c>
      <c r="D4" s="38" t="s">
        <v>80</v>
      </c>
      <c r="E4" s="210"/>
      <c r="F4" s="210"/>
      <c r="G4" s="211">
        <v>8</v>
      </c>
      <c r="H4" s="211"/>
      <c r="I4" s="211">
        <v>6</v>
      </c>
      <c r="J4" s="211"/>
      <c r="K4" s="211"/>
      <c r="L4" s="211"/>
      <c r="M4" s="211"/>
      <c r="N4" s="211"/>
      <c r="O4" s="205"/>
      <c r="P4" s="206"/>
      <c r="Q4" s="201"/>
      <c r="R4" s="202"/>
      <c r="S4" s="25">
        <f>E4+G4+I4+K4+M4+O4+Q4</f>
        <v>14</v>
      </c>
      <c r="T4" s="25">
        <f>SUM(S4-U4-V4)</f>
        <v>14</v>
      </c>
      <c r="U4" s="28"/>
      <c r="V4" s="28"/>
    </row>
    <row r="5" spans="1:22" x14ac:dyDescent="0.25">
      <c r="A5" s="184">
        <v>6519</v>
      </c>
      <c r="B5" s="200" t="s">
        <v>114</v>
      </c>
      <c r="C5" s="184">
        <v>191</v>
      </c>
      <c r="D5" s="38" t="s">
        <v>94</v>
      </c>
      <c r="E5" s="210"/>
      <c r="F5" s="210"/>
      <c r="G5" s="211"/>
      <c r="H5" s="211"/>
      <c r="I5" s="211">
        <v>1.5</v>
      </c>
      <c r="J5" s="211"/>
      <c r="K5" s="211">
        <v>6</v>
      </c>
      <c r="L5" s="211"/>
      <c r="M5" s="213"/>
      <c r="N5" s="206"/>
      <c r="O5" s="205"/>
      <c r="P5" s="206"/>
      <c r="Q5" s="201"/>
      <c r="R5" s="202"/>
      <c r="S5" s="25">
        <f>E5+G5+I5+K5+M5+O5+Q5</f>
        <v>7.5</v>
      </c>
      <c r="T5" s="25">
        <f>SUM(S5-U5-V5)</f>
        <v>7.5</v>
      </c>
      <c r="U5" s="28"/>
      <c r="V5" s="28"/>
    </row>
    <row r="6" spans="1:22" x14ac:dyDescent="0.25">
      <c r="A6" s="192">
        <v>6429</v>
      </c>
      <c r="B6" s="200" t="s">
        <v>115</v>
      </c>
      <c r="C6" s="192">
        <v>9</v>
      </c>
      <c r="D6" s="38" t="s">
        <v>80</v>
      </c>
      <c r="E6" s="210"/>
      <c r="F6" s="210"/>
      <c r="G6" s="205"/>
      <c r="H6" s="206"/>
      <c r="I6" s="205">
        <v>0.5</v>
      </c>
      <c r="J6" s="206"/>
      <c r="K6" s="205">
        <v>2</v>
      </c>
      <c r="L6" s="206"/>
      <c r="M6" s="205">
        <v>5</v>
      </c>
      <c r="N6" s="206"/>
      <c r="O6" s="205"/>
      <c r="P6" s="206"/>
      <c r="Q6" s="201"/>
      <c r="R6" s="202"/>
      <c r="S6" s="25">
        <f>E6+G6+I6+K6+M6+O6+Q6</f>
        <v>7.5</v>
      </c>
      <c r="T6" s="25">
        <f>SUM(S6-U6-V6)</f>
        <v>7.5</v>
      </c>
      <c r="U6" s="28"/>
      <c r="V6" s="28"/>
    </row>
    <row r="7" spans="1:22" x14ac:dyDescent="0.25">
      <c r="A7" s="166"/>
      <c r="B7" s="48"/>
      <c r="C7" s="166"/>
      <c r="D7" s="38"/>
      <c r="E7" s="210"/>
      <c r="F7" s="210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9"/>
      <c r="B8" s="48"/>
      <c r="C8" s="169"/>
      <c r="D8" s="38"/>
      <c r="E8" s="210"/>
      <c r="F8" s="210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1"/>
      <c r="R18" s="20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1"/>
      <c r="R19" s="202"/>
      <c r="S19" s="25">
        <f t="shared" si="0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5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10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6" sqref="B6: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08.01.17</v>
      </c>
      <c r="B2" s="67"/>
      <c r="C2" s="67"/>
      <c r="D2" s="67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18.3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113</v>
      </c>
      <c r="C4" s="48"/>
      <c r="D4" s="38" t="s">
        <v>75</v>
      </c>
      <c r="E4" s="210"/>
      <c r="F4" s="210"/>
      <c r="G4" s="211">
        <v>8</v>
      </c>
      <c r="H4" s="211"/>
      <c r="I4" s="211"/>
      <c r="J4" s="211"/>
      <c r="K4" s="211">
        <v>8</v>
      </c>
      <c r="L4" s="211"/>
      <c r="M4" s="211">
        <v>8</v>
      </c>
      <c r="N4" s="211"/>
      <c r="O4" s="205"/>
      <c r="P4" s="206"/>
      <c r="Q4" s="201"/>
      <c r="R4" s="20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50">
        <v>3600</v>
      </c>
      <c r="B5" s="48" t="s">
        <v>113</v>
      </c>
      <c r="C5" s="150"/>
      <c r="D5" s="38" t="s">
        <v>91</v>
      </c>
      <c r="E5" s="203"/>
      <c r="F5" s="204"/>
      <c r="G5" s="205"/>
      <c r="H5" s="206"/>
      <c r="I5" s="205">
        <v>10</v>
      </c>
      <c r="J5" s="206"/>
      <c r="K5" s="205"/>
      <c r="L5" s="206"/>
      <c r="M5" s="205"/>
      <c r="N5" s="206"/>
      <c r="O5" s="205"/>
      <c r="P5" s="206"/>
      <c r="Q5" s="201"/>
      <c r="R5" s="202"/>
      <c r="S5" s="25">
        <f t="shared" ref="S5:S20" si="1">E5+G5+I5+K5+M5+O5+Q5</f>
        <v>10</v>
      </c>
      <c r="T5" s="25">
        <f t="shared" si="0"/>
        <v>8</v>
      </c>
      <c r="U5" s="28">
        <v>2</v>
      </c>
      <c r="V5" s="28"/>
    </row>
    <row r="6" spans="1:22" x14ac:dyDescent="0.25">
      <c r="A6" s="150"/>
      <c r="B6" s="149"/>
      <c r="C6" s="149"/>
      <c r="D6" s="38"/>
      <c r="E6" s="203"/>
      <c r="F6" s="204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7"/>
      <c r="B7" s="120"/>
      <c r="C7" s="120"/>
      <c r="D7" s="38"/>
      <c r="E7" s="203"/>
      <c r="F7" s="204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7"/>
      <c r="B8" s="146"/>
      <c r="C8" s="146"/>
      <c r="D8" s="38"/>
      <c r="E8" s="203"/>
      <c r="F8" s="204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7"/>
      <c r="B9" s="146"/>
      <c r="C9" s="146"/>
      <c r="D9" s="38"/>
      <c r="E9" s="203"/>
      <c r="F9" s="204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7"/>
      <c r="B10" s="48"/>
      <c r="C10" s="147"/>
      <c r="D10" s="38"/>
      <c r="E10" s="203"/>
      <c r="F10" s="20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03"/>
      <c r="F11" s="20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03"/>
      <c r="F12" s="20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03"/>
      <c r="F13" s="20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03"/>
      <c r="F14" s="20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03"/>
      <c r="F15" s="20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03"/>
      <c r="F16" s="204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3"/>
      <c r="B17" s="93"/>
      <c r="C17" s="93"/>
      <c r="D17" s="27"/>
      <c r="E17" s="203"/>
      <c r="F17" s="204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5"/>
      <c r="H18" s="206"/>
      <c r="I18" s="205"/>
      <c r="J18" s="206"/>
      <c r="K18" s="205"/>
      <c r="L18" s="206"/>
      <c r="M18" s="205"/>
      <c r="N18" s="206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>
        <v>8</v>
      </c>
      <c r="F19" s="204"/>
      <c r="G19" s="205"/>
      <c r="H19" s="206"/>
      <c r="I19" s="205"/>
      <c r="J19" s="206"/>
      <c r="K19" s="205"/>
      <c r="L19" s="206"/>
      <c r="M19" s="205"/>
      <c r="N19" s="206"/>
      <c r="O19" s="201"/>
      <c r="P19" s="202"/>
      <c r="Q19" s="201"/>
      <c r="R19" s="202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10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2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2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2</v>
      </c>
      <c r="D26" s="33"/>
      <c r="I26" s="44">
        <v>34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M15" sqref="G15:N2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08.01.17</v>
      </c>
      <c r="B2" s="132"/>
      <c r="C2" s="132"/>
      <c r="D2" s="132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8"/>
      <c r="F3" s="14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39"/>
      <c r="P3" s="24"/>
      <c r="Q3" s="24"/>
      <c r="R3" s="24"/>
      <c r="S3" s="25"/>
      <c r="T3" s="25"/>
      <c r="U3" s="26"/>
      <c r="V3" s="26"/>
    </row>
    <row r="4" spans="1:22" x14ac:dyDescent="0.25">
      <c r="A4" s="188">
        <v>6520</v>
      </c>
      <c r="B4" s="200" t="s">
        <v>114</v>
      </c>
      <c r="C4" s="188">
        <v>3</v>
      </c>
      <c r="D4" s="38" t="s">
        <v>80</v>
      </c>
      <c r="E4" s="210"/>
      <c r="F4" s="210"/>
      <c r="G4" s="211">
        <v>7</v>
      </c>
      <c r="H4" s="211"/>
      <c r="I4" s="211">
        <v>5.5</v>
      </c>
      <c r="J4" s="211"/>
      <c r="K4" s="211"/>
      <c r="L4" s="211"/>
      <c r="M4" s="211"/>
      <c r="N4" s="211"/>
      <c r="O4" s="205"/>
      <c r="P4" s="206"/>
      <c r="Q4" s="201"/>
      <c r="R4" s="202"/>
      <c r="S4" s="25">
        <f>E4+G4+I4+K4+M4+O4+Q4</f>
        <v>12.5</v>
      </c>
      <c r="T4" s="25">
        <f t="shared" ref="T4:T21" si="0">SUM(S4-U4-V4)</f>
        <v>12.5</v>
      </c>
      <c r="U4" s="28"/>
      <c r="V4" s="28"/>
    </row>
    <row r="5" spans="1:22" x14ac:dyDescent="0.25">
      <c r="A5" s="160">
        <v>6519</v>
      </c>
      <c r="B5" s="200" t="s">
        <v>111</v>
      </c>
      <c r="C5" s="160">
        <v>15</v>
      </c>
      <c r="D5" s="38" t="s">
        <v>86</v>
      </c>
      <c r="E5" s="203"/>
      <c r="F5" s="204"/>
      <c r="G5" s="205"/>
      <c r="H5" s="206"/>
      <c r="I5" s="205">
        <v>2</v>
      </c>
      <c r="J5" s="206"/>
      <c r="K5" s="205">
        <v>7</v>
      </c>
      <c r="L5" s="206"/>
      <c r="M5" s="205"/>
      <c r="N5" s="206"/>
      <c r="O5" s="205"/>
      <c r="P5" s="206"/>
      <c r="Q5" s="201"/>
      <c r="R5" s="202"/>
      <c r="S5" s="25">
        <f t="shared" ref="S5:S24" si="1">E5+G5+I5+K5+M5+O5+Q5</f>
        <v>9</v>
      </c>
      <c r="T5" s="25">
        <f t="shared" si="0"/>
        <v>9</v>
      </c>
      <c r="U5" s="28"/>
      <c r="V5" s="28"/>
    </row>
    <row r="6" spans="1:22" x14ac:dyDescent="0.25">
      <c r="A6" s="161"/>
      <c r="B6" s="48"/>
      <c r="C6" s="161"/>
      <c r="D6" s="38"/>
      <c r="E6" s="210"/>
      <c r="F6" s="210"/>
      <c r="G6" s="211"/>
      <c r="H6" s="211"/>
      <c r="I6" s="211"/>
      <c r="J6" s="211"/>
      <c r="K6" s="211"/>
      <c r="L6" s="211"/>
      <c r="M6" s="211"/>
      <c r="N6" s="211"/>
      <c r="O6" s="205"/>
      <c r="P6" s="206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1"/>
      <c r="B7" s="48"/>
      <c r="C7" s="161"/>
      <c r="D7" s="38"/>
      <c r="E7" s="210"/>
      <c r="F7" s="210"/>
      <c r="G7" s="211"/>
      <c r="H7" s="211"/>
      <c r="I7" s="211"/>
      <c r="J7" s="211"/>
      <c r="K7" s="211"/>
      <c r="L7" s="211"/>
      <c r="M7" s="211"/>
      <c r="N7" s="211"/>
      <c r="O7" s="205"/>
      <c r="P7" s="206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1"/>
      <c r="B8" s="48"/>
      <c r="C8" s="161"/>
      <c r="D8" s="38"/>
      <c r="E8" s="210"/>
      <c r="F8" s="210"/>
      <c r="G8" s="211"/>
      <c r="H8" s="211"/>
      <c r="I8" s="211"/>
      <c r="J8" s="211"/>
      <c r="K8" s="211"/>
      <c r="L8" s="211"/>
      <c r="M8" s="211"/>
      <c r="N8" s="211"/>
      <c r="O8" s="205"/>
      <c r="P8" s="206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1"/>
      <c r="B9" s="48"/>
      <c r="C9" s="161"/>
      <c r="D9" s="38"/>
      <c r="E9" s="210"/>
      <c r="F9" s="210"/>
      <c r="G9" s="211"/>
      <c r="H9" s="211"/>
      <c r="I9" s="211"/>
      <c r="J9" s="211"/>
      <c r="K9" s="211"/>
      <c r="L9" s="211"/>
      <c r="M9" s="211"/>
      <c r="N9" s="211"/>
      <c r="O9" s="205"/>
      <c r="P9" s="206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1"/>
      <c r="B10" s="48"/>
      <c r="C10" s="161"/>
      <c r="D10" s="38"/>
      <c r="E10" s="210"/>
      <c r="F10" s="210"/>
      <c r="G10" s="211"/>
      <c r="H10" s="211"/>
      <c r="I10" s="211"/>
      <c r="J10" s="211"/>
      <c r="K10" s="211"/>
      <c r="L10" s="211"/>
      <c r="M10" s="211"/>
      <c r="N10" s="211"/>
      <c r="O10" s="205"/>
      <c r="P10" s="206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210"/>
      <c r="F11" s="210"/>
      <c r="G11" s="211"/>
      <c r="H11" s="211"/>
      <c r="I11" s="211"/>
      <c r="J11" s="211"/>
      <c r="K11" s="211"/>
      <c r="L11" s="211"/>
      <c r="M11" s="211"/>
      <c r="N11" s="211"/>
      <c r="O11" s="205"/>
      <c r="P11" s="206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3"/>
      <c r="B12" s="48"/>
      <c r="C12" s="163"/>
      <c r="D12" s="38"/>
      <c r="E12" s="210"/>
      <c r="F12" s="210"/>
      <c r="G12" s="211"/>
      <c r="H12" s="211"/>
      <c r="I12" s="211"/>
      <c r="J12" s="211"/>
      <c r="K12" s="211"/>
      <c r="L12" s="211"/>
      <c r="M12" s="211"/>
      <c r="N12" s="211"/>
      <c r="O12" s="205"/>
      <c r="P12" s="206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3"/>
      <c r="B13" s="48"/>
      <c r="C13" s="163"/>
      <c r="D13" s="38"/>
      <c r="E13" s="210"/>
      <c r="F13" s="210"/>
      <c r="G13" s="211"/>
      <c r="H13" s="211"/>
      <c r="I13" s="211"/>
      <c r="J13" s="211"/>
      <c r="K13" s="211"/>
      <c r="L13" s="211"/>
      <c r="M13" s="211"/>
      <c r="N13" s="211"/>
      <c r="O13" s="205"/>
      <c r="P13" s="206"/>
      <c r="Q13" s="201"/>
      <c r="R13" s="20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7"/>
      <c r="B14" s="48"/>
      <c r="C14" s="137"/>
      <c r="D14" s="38"/>
      <c r="E14" s="210"/>
      <c r="F14" s="210"/>
      <c r="G14" s="211"/>
      <c r="H14" s="211"/>
      <c r="I14" s="211"/>
      <c r="J14" s="211"/>
      <c r="K14" s="211"/>
      <c r="L14" s="211"/>
      <c r="M14" s="211"/>
      <c r="N14" s="211"/>
      <c r="O14" s="205"/>
      <c r="P14" s="206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7">
        <v>3600</v>
      </c>
      <c r="B15" s="48" t="s">
        <v>113</v>
      </c>
      <c r="C15" s="197"/>
      <c r="D15" s="38" t="s">
        <v>76</v>
      </c>
      <c r="E15" s="203"/>
      <c r="F15" s="204"/>
      <c r="G15" s="205"/>
      <c r="H15" s="206"/>
      <c r="I15" s="205"/>
      <c r="J15" s="206"/>
      <c r="K15" s="205"/>
      <c r="L15" s="206"/>
      <c r="M15" s="205">
        <v>1</v>
      </c>
      <c r="N15" s="206"/>
      <c r="O15" s="205"/>
      <c r="P15" s="206"/>
      <c r="Q15" s="201"/>
      <c r="R15" s="202"/>
      <c r="S15" s="25">
        <f t="shared" si="1"/>
        <v>1</v>
      </c>
      <c r="T15" s="25">
        <f t="shared" si="0"/>
        <v>1</v>
      </c>
      <c r="U15" s="28"/>
      <c r="V15" s="28"/>
    </row>
    <row r="16" spans="1:22" x14ac:dyDescent="0.25">
      <c r="A16" s="135">
        <v>3600</v>
      </c>
      <c r="B16" s="48" t="s">
        <v>113</v>
      </c>
      <c r="C16" s="135"/>
      <c r="D16" s="38" t="s">
        <v>109</v>
      </c>
      <c r="E16" s="203"/>
      <c r="F16" s="204"/>
      <c r="G16" s="205"/>
      <c r="H16" s="206"/>
      <c r="I16" s="205"/>
      <c r="J16" s="206"/>
      <c r="K16" s="205"/>
      <c r="L16" s="206"/>
      <c r="M16" s="205">
        <v>1</v>
      </c>
      <c r="N16" s="206"/>
      <c r="O16" s="205"/>
      <c r="P16" s="206"/>
      <c r="Q16" s="201"/>
      <c r="R16" s="202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135">
        <v>3600</v>
      </c>
      <c r="B17" s="48" t="s">
        <v>113</v>
      </c>
      <c r="C17" s="135"/>
      <c r="D17" s="38" t="s">
        <v>108</v>
      </c>
      <c r="E17" s="203"/>
      <c r="F17" s="204"/>
      <c r="G17" s="205"/>
      <c r="H17" s="206"/>
      <c r="I17" s="205"/>
      <c r="J17" s="206"/>
      <c r="K17" s="205"/>
      <c r="L17" s="206"/>
      <c r="M17" s="205">
        <v>3.5</v>
      </c>
      <c r="N17" s="206"/>
      <c r="O17" s="205"/>
      <c r="P17" s="206"/>
      <c r="Q17" s="201"/>
      <c r="R17" s="202"/>
      <c r="S17" s="25">
        <f>E17+G17+I17+K17+M17+O17+Q17</f>
        <v>3.5</v>
      </c>
      <c r="T17" s="25">
        <f>SUM(S17-U17-V17)</f>
        <v>3.5</v>
      </c>
      <c r="U17" s="28"/>
      <c r="V17" s="28"/>
    </row>
    <row r="18" spans="1:22" x14ac:dyDescent="0.25">
      <c r="A18" s="158">
        <v>3600</v>
      </c>
      <c r="B18" s="48" t="s">
        <v>113</v>
      </c>
      <c r="C18" s="158"/>
      <c r="D18" s="27" t="s">
        <v>107</v>
      </c>
      <c r="E18" s="203"/>
      <c r="F18" s="204"/>
      <c r="G18" s="205"/>
      <c r="H18" s="206"/>
      <c r="I18" s="205"/>
      <c r="J18" s="206"/>
      <c r="K18" s="205"/>
      <c r="L18" s="206"/>
      <c r="M18" s="205">
        <v>2.5</v>
      </c>
      <c r="N18" s="206"/>
      <c r="O18" s="205"/>
      <c r="P18" s="206"/>
      <c r="Q18" s="201"/>
      <c r="R18" s="202"/>
      <c r="S18" s="25">
        <f t="shared" si="1"/>
        <v>2.5</v>
      </c>
      <c r="T18" s="25">
        <f t="shared" si="0"/>
        <v>2.5</v>
      </c>
      <c r="U18" s="28"/>
      <c r="V18" s="28"/>
    </row>
    <row r="19" spans="1:22" x14ac:dyDescent="0.25">
      <c r="A19" s="193">
        <v>3600</v>
      </c>
      <c r="B19" s="48" t="s">
        <v>113</v>
      </c>
      <c r="C19" s="193"/>
      <c r="D19" s="38" t="s">
        <v>95</v>
      </c>
      <c r="E19" s="203"/>
      <c r="F19" s="204"/>
      <c r="G19" s="205"/>
      <c r="H19" s="206"/>
      <c r="I19" s="205"/>
      <c r="J19" s="206"/>
      <c r="K19" s="205">
        <v>1</v>
      </c>
      <c r="L19" s="206"/>
      <c r="M19" s="205"/>
      <c r="N19" s="206"/>
      <c r="O19" s="205"/>
      <c r="P19" s="206"/>
      <c r="Q19" s="201"/>
      <c r="R19" s="202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49">
        <v>3600</v>
      </c>
      <c r="B20" s="48" t="s">
        <v>113</v>
      </c>
      <c r="C20" s="149"/>
      <c r="D20" s="38" t="s">
        <v>87</v>
      </c>
      <c r="E20" s="203"/>
      <c r="F20" s="204"/>
      <c r="G20" s="205"/>
      <c r="H20" s="206"/>
      <c r="I20" s="205">
        <v>0.5</v>
      </c>
      <c r="J20" s="206"/>
      <c r="K20" s="205"/>
      <c r="L20" s="206"/>
      <c r="M20" s="205"/>
      <c r="N20" s="206"/>
      <c r="O20" s="205"/>
      <c r="P20" s="206"/>
      <c r="Q20" s="201"/>
      <c r="R20" s="202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85">
        <v>3600</v>
      </c>
      <c r="B21" s="48" t="s">
        <v>113</v>
      </c>
      <c r="C21" s="185"/>
      <c r="D21" s="38" t="s">
        <v>82</v>
      </c>
      <c r="E21" s="203"/>
      <c r="F21" s="204"/>
      <c r="G21" s="205">
        <v>1</v>
      </c>
      <c r="H21" s="206"/>
      <c r="I21" s="205"/>
      <c r="J21" s="206"/>
      <c r="K21" s="205"/>
      <c r="L21" s="206"/>
      <c r="M21" s="205"/>
      <c r="N21" s="206"/>
      <c r="O21" s="205"/>
      <c r="P21" s="206"/>
      <c r="Q21" s="201"/>
      <c r="R21" s="202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3"/>
      <c r="F22" s="204"/>
      <c r="G22" s="205"/>
      <c r="H22" s="206"/>
      <c r="I22" s="205"/>
      <c r="J22" s="206"/>
      <c r="K22" s="205"/>
      <c r="L22" s="206"/>
      <c r="M22" s="205"/>
      <c r="N22" s="206"/>
      <c r="O22" s="201"/>
      <c r="P22" s="202"/>
      <c r="Q22" s="201"/>
      <c r="R22" s="20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3">
        <v>8</v>
      </c>
      <c r="F23" s="204"/>
      <c r="G23" s="205"/>
      <c r="H23" s="206"/>
      <c r="I23" s="205"/>
      <c r="J23" s="206"/>
      <c r="K23" s="205">
        <f>SUM(K6:K22)</f>
        <v>1</v>
      </c>
      <c r="L23" s="206"/>
      <c r="M23" s="205"/>
      <c r="N23" s="206"/>
      <c r="O23" s="201"/>
      <c r="P23" s="202"/>
      <c r="Q23" s="201"/>
      <c r="R23" s="202"/>
      <c r="S23" s="25">
        <f t="shared" si="1"/>
        <v>9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8</v>
      </c>
      <c r="H24" s="208"/>
      <c r="I24" s="207">
        <f>SUM(I4:I23)</f>
        <v>8</v>
      </c>
      <c r="J24" s="208"/>
      <c r="K24" s="207">
        <f>SUM(K4:K23)</f>
        <v>9</v>
      </c>
      <c r="L24" s="208"/>
      <c r="M24" s="207">
        <f>SUM(M4:M23)</f>
        <v>8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30"/>
      <c r="F25" s="131">
        <v>8</v>
      </c>
      <c r="G25" s="130"/>
      <c r="H25" s="131">
        <v>8</v>
      </c>
      <c r="I25" s="130"/>
      <c r="J25" s="131">
        <v>8</v>
      </c>
      <c r="K25" s="130"/>
      <c r="L25" s="131">
        <v>8</v>
      </c>
      <c r="M25" s="130"/>
      <c r="N25" s="131">
        <v>8</v>
      </c>
      <c r="O25" s="130"/>
      <c r="P25" s="131"/>
      <c r="Q25" s="130"/>
      <c r="R25" s="1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</v>
      </c>
    </row>
    <row r="34" spans="1:7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2017-01-09T10:11:23Z</cp:lastPrinted>
  <dcterms:created xsi:type="dcterms:W3CDTF">2010-01-14T13:00:57Z</dcterms:created>
  <dcterms:modified xsi:type="dcterms:W3CDTF">2017-05-22T14:36:16Z</dcterms:modified>
</cp:coreProperties>
</file>