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0" windowWidth="24000" windowHeight="9885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Kendrick" sheetId="1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12"/>
  <c r="K23" i="9"/>
  <c r="K23" i="34"/>
  <c r="K23" i="6"/>
  <c r="K23" i="17"/>
  <c r="K23" i="16"/>
  <c r="K23" i="24"/>
  <c r="K23" i="30"/>
  <c r="K23" i="18"/>
  <c r="K23" i="5"/>
  <c r="K23" i="29"/>
  <c r="K23" i="1"/>
  <c r="S28" i="17" l="1"/>
  <c r="T28" i="17" s="1"/>
  <c r="S27" i="17"/>
  <c r="T27" i="17"/>
  <c r="S26" i="17"/>
  <c r="T26" i="17"/>
  <c r="S25" i="17"/>
  <c r="T25" i="17"/>
  <c r="S24" i="17"/>
  <c r="T24" i="17"/>
  <c r="S23" i="17"/>
  <c r="T23" i="17" s="1"/>
  <c r="S22" i="17"/>
  <c r="T22" i="17"/>
  <c r="S21" i="17"/>
  <c r="T21" i="17"/>
  <c r="S20" i="17"/>
  <c r="T20" i="17"/>
  <c r="S22" i="34"/>
  <c r="T22" i="34"/>
  <c r="S21" i="34"/>
  <c r="T21" i="34"/>
  <c r="S20" i="34"/>
  <c r="T20" i="34"/>
  <c r="S19" i="34"/>
  <c r="T19" i="34"/>
  <c r="S18" i="34"/>
  <c r="T18" i="34"/>
  <c r="S19" i="17"/>
  <c r="T19" i="17"/>
  <c r="E32" i="34"/>
  <c r="F34" i="34"/>
  <c r="H16" i="1"/>
  <c r="I16" i="1"/>
  <c r="K16" i="1"/>
  <c r="E18" i="1"/>
  <c r="S11" i="18"/>
  <c r="T11" i="18"/>
  <c r="S10" i="18"/>
  <c r="T10" i="18"/>
  <c r="S9" i="18"/>
  <c r="T9" i="18"/>
  <c r="S8" i="18"/>
  <c r="T8" i="18"/>
  <c r="S7" i="18"/>
  <c r="T7" i="18"/>
  <c r="S6" i="18"/>
  <c r="T6" i="18"/>
  <c r="S5" i="18"/>
  <c r="T5" i="18"/>
  <c r="S4" i="18"/>
  <c r="T4" i="18"/>
  <c r="S17" i="17"/>
  <c r="T17" i="17"/>
  <c r="S18" i="17"/>
  <c r="T18" i="17"/>
  <c r="S15" i="17"/>
  <c r="T15" i="17"/>
  <c r="S14" i="17"/>
  <c r="T14" i="17"/>
  <c r="S13" i="17"/>
  <c r="T13" i="17"/>
  <c r="S24" i="34"/>
  <c r="T24" i="34"/>
  <c r="S23" i="34"/>
  <c r="T23" i="34" s="1"/>
  <c r="S17" i="34"/>
  <c r="T17" i="34"/>
  <c r="S16" i="34"/>
  <c r="T16" i="34"/>
  <c r="S15" i="34"/>
  <c r="T15" i="34"/>
  <c r="S17" i="39"/>
  <c r="T17" i="39"/>
  <c r="S18" i="39"/>
  <c r="T18" i="39"/>
  <c r="S16" i="39"/>
  <c r="T16" i="39"/>
  <c r="S15" i="39"/>
  <c r="T15" i="39"/>
  <c r="S19" i="39"/>
  <c r="T19" i="39"/>
  <c r="S14" i="39"/>
  <c r="T14" i="39"/>
  <c r="S13" i="39"/>
  <c r="T13" i="39"/>
  <c r="K12" i="1"/>
  <c r="S4" i="30"/>
  <c r="T4" i="30" s="1"/>
  <c r="I24" i="30"/>
  <c r="J26" i="30" s="1"/>
  <c r="M20" i="38"/>
  <c r="N22" i="38" s="1"/>
  <c r="S5" i="30"/>
  <c r="T5" i="30" s="1"/>
  <c r="S4" i="38"/>
  <c r="T4" i="38" s="1"/>
  <c r="S19" i="14"/>
  <c r="T19" i="14" s="1"/>
  <c r="S18" i="14"/>
  <c r="T18" i="14" s="1"/>
  <c r="S28" i="34"/>
  <c r="T28" i="34" s="1"/>
  <c r="S27" i="34"/>
  <c r="T27" i="34" s="1"/>
  <c r="S12" i="39"/>
  <c r="T12" i="39" s="1"/>
  <c r="S17" i="16"/>
  <c r="T17" i="16" s="1"/>
  <c r="S16" i="16"/>
  <c r="T16" i="16" s="1"/>
  <c r="S7" i="28"/>
  <c r="T7" i="28" s="1"/>
  <c r="S6" i="28"/>
  <c r="T6" i="28" s="1"/>
  <c r="T21" i="28" s="1"/>
  <c r="C25" i="28" s="1"/>
  <c r="S5" i="28"/>
  <c r="T5" i="28" s="1"/>
  <c r="S4" i="28"/>
  <c r="T4" i="28" s="1"/>
  <c r="I20" i="28"/>
  <c r="J22" i="28" s="1"/>
  <c r="S17" i="30"/>
  <c r="T17" i="30" s="1"/>
  <c r="S16" i="30"/>
  <c r="T16" i="30" s="1"/>
  <c r="S15" i="30"/>
  <c r="T15" i="30" s="1"/>
  <c r="S14" i="30"/>
  <c r="T14" i="30" s="1"/>
  <c r="S4" i="5"/>
  <c r="T4" i="5" s="1"/>
  <c r="T25" i="5" s="1"/>
  <c r="C29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C31" i="5" s="1"/>
  <c r="D22" i="1" s="1"/>
  <c r="U26" i="5"/>
  <c r="S25" i="5"/>
  <c r="V37" i="17"/>
  <c r="U37" i="17"/>
  <c r="S36" i="17"/>
  <c r="S9" i="39"/>
  <c r="T9" i="39" s="1"/>
  <c r="S25" i="34"/>
  <c r="T25" i="34" s="1"/>
  <c r="L25" i="32"/>
  <c r="S4" i="32"/>
  <c r="T4" i="32" s="1"/>
  <c r="S5" i="24"/>
  <c r="T5" i="24" s="1"/>
  <c r="T21" i="24" s="1"/>
  <c r="C25" i="24" s="1"/>
  <c r="M20" i="40"/>
  <c r="N22" i="40" s="1"/>
  <c r="I12" i="1"/>
  <c r="H12" i="1"/>
  <c r="V22" i="40"/>
  <c r="C27" i="40" s="1"/>
  <c r="D12" i="1"/>
  <c r="U22" i="40"/>
  <c r="C26" i="40"/>
  <c r="C12" i="1" s="1"/>
  <c r="S21" i="40"/>
  <c r="Q20" i="40"/>
  <c r="R22" i="40"/>
  <c r="O20" i="40"/>
  <c r="P22" i="40"/>
  <c r="K20" i="40"/>
  <c r="L22" i="40"/>
  <c r="I20" i="40"/>
  <c r="J22" i="40"/>
  <c r="G20" i="40"/>
  <c r="H22" i="40"/>
  <c r="E20" i="40"/>
  <c r="F22" i="40"/>
  <c r="S19" i="40"/>
  <c r="C29" i="40"/>
  <c r="F12" i="1" s="1"/>
  <c r="S18" i="40"/>
  <c r="C28" i="40" s="1"/>
  <c r="E12" i="1" s="1"/>
  <c r="S17" i="40"/>
  <c r="T17" i="40"/>
  <c r="S16" i="40"/>
  <c r="T16" i="40"/>
  <c r="S15" i="40"/>
  <c r="T15" i="40"/>
  <c r="S14" i="40"/>
  <c r="T14" i="40"/>
  <c r="S13" i="40"/>
  <c r="T13" i="40"/>
  <c r="S12" i="40"/>
  <c r="T12" i="40"/>
  <c r="S11" i="40"/>
  <c r="T11" i="40"/>
  <c r="S10" i="40"/>
  <c r="T10" i="40"/>
  <c r="S9" i="40"/>
  <c r="T9" i="40"/>
  <c r="S8" i="40"/>
  <c r="T8" i="40"/>
  <c r="S7" i="40"/>
  <c r="T7" i="40"/>
  <c r="S6" i="40"/>
  <c r="T6" i="40"/>
  <c r="S5" i="40"/>
  <c r="T5" i="40"/>
  <c r="T21" i="40" s="1"/>
  <c r="C25" i="40" s="1"/>
  <c r="S4" i="40"/>
  <c r="T4" i="40"/>
  <c r="A2" i="40"/>
  <c r="S6" i="24"/>
  <c r="T6" i="24" s="1"/>
  <c r="S15" i="18"/>
  <c r="T15" i="18" s="1"/>
  <c r="S14" i="18"/>
  <c r="T14" i="18" s="1"/>
  <c r="S13" i="18"/>
  <c r="T13" i="18" s="1"/>
  <c r="S12" i="18"/>
  <c r="T12" i="18" s="1"/>
  <c r="S16" i="12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/>
  <c r="T14" i="6" s="1"/>
  <c r="S13" i="6"/>
  <c r="T13" i="6" s="1"/>
  <c r="S12" i="6"/>
  <c r="T12" i="6" s="1"/>
  <c r="S11" i="6"/>
  <c r="T11" i="6" s="1"/>
  <c r="S29" i="17"/>
  <c r="T29" i="17" s="1"/>
  <c r="S26" i="34"/>
  <c r="T26" i="34" s="1"/>
  <c r="S14" i="34"/>
  <c r="T14" i="34"/>
  <c r="S15" i="32"/>
  <c r="T15" i="32"/>
  <c r="S14" i="32"/>
  <c r="T14" i="32"/>
  <c r="S13" i="32"/>
  <c r="T13" i="32"/>
  <c r="I6" i="1"/>
  <c r="H6" i="1"/>
  <c r="V26" i="39"/>
  <c r="C31" i="39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/>
  <c r="F6" i="1" s="1"/>
  <c r="S22" i="39"/>
  <c r="C32" i="39" s="1"/>
  <c r="E6" i="1" s="1"/>
  <c r="S21" i="39"/>
  <c r="S20" i="39"/>
  <c r="S11" i="39"/>
  <c r="T11" i="39"/>
  <c r="S10" i="39"/>
  <c r="T10" i="39"/>
  <c r="S8" i="39"/>
  <c r="T8" i="39"/>
  <c r="S7" i="39"/>
  <c r="T7" i="39"/>
  <c r="S6" i="39"/>
  <c r="T6" i="39"/>
  <c r="S5" i="39"/>
  <c r="T5" i="39"/>
  <c r="S4" i="39"/>
  <c r="T4" i="39"/>
  <c r="A2" i="39"/>
  <c r="T20" i="39"/>
  <c r="K6" i="1"/>
  <c r="T21" i="39"/>
  <c r="F26" i="39"/>
  <c r="I10" i="1"/>
  <c r="H10" i="1"/>
  <c r="V22" i="38"/>
  <c r="C27" i="38" s="1"/>
  <c r="D10" i="1"/>
  <c r="U22" i="38"/>
  <c r="C26" i="38"/>
  <c r="C10" i="1" s="1"/>
  <c r="S21" i="38"/>
  <c r="Q20" i="38"/>
  <c r="R22" i="38"/>
  <c r="O20" i="38"/>
  <c r="P22" i="38"/>
  <c r="K20" i="38"/>
  <c r="L22" i="38"/>
  <c r="I20" i="38"/>
  <c r="J22" i="38"/>
  <c r="G20" i="38"/>
  <c r="H22" i="38"/>
  <c r="E20" i="38"/>
  <c r="S19" i="38"/>
  <c r="C29" i="38" s="1"/>
  <c r="F10" i="1"/>
  <c r="S18" i="38"/>
  <c r="C28" i="38"/>
  <c r="E10" i="1" s="1"/>
  <c r="S17" i="38"/>
  <c r="T17" i="38" s="1"/>
  <c r="S16" i="38"/>
  <c r="T16" i="38" s="1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15" i="38"/>
  <c r="K10" i="1"/>
  <c r="S20" i="38"/>
  <c r="F22" i="38"/>
  <c r="S22" i="38"/>
  <c r="I15" i="1"/>
  <c r="H15" i="1"/>
  <c r="V34" i="34"/>
  <c r="C39" i="34"/>
  <c r="D15" i="1" s="1"/>
  <c r="U34" i="34"/>
  <c r="C38" i="34" s="1"/>
  <c r="C15" i="1"/>
  <c r="S33" i="34"/>
  <c r="Q32" i="34"/>
  <c r="R34" i="34" s="1"/>
  <c r="O32" i="34"/>
  <c r="P34" i="34" s="1"/>
  <c r="M32" i="34"/>
  <c r="N34" i="34" s="1"/>
  <c r="K32" i="34"/>
  <c r="L34" i="34" s="1"/>
  <c r="I32" i="34"/>
  <c r="J34" i="34" s="1"/>
  <c r="G32" i="34"/>
  <c r="H34" i="34" s="1"/>
  <c r="S31" i="34"/>
  <c r="C41" i="34" s="1"/>
  <c r="S30" i="34"/>
  <c r="C40" i="34" s="1"/>
  <c r="E15" i="1"/>
  <c r="S29" i="34"/>
  <c r="S13" i="34"/>
  <c r="T13" i="34"/>
  <c r="S12" i="34"/>
  <c r="T12" i="34"/>
  <c r="S11" i="34"/>
  <c r="T11" i="34"/>
  <c r="S10" i="34"/>
  <c r="T10" i="34"/>
  <c r="S9" i="34"/>
  <c r="T9" i="34"/>
  <c r="S8" i="34"/>
  <c r="T8" i="34"/>
  <c r="S7" i="34"/>
  <c r="T7" i="34"/>
  <c r="S6" i="34"/>
  <c r="T6" i="34"/>
  <c r="S5" i="34"/>
  <c r="T5" i="34"/>
  <c r="S4" i="34"/>
  <c r="T4" i="34"/>
  <c r="A2" i="34"/>
  <c r="I9" i="1"/>
  <c r="I23" i="1" s="1"/>
  <c r="H9" i="1"/>
  <c r="V25" i="32"/>
  <c r="C30" i="32" s="1"/>
  <c r="D9" i="1"/>
  <c r="U25" i="32"/>
  <c r="C29" i="32"/>
  <c r="C9" i="1" s="1"/>
  <c r="S24" i="32"/>
  <c r="Q23" i="32"/>
  <c r="R25" i="32"/>
  <c r="O23" i="32"/>
  <c r="P25" i="32"/>
  <c r="M23" i="32"/>
  <c r="N25" i="32"/>
  <c r="I23" i="32"/>
  <c r="J25" i="32"/>
  <c r="G23" i="32"/>
  <c r="H25" i="32"/>
  <c r="E23" i="32"/>
  <c r="F25" i="32"/>
  <c r="S22" i="32"/>
  <c r="C32" i="32"/>
  <c r="F9" i="1" s="1"/>
  <c r="S21" i="32"/>
  <c r="C31" i="32"/>
  <c r="E9" i="1" s="1"/>
  <c r="S20" i="32"/>
  <c r="T20" i="32" s="1"/>
  <c r="S19" i="32"/>
  <c r="T19" i="32" s="1"/>
  <c r="S18" i="32"/>
  <c r="T18" i="32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T24" i="32" s="1"/>
  <c r="C28" i="32" s="1"/>
  <c r="A2" i="32"/>
  <c r="A2" i="30"/>
  <c r="I20" i="1"/>
  <c r="H20" i="1"/>
  <c r="V26" i="30"/>
  <c r="C31" i="30" s="1"/>
  <c r="D20" i="1"/>
  <c r="U26" i="30"/>
  <c r="C30" i="30"/>
  <c r="C20" i="1" s="1"/>
  <c r="S25" i="30"/>
  <c r="Q24" i="30"/>
  <c r="R26" i="30"/>
  <c r="O24" i="30"/>
  <c r="P26" i="30"/>
  <c r="M24" i="30"/>
  <c r="N26" i="30"/>
  <c r="K24" i="30"/>
  <c r="L26" i="30" s="1"/>
  <c r="G24" i="30"/>
  <c r="H26" i="30"/>
  <c r="E24" i="30"/>
  <c r="F26" i="30"/>
  <c r="S23" i="30"/>
  <c r="C33" i="30" s="1"/>
  <c r="F20" i="1" s="1"/>
  <c r="S22" i="30"/>
  <c r="C32" i="30"/>
  <c r="E20" i="1" s="1"/>
  <c r="S21" i="30"/>
  <c r="S20" i="30"/>
  <c r="T20" i="30"/>
  <c r="S19" i="30"/>
  <c r="T19" i="30"/>
  <c r="S18" i="30"/>
  <c r="T18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T25" i="30" s="1"/>
  <c r="C29" i="30" s="1"/>
  <c r="S10" i="12"/>
  <c r="T10" i="12" s="1"/>
  <c r="S9" i="12"/>
  <c r="T9" i="12" s="1"/>
  <c r="S8" i="12"/>
  <c r="T8" i="12" s="1"/>
  <c r="K19" i="1"/>
  <c r="K18" i="1"/>
  <c r="K14" i="1"/>
  <c r="K13" i="1"/>
  <c r="K11" i="1"/>
  <c r="K8" i="1"/>
  <c r="I22" i="1"/>
  <c r="I21" i="1"/>
  <c r="I19" i="1"/>
  <c r="I18" i="1"/>
  <c r="I17" i="1"/>
  <c r="I14" i="1"/>
  <c r="I13" i="1"/>
  <c r="I11" i="1"/>
  <c r="I8" i="1"/>
  <c r="I7" i="1"/>
  <c r="H22" i="1"/>
  <c r="H21" i="1"/>
  <c r="H19" i="1"/>
  <c r="H18" i="1"/>
  <c r="H17" i="1"/>
  <c r="H14" i="1"/>
  <c r="H13" i="1"/>
  <c r="H11" i="1"/>
  <c r="H8" i="1"/>
  <c r="H23" i="1" s="1"/>
  <c r="S20" i="16"/>
  <c r="C30" i="16"/>
  <c r="H7" i="1"/>
  <c r="S16" i="17"/>
  <c r="T16" i="17" s="1"/>
  <c r="S30" i="17"/>
  <c r="T30" i="17" s="1"/>
  <c r="S20" i="12"/>
  <c r="T20" i="12" s="1"/>
  <c r="S19" i="12"/>
  <c r="T19" i="12" s="1"/>
  <c r="V22" i="24"/>
  <c r="C27" i="24" s="1"/>
  <c r="D19" i="1" s="1"/>
  <c r="U22" i="24"/>
  <c r="C26" i="24"/>
  <c r="C19" i="1" s="1"/>
  <c r="S21" i="24"/>
  <c r="Q20" i="24"/>
  <c r="R22" i="24"/>
  <c r="O20" i="24"/>
  <c r="P22" i="24"/>
  <c r="M20" i="24"/>
  <c r="N22" i="24"/>
  <c r="K20" i="24"/>
  <c r="L22" i="24"/>
  <c r="I20" i="24"/>
  <c r="J22" i="24"/>
  <c r="G20" i="24"/>
  <c r="H22" i="24"/>
  <c r="S22" i="24" s="1"/>
  <c r="E20" i="24"/>
  <c r="F22" i="24"/>
  <c r="S19" i="24"/>
  <c r="C29" i="24"/>
  <c r="S18" i="24"/>
  <c r="C28" i="24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/>
  <c r="D18" i="1" s="1"/>
  <c r="U24" i="16"/>
  <c r="C28" i="16" s="1"/>
  <c r="C18" i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F18" i="1" s="1"/>
  <c r="S19" i="16"/>
  <c r="T19" i="16"/>
  <c r="S18" i="16"/>
  <c r="T18" i="16" s="1"/>
  <c r="S15" i="16"/>
  <c r="T15" i="16"/>
  <c r="S14" i="16"/>
  <c r="T14" i="16" s="1"/>
  <c r="S13" i="16"/>
  <c r="T13" i="16"/>
  <c r="S12" i="16"/>
  <c r="T12" i="16" s="1"/>
  <c r="S11" i="16"/>
  <c r="T11" i="16"/>
  <c r="S10" i="16"/>
  <c r="T10" i="16" s="1"/>
  <c r="S9" i="16"/>
  <c r="T9" i="16"/>
  <c r="S8" i="16"/>
  <c r="T8" i="16" s="1"/>
  <c r="S7" i="16"/>
  <c r="T7" i="16"/>
  <c r="S6" i="16"/>
  <c r="T6" i="16" s="1"/>
  <c r="S5" i="16"/>
  <c r="T5" i="16"/>
  <c r="S4" i="16"/>
  <c r="T4" i="16" s="1"/>
  <c r="T23" i="16" s="1"/>
  <c r="C27" i="16" s="1"/>
  <c r="A2" i="16"/>
  <c r="C42" i="17"/>
  <c r="D17" i="1"/>
  <c r="C41" i="17"/>
  <c r="C17" i="1"/>
  <c r="Q35" i="17"/>
  <c r="R37" i="17"/>
  <c r="O35" i="17"/>
  <c r="P37" i="17"/>
  <c r="M35" i="17"/>
  <c r="N37" i="17"/>
  <c r="K35" i="17"/>
  <c r="L37" i="17" s="1"/>
  <c r="I35" i="17"/>
  <c r="J37" i="17"/>
  <c r="G35" i="17"/>
  <c r="H37" i="17"/>
  <c r="E35" i="17"/>
  <c r="F37" i="17"/>
  <c r="S34" i="17"/>
  <c r="C44" i="17"/>
  <c r="S33" i="17"/>
  <c r="C43" i="17"/>
  <c r="E17" i="1" s="1"/>
  <c r="S32" i="17"/>
  <c r="S31" i="17"/>
  <c r="T31" i="17" s="1"/>
  <c r="S12" i="17"/>
  <c r="T12" i="17" s="1"/>
  <c r="S11" i="17"/>
  <c r="T11" i="17"/>
  <c r="S10" i="17"/>
  <c r="T10" i="17" s="1"/>
  <c r="S9" i="17"/>
  <c r="T9" i="17"/>
  <c r="S8" i="17"/>
  <c r="T8" i="17" s="1"/>
  <c r="S7" i="17"/>
  <c r="T7" i="17"/>
  <c r="S6" i="17"/>
  <c r="T6" i="17" s="1"/>
  <c r="S5" i="17"/>
  <c r="T5" i="17"/>
  <c r="S4" i="17"/>
  <c r="T4" i="17" s="1"/>
  <c r="A2" i="17"/>
  <c r="V26" i="6"/>
  <c r="C31" i="6"/>
  <c r="D16" i="1" s="1"/>
  <c r="U26" i="6"/>
  <c r="C30" i="6"/>
  <c r="C16" i="1"/>
  <c r="S25" i="6"/>
  <c r="Q24" i="6"/>
  <c r="R26" i="6"/>
  <c r="O24" i="6"/>
  <c r="P26" i="6" s="1"/>
  <c r="M24" i="6"/>
  <c r="N26" i="6"/>
  <c r="K24" i="6"/>
  <c r="L26" i="6" s="1"/>
  <c r="I24" i="6"/>
  <c r="J26" i="6"/>
  <c r="G24" i="6"/>
  <c r="H26" i="6" s="1"/>
  <c r="E24" i="6"/>
  <c r="F26" i="6"/>
  <c r="S23" i="6"/>
  <c r="C33" i="6" s="1"/>
  <c r="F16" i="1" s="1"/>
  <c r="S22" i="6"/>
  <c r="C32" i="6"/>
  <c r="E16" i="1" s="1"/>
  <c r="S21" i="6"/>
  <c r="S20" i="6"/>
  <c r="T20" i="6"/>
  <c r="S19" i="6"/>
  <c r="T19" i="6"/>
  <c r="S18" i="6"/>
  <c r="T18" i="6"/>
  <c r="S17" i="6"/>
  <c r="S16" i="6"/>
  <c r="T16" i="6"/>
  <c r="S15" i="6"/>
  <c r="T15" i="6" s="1"/>
  <c r="S10" i="6"/>
  <c r="T10" i="6"/>
  <c r="S9" i="6"/>
  <c r="T9" i="6" s="1"/>
  <c r="S8" i="6"/>
  <c r="T8" i="6"/>
  <c r="S7" i="6"/>
  <c r="T7" i="6" s="1"/>
  <c r="S6" i="6"/>
  <c r="T6" i="6"/>
  <c r="S5" i="6"/>
  <c r="T5" i="6" s="1"/>
  <c r="S4" i="6"/>
  <c r="T4" i="6"/>
  <c r="A2" i="6"/>
  <c r="V22" i="9"/>
  <c r="C27" i="9"/>
  <c r="D14" i="1"/>
  <c r="U22" i="9"/>
  <c r="C26" i="9" s="1"/>
  <c r="C14" i="1" s="1"/>
  <c r="S21" i="9"/>
  <c r="Q20" i="9"/>
  <c r="R22" i="9" s="1"/>
  <c r="O20" i="9"/>
  <c r="P22" i="9"/>
  <c r="M20" i="9"/>
  <c r="K20" i="9"/>
  <c r="L22" i="9"/>
  <c r="I20" i="9"/>
  <c r="J22" i="9"/>
  <c r="G20" i="9"/>
  <c r="H22" i="9"/>
  <c r="E20" i="9"/>
  <c r="S20" i="9" s="1"/>
  <c r="F22" i="9"/>
  <c r="S19" i="9"/>
  <c r="C29" i="9"/>
  <c r="S18" i="9"/>
  <c r="C28" i="9"/>
  <c r="E14" i="1" s="1"/>
  <c r="S17" i="9"/>
  <c r="T17" i="9"/>
  <c r="S16" i="9"/>
  <c r="T16" i="9" s="1"/>
  <c r="S15" i="9"/>
  <c r="T15" i="9"/>
  <c r="S14" i="9"/>
  <c r="T14" i="9" s="1"/>
  <c r="S13" i="9"/>
  <c r="T13" i="9"/>
  <c r="S12" i="9"/>
  <c r="T12" i="9" s="1"/>
  <c r="S11" i="9"/>
  <c r="T11" i="9"/>
  <c r="S10" i="9"/>
  <c r="T10" i="9" s="1"/>
  <c r="S9" i="9"/>
  <c r="T9" i="9"/>
  <c r="S8" i="9"/>
  <c r="T8" i="9" s="1"/>
  <c r="S7" i="9"/>
  <c r="T7" i="9"/>
  <c r="S6" i="9"/>
  <c r="T6" i="9" s="1"/>
  <c r="S5" i="9"/>
  <c r="T5" i="9"/>
  <c r="S4" i="9"/>
  <c r="T4" i="9" s="1"/>
  <c r="T21" i="9" s="1"/>
  <c r="C25" i="9" s="1"/>
  <c r="A2" i="9"/>
  <c r="V22" i="28"/>
  <c r="C27" i="28"/>
  <c r="D11" i="1" s="1"/>
  <c r="U22" i="28"/>
  <c r="C26" i="28"/>
  <c r="C11" i="1"/>
  <c r="S21" i="28"/>
  <c r="Q20" i="28"/>
  <c r="R22" i="28"/>
  <c r="O20" i="28"/>
  <c r="P22" i="28" s="1"/>
  <c r="M20" i="28"/>
  <c r="N22" i="28"/>
  <c r="K20" i="28"/>
  <c r="L22" i="28" s="1"/>
  <c r="G20" i="28"/>
  <c r="H22" i="28"/>
  <c r="E20" i="28"/>
  <c r="F22" i="28" s="1"/>
  <c r="S22" i="28" s="1"/>
  <c r="S19" i="28"/>
  <c r="C29" i="28"/>
  <c r="S18" i="28"/>
  <c r="C28" i="28" s="1"/>
  <c r="E11" i="1" s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A2" i="28"/>
  <c r="V28" i="14"/>
  <c r="C33" i="14" s="1"/>
  <c r="D8" i="1" s="1"/>
  <c r="U28" i="14"/>
  <c r="C32" i="14"/>
  <c r="C8" i="1" s="1"/>
  <c r="S27" i="14"/>
  <c r="Q26" i="14"/>
  <c r="R28" i="14"/>
  <c r="O26" i="14"/>
  <c r="P28" i="14"/>
  <c r="M26" i="14"/>
  <c r="N28" i="14"/>
  <c r="K26" i="14"/>
  <c r="I26" i="14"/>
  <c r="J28" i="14"/>
  <c r="G26" i="14"/>
  <c r="H28" i="14" s="1"/>
  <c r="E26" i="14"/>
  <c r="F28" i="14"/>
  <c r="S25" i="14"/>
  <c r="C35" i="14" s="1"/>
  <c r="F8" i="1" s="1"/>
  <c r="S24" i="14"/>
  <c r="C34" i="14"/>
  <c r="E8" i="1"/>
  <c r="S23" i="14"/>
  <c r="T23" i="14"/>
  <c r="S22" i="14"/>
  <c r="T22" i="14"/>
  <c r="S15" i="14"/>
  <c r="T15" i="14"/>
  <c r="S14" i="14"/>
  <c r="T14" i="14"/>
  <c r="S13" i="14"/>
  <c r="T13" i="14"/>
  <c r="S12" i="14"/>
  <c r="T12" i="14"/>
  <c r="S11" i="14"/>
  <c r="T11" i="14"/>
  <c r="S10" i="14"/>
  <c r="T10" i="14"/>
  <c r="S9" i="14"/>
  <c r="T9" i="14"/>
  <c r="S8" i="14"/>
  <c r="T8" i="14"/>
  <c r="S7" i="14"/>
  <c r="T7" i="14"/>
  <c r="S6" i="14"/>
  <c r="T6" i="14"/>
  <c r="S5" i="14"/>
  <c r="T5" i="14"/>
  <c r="S4" i="14"/>
  <c r="T4" i="14"/>
  <c r="T27" i="14" s="1"/>
  <c r="C31" i="14" s="1"/>
  <c r="A2" i="14"/>
  <c r="V22" i="22"/>
  <c r="C27" i="22"/>
  <c r="D7" i="1"/>
  <c r="U22" i="22"/>
  <c r="C26" i="22"/>
  <c r="C7" i="1"/>
  <c r="S21" i="22"/>
  <c r="Q20" i="22"/>
  <c r="R22" i="22"/>
  <c r="O20" i="22"/>
  <c r="P22" i="22"/>
  <c r="M20" i="22"/>
  <c r="N22" i="22"/>
  <c r="K20" i="22"/>
  <c r="L22" i="22"/>
  <c r="I20" i="22"/>
  <c r="J22" i="22"/>
  <c r="G20" i="22"/>
  <c r="H22" i="22"/>
  <c r="S22" i="22" s="1"/>
  <c r="E20" i="22"/>
  <c r="F22" i="22"/>
  <c r="S19" i="22"/>
  <c r="C29" i="22"/>
  <c r="F7" i="1" s="1"/>
  <c r="S18" i="22"/>
  <c r="C28" i="22"/>
  <c r="E7" i="1"/>
  <c r="S17" i="22"/>
  <c r="T17" i="22" s="1"/>
  <c r="T21" i="22" s="1"/>
  <c r="C25" i="22" s="1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A2" i="22"/>
  <c r="S25" i="12"/>
  <c r="C35" i="12" s="1"/>
  <c r="E13" i="1" s="1"/>
  <c r="S24" i="12"/>
  <c r="T24" i="12"/>
  <c r="U29" i="12"/>
  <c r="C33" i="12"/>
  <c r="C13" i="1"/>
  <c r="C30" i="5"/>
  <c r="C22" i="1" s="1"/>
  <c r="E24" i="5"/>
  <c r="F26" i="5" s="1"/>
  <c r="G24" i="5"/>
  <c r="H26" i="5"/>
  <c r="I24" i="5"/>
  <c r="J26" i="5" s="1"/>
  <c r="K24" i="5"/>
  <c r="L26" i="5"/>
  <c r="M24" i="5"/>
  <c r="N26" i="5" s="1"/>
  <c r="O24" i="5"/>
  <c r="P26" i="5"/>
  <c r="A2" i="12"/>
  <c r="S4" i="12"/>
  <c r="T4" i="12"/>
  <c r="S5" i="12"/>
  <c r="T5" i="12"/>
  <c r="S6" i="12"/>
  <c r="T6" i="12"/>
  <c r="S7" i="12"/>
  <c r="T7" i="12"/>
  <c r="S17" i="12"/>
  <c r="T17" i="12"/>
  <c r="S18" i="12"/>
  <c r="T18" i="12"/>
  <c r="S21" i="12"/>
  <c r="T21" i="12"/>
  <c r="S22" i="12"/>
  <c r="T22" i="12"/>
  <c r="S23" i="12"/>
  <c r="T23" i="12"/>
  <c r="S26" i="12"/>
  <c r="C36" i="12"/>
  <c r="E27" i="12"/>
  <c r="F29" i="12"/>
  <c r="G27" i="12"/>
  <c r="H29" i="12"/>
  <c r="I27" i="12"/>
  <c r="J29" i="12"/>
  <c r="K27" i="12"/>
  <c r="L29" i="12"/>
  <c r="M27" i="12"/>
  <c r="N29" i="12"/>
  <c r="O27" i="12"/>
  <c r="P29" i="12"/>
  <c r="Q27" i="12"/>
  <c r="R29" i="12"/>
  <c r="S28" i="12"/>
  <c r="V29" i="12"/>
  <c r="C34" i="12" s="1"/>
  <c r="D13" i="1" s="1"/>
  <c r="A2" i="18"/>
  <c r="S16" i="18"/>
  <c r="T16" i="18" s="1"/>
  <c r="S17" i="18"/>
  <c r="T17" i="18"/>
  <c r="S18" i="18"/>
  <c r="T18" i="18" s="1"/>
  <c r="S19" i="18"/>
  <c r="T19" i="18"/>
  <c r="S20" i="18"/>
  <c r="T20" i="18"/>
  <c r="S21" i="18"/>
  <c r="S22" i="18"/>
  <c r="S23" i="18"/>
  <c r="C33" i="18" s="1"/>
  <c r="E21" i="1" s="1"/>
  <c r="S24" i="18"/>
  <c r="C34" i="18"/>
  <c r="F21" i="1" s="1"/>
  <c r="E25" i="18"/>
  <c r="F27" i="18" s="1"/>
  <c r="G25" i="18"/>
  <c r="H27" i="18"/>
  <c r="I25" i="18"/>
  <c r="J27" i="18" s="1"/>
  <c r="K25" i="18"/>
  <c r="L27" i="18" s="1"/>
  <c r="M25" i="18"/>
  <c r="N27" i="18" s="1"/>
  <c r="O25" i="18"/>
  <c r="P27" i="18"/>
  <c r="Q25" i="18"/>
  <c r="R27" i="18" s="1"/>
  <c r="S26" i="18"/>
  <c r="U27" i="18"/>
  <c r="C31" i="18"/>
  <c r="C21" i="1" s="1"/>
  <c r="V27" i="18"/>
  <c r="C32" i="18"/>
  <c r="A2" i="5"/>
  <c r="K22" i="1"/>
  <c r="C32" i="5"/>
  <c r="E22" i="1"/>
  <c r="C33" i="5"/>
  <c r="F22" i="1" s="1"/>
  <c r="Q24" i="5"/>
  <c r="R26" i="5" s="1"/>
  <c r="T29" i="34"/>
  <c r="K15" i="1"/>
  <c r="T21" i="38"/>
  <c r="C25" i="38" s="1"/>
  <c r="T17" i="6"/>
  <c r="K17" i="1"/>
  <c r="T17" i="32"/>
  <c r="K9" i="1"/>
  <c r="T13" i="30"/>
  <c r="K21" i="1"/>
  <c r="T22" i="18"/>
  <c r="T21" i="6"/>
  <c r="T21" i="18"/>
  <c r="K7" i="1"/>
  <c r="C27" i="1" s="1"/>
  <c r="T32" i="17"/>
  <c r="T21" i="30"/>
  <c r="K20" i="1"/>
  <c r="S24" i="6"/>
  <c r="T28" i="12"/>
  <c r="C32" i="12" s="1"/>
  <c r="S20" i="22"/>
  <c r="S34" i="34"/>
  <c r="S23" i="32"/>
  <c r="S20" i="24"/>
  <c r="S24" i="30"/>
  <c r="S24" i="16"/>
  <c r="F17" i="1"/>
  <c r="N22" i="9"/>
  <c r="F14" i="1"/>
  <c r="F13" i="1"/>
  <c r="F15" i="1"/>
  <c r="F11" i="1"/>
  <c r="S25" i="32"/>
  <c r="L28" i="14"/>
  <c r="S28" i="14" l="1"/>
  <c r="T33" i="34"/>
  <c r="C37" i="34" s="1"/>
  <c r="C42" i="34" s="1"/>
  <c r="S26" i="30"/>
  <c r="S25" i="18"/>
  <c r="S27" i="12"/>
  <c r="S37" i="17"/>
  <c r="S27" i="18"/>
  <c r="S29" i="12"/>
  <c r="S22" i="9"/>
  <c r="B7" i="1"/>
  <c r="C30" i="22"/>
  <c r="G30" i="22" s="1"/>
  <c r="F23" i="1"/>
  <c r="D23" i="1"/>
  <c r="C30" i="9"/>
  <c r="B14" i="1"/>
  <c r="G14" i="1" s="1"/>
  <c r="B18" i="1"/>
  <c r="G18" i="1" s="1"/>
  <c r="C32" i="16"/>
  <c r="B20" i="1"/>
  <c r="G20" i="1" s="1"/>
  <c r="C34" i="30"/>
  <c r="G34" i="30" s="1"/>
  <c r="B9" i="1"/>
  <c r="G9" i="1" s="1"/>
  <c r="C33" i="32"/>
  <c r="G33" i="32" s="1"/>
  <c r="B15" i="1"/>
  <c r="G15" i="1" s="1"/>
  <c r="B22" i="1"/>
  <c r="G22" i="1" s="1"/>
  <c r="C34" i="5"/>
  <c r="B11" i="1"/>
  <c r="G11" i="1" s="1"/>
  <c r="C30" i="28"/>
  <c r="C30" i="38"/>
  <c r="G30" i="38" s="1"/>
  <c r="B10" i="1"/>
  <c r="G10" i="1" s="1"/>
  <c r="S26" i="5"/>
  <c r="C23" i="1"/>
  <c r="E23" i="1"/>
  <c r="B12" i="1"/>
  <c r="G12" i="1" s="1"/>
  <c r="C30" i="40"/>
  <c r="B13" i="1"/>
  <c r="G13" i="1" s="1"/>
  <c r="C37" i="12"/>
  <c r="G30" i="9"/>
  <c r="S26" i="6"/>
  <c r="T36" i="17"/>
  <c r="C40" i="17" s="1"/>
  <c r="C30" i="24"/>
  <c r="G30" i="24" s="1"/>
  <c r="B19" i="1"/>
  <c r="B8" i="1"/>
  <c r="G8" i="1" s="1"/>
  <c r="C36" i="14"/>
  <c r="T25" i="6"/>
  <c r="C29" i="6" s="1"/>
  <c r="T26" i="18"/>
  <c r="C30" i="18" s="1"/>
  <c r="S26" i="39"/>
  <c r="S26" i="14"/>
  <c r="F19" i="1"/>
  <c r="S20" i="28"/>
  <c r="G30" i="28" s="1"/>
  <c r="S35" i="17"/>
  <c r="T25" i="39"/>
  <c r="C29" i="39" s="1"/>
  <c r="S24" i="39"/>
  <c r="S22" i="16"/>
  <c r="G32" i="16" s="1"/>
  <c r="S32" i="34"/>
  <c r="S22" i="40"/>
  <c r="S20" i="40"/>
  <c r="G30" i="40" s="1"/>
  <c r="S24" i="5"/>
  <c r="G34" i="5" s="1"/>
  <c r="H37" i="12" l="1"/>
  <c r="G42" i="34"/>
  <c r="B21" i="1"/>
  <c r="G21" i="1" s="1"/>
  <c r="C35" i="18"/>
  <c r="G35" i="18" s="1"/>
  <c r="G34" i="39"/>
  <c r="C34" i="6"/>
  <c r="G34" i="6" s="1"/>
  <c r="B16" i="1"/>
  <c r="G16" i="1" s="1"/>
  <c r="G7" i="1"/>
  <c r="B17" i="1"/>
  <c r="G17" i="1" s="1"/>
  <c r="C45" i="17"/>
  <c r="G45" i="17" s="1"/>
  <c r="C34" i="39"/>
  <c r="B6" i="1"/>
  <c r="G6" i="1" s="1"/>
  <c r="G36" i="14"/>
  <c r="G19" i="1"/>
  <c r="G23" i="1" l="1"/>
  <c r="C26" i="1"/>
  <c r="C28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<sst xmlns="http://schemas.openxmlformats.org/spreadsheetml/2006/main" count="821" uniqueCount="102">
  <si>
    <t>JMS Weekly Payroll</t>
  </si>
  <si>
    <t xml:space="preserve"> = AWOL</t>
  </si>
  <si>
    <t xml:space="preserve"> = off sick</t>
  </si>
  <si>
    <t>W/E 15.05.2016</t>
  </si>
  <si>
    <t xml:space="preserve"> = Annual Leave</t>
  </si>
  <si>
    <t>Employee</t>
  </si>
  <si>
    <t>Basic Hours</t>
  </si>
  <si>
    <t>OT1 Hours</t>
  </si>
  <si>
    <t>OT2 Hours</t>
  </si>
  <si>
    <t>Annual Holiday Hrs</t>
  </si>
  <si>
    <t>Public Holiday Hrs</t>
  </si>
  <si>
    <t>Total Hours</t>
  </si>
  <si>
    <t>Additional Pay</t>
  </si>
  <si>
    <t>SSP</t>
  </si>
  <si>
    <t>3600 Hrs</t>
  </si>
  <si>
    <t>J Buckingham</t>
  </si>
  <si>
    <t>Z Czege</t>
  </si>
  <si>
    <t>L Doran</t>
  </si>
  <si>
    <t>P Drinkwater</t>
  </si>
  <si>
    <t>A Hammond</t>
  </si>
  <si>
    <t>M Harland</t>
  </si>
  <si>
    <t>T Harrison</t>
  </si>
  <si>
    <t>R Kendrick</t>
  </si>
  <si>
    <t>J McSharry</t>
  </si>
  <si>
    <t>R Pender</t>
  </si>
  <si>
    <t>M Reading</t>
  </si>
  <si>
    <t>M Spann</t>
  </si>
  <si>
    <t>M Taylor</t>
  </si>
  <si>
    <t>G.Ward</t>
  </si>
  <si>
    <t>N Winterburn</t>
  </si>
  <si>
    <t>T Winterburn</t>
  </si>
  <si>
    <t>S Wright</t>
  </si>
  <si>
    <t>Total</t>
  </si>
  <si>
    <t>Total Hours Worked:</t>
  </si>
  <si>
    <t>Hours Worked on 3600:</t>
  </si>
  <si>
    <t>% Hours worked on 3600:</t>
  </si>
  <si>
    <t>Monday</t>
  </si>
  <si>
    <t>Tuesday</t>
  </si>
  <si>
    <t>Wednesday</t>
  </si>
  <si>
    <t>Thursday</t>
  </si>
  <si>
    <t>Friday</t>
  </si>
  <si>
    <t>Saturday</t>
  </si>
  <si>
    <t>Sunday</t>
  </si>
  <si>
    <t>Basic</t>
  </si>
  <si>
    <t>OT1</t>
  </si>
  <si>
    <t>OT2</t>
  </si>
  <si>
    <t>Job No.</t>
  </si>
  <si>
    <t>Job Code</t>
  </si>
  <si>
    <t>CL Nr</t>
  </si>
  <si>
    <t>Description</t>
  </si>
  <si>
    <t>vanity units</t>
  </si>
  <si>
    <t>college</t>
  </si>
  <si>
    <t xml:space="preserve">shopping </t>
  </si>
  <si>
    <t>paintshop maintenance</t>
  </si>
  <si>
    <t xml:space="preserve">ANNUAL HOLIDAY </t>
  </si>
  <si>
    <t>PUBLIC HOLIDAY</t>
  </si>
  <si>
    <t>Total Overtime Hours</t>
  </si>
  <si>
    <t>Analysis:</t>
  </si>
  <si>
    <t>Holiday</t>
  </si>
  <si>
    <t>Public Holiday</t>
  </si>
  <si>
    <t xml:space="preserve">check </t>
  </si>
  <si>
    <t>units</t>
  </si>
  <si>
    <t>bay window</t>
  </si>
  <si>
    <t>window</t>
  </si>
  <si>
    <t>2to4</t>
  </si>
  <si>
    <t>frames</t>
  </si>
  <si>
    <t>shelves</t>
  </si>
  <si>
    <t>maintenance 4 sider</t>
  </si>
  <si>
    <t>P DRINKWATER</t>
  </si>
  <si>
    <t>wrapping / loading</t>
  </si>
  <si>
    <t>tidy area</t>
  </si>
  <si>
    <t>gutters</t>
  </si>
  <si>
    <t>storage at lazer</t>
  </si>
  <si>
    <t>T.HARRISON</t>
  </si>
  <si>
    <t>LABOURER</t>
  </si>
  <si>
    <t>check</t>
  </si>
  <si>
    <t xml:space="preserve">COLLEGE </t>
  </si>
  <si>
    <t>doors</t>
  </si>
  <si>
    <t>R. PENDER</t>
  </si>
  <si>
    <t>doors &amp; frames</t>
  </si>
  <si>
    <t>maintenance - resaw</t>
  </si>
  <si>
    <t>fsc training</t>
  </si>
  <si>
    <t>toolbox talk / training</t>
  </si>
  <si>
    <t>M Reading-Jones</t>
  </si>
  <si>
    <t>moving materials</t>
  </si>
  <si>
    <t>forklift</t>
  </si>
  <si>
    <t>G. WARD</t>
  </si>
  <si>
    <t>unit</t>
  </si>
  <si>
    <t>N.Winterburn</t>
  </si>
  <si>
    <t>sample maple</t>
  </si>
  <si>
    <t>fsc</t>
  </si>
  <si>
    <t xml:space="preserve">production meeting </t>
  </si>
  <si>
    <t xml:space="preserve">supervision / quality control </t>
  </si>
  <si>
    <t xml:space="preserve">extraction </t>
  </si>
  <si>
    <t>CENT01</t>
  </si>
  <si>
    <t>offi01</t>
  </si>
  <si>
    <t>USEM01</t>
  </si>
  <si>
    <t>ALBA02</t>
  </si>
  <si>
    <t>WEST09</t>
  </si>
  <si>
    <t>AMER02</t>
  </si>
  <si>
    <t>capi01</t>
  </si>
  <si>
    <t>COLC01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</si>
</sst>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8" fontId="7" fillId="0" borderId="1" xfId="0" applyNumberFormat="1" applyFont="1" applyBorder="1"/>
    <xf numFmtId="2" fontId="9" fillId="0" borderId="3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10" fillId="0" borderId="0" xfId="0" applyFont="1" applyFill="1"/>
    <xf numFmtId="2" fontId="9" fillId="0" borderId="1" xfId="0" applyNumberFormat="1" applyFont="1" applyFill="1" applyBorder="1"/>
    <xf numFmtId="2" fontId="9" fillId="9" borderId="3" xfId="0" applyNumberFormat="1" applyFont="1" applyFill="1" applyBorder="1" applyAlignment="1">
      <alignment horizontal="center"/>
    </xf>
    <xf numFmtId="2" fontId="11" fillId="9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1" fillId="9" borderId="2" xfId="0" applyNumberFormat="1" applyFont="1" applyFill="1" applyBorder="1" applyAlignment="1">
      <alignment horizontal="center"/>
    </xf>
    <xf numFmtId="2" fontId="11" fillId="9" borderId="4" xfId="0" applyNumberFormat="1" applyFont="1" applyFill="1" applyBorder="1" applyAlignment="1">
      <alignment horizontal="center"/>
    </xf>
    <xf numFmtId="2" fontId="11" fillId="9" borderId="2" xfId="0" applyNumberFormat="1" applyFont="1" applyFill="1" applyBorder="1" applyAlignment="1"/>
    <xf numFmtId="2" fontId="11" fillId="9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9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49"/>
      <c r="E1" s="1" t="s">
        <v>1</v>
      </c>
    </row>
    <row r="2" spans="1:11" x14ac:dyDescent="0.25">
      <c r="A2" s="3"/>
      <c r="D2" s="39"/>
      <c r="E2" s="1" t="s">
        <v>2</v>
      </c>
    </row>
    <row r="3" spans="1:11" x14ac:dyDescent="0.25">
      <c r="A3" s="3" t="s">
        <v>3</v>
      </c>
      <c r="D3" s="5"/>
      <c r="E3" s="1" t="s">
        <v>4</v>
      </c>
    </row>
    <row r="4" spans="1:11" ht="12.75" customHeight="1" x14ac:dyDescent="0.25"/>
    <row r="5" spans="1:11" x14ac:dyDescent="0.25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K5" s="7" t="s">
        <v>14</v>
      </c>
    </row>
    <row r="6" spans="1:11" x14ac:dyDescent="0.25">
      <c r="A6" s="8" t="s">
        <v>15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0.5</v>
      </c>
      <c r="G6" s="10">
        <f>B6+C6+D6+E6+F6</f>
        <v>40.5</v>
      </c>
      <c r="H6" s="50">
        <f>SUM(Buckingham!C35)</f>
        <v>0</v>
      </c>
      <c r="I6" s="50">
        <f>SUM(Buckingham!C36)</f>
        <v>0</v>
      </c>
      <c r="K6" s="40">
        <f>SUM(Buckingham!I30)</f>
        <v>1</v>
      </c>
    </row>
    <row r="7" spans="1:11" x14ac:dyDescent="0.25">
      <c r="A7" s="8" t="s">
        <v>16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0">
        <f>SUM(Czege!I26)</f>
        <v>0</v>
      </c>
    </row>
    <row r="8" spans="1:11" ht="17.25" customHeight="1" x14ac:dyDescent="0.25">
      <c r="A8" s="8" t="s">
        <v>17</v>
      </c>
      <c r="B8" s="9">
        <f>SUM(Doran!C31)</f>
        <v>48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0">
        <f>SUM(Doran!I32)</f>
        <v>1.25</v>
      </c>
    </row>
    <row r="9" spans="1:11" x14ac:dyDescent="0.25">
      <c r="A9" s="8" t="s">
        <v>18</v>
      </c>
      <c r="B9" s="9">
        <f>SUM(Drinkwater!C28)</f>
        <v>30.75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38.75</v>
      </c>
      <c r="H9" s="11">
        <f>SUM(Drinkwater!C34)</f>
        <v>0</v>
      </c>
      <c r="I9" s="11">
        <f>SUM(Drinkwater!C35)</f>
        <v>0</v>
      </c>
      <c r="K9" s="40">
        <f>SUM(Drinkwater!I29)</f>
        <v>16</v>
      </c>
    </row>
    <row r="10" spans="1:11" x14ac:dyDescent="0.25">
      <c r="A10" s="8" t="s">
        <v>19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0">
        <f>SUM(Hammond!I26)</f>
        <v>0</v>
      </c>
    </row>
    <row r="11" spans="1:11" x14ac:dyDescent="0.25">
      <c r="A11" s="8" t="s">
        <v>20</v>
      </c>
      <c r="B11" s="9">
        <f>SUM('Harland '!C25)</f>
        <v>36.25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36.25</v>
      </c>
      <c r="H11" s="11">
        <f>SUM('Harland '!C31)</f>
        <v>0</v>
      </c>
      <c r="I11" s="11">
        <f>SUM('Harland '!C32)</f>
        <v>0</v>
      </c>
      <c r="K11" s="40">
        <f>SUM('Harland '!I26)</f>
        <v>0</v>
      </c>
    </row>
    <row r="12" spans="1:11" ht="18" customHeight="1" x14ac:dyDescent="0.25">
      <c r="A12" s="8" t="s">
        <v>21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0">
        <f>SUM(Harrison!I26)</f>
        <v>40</v>
      </c>
    </row>
    <row r="13" spans="1:11" x14ac:dyDescent="0.25">
      <c r="A13" s="8" t="s">
        <v>22</v>
      </c>
      <c r="B13" s="9">
        <f>SUM(Kendrick!C32)</f>
        <v>40</v>
      </c>
      <c r="C13" s="9">
        <f>SUM(Kendrick!C33)</f>
        <v>0</v>
      </c>
      <c r="D13" s="9">
        <f>SUM(Kendrick!C34)</f>
        <v>0</v>
      </c>
      <c r="E13" s="9">
        <f>SUM(Kendrick!C35)</f>
        <v>0</v>
      </c>
      <c r="F13" s="9">
        <f>SUM(Kendrick!C36)</f>
        <v>0</v>
      </c>
      <c r="G13" s="10">
        <f t="shared" si="0"/>
        <v>40</v>
      </c>
      <c r="H13" s="11">
        <f>SUM(Kendrick!C38)</f>
        <v>0</v>
      </c>
      <c r="I13" s="11">
        <f>SUM(Kendrick!C39)</f>
        <v>0</v>
      </c>
      <c r="K13" s="40">
        <f>SUM(Kendrick!I33)</f>
        <v>0</v>
      </c>
    </row>
    <row r="14" spans="1:11" ht="18" customHeight="1" x14ac:dyDescent="0.25">
      <c r="A14" s="8" t="s">
        <v>23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0">
        <f>SUM(McSharry!I26)</f>
        <v>1.25</v>
      </c>
    </row>
    <row r="15" spans="1:11" x14ac:dyDescent="0.25">
      <c r="A15" s="8" t="s">
        <v>24</v>
      </c>
      <c r="B15" s="9">
        <f>SUM(Pender!C37)</f>
        <v>45.25</v>
      </c>
      <c r="C15" s="9">
        <f>SUM(Pender!C38)</f>
        <v>0</v>
      </c>
      <c r="D15" s="9">
        <f>SUM(Pender!C39)</f>
        <v>0</v>
      </c>
      <c r="E15" s="9">
        <f>SUM(Pender!C40)</f>
        <v>0</v>
      </c>
      <c r="F15" s="9">
        <f>SUM(Pender!C41)</f>
        <v>0</v>
      </c>
      <c r="G15" s="10">
        <f>B15+C15+D15+E15+F15</f>
        <v>45.25</v>
      </c>
      <c r="H15" s="11">
        <f>SUM(Pender!C43)</f>
        <v>0</v>
      </c>
      <c r="I15" s="11">
        <f>SUM(Pender!C44)</f>
        <v>0</v>
      </c>
      <c r="K15" s="40">
        <f>SUM(Pender!I38)</f>
        <v>10</v>
      </c>
    </row>
    <row r="16" spans="1:11" ht="18" customHeight="1" x14ac:dyDescent="0.25">
      <c r="A16" s="8" t="s">
        <v>25</v>
      </c>
      <c r="B16" s="9">
        <f>SUM('Reading-Jones'!C29)</f>
        <v>24</v>
      </c>
      <c r="C16" s="9">
        <f>SUM('Reading-Jones'!C30)</f>
        <v>0</v>
      </c>
      <c r="D16" s="9">
        <f>SUM('Reading-Jones'!C31)</f>
        <v>0</v>
      </c>
      <c r="E16" s="9">
        <f>SUM('Reading-Jones'!C32)</f>
        <v>16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0">
        <f>SUM('Reading-Jones'!I30)</f>
        <v>0</v>
      </c>
    </row>
    <row r="17" spans="1:11" x14ac:dyDescent="0.25">
      <c r="A17" s="8" t="s">
        <v>26</v>
      </c>
      <c r="B17" s="9">
        <f>SUM(Spann!C40)</f>
        <v>46</v>
      </c>
      <c r="C17" s="9">
        <f>SUM(Spann!C41)</f>
        <v>0</v>
      </c>
      <c r="D17" s="9">
        <f>SUM(Spann!C42)</f>
        <v>0</v>
      </c>
      <c r="E17" s="9">
        <f>SUM(Spann!C43)</f>
        <v>0</v>
      </c>
      <c r="F17" s="9">
        <f>SUM(Spann!C44)</f>
        <v>0</v>
      </c>
      <c r="G17" s="10">
        <f t="shared" si="0"/>
        <v>46</v>
      </c>
      <c r="H17" s="11">
        <f>SUM(Spann!C46)</f>
        <v>0</v>
      </c>
      <c r="I17" s="11">
        <f>SUM(Spann!C47)</f>
        <v>0</v>
      </c>
      <c r="K17" s="40">
        <f>SUM(Spann!I41)</f>
        <v>6.25</v>
      </c>
    </row>
    <row r="18" spans="1:11" x14ac:dyDescent="0.25">
      <c r="A18" s="8" t="s">
        <v>27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0">
        <f>SUM(Taylor!I28)</f>
        <v>14</v>
      </c>
    </row>
    <row r="19" spans="1:11" x14ac:dyDescent="0.25">
      <c r="A19" s="8" t="s">
        <v>28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0">
        <f>SUM(Ward!I26)</f>
        <v>0</v>
      </c>
    </row>
    <row r="20" spans="1:11" x14ac:dyDescent="0.25">
      <c r="A20" s="8" t="s">
        <v>29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2.5</v>
      </c>
      <c r="G20" s="10">
        <f t="shared" si="0"/>
        <v>42.5</v>
      </c>
      <c r="H20" s="11">
        <f>SUM(N.Winterburn!C35)</f>
        <v>0</v>
      </c>
      <c r="I20" s="11">
        <f>SUM(N.Winterburn!C36)</f>
        <v>0</v>
      </c>
      <c r="K20" s="40">
        <f>SUM(N.Winterburn!I30)</f>
        <v>5</v>
      </c>
    </row>
    <row r="21" spans="1:11" x14ac:dyDescent="0.25">
      <c r="A21" s="8" t="s">
        <v>30</v>
      </c>
      <c r="B21" s="9">
        <f>SUM(T.Winterburn!C30)</f>
        <v>37.5</v>
      </c>
      <c r="C21" s="9">
        <f>SUM(T.Winterburn!C31)</f>
        <v>0</v>
      </c>
      <c r="D21" s="9">
        <v>0</v>
      </c>
      <c r="E21" s="9">
        <f>SUM(T.Winterburn!C33)</f>
        <v>1</v>
      </c>
      <c r="F21" s="9">
        <f>SUM(T.Winterburn!C34)</f>
        <v>0</v>
      </c>
      <c r="G21" s="10">
        <f t="shared" si="0"/>
        <v>38.5</v>
      </c>
      <c r="H21" s="11">
        <f>SUM(T.Winterburn!C36)</f>
        <v>0</v>
      </c>
      <c r="I21" s="11">
        <f>SUM(T.Winterburn!C37)</f>
        <v>0</v>
      </c>
      <c r="K21" s="40">
        <f>SUM(T.Winterburn!I31)</f>
        <v>7</v>
      </c>
    </row>
    <row r="22" spans="1:11" x14ac:dyDescent="0.25">
      <c r="A22" s="8" t="s">
        <v>31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51</v>
      </c>
      <c r="H22" s="11">
        <f>SUM(Wright!C35)</f>
        <v>0</v>
      </c>
      <c r="I22" s="11">
        <f>SUM(Wright!C36)</f>
        <v>0</v>
      </c>
      <c r="K22" s="40">
        <f>SUM(Wright!I30)</f>
        <v>42.5</v>
      </c>
    </row>
    <row r="23" spans="1:11" ht="17.25" customHeight="1" x14ac:dyDescent="0.25">
      <c r="A23" s="12" t="s">
        <v>32</v>
      </c>
      <c r="B23" s="13">
        <f>SUM(B6:B22)</f>
        <v>667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25</v>
      </c>
      <c r="F23" s="13">
        <f t="shared" si="1"/>
        <v>11</v>
      </c>
      <c r="G23" s="13">
        <f t="shared" si="1"/>
        <v>665.5</v>
      </c>
      <c r="H23" s="14">
        <f t="shared" si="1"/>
        <v>0</v>
      </c>
      <c r="I23" s="14">
        <f t="shared" si="1"/>
        <v>0</v>
      </c>
      <c r="J23" s="4"/>
      <c r="K23" s="13">
        <f>SUM(K6:K22)</f>
        <v>144.25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33</v>
      </c>
      <c r="C26" s="32">
        <f>B23+C23+D23</f>
        <v>669.5</v>
      </c>
    </row>
    <row r="27" spans="1:11" x14ac:dyDescent="0.25">
      <c r="A27" s="1" t="s">
        <v>34</v>
      </c>
      <c r="C27" s="32">
        <f>K23</f>
        <v>144.25</v>
      </c>
    </row>
    <row r="28" spans="1:11" x14ac:dyDescent="0.25">
      <c r="A28" s="1" t="s">
        <v>35</v>
      </c>
      <c r="C28" s="38">
        <f>C27/C26</f>
        <v>0.21545929798356983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23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8.4499999999999993</v>
      </c>
      <c r="N3" s="51">
        <v>16.3</v>
      </c>
      <c r="O3" s="47"/>
      <c r="P3" s="47"/>
      <c r="Q3" s="63"/>
      <c r="R3" s="63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61">
        <v>82</v>
      </c>
      <c r="D4" s="35" t="s">
        <v>61</v>
      </c>
      <c r="E4" s="74">
        <v>8</v>
      </c>
      <c r="F4" s="74"/>
      <c r="G4" s="74"/>
      <c r="H4" s="74"/>
      <c r="I4" s="74"/>
      <c r="J4" s="74"/>
      <c r="K4" s="74"/>
      <c r="L4" s="74"/>
      <c r="M4" s="74"/>
      <c r="N4" s="74"/>
      <c r="O4" s="69"/>
      <c r="P4" s="70"/>
      <c r="Q4" s="67"/>
      <c r="R4" s="68"/>
      <c r="S4" s="24">
        <f>E4+G4+I4+K4+M4+O4+Q4</f>
        <v>8</v>
      </c>
      <c r="T4" s="24">
        <f t="shared" ref="T4:T17" si="0">SUM(S4-U4-V4)</f>
        <v>8</v>
      </c>
      <c r="U4" s="27"/>
      <c r="V4" s="27"/>
    </row>
    <row r="5" spans="1:22" x14ac:dyDescent="0.25">
      <c r="A5" s="61">
        <v>6519</v>
      </c>
      <c r="B5" s="66" t="s">
        <v>96</v>
      </c>
      <c r="C5" s="61">
        <v>110</v>
      </c>
      <c r="D5" s="35" t="s">
        <v>61</v>
      </c>
      <c r="E5" s="74"/>
      <c r="F5" s="74"/>
      <c r="G5" s="74">
        <v>4</v>
      </c>
      <c r="H5" s="74"/>
      <c r="I5" s="74">
        <v>3.5</v>
      </c>
      <c r="J5" s="74"/>
      <c r="K5" s="74">
        <v>5</v>
      </c>
      <c r="L5" s="74"/>
      <c r="M5" s="74">
        <v>6</v>
      </c>
      <c r="N5" s="74"/>
      <c r="O5" s="69"/>
      <c r="P5" s="70"/>
      <c r="Q5" s="67"/>
      <c r="R5" s="68"/>
      <c r="S5" s="24">
        <f t="shared" ref="S5:S20" si="1">E5+G5+I5+K5+M5+O5+Q5</f>
        <v>18.5</v>
      </c>
      <c r="T5" s="24">
        <f t="shared" si="0"/>
        <v>18.5</v>
      </c>
      <c r="U5" s="27"/>
      <c r="V5" s="27"/>
    </row>
    <row r="6" spans="1:22" x14ac:dyDescent="0.25">
      <c r="A6" s="61">
        <v>6519</v>
      </c>
      <c r="B6" s="66" t="s">
        <v>96</v>
      </c>
      <c r="C6" s="61">
        <v>103</v>
      </c>
      <c r="D6" s="35" t="s">
        <v>61</v>
      </c>
      <c r="E6" s="74"/>
      <c r="F6" s="74"/>
      <c r="G6" s="74">
        <v>1</v>
      </c>
      <c r="H6" s="74"/>
      <c r="I6" s="74"/>
      <c r="J6" s="74"/>
      <c r="K6" s="69"/>
      <c r="L6" s="70"/>
      <c r="M6" s="69"/>
      <c r="N6" s="70"/>
      <c r="O6" s="69"/>
      <c r="P6" s="70"/>
      <c r="Q6" s="67"/>
      <c r="R6" s="68"/>
      <c r="S6" s="24">
        <f t="shared" si="1"/>
        <v>1</v>
      </c>
      <c r="T6" s="24">
        <f t="shared" si="0"/>
        <v>1</v>
      </c>
      <c r="U6" s="27"/>
      <c r="V6" s="27"/>
    </row>
    <row r="7" spans="1:22" x14ac:dyDescent="0.25">
      <c r="A7" s="61">
        <v>6519</v>
      </c>
      <c r="B7" s="66" t="s">
        <v>96</v>
      </c>
      <c r="C7" s="61">
        <v>91</v>
      </c>
      <c r="D7" s="35" t="s">
        <v>61</v>
      </c>
      <c r="E7" s="74"/>
      <c r="F7" s="74"/>
      <c r="G7" s="74">
        <v>1</v>
      </c>
      <c r="H7" s="74"/>
      <c r="I7" s="74"/>
      <c r="J7" s="74"/>
      <c r="K7" s="69"/>
      <c r="L7" s="70"/>
      <c r="M7" s="69"/>
      <c r="N7" s="70"/>
      <c r="O7" s="69"/>
      <c r="P7" s="70"/>
      <c r="Q7" s="67"/>
      <c r="R7" s="68"/>
      <c r="S7" s="24">
        <f t="shared" si="1"/>
        <v>1</v>
      </c>
      <c r="T7" s="24">
        <f t="shared" si="0"/>
        <v>1</v>
      </c>
      <c r="U7" s="27"/>
      <c r="V7" s="27"/>
    </row>
    <row r="8" spans="1:22" x14ac:dyDescent="0.25">
      <c r="A8" s="61">
        <v>6519</v>
      </c>
      <c r="B8" s="66" t="s">
        <v>96</v>
      </c>
      <c r="C8" s="61">
        <v>109</v>
      </c>
      <c r="D8" s="35" t="s">
        <v>61</v>
      </c>
      <c r="E8" s="74"/>
      <c r="F8" s="74"/>
      <c r="G8" s="74">
        <v>1</v>
      </c>
      <c r="H8" s="74"/>
      <c r="I8" s="76"/>
      <c r="J8" s="70"/>
      <c r="K8" s="69"/>
      <c r="L8" s="70"/>
      <c r="M8" s="69"/>
      <c r="N8" s="70"/>
      <c r="O8" s="69"/>
      <c r="P8" s="70"/>
      <c r="Q8" s="67"/>
      <c r="R8" s="68"/>
      <c r="S8" s="24">
        <f t="shared" si="1"/>
        <v>1</v>
      </c>
      <c r="T8" s="24">
        <f t="shared" si="0"/>
        <v>1</v>
      </c>
      <c r="U8" s="27"/>
      <c r="V8" s="27"/>
    </row>
    <row r="9" spans="1:22" x14ac:dyDescent="0.25">
      <c r="A9" s="61">
        <v>6519</v>
      </c>
      <c r="B9" s="66" t="s">
        <v>96</v>
      </c>
      <c r="C9" s="61">
        <v>107</v>
      </c>
      <c r="D9" s="35" t="s">
        <v>61</v>
      </c>
      <c r="E9" s="69"/>
      <c r="F9" s="70"/>
      <c r="G9" s="69">
        <v>1</v>
      </c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1"/>
        <v>1</v>
      </c>
      <c r="T9" s="24">
        <f t="shared" si="0"/>
        <v>1</v>
      </c>
      <c r="U9" s="27"/>
      <c r="V9" s="27"/>
    </row>
    <row r="10" spans="1:22" x14ac:dyDescent="0.25">
      <c r="A10" s="61">
        <v>6607</v>
      </c>
      <c r="B10" s="66" t="s">
        <v>98</v>
      </c>
      <c r="C10" s="61">
        <v>2</v>
      </c>
      <c r="D10" s="35" t="s">
        <v>65</v>
      </c>
      <c r="E10" s="69"/>
      <c r="F10" s="70"/>
      <c r="G10" s="69"/>
      <c r="H10" s="70"/>
      <c r="I10" s="69">
        <v>3</v>
      </c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1"/>
        <v>3</v>
      </c>
      <c r="T10" s="24">
        <f t="shared" si="0"/>
        <v>3</v>
      </c>
      <c r="U10" s="27"/>
      <c r="V10" s="27"/>
    </row>
    <row r="11" spans="1:22" x14ac:dyDescent="0.25">
      <c r="A11" s="61">
        <v>6607</v>
      </c>
      <c r="B11" s="66" t="s">
        <v>98</v>
      </c>
      <c r="C11" s="61">
        <v>3</v>
      </c>
      <c r="D11" s="35" t="s">
        <v>65</v>
      </c>
      <c r="E11" s="69"/>
      <c r="F11" s="70"/>
      <c r="G11" s="69"/>
      <c r="H11" s="70"/>
      <c r="I11" s="69">
        <v>0.75</v>
      </c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1"/>
        <v>0.75</v>
      </c>
      <c r="T11" s="24">
        <f t="shared" si="0"/>
        <v>0.75</v>
      </c>
      <c r="U11" s="27"/>
      <c r="V11" s="27"/>
    </row>
    <row r="12" spans="1:22" x14ac:dyDescent="0.25">
      <c r="A12" s="61">
        <v>6607</v>
      </c>
      <c r="B12" s="66" t="s">
        <v>98</v>
      </c>
      <c r="C12" s="61">
        <v>4</v>
      </c>
      <c r="D12" s="35" t="s">
        <v>65</v>
      </c>
      <c r="E12" s="69"/>
      <c r="F12" s="70"/>
      <c r="G12" s="69"/>
      <c r="H12" s="70"/>
      <c r="I12" s="69">
        <v>0.75</v>
      </c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1"/>
        <v>0.75</v>
      </c>
      <c r="T12" s="24">
        <f t="shared" si="0"/>
        <v>0.75</v>
      </c>
      <c r="U12" s="27"/>
      <c r="V12" s="27"/>
    </row>
    <row r="13" spans="1:22" x14ac:dyDescent="0.25">
      <c r="A13" s="62">
        <v>6405</v>
      </c>
      <c r="B13" s="66" t="s">
        <v>101</v>
      </c>
      <c r="C13" s="44">
        <v>19</v>
      </c>
      <c r="D13" s="26" t="s">
        <v>77</v>
      </c>
      <c r="E13" s="69"/>
      <c r="F13" s="70"/>
      <c r="G13" s="69"/>
      <c r="H13" s="70"/>
      <c r="I13" s="69"/>
      <c r="J13" s="70"/>
      <c r="K13" s="69">
        <v>3</v>
      </c>
      <c r="L13" s="70"/>
      <c r="M13" s="69"/>
      <c r="N13" s="70"/>
      <c r="O13" s="69"/>
      <c r="P13" s="70"/>
      <c r="Q13" s="67"/>
      <c r="R13" s="68"/>
      <c r="S13" s="24">
        <f>E13+G13+I13+K13+M13+O13+Q13</f>
        <v>3</v>
      </c>
      <c r="T13" s="24">
        <f>SUM(S13-U13-V13)</f>
        <v>3</v>
      </c>
      <c r="U13" s="27"/>
      <c r="V13" s="27"/>
    </row>
    <row r="14" spans="1:22" x14ac:dyDescent="0.25">
      <c r="A14" s="62"/>
      <c r="B14" s="61"/>
      <c r="C14" s="61"/>
      <c r="D14" s="26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1"/>
        <v>0</v>
      </c>
      <c r="T14" s="24">
        <f t="shared" si="0"/>
        <v>0</v>
      </c>
      <c r="U14" s="27"/>
      <c r="V14" s="27"/>
    </row>
    <row r="15" spans="1:22" x14ac:dyDescent="0.25">
      <c r="A15" s="62"/>
      <c r="B15" s="61"/>
      <c r="C15" s="61"/>
      <c r="D15" s="26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1"/>
        <v>0</v>
      </c>
      <c r="T15" s="24">
        <f t="shared" si="0"/>
        <v>0</v>
      </c>
      <c r="U15" s="27"/>
      <c r="V15" s="27"/>
    </row>
    <row r="16" spans="1:22" x14ac:dyDescent="0.25">
      <c r="A16" s="60"/>
      <c r="B16" s="60"/>
      <c r="C16" s="60"/>
      <c r="D16" s="26"/>
      <c r="E16" s="74"/>
      <c r="F16" s="74"/>
      <c r="G16" s="74"/>
      <c r="H16" s="74"/>
      <c r="I16" s="76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1"/>
        <v>0</v>
      </c>
      <c r="T16" s="24">
        <f t="shared" si="0"/>
        <v>0</v>
      </c>
      <c r="U16" s="27"/>
      <c r="V16" s="27"/>
    </row>
    <row r="17" spans="1:22" x14ac:dyDescent="0.25">
      <c r="A17" s="60">
        <v>3600</v>
      </c>
      <c r="B17" s="60" t="s">
        <v>95</v>
      </c>
      <c r="C17" s="60"/>
      <c r="D17" s="35" t="s">
        <v>72</v>
      </c>
      <c r="E17" s="69"/>
      <c r="F17" s="70"/>
      <c r="G17" s="69"/>
      <c r="H17" s="70"/>
      <c r="I17" s="69"/>
      <c r="J17" s="70"/>
      <c r="K17" s="69"/>
      <c r="L17" s="70"/>
      <c r="M17" s="69">
        <v>1.25</v>
      </c>
      <c r="N17" s="70"/>
      <c r="O17" s="69"/>
      <c r="P17" s="70"/>
      <c r="Q17" s="67"/>
      <c r="R17" s="68"/>
      <c r="S17" s="24">
        <f t="shared" si="1"/>
        <v>1.25</v>
      </c>
      <c r="T17" s="24">
        <f t="shared" si="0"/>
        <v>1.25</v>
      </c>
      <c r="U17" s="27"/>
      <c r="V17" s="27"/>
    </row>
    <row r="18" spans="1:22" x14ac:dyDescent="0.25">
      <c r="A18" s="22" t="s">
        <v>54</v>
      </c>
      <c r="B18" s="22"/>
      <c r="C18" s="22"/>
      <c r="D18" s="22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7"/>
      <c r="P18" s="68"/>
      <c r="Q18" s="67"/>
      <c r="R18" s="68"/>
      <c r="S18" s="24">
        <f t="shared" si="1"/>
        <v>0</v>
      </c>
      <c r="T18" s="24"/>
      <c r="U18" s="28"/>
      <c r="V18" s="27"/>
    </row>
    <row r="19" spans="1:22" x14ac:dyDescent="0.25">
      <c r="A19" s="22" t="s">
        <v>55</v>
      </c>
      <c r="B19" s="22"/>
      <c r="C19" s="22"/>
      <c r="D19" s="22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7"/>
      <c r="P19" s="68"/>
      <c r="Q19" s="67"/>
      <c r="R19" s="68"/>
      <c r="S19" s="24">
        <f t="shared" si="1"/>
        <v>0</v>
      </c>
      <c r="T19" s="24"/>
      <c r="U19" s="28"/>
      <c r="V19" s="27"/>
    </row>
    <row r="20" spans="1:22" x14ac:dyDescent="0.25">
      <c r="A20" s="28" t="s">
        <v>11</v>
      </c>
      <c r="B20" s="28"/>
      <c r="C20" s="28"/>
      <c r="D20" s="28"/>
      <c r="E20" s="71">
        <f>SUM(E4:E19)</f>
        <v>8</v>
      </c>
      <c r="F20" s="72"/>
      <c r="G20" s="71">
        <f>SUM(G4:G19)</f>
        <v>8</v>
      </c>
      <c r="H20" s="72"/>
      <c r="I20" s="71">
        <f>SUM(I4:I19)</f>
        <v>8</v>
      </c>
      <c r="J20" s="72"/>
      <c r="K20" s="71">
        <f>SUM(K4:K19)</f>
        <v>8</v>
      </c>
      <c r="L20" s="72"/>
      <c r="M20" s="71">
        <f>SUM(M4:M19)</f>
        <v>7.25</v>
      </c>
      <c r="N20" s="72"/>
      <c r="O20" s="71">
        <f>SUM(O4:O19)</f>
        <v>0</v>
      </c>
      <c r="P20" s="72"/>
      <c r="Q20" s="71">
        <f>SUM(Q4:Q19)</f>
        <v>0</v>
      </c>
      <c r="R20" s="72"/>
      <c r="S20" s="24">
        <f t="shared" si="1"/>
        <v>39.25</v>
      </c>
      <c r="T20" s="24"/>
      <c r="U20" s="28"/>
      <c r="V20" s="27"/>
    </row>
    <row r="21" spans="1:22" x14ac:dyDescent="0.25">
      <c r="A21" s="28" t="s">
        <v>6</v>
      </c>
      <c r="B21" s="28"/>
      <c r="C21" s="28"/>
      <c r="D21" s="28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4">
        <f>SUM(E21:R21)</f>
        <v>40</v>
      </c>
      <c r="T21" s="24">
        <f>SUM(T4:T20)</f>
        <v>39.25</v>
      </c>
      <c r="U21" s="27"/>
      <c r="V21" s="27"/>
    </row>
    <row r="22" spans="1:22" x14ac:dyDescent="0.25">
      <c r="A22" s="28" t="s">
        <v>56</v>
      </c>
      <c r="B22" s="28"/>
      <c r="C22" s="28"/>
      <c r="D22" s="28"/>
      <c r="E22" s="29"/>
      <c r="F22" s="29">
        <f>SUM(E20)-F21</f>
        <v>0</v>
      </c>
      <c r="G22" s="29"/>
      <c r="H22" s="29">
        <f>SUM(G20)-H21</f>
        <v>0</v>
      </c>
      <c r="I22" s="29"/>
      <c r="J22" s="29">
        <f>SUM(I20)-J21</f>
        <v>0</v>
      </c>
      <c r="K22" s="29"/>
      <c r="L22" s="29">
        <f>SUM(K20)-L21</f>
        <v>0</v>
      </c>
      <c r="M22" s="29"/>
      <c r="N22" s="29">
        <f>SUM(M20)-N21</f>
        <v>-0.75</v>
      </c>
      <c r="O22" s="29"/>
      <c r="P22" s="29">
        <f>SUM(O20)</f>
        <v>0</v>
      </c>
      <c r="Q22" s="29"/>
      <c r="R22" s="29">
        <f>SUM(Q20)</f>
        <v>0</v>
      </c>
      <c r="S22" s="27">
        <f>SUM(E22:R22)</f>
        <v>-0.75</v>
      </c>
      <c r="T22" s="27"/>
      <c r="U22" s="27">
        <f>SUM(U4:U21)</f>
        <v>0</v>
      </c>
      <c r="V22" s="27">
        <f>SUM(V4:V21)</f>
        <v>0</v>
      </c>
    </row>
    <row r="23" spans="1:22" x14ac:dyDescent="0.25">
      <c r="K23" s="30">
        <f>SUM(K6:K22)</f>
        <v>11</v>
      </c>
    </row>
    <row r="24" spans="1:22" x14ac:dyDescent="0.25">
      <c r="A24" s="2" t="s">
        <v>57</v>
      </c>
      <c r="B24" s="15"/>
    </row>
    <row r="25" spans="1:22" x14ac:dyDescent="0.25">
      <c r="A25" s="16" t="s">
        <v>6</v>
      </c>
      <c r="C25" s="37">
        <f>SUM(T21)</f>
        <v>39.25</v>
      </c>
      <c r="I25" s="2">
        <v>3600</v>
      </c>
    </row>
    <row r="26" spans="1:22" x14ac:dyDescent="0.25">
      <c r="A26" s="16" t="s">
        <v>44</v>
      </c>
      <c r="C26" s="37">
        <f>U22</f>
        <v>0</v>
      </c>
      <c r="D26" s="30"/>
      <c r="I26" s="41">
        <v>1.25</v>
      </c>
    </row>
    <row r="27" spans="1:22" x14ac:dyDescent="0.25">
      <c r="A27" s="16" t="s">
        <v>45</v>
      </c>
      <c r="C27" s="30">
        <f>V22</f>
        <v>0</v>
      </c>
      <c r="I27" s="42"/>
    </row>
    <row r="28" spans="1:22" x14ac:dyDescent="0.25">
      <c r="A28" s="16" t="s">
        <v>58</v>
      </c>
      <c r="C28" s="30">
        <f>S18</f>
        <v>0</v>
      </c>
      <c r="I28" s="37"/>
    </row>
    <row r="29" spans="1:22" x14ac:dyDescent="0.25">
      <c r="A29" s="16" t="s">
        <v>59</v>
      </c>
      <c r="C29" s="30">
        <f>S19</f>
        <v>0</v>
      </c>
    </row>
    <row r="30" spans="1:22" ht="16.5" thickBot="1" x14ac:dyDescent="0.3">
      <c r="A30" s="17" t="s">
        <v>11</v>
      </c>
      <c r="C30" s="36">
        <f>SUM(C25:C29)</f>
        <v>39.25</v>
      </c>
      <c r="E30" s="17" t="s">
        <v>60</v>
      </c>
      <c r="F30" s="17"/>
      <c r="G30" s="32">
        <f>S20-C30</f>
        <v>0</v>
      </c>
    </row>
    <row r="31" spans="1:22" ht="16.5" thickTop="1" x14ac:dyDescent="0.25">
      <c r="A31" s="16" t="s">
        <v>12</v>
      </c>
      <c r="C31" s="33">
        <v>0</v>
      </c>
      <c r="D31" s="33"/>
    </row>
    <row r="32" spans="1:22" x14ac:dyDescent="0.25">
      <c r="A32" s="16" t="s">
        <v>13</v>
      </c>
      <c r="C32" s="33">
        <v>0</v>
      </c>
      <c r="D32" s="33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opLeftCell="A4" zoomScale="90" zoomScaleNormal="90" workbookViewId="0">
      <selection activeCell="E25" sqref="E25:L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78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5" t="s">
        <v>36</v>
      </c>
      <c r="F2" s="75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47"/>
      <c r="P3" s="47"/>
      <c r="Q3" s="23"/>
      <c r="R3" s="23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44">
        <v>91</v>
      </c>
      <c r="D4" s="35" t="s">
        <v>61</v>
      </c>
      <c r="E4" s="74">
        <v>0.5</v>
      </c>
      <c r="F4" s="74"/>
      <c r="G4" s="74"/>
      <c r="H4" s="74"/>
      <c r="I4" s="69"/>
      <c r="J4" s="70"/>
      <c r="K4" s="69">
        <v>1</v>
      </c>
      <c r="L4" s="70"/>
      <c r="M4" s="74"/>
      <c r="N4" s="74"/>
      <c r="O4" s="69"/>
      <c r="P4" s="70"/>
      <c r="Q4" s="67"/>
      <c r="R4" s="68"/>
      <c r="S4" s="24">
        <f>E4+G4+I4+K4+M4+O4+Q4</f>
        <v>1.5</v>
      </c>
      <c r="T4" s="24">
        <f t="shared" ref="T4:T29" si="0">SUM(S4-U4-V4)</f>
        <v>1.5</v>
      </c>
      <c r="U4" s="27"/>
      <c r="V4" s="27"/>
    </row>
    <row r="5" spans="1:22" x14ac:dyDescent="0.25">
      <c r="A5" s="61">
        <v>6519</v>
      </c>
      <c r="B5" s="66" t="s">
        <v>96</v>
      </c>
      <c r="C5" s="61">
        <v>105</v>
      </c>
      <c r="D5" s="35" t="s">
        <v>61</v>
      </c>
      <c r="E5" s="74">
        <v>0.5</v>
      </c>
      <c r="F5" s="74"/>
      <c r="G5" s="74"/>
      <c r="H5" s="74"/>
      <c r="I5" s="69"/>
      <c r="J5" s="70"/>
      <c r="K5" s="69"/>
      <c r="L5" s="70"/>
      <c r="M5" s="74"/>
      <c r="N5" s="74"/>
      <c r="O5" s="69"/>
      <c r="P5" s="70"/>
      <c r="Q5" s="67"/>
      <c r="R5" s="68"/>
      <c r="S5" s="24">
        <f t="shared" ref="S5:S32" si="1">E5+G5+I5+K5+M5+O5+Q5</f>
        <v>0.5</v>
      </c>
      <c r="T5" s="24">
        <f t="shared" si="0"/>
        <v>0.5</v>
      </c>
      <c r="U5" s="27"/>
      <c r="V5" s="27"/>
    </row>
    <row r="6" spans="1:22" x14ac:dyDescent="0.25">
      <c r="A6" s="61">
        <v>6519</v>
      </c>
      <c r="B6" s="66" t="s">
        <v>96</v>
      </c>
      <c r="C6" s="44">
        <v>109</v>
      </c>
      <c r="D6" s="35" t="s">
        <v>61</v>
      </c>
      <c r="E6" s="74">
        <v>0.5</v>
      </c>
      <c r="F6" s="74"/>
      <c r="G6" s="74"/>
      <c r="H6" s="74"/>
      <c r="I6" s="69"/>
      <c r="J6" s="70"/>
      <c r="K6" s="69"/>
      <c r="L6" s="70"/>
      <c r="M6" s="74"/>
      <c r="N6" s="74"/>
      <c r="O6" s="69"/>
      <c r="P6" s="70"/>
      <c r="Q6" s="67"/>
      <c r="R6" s="68"/>
      <c r="S6" s="24">
        <f t="shared" si="1"/>
        <v>0.5</v>
      </c>
      <c r="T6" s="24">
        <f t="shared" si="0"/>
        <v>0.5</v>
      </c>
      <c r="U6" s="27"/>
      <c r="V6" s="27"/>
    </row>
    <row r="7" spans="1:22" x14ac:dyDescent="0.25">
      <c r="A7" s="61">
        <v>6519</v>
      </c>
      <c r="B7" s="66" t="s">
        <v>96</v>
      </c>
      <c r="C7" s="44">
        <v>101</v>
      </c>
      <c r="D7" s="35" t="s">
        <v>61</v>
      </c>
      <c r="E7" s="74">
        <v>0.5</v>
      </c>
      <c r="F7" s="74"/>
      <c r="G7" s="74"/>
      <c r="H7" s="74"/>
      <c r="I7" s="69"/>
      <c r="J7" s="70"/>
      <c r="K7" s="69">
        <v>1</v>
      </c>
      <c r="L7" s="70"/>
      <c r="M7" s="74"/>
      <c r="N7" s="74"/>
      <c r="O7" s="69"/>
      <c r="P7" s="70"/>
      <c r="Q7" s="67"/>
      <c r="R7" s="68"/>
      <c r="S7" s="24">
        <f t="shared" si="1"/>
        <v>1.5</v>
      </c>
      <c r="T7" s="24">
        <f t="shared" si="0"/>
        <v>1.5</v>
      </c>
      <c r="U7" s="27"/>
      <c r="V7" s="27"/>
    </row>
    <row r="8" spans="1:22" x14ac:dyDescent="0.25">
      <c r="A8" s="61">
        <v>6519</v>
      </c>
      <c r="B8" s="66" t="s">
        <v>96</v>
      </c>
      <c r="C8" s="61">
        <v>103</v>
      </c>
      <c r="D8" s="35" t="s">
        <v>61</v>
      </c>
      <c r="E8" s="74">
        <v>0.5</v>
      </c>
      <c r="F8" s="74"/>
      <c r="G8" s="74"/>
      <c r="H8" s="74"/>
      <c r="I8" s="69"/>
      <c r="J8" s="70"/>
      <c r="K8" s="69">
        <v>1</v>
      </c>
      <c r="L8" s="70"/>
      <c r="M8" s="69"/>
      <c r="N8" s="70"/>
      <c r="O8" s="69"/>
      <c r="P8" s="70"/>
      <c r="Q8" s="67"/>
      <c r="R8" s="68"/>
      <c r="S8" s="24">
        <f t="shared" si="1"/>
        <v>1.5</v>
      </c>
      <c r="T8" s="24">
        <f t="shared" si="0"/>
        <v>1.5</v>
      </c>
      <c r="U8" s="27"/>
      <c r="V8" s="27"/>
    </row>
    <row r="9" spans="1:22" x14ac:dyDescent="0.25">
      <c r="A9" s="61">
        <v>6519</v>
      </c>
      <c r="B9" s="66" t="s">
        <v>96</v>
      </c>
      <c r="C9" s="61">
        <v>102</v>
      </c>
      <c r="D9" s="35" t="s">
        <v>61</v>
      </c>
      <c r="E9" s="74">
        <v>0.5</v>
      </c>
      <c r="F9" s="74"/>
      <c r="G9" s="74"/>
      <c r="H9" s="74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1"/>
        <v>0.5</v>
      </c>
      <c r="T9" s="24">
        <f t="shared" si="0"/>
        <v>0.5</v>
      </c>
      <c r="U9" s="27"/>
      <c r="V9" s="27"/>
    </row>
    <row r="10" spans="1:22" x14ac:dyDescent="0.25">
      <c r="A10" s="61">
        <v>6519</v>
      </c>
      <c r="B10" s="66" t="s">
        <v>96</v>
      </c>
      <c r="C10" s="61">
        <v>87</v>
      </c>
      <c r="D10" s="35" t="s">
        <v>61</v>
      </c>
      <c r="E10" s="74">
        <v>0.5</v>
      </c>
      <c r="F10" s="74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1"/>
        <v>0.5</v>
      </c>
      <c r="T10" s="24">
        <f t="shared" si="0"/>
        <v>0.5</v>
      </c>
      <c r="U10" s="27"/>
      <c r="V10" s="27"/>
    </row>
    <row r="11" spans="1:22" x14ac:dyDescent="0.25">
      <c r="A11" s="61">
        <v>6519</v>
      </c>
      <c r="B11" s="66" t="s">
        <v>96</v>
      </c>
      <c r="C11" s="61">
        <v>68</v>
      </c>
      <c r="D11" s="35" t="s">
        <v>61</v>
      </c>
      <c r="E11" s="69"/>
      <c r="F11" s="70"/>
      <c r="G11" s="69">
        <v>0.25</v>
      </c>
      <c r="H11" s="70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1"/>
        <v>0.25</v>
      </c>
      <c r="T11" s="24">
        <f t="shared" si="0"/>
        <v>0.25</v>
      </c>
      <c r="U11" s="27"/>
      <c r="V11" s="27"/>
    </row>
    <row r="12" spans="1:22" x14ac:dyDescent="0.25">
      <c r="A12" s="61">
        <v>6519</v>
      </c>
      <c r="B12" s="66" t="s">
        <v>96</v>
      </c>
      <c r="C12" s="61">
        <v>66</v>
      </c>
      <c r="D12" s="35" t="s">
        <v>61</v>
      </c>
      <c r="E12" s="69"/>
      <c r="F12" s="70"/>
      <c r="G12" s="69">
        <v>0.25</v>
      </c>
      <c r="H12" s="70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1"/>
        <v>0.25</v>
      </c>
      <c r="T12" s="24">
        <f t="shared" si="0"/>
        <v>0.25</v>
      </c>
      <c r="U12" s="27"/>
      <c r="V12" s="27"/>
    </row>
    <row r="13" spans="1:22" x14ac:dyDescent="0.25">
      <c r="A13" s="61">
        <v>6405</v>
      </c>
      <c r="B13" s="66" t="s">
        <v>101</v>
      </c>
      <c r="C13" s="61">
        <v>19</v>
      </c>
      <c r="D13" s="35" t="s">
        <v>79</v>
      </c>
      <c r="E13" s="69"/>
      <c r="F13" s="70"/>
      <c r="G13" s="69">
        <v>1</v>
      </c>
      <c r="H13" s="70"/>
      <c r="I13" s="69"/>
      <c r="J13" s="70"/>
      <c r="K13" s="69">
        <v>0.75</v>
      </c>
      <c r="L13" s="70"/>
      <c r="M13" s="69"/>
      <c r="N13" s="70"/>
      <c r="O13" s="69"/>
      <c r="P13" s="70"/>
      <c r="Q13" s="67"/>
      <c r="R13" s="68"/>
      <c r="S13" s="24">
        <f>E13+G13+I13+K13+M13+O13+Q13</f>
        <v>1.75</v>
      </c>
      <c r="T13" s="24">
        <f>SUM(S13-U13-V13)</f>
        <v>1.75</v>
      </c>
      <c r="U13" s="27"/>
      <c r="V13" s="27"/>
    </row>
    <row r="14" spans="1:22" x14ac:dyDescent="0.25">
      <c r="A14" s="61">
        <v>6607</v>
      </c>
      <c r="B14" s="66" t="s">
        <v>98</v>
      </c>
      <c r="C14" s="61">
        <v>2</v>
      </c>
      <c r="D14" s="35" t="s">
        <v>65</v>
      </c>
      <c r="E14" s="69"/>
      <c r="F14" s="70"/>
      <c r="G14" s="69">
        <v>1.5</v>
      </c>
      <c r="H14" s="70"/>
      <c r="I14" s="69">
        <v>2.25</v>
      </c>
      <c r="J14" s="70"/>
      <c r="K14" s="69">
        <v>0.5</v>
      </c>
      <c r="L14" s="70"/>
      <c r="M14" s="69"/>
      <c r="N14" s="70"/>
      <c r="O14" s="69"/>
      <c r="P14" s="70"/>
      <c r="Q14" s="67"/>
      <c r="R14" s="68"/>
      <c r="S14" s="24">
        <f t="shared" ref="S14:S25" si="2">E14+G14+I14+K14+M14+O14+Q14</f>
        <v>4.25</v>
      </c>
      <c r="T14" s="24">
        <f t="shared" ref="T14:T25" si="3">SUM(S14-U14-V14)</f>
        <v>4.25</v>
      </c>
      <c r="U14" s="27"/>
      <c r="V14" s="27"/>
    </row>
    <row r="15" spans="1:22" ht="15.75" customHeight="1" x14ac:dyDescent="0.25">
      <c r="A15" s="61">
        <v>6607</v>
      </c>
      <c r="B15" s="66" t="s">
        <v>98</v>
      </c>
      <c r="C15" s="61">
        <v>3</v>
      </c>
      <c r="D15" s="35" t="s">
        <v>65</v>
      </c>
      <c r="E15" s="69"/>
      <c r="F15" s="70"/>
      <c r="G15" s="69">
        <v>1.5</v>
      </c>
      <c r="H15" s="70"/>
      <c r="I15" s="69">
        <v>2</v>
      </c>
      <c r="J15" s="70"/>
      <c r="K15" s="69">
        <v>0.5</v>
      </c>
      <c r="L15" s="70"/>
      <c r="M15" s="69"/>
      <c r="N15" s="70"/>
      <c r="O15" s="69"/>
      <c r="P15" s="70"/>
      <c r="Q15" s="67"/>
      <c r="R15" s="68"/>
      <c r="S15" s="24">
        <f t="shared" ref="S15:S24" si="4">E15+G15+I15+K15+M15+O15+Q15</f>
        <v>4</v>
      </c>
      <c r="T15" s="24">
        <f t="shared" ref="T15:T24" si="5">SUM(S15-U15-V15)</f>
        <v>4</v>
      </c>
      <c r="U15" s="27"/>
      <c r="V15" s="27"/>
    </row>
    <row r="16" spans="1:22" ht="15.75" customHeight="1" x14ac:dyDescent="0.25">
      <c r="A16" s="61">
        <v>6607</v>
      </c>
      <c r="B16" s="66" t="s">
        <v>98</v>
      </c>
      <c r="C16" s="61">
        <v>4</v>
      </c>
      <c r="D16" s="35" t="s">
        <v>65</v>
      </c>
      <c r="E16" s="69"/>
      <c r="F16" s="70"/>
      <c r="G16" s="69">
        <v>1.5</v>
      </c>
      <c r="H16" s="70"/>
      <c r="I16" s="69">
        <v>2</v>
      </c>
      <c r="J16" s="70"/>
      <c r="K16" s="69">
        <v>0.5</v>
      </c>
      <c r="L16" s="70"/>
      <c r="M16" s="69"/>
      <c r="N16" s="70"/>
      <c r="O16" s="69"/>
      <c r="P16" s="70"/>
      <c r="Q16" s="67"/>
      <c r="R16" s="68"/>
      <c r="S16" s="24">
        <f t="shared" si="4"/>
        <v>4</v>
      </c>
      <c r="T16" s="24">
        <f t="shared" si="5"/>
        <v>4</v>
      </c>
      <c r="U16" s="27"/>
      <c r="V16" s="27"/>
    </row>
    <row r="17" spans="1:22" x14ac:dyDescent="0.25">
      <c r="A17" s="61">
        <v>6519</v>
      </c>
      <c r="B17" s="66" t="s">
        <v>96</v>
      </c>
      <c r="C17" s="44">
        <v>99</v>
      </c>
      <c r="D17" s="35" t="s">
        <v>61</v>
      </c>
      <c r="E17" s="69"/>
      <c r="F17" s="70"/>
      <c r="G17" s="69"/>
      <c r="H17" s="70"/>
      <c r="I17" s="69"/>
      <c r="J17" s="70"/>
      <c r="K17" s="69">
        <v>1</v>
      </c>
      <c r="L17" s="70"/>
      <c r="M17" s="69"/>
      <c r="N17" s="70"/>
      <c r="O17" s="69"/>
      <c r="P17" s="70"/>
      <c r="Q17" s="67"/>
      <c r="R17" s="68"/>
      <c r="S17" s="24">
        <f t="shared" si="4"/>
        <v>1</v>
      </c>
      <c r="T17" s="24">
        <f t="shared" si="5"/>
        <v>1</v>
      </c>
      <c r="U17" s="27"/>
      <c r="V17" s="27"/>
    </row>
    <row r="18" spans="1:22" x14ac:dyDescent="0.25">
      <c r="A18" s="61">
        <v>6519</v>
      </c>
      <c r="B18" s="66" t="s">
        <v>96</v>
      </c>
      <c r="C18" s="44">
        <v>125</v>
      </c>
      <c r="D18" s="35" t="s">
        <v>61</v>
      </c>
      <c r="E18" s="69"/>
      <c r="F18" s="70"/>
      <c r="G18" s="69"/>
      <c r="H18" s="70"/>
      <c r="I18" s="69"/>
      <c r="J18" s="70"/>
      <c r="K18" s="69"/>
      <c r="L18" s="70"/>
      <c r="M18" s="69">
        <v>1.5</v>
      </c>
      <c r="N18" s="70"/>
      <c r="O18" s="69"/>
      <c r="P18" s="70"/>
      <c r="Q18" s="67"/>
      <c r="R18" s="68"/>
      <c r="S18" s="24">
        <f t="shared" ref="S18:S22" si="6">E18+G18+I18+K18+M18+O18+Q18</f>
        <v>1.5</v>
      </c>
      <c r="T18" s="24">
        <f t="shared" ref="T18:T22" si="7">SUM(S18-U18-V18)</f>
        <v>1.5</v>
      </c>
      <c r="U18" s="27"/>
      <c r="V18" s="27"/>
    </row>
    <row r="19" spans="1:22" x14ac:dyDescent="0.25">
      <c r="A19" s="61">
        <v>6519</v>
      </c>
      <c r="B19" s="66" t="s">
        <v>96</v>
      </c>
      <c r="C19" s="44">
        <v>126</v>
      </c>
      <c r="D19" s="35" t="s">
        <v>61</v>
      </c>
      <c r="E19" s="69"/>
      <c r="F19" s="70"/>
      <c r="G19" s="69"/>
      <c r="H19" s="70"/>
      <c r="I19" s="69"/>
      <c r="J19" s="70"/>
      <c r="K19" s="69"/>
      <c r="L19" s="70"/>
      <c r="M19" s="69">
        <v>1.5</v>
      </c>
      <c r="N19" s="70"/>
      <c r="O19" s="69"/>
      <c r="P19" s="70"/>
      <c r="Q19" s="67"/>
      <c r="R19" s="68"/>
      <c r="S19" s="24">
        <f t="shared" si="6"/>
        <v>1.5</v>
      </c>
      <c r="T19" s="24">
        <f t="shared" si="7"/>
        <v>1.5</v>
      </c>
      <c r="U19" s="27"/>
      <c r="V19" s="27"/>
    </row>
    <row r="20" spans="1:22" x14ac:dyDescent="0.25">
      <c r="A20" s="61">
        <v>6519</v>
      </c>
      <c r="B20" s="66" t="s">
        <v>96</v>
      </c>
      <c r="C20" s="44">
        <v>127</v>
      </c>
      <c r="D20" s="35" t="s">
        <v>61</v>
      </c>
      <c r="E20" s="69"/>
      <c r="F20" s="70"/>
      <c r="G20" s="69"/>
      <c r="H20" s="70"/>
      <c r="I20" s="69"/>
      <c r="J20" s="70"/>
      <c r="K20" s="69"/>
      <c r="L20" s="70"/>
      <c r="M20" s="69">
        <v>1.5</v>
      </c>
      <c r="N20" s="70"/>
      <c r="O20" s="69"/>
      <c r="P20" s="70"/>
      <c r="Q20" s="67"/>
      <c r="R20" s="68"/>
      <c r="S20" s="24">
        <f t="shared" si="6"/>
        <v>1.5</v>
      </c>
      <c r="T20" s="24">
        <f t="shared" si="7"/>
        <v>1.5</v>
      </c>
      <c r="U20" s="27"/>
      <c r="V20" s="27"/>
    </row>
    <row r="21" spans="1:22" x14ac:dyDescent="0.25">
      <c r="A21" s="61">
        <v>6519</v>
      </c>
      <c r="B21" s="66" t="s">
        <v>96</v>
      </c>
      <c r="C21" s="44">
        <v>128</v>
      </c>
      <c r="D21" s="35" t="s">
        <v>61</v>
      </c>
      <c r="E21" s="69"/>
      <c r="F21" s="70"/>
      <c r="G21" s="69"/>
      <c r="H21" s="70"/>
      <c r="I21" s="69"/>
      <c r="J21" s="70"/>
      <c r="K21" s="69"/>
      <c r="L21" s="70"/>
      <c r="M21" s="69">
        <v>1.5</v>
      </c>
      <c r="N21" s="70"/>
      <c r="O21" s="69"/>
      <c r="P21" s="70"/>
      <c r="Q21" s="67"/>
      <c r="R21" s="68"/>
      <c r="S21" s="24">
        <f t="shared" si="6"/>
        <v>1.5</v>
      </c>
      <c r="T21" s="24">
        <f t="shared" si="7"/>
        <v>1.5</v>
      </c>
      <c r="U21" s="27"/>
      <c r="V21" s="27"/>
    </row>
    <row r="22" spans="1:22" x14ac:dyDescent="0.25">
      <c r="A22" s="61">
        <v>6519</v>
      </c>
      <c r="B22" s="66" t="s">
        <v>96</v>
      </c>
      <c r="C22" s="44">
        <v>129</v>
      </c>
      <c r="D22" s="35" t="s">
        <v>61</v>
      </c>
      <c r="E22" s="69"/>
      <c r="F22" s="70"/>
      <c r="G22" s="69"/>
      <c r="H22" s="70"/>
      <c r="I22" s="69"/>
      <c r="J22" s="70"/>
      <c r="K22" s="69"/>
      <c r="L22" s="70"/>
      <c r="M22" s="69">
        <v>2</v>
      </c>
      <c r="N22" s="70"/>
      <c r="O22" s="69"/>
      <c r="P22" s="70"/>
      <c r="Q22" s="67"/>
      <c r="R22" s="68"/>
      <c r="S22" s="24">
        <f t="shared" si="6"/>
        <v>2</v>
      </c>
      <c r="T22" s="24">
        <f t="shared" si="7"/>
        <v>2</v>
      </c>
      <c r="U22" s="27"/>
      <c r="V22" s="27"/>
    </row>
    <row r="23" spans="1:22" x14ac:dyDescent="0.25">
      <c r="A23" s="61"/>
      <c r="B23" s="61"/>
      <c r="C23" s="44"/>
      <c r="D23" s="35"/>
      <c r="E23" s="69"/>
      <c r="F23" s="70"/>
      <c r="G23" s="69"/>
      <c r="H23" s="70"/>
      <c r="I23" s="69"/>
      <c r="J23" s="70"/>
      <c r="K23" s="69">
        <f>SUM(K6:K22)</f>
        <v>5.25</v>
      </c>
      <c r="L23" s="70"/>
      <c r="M23" s="69"/>
      <c r="N23" s="70"/>
      <c r="O23" s="69"/>
      <c r="P23" s="70"/>
      <c r="Q23" s="67"/>
      <c r="R23" s="68"/>
      <c r="S23" s="24">
        <f t="shared" si="4"/>
        <v>5.25</v>
      </c>
      <c r="T23" s="24">
        <f t="shared" si="5"/>
        <v>5.25</v>
      </c>
      <c r="U23" s="27"/>
      <c r="V23" s="27"/>
    </row>
    <row r="24" spans="1:22" x14ac:dyDescent="0.25">
      <c r="A24" s="61"/>
      <c r="B24" s="61"/>
      <c r="C24" s="44"/>
      <c r="D24" s="35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69"/>
      <c r="P24" s="70"/>
      <c r="Q24" s="67"/>
      <c r="R24" s="68"/>
      <c r="S24" s="24">
        <f t="shared" si="4"/>
        <v>0</v>
      </c>
      <c r="T24" s="24">
        <f t="shared" si="5"/>
        <v>0</v>
      </c>
      <c r="U24" s="27"/>
      <c r="V24" s="27"/>
    </row>
    <row r="25" spans="1:22" ht="15" customHeight="1" x14ac:dyDescent="0.25">
      <c r="A25" s="61">
        <v>3600</v>
      </c>
      <c r="B25" s="61" t="s">
        <v>95</v>
      </c>
      <c r="C25" s="61"/>
      <c r="D25" s="35" t="s">
        <v>80</v>
      </c>
      <c r="E25" s="69"/>
      <c r="F25" s="70"/>
      <c r="G25" s="69"/>
      <c r="H25" s="70"/>
      <c r="I25" s="69"/>
      <c r="J25" s="70"/>
      <c r="K25" s="69">
        <v>0.5</v>
      </c>
      <c r="L25" s="70"/>
      <c r="M25" s="69"/>
      <c r="N25" s="70"/>
      <c r="O25" s="69"/>
      <c r="P25" s="70"/>
      <c r="Q25" s="67"/>
      <c r="R25" s="68"/>
      <c r="S25" s="24">
        <f t="shared" si="2"/>
        <v>0.5</v>
      </c>
      <c r="T25" s="24">
        <f t="shared" si="3"/>
        <v>0.5</v>
      </c>
      <c r="U25" s="27"/>
      <c r="V25" s="27"/>
    </row>
    <row r="26" spans="1:22" x14ac:dyDescent="0.25">
      <c r="A26" s="62">
        <v>3600</v>
      </c>
      <c r="B26" s="65" t="s">
        <v>95</v>
      </c>
      <c r="C26" s="61"/>
      <c r="D26" s="26" t="s">
        <v>81</v>
      </c>
      <c r="E26" s="69"/>
      <c r="F26" s="70"/>
      <c r="G26" s="69">
        <v>0.5</v>
      </c>
      <c r="H26" s="70"/>
      <c r="I26" s="69"/>
      <c r="J26" s="70"/>
      <c r="K26" s="69"/>
      <c r="L26" s="70"/>
      <c r="M26" s="69"/>
      <c r="N26" s="70"/>
      <c r="O26" s="69"/>
      <c r="P26" s="70"/>
      <c r="Q26" s="67"/>
      <c r="R26" s="68"/>
      <c r="S26" s="24">
        <f t="shared" si="1"/>
        <v>0.5</v>
      </c>
      <c r="T26" s="24">
        <f t="shared" si="0"/>
        <v>0.5</v>
      </c>
      <c r="U26" s="27"/>
      <c r="V26" s="27"/>
    </row>
    <row r="27" spans="1:22" x14ac:dyDescent="0.25">
      <c r="A27" s="60">
        <v>3600</v>
      </c>
      <c r="B27" s="65" t="s">
        <v>95</v>
      </c>
      <c r="C27" s="60"/>
      <c r="D27" s="35" t="s">
        <v>72</v>
      </c>
      <c r="E27" s="69">
        <v>1.5</v>
      </c>
      <c r="F27" s="70"/>
      <c r="G27" s="69"/>
      <c r="H27" s="70"/>
      <c r="I27" s="69"/>
      <c r="J27" s="70"/>
      <c r="K27" s="69"/>
      <c r="L27" s="70"/>
      <c r="M27" s="69"/>
      <c r="N27" s="70"/>
      <c r="O27" s="69"/>
      <c r="P27" s="70"/>
      <c r="Q27" s="67"/>
      <c r="R27" s="68"/>
      <c r="S27" s="24">
        <f t="shared" ref="S27:S28" si="8">E27+G27+I27+K27+M27+O27+Q27</f>
        <v>1.5</v>
      </c>
      <c r="T27" s="24">
        <f t="shared" ref="T27:T28" si="9">SUM(S27-U27-V27)</f>
        <v>1.5</v>
      </c>
      <c r="U27" s="27"/>
      <c r="V27" s="27"/>
    </row>
    <row r="28" spans="1:22" x14ac:dyDescent="0.25">
      <c r="A28" s="61">
        <v>3600</v>
      </c>
      <c r="B28" s="65" t="s">
        <v>95</v>
      </c>
      <c r="C28" s="44"/>
      <c r="D28" s="35" t="s">
        <v>82</v>
      </c>
      <c r="E28" s="69">
        <v>3</v>
      </c>
      <c r="F28" s="70"/>
      <c r="G28" s="69">
        <v>1.5</v>
      </c>
      <c r="H28" s="70"/>
      <c r="I28" s="69">
        <v>1.75</v>
      </c>
      <c r="J28" s="70"/>
      <c r="K28" s="69">
        <v>1.25</v>
      </c>
      <c r="L28" s="70"/>
      <c r="M28" s="69"/>
      <c r="N28" s="70"/>
      <c r="O28" s="69"/>
      <c r="P28" s="70"/>
      <c r="Q28" s="67"/>
      <c r="R28" s="68"/>
      <c r="S28" s="24">
        <f t="shared" si="8"/>
        <v>7.5</v>
      </c>
      <c r="T28" s="24">
        <f t="shared" si="9"/>
        <v>7.5</v>
      </c>
      <c r="U28" s="27"/>
      <c r="V28" s="27"/>
    </row>
    <row r="29" spans="1:22" x14ac:dyDescent="0.25">
      <c r="A29" s="61"/>
      <c r="B29" s="61"/>
      <c r="C29" s="61"/>
      <c r="D29" s="35"/>
      <c r="E29" s="69"/>
      <c r="F29" s="70"/>
      <c r="G29" s="69"/>
      <c r="H29" s="70"/>
      <c r="I29" s="69"/>
      <c r="J29" s="70"/>
      <c r="K29" s="69"/>
      <c r="L29" s="70"/>
      <c r="M29" s="69"/>
      <c r="N29" s="70"/>
      <c r="O29" s="69"/>
      <c r="P29" s="70"/>
      <c r="Q29" s="67"/>
      <c r="R29" s="68"/>
      <c r="S29" s="24">
        <f t="shared" si="1"/>
        <v>0</v>
      </c>
      <c r="T29" s="24">
        <f t="shared" si="0"/>
        <v>0</v>
      </c>
      <c r="U29" s="27"/>
      <c r="V29" s="27"/>
    </row>
    <row r="30" spans="1:22" x14ac:dyDescent="0.25">
      <c r="A30" s="22" t="s">
        <v>54</v>
      </c>
      <c r="B30" s="22"/>
      <c r="C30" s="22"/>
      <c r="D30" s="22"/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67"/>
      <c r="P30" s="68"/>
      <c r="Q30" s="67"/>
      <c r="R30" s="68"/>
      <c r="S30" s="24">
        <f t="shared" si="1"/>
        <v>0</v>
      </c>
      <c r="T30" s="24"/>
      <c r="U30" s="28"/>
      <c r="V30" s="27"/>
    </row>
    <row r="31" spans="1:22" x14ac:dyDescent="0.25">
      <c r="A31" s="22" t="s">
        <v>55</v>
      </c>
      <c r="B31" s="22"/>
      <c r="C31" s="22"/>
      <c r="D31" s="22"/>
      <c r="E31" s="69"/>
      <c r="F31" s="70"/>
      <c r="G31" s="69"/>
      <c r="H31" s="70"/>
      <c r="I31" s="69"/>
      <c r="J31" s="70"/>
      <c r="K31" s="69"/>
      <c r="L31" s="70"/>
      <c r="M31" s="69"/>
      <c r="N31" s="70"/>
      <c r="O31" s="67"/>
      <c r="P31" s="68"/>
      <c r="Q31" s="67"/>
      <c r="R31" s="68"/>
      <c r="S31" s="24">
        <f t="shared" si="1"/>
        <v>0</v>
      </c>
      <c r="T31" s="24"/>
      <c r="U31" s="28"/>
      <c r="V31" s="27"/>
    </row>
    <row r="32" spans="1:22" x14ac:dyDescent="0.25">
      <c r="A32" s="28" t="s">
        <v>11</v>
      </c>
      <c r="B32" s="28"/>
      <c r="C32" s="28"/>
      <c r="D32" s="28"/>
      <c r="E32" s="71">
        <f>SUM(E4:E31)</f>
        <v>8</v>
      </c>
      <c r="F32" s="72"/>
      <c r="G32" s="71">
        <f>SUM(G4:G31)</f>
        <v>8</v>
      </c>
      <c r="H32" s="72"/>
      <c r="I32" s="71">
        <f>SUM(I4:I31)</f>
        <v>8</v>
      </c>
      <c r="J32" s="72"/>
      <c r="K32" s="71">
        <f>SUM(K4:K31)</f>
        <v>13.25</v>
      </c>
      <c r="L32" s="72"/>
      <c r="M32" s="71">
        <f>SUM(M4:M31)</f>
        <v>8</v>
      </c>
      <c r="N32" s="72"/>
      <c r="O32" s="71">
        <f>SUM(O4:O31)</f>
        <v>0</v>
      </c>
      <c r="P32" s="72"/>
      <c r="Q32" s="71">
        <f>SUM(Q4:Q31)</f>
        <v>0</v>
      </c>
      <c r="R32" s="72"/>
      <c r="S32" s="24">
        <f t="shared" si="1"/>
        <v>45.25</v>
      </c>
      <c r="T32" s="24"/>
      <c r="U32" s="28"/>
      <c r="V32" s="27"/>
    </row>
    <row r="33" spans="1:22" x14ac:dyDescent="0.25">
      <c r="A33" s="28" t="s">
        <v>6</v>
      </c>
      <c r="B33" s="28"/>
      <c r="C33" s="28"/>
      <c r="D33" s="28"/>
      <c r="E33" s="58"/>
      <c r="F33" s="59">
        <v>8</v>
      </c>
      <c r="G33" s="58"/>
      <c r="H33" s="59">
        <v>8</v>
      </c>
      <c r="I33" s="58"/>
      <c r="J33" s="59">
        <v>8</v>
      </c>
      <c r="K33" s="58"/>
      <c r="L33" s="59">
        <v>8</v>
      </c>
      <c r="M33" s="58"/>
      <c r="N33" s="59">
        <v>8</v>
      </c>
      <c r="O33" s="58"/>
      <c r="P33" s="59"/>
      <c r="Q33" s="58"/>
      <c r="R33" s="59"/>
      <c r="S33" s="24">
        <f>SUM(E33:R33)</f>
        <v>40</v>
      </c>
      <c r="T33" s="24">
        <f>SUM(T4:T32)</f>
        <v>45.25</v>
      </c>
      <c r="U33" s="27"/>
      <c r="V33" s="27"/>
    </row>
    <row r="34" spans="1:22" x14ac:dyDescent="0.25">
      <c r="A34" s="28" t="s">
        <v>56</v>
      </c>
      <c r="B34" s="28"/>
      <c r="C34" s="28"/>
      <c r="D34" s="28"/>
      <c r="E34" s="29"/>
      <c r="F34" s="29">
        <f>SUM(E32)-F33</f>
        <v>0</v>
      </c>
      <c r="G34" s="29"/>
      <c r="H34" s="29">
        <f>SUM(G32)-H33</f>
        <v>0</v>
      </c>
      <c r="I34" s="29"/>
      <c r="J34" s="29">
        <f>SUM(I32)-J33</f>
        <v>0</v>
      </c>
      <c r="K34" s="29"/>
      <c r="L34" s="29">
        <f>SUM(K32)-L33</f>
        <v>5.25</v>
      </c>
      <c r="M34" s="29"/>
      <c r="N34" s="29">
        <f>SUM(M32)-N33</f>
        <v>0</v>
      </c>
      <c r="O34" s="29"/>
      <c r="P34" s="29">
        <f>SUM(O32)</f>
        <v>0</v>
      </c>
      <c r="Q34" s="29"/>
      <c r="R34" s="29">
        <f>SUM(Q32)</f>
        <v>0</v>
      </c>
      <c r="S34" s="27">
        <f>SUM(E34:R34)</f>
        <v>5.25</v>
      </c>
      <c r="T34" s="27"/>
      <c r="U34" s="27">
        <f>SUM(U4:U33)</f>
        <v>0</v>
      </c>
      <c r="V34" s="27">
        <f>SUM(V4:V33)</f>
        <v>0</v>
      </c>
    </row>
    <row r="35" spans="1:22" x14ac:dyDescent="0.25">
      <c r="E35" s="42"/>
      <c r="F35" s="42"/>
      <c r="G35" s="42"/>
      <c r="H35" s="42"/>
    </row>
    <row r="36" spans="1:22" x14ac:dyDescent="0.25">
      <c r="A36" s="2" t="s">
        <v>57</v>
      </c>
      <c r="B36" s="15"/>
    </row>
    <row r="37" spans="1:22" x14ac:dyDescent="0.25">
      <c r="A37" s="16" t="s">
        <v>6</v>
      </c>
      <c r="C37" s="37">
        <f>SUM(T33)</f>
        <v>45.25</v>
      </c>
      <c r="I37" s="2">
        <v>3600</v>
      </c>
    </row>
    <row r="38" spans="1:22" x14ac:dyDescent="0.25">
      <c r="A38" s="16" t="s">
        <v>44</v>
      </c>
      <c r="C38" s="37">
        <f>U34</f>
        <v>0</v>
      </c>
      <c r="D38" s="30"/>
      <c r="I38" s="41">
        <v>10</v>
      </c>
    </row>
    <row r="39" spans="1:22" x14ac:dyDescent="0.25">
      <c r="A39" s="16" t="s">
        <v>45</v>
      </c>
      <c r="C39" s="30">
        <f>V34</f>
        <v>0</v>
      </c>
      <c r="I39" s="42"/>
    </row>
    <row r="40" spans="1:22" x14ac:dyDescent="0.25">
      <c r="A40" s="16" t="s">
        <v>58</v>
      </c>
      <c r="C40" s="30">
        <f>S30</f>
        <v>0</v>
      </c>
      <c r="I40" s="37"/>
    </row>
    <row r="41" spans="1:22" x14ac:dyDescent="0.25">
      <c r="A41" s="16" t="s">
        <v>59</v>
      </c>
      <c r="C41" s="30">
        <f>S31</f>
        <v>0</v>
      </c>
    </row>
    <row r="42" spans="1:22" ht="16.5" thickBot="1" x14ac:dyDescent="0.3">
      <c r="A42" s="17" t="s">
        <v>11</v>
      </c>
      <c r="C42" s="36">
        <f>SUM(C37:C41)</f>
        <v>45.25</v>
      </c>
      <c r="E42" s="17" t="s">
        <v>60</v>
      </c>
      <c r="F42" s="17"/>
      <c r="G42" s="32">
        <f>S32-C42</f>
        <v>0</v>
      </c>
    </row>
    <row r="43" spans="1:22" ht="16.5" thickTop="1" x14ac:dyDescent="0.25">
      <c r="A43" s="16" t="s">
        <v>12</v>
      </c>
      <c r="C43" s="33">
        <v>0</v>
      </c>
      <c r="D43" s="33"/>
    </row>
    <row r="44" spans="1:22" x14ac:dyDescent="0.25">
      <c r="A44" s="16" t="s">
        <v>13</v>
      </c>
      <c r="C44" s="33">
        <v>0</v>
      </c>
      <c r="D44" s="33"/>
    </row>
  </sheetData>
  <mergeCells count="210">
    <mergeCell ref="K24:L24"/>
    <mergeCell ref="M24:N24"/>
    <mergeCell ref="O24:P24"/>
    <mergeCell ref="Q24:R24"/>
    <mergeCell ref="E17:F17"/>
    <mergeCell ref="G17:H17"/>
    <mergeCell ref="I17:J17"/>
    <mergeCell ref="K17:L17"/>
    <mergeCell ref="M17:N17"/>
    <mergeCell ref="O17:P17"/>
    <mergeCell ref="Q17:R17"/>
    <mergeCell ref="E23:F23"/>
    <mergeCell ref="G23:H23"/>
    <mergeCell ref="I23:J23"/>
    <mergeCell ref="K23:L23"/>
    <mergeCell ref="M23:N23"/>
    <mergeCell ref="O23:P23"/>
    <mergeCell ref="Q23:R23"/>
    <mergeCell ref="E18:F18"/>
    <mergeCell ref="G18:H18"/>
    <mergeCell ref="I18:J18"/>
    <mergeCell ref="K18:L18"/>
    <mergeCell ref="M18:N18"/>
    <mergeCell ref="O18:P18"/>
    <mergeCell ref="E25:F25"/>
    <mergeCell ref="G25:H25"/>
    <mergeCell ref="I25:J25"/>
    <mergeCell ref="K25:L25"/>
    <mergeCell ref="M25:N25"/>
    <mergeCell ref="O25:P25"/>
    <mergeCell ref="Q25:R25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4:F24"/>
    <mergeCell ref="G24:H24"/>
    <mergeCell ref="I24:J24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G30:H30"/>
    <mergeCell ref="I30:J30"/>
    <mergeCell ref="K30:L30"/>
    <mergeCell ref="M30:N30"/>
    <mergeCell ref="Q31:R31"/>
    <mergeCell ref="E27:F27"/>
    <mergeCell ref="G28:H28"/>
    <mergeCell ref="I28:J28"/>
    <mergeCell ref="K28:L28"/>
    <mergeCell ref="M28:N28"/>
    <mergeCell ref="O28:P28"/>
    <mergeCell ref="Q28:R28"/>
    <mergeCell ref="E28:F28"/>
    <mergeCell ref="O30:P30"/>
    <mergeCell ref="Q30:R30"/>
    <mergeCell ref="E29:F29"/>
    <mergeCell ref="G29:H29"/>
    <mergeCell ref="I29:J29"/>
    <mergeCell ref="K29:L29"/>
    <mergeCell ref="M29:N29"/>
    <mergeCell ref="O29:P29"/>
    <mergeCell ref="Q29:R29"/>
    <mergeCell ref="E30:F30"/>
    <mergeCell ref="G27:H27"/>
    <mergeCell ref="O26:P26"/>
    <mergeCell ref="Q26:R26"/>
    <mergeCell ref="E13:F13"/>
    <mergeCell ref="G13:H13"/>
    <mergeCell ref="I13:J13"/>
    <mergeCell ref="K13:L13"/>
    <mergeCell ref="M13:N13"/>
    <mergeCell ref="O13:P13"/>
    <mergeCell ref="I27:J27"/>
    <mergeCell ref="K27:L27"/>
    <mergeCell ref="M27:N27"/>
    <mergeCell ref="O27:P27"/>
    <mergeCell ref="Q13:R13"/>
    <mergeCell ref="E26:F26"/>
    <mergeCell ref="G26:H26"/>
    <mergeCell ref="I26:J26"/>
    <mergeCell ref="K26:L26"/>
    <mergeCell ref="M26:N26"/>
    <mergeCell ref="Q27:R27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0" sqref="E3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83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7"/>
      <c r="F3" s="57"/>
      <c r="G3" s="57"/>
      <c r="H3" s="57"/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51"/>
      <c r="P3" s="51"/>
      <c r="Q3" s="63"/>
      <c r="R3" s="63"/>
      <c r="S3" s="24"/>
      <c r="T3" s="24"/>
      <c r="U3" s="25"/>
      <c r="V3" s="25"/>
    </row>
    <row r="4" spans="1:22" x14ac:dyDescent="0.25">
      <c r="A4" s="61">
        <v>6538</v>
      </c>
      <c r="B4" s="66" t="s">
        <v>94</v>
      </c>
      <c r="C4" s="61">
        <v>6</v>
      </c>
      <c r="D4" s="35" t="s">
        <v>50</v>
      </c>
      <c r="E4" s="87"/>
      <c r="F4" s="87"/>
      <c r="G4" s="87"/>
      <c r="H4" s="87"/>
      <c r="I4" s="74">
        <v>7.5</v>
      </c>
      <c r="J4" s="74"/>
      <c r="K4" s="74">
        <v>8</v>
      </c>
      <c r="L4" s="74"/>
      <c r="M4" s="74">
        <v>8</v>
      </c>
      <c r="N4" s="74"/>
      <c r="O4" s="69"/>
      <c r="P4" s="70"/>
      <c r="Q4" s="67"/>
      <c r="R4" s="68"/>
      <c r="S4" s="24">
        <f>E4+G4+I4+K4+M4+O4+Q4</f>
        <v>23.5</v>
      </c>
      <c r="T4" s="24">
        <f t="shared" ref="T4:T21" si="0">SUM(S4-U4-V4)</f>
        <v>23.5</v>
      </c>
      <c r="U4" s="27"/>
      <c r="V4" s="27"/>
    </row>
    <row r="5" spans="1:22" x14ac:dyDescent="0.25">
      <c r="A5" s="61">
        <v>6607</v>
      </c>
      <c r="B5" s="66" t="s">
        <v>98</v>
      </c>
      <c r="C5" s="61">
        <v>2</v>
      </c>
      <c r="D5" s="35" t="s">
        <v>65</v>
      </c>
      <c r="E5" s="87"/>
      <c r="F5" s="87"/>
      <c r="G5" s="87"/>
      <c r="H5" s="87"/>
      <c r="I5" s="74">
        <v>0.5</v>
      </c>
      <c r="J5" s="74"/>
      <c r="K5" s="69"/>
      <c r="L5" s="70"/>
      <c r="M5" s="69"/>
      <c r="N5" s="70"/>
      <c r="O5" s="69"/>
      <c r="P5" s="70"/>
      <c r="Q5" s="67"/>
      <c r="R5" s="68"/>
      <c r="S5" s="24">
        <f>E5+G5+I5+K5+M5+O5+Q5</f>
        <v>0.5</v>
      </c>
      <c r="T5" s="24">
        <f t="shared" si="0"/>
        <v>0.5</v>
      </c>
      <c r="U5" s="27"/>
      <c r="V5" s="27"/>
    </row>
    <row r="6" spans="1:22" x14ac:dyDescent="0.25">
      <c r="A6" s="61"/>
      <c r="B6" s="45"/>
      <c r="C6" s="61"/>
      <c r="D6" s="35"/>
      <c r="E6" s="87"/>
      <c r="F6" s="87"/>
      <c r="G6" s="87"/>
      <c r="H6" s="87"/>
      <c r="I6" s="74"/>
      <c r="J6" s="74"/>
      <c r="K6" s="69"/>
      <c r="L6" s="70"/>
      <c r="M6" s="69"/>
      <c r="N6" s="70"/>
      <c r="O6" s="69"/>
      <c r="P6" s="70"/>
      <c r="Q6" s="67"/>
      <c r="R6" s="68"/>
      <c r="S6" s="24">
        <f t="shared" ref="S6:S24" si="1">E6+G6+I6+K6+M6+O6+Q6</f>
        <v>0</v>
      </c>
      <c r="T6" s="24">
        <f t="shared" si="0"/>
        <v>0</v>
      </c>
      <c r="U6" s="27"/>
      <c r="V6" s="27"/>
    </row>
    <row r="7" spans="1:22" x14ac:dyDescent="0.25">
      <c r="A7" s="61"/>
      <c r="B7" s="45"/>
      <c r="C7" s="61"/>
      <c r="D7" s="35"/>
      <c r="E7" s="87"/>
      <c r="F7" s="87"/>
      <c r="G7" s="87"/>
      <c r="H7" s="87"/>
      <c r="I7" s="74"/>
      <c r="J7" s="74"/>
      <c r="K7" s="69"/>
      <c r="L7" s="70"/>
      <c r="M7" s="69"/>
      <c r="N7" s="70"/>
      <c r="O7" s="69"/>
      <c r="P7" s="70"/>
      <c r="Q7" s="67"/>
      <c r="R7" s="68"/>
      <c r="S7" s="24">
        <f t="shared" si="1"/>
        <v>0</v>
      </c>
      <c r="T7" s="24">
        <f t="shared" si="0"/>
        <v>0</v>
      </c>
      <c r="U7" s="27"/>
      <c r="V7" s="27"/>
    </row>
    <row r="8" spans="1:22" x14ac:dyDescent="0.25">
      <c r="A8" s="61"/>
      <c r="B8" s="45"/>
      <c r="C8" s="61"/>
      <c r="D8" s="35"/>
      <c r="E8" s="87"/>
      <c r="F8" s="87"/>
      <c r="G8" s="87"/>
      <c r="H8" s="87"/>
      <c r="I8" s="74"/>
      <c r="J8" s="74"/>
      <c r="K8" s="69"/>
      <c r="L8" s="70"/>
      <c r="M8" s="69"/>
      <c r="N8" s="70"/>
      <c r="O8" s="69"/>
      <c r="P8" s="70"/>
      <c r="Q8" s="67"/>
      <c r="R8" s="68"/>
      <c r="S8" s="24">
        <f t="shared" si="1"/>
        <v>0</v>
      </c>
      <c r="T8" s="24">
        <f t="shared" si="0"/>
        <v>0</v>
      </c>
      <c r="U8" s="27"/>
      <c r="V8" s="27"/>
    </row>
    <row r="9" spans="1:22" x14ac:dyDescent="0.25">
      <c r="A9" s="61"/>
      <c r="B9" s="45"/>
      <c r="C9" s="61"/>
      <c r="D9" s="35"/>
      <c r="E9" s="87"/>
      <c r="F9" s="87"/>
      <c r="G9" s="87"/>
      <c r="H9" s="87"/>
      <c r="I9" s="74"/>
      <c r="J9" s="74"/>
      <c r="K9" s="69"/>
      <c r="L9" s="70"/>
      <c r="M9" s="69"/>
      <c r="N9" s="70"/>
      <c r="O9" s="69"/>
      <c r="P9" s="70"/>
      <c r="Q9" s="67"/>
      <c r="R9" s="68"/>
      <c r="S9" s="24">
        <f t="shared" si="1"/>
        <v>0</v>
      </c>
      <c r="T9" s="24">
        <f t="shared" si="0"/>
        <v>0</v>
      </c>
      <c r="U9" s="27"/>
      <c r="V9" s="27"/>
    </row>
    <row r="10" spans="1:22" x14ac:dyDescent="0.25">
      <c r="A10" s="61"/>
      <c r="B10" s="45"/>
      <c r="C10" s="61"/>
      <c r="D10" s="35"/>
      <c r="E10" s="83"/>
      <c r="F10" s="84"/>
      <c r="G10" s="83"/>
      <c r="H10" s="84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1"/>
        <v>0</v>
      </c>
      <c r="T10" s="24">
        <f t="shared" si="0"/>
        <v>0</v>
      </c>
      <c r="U10" s="27"/>
      <c r="V10" s="27"/>
    </row>
    <row r="11" spans="1:22" x14ac:dyDescent="0.25">
      <c r="A11" s="61"/>
      <c r="B11" s="45"/>
      <c r="C11" s="61"/>
      <c r="D11" s="35"/>
      <c r="E11" s="83"/>
      <c r="F11" s="84"/>
      <c r="G11" s="83"/>
      <c r="H11" s="84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ref="S11:S14" si="2">E11+G11+I11+K11+M11+O11+Q11</f>
        <v>0</v>
      </c>
      <c r="T11" s="24">
        <f t="shared" ref="T11:T14" si="3">SUM(S11-U11-V11)</f>
        <v>0</v>
      </c>
      <c r="U11" s="27"/>
      <c r="V11" s="27"/>
    </row>
    <row r="12" spans="1:22" x14ac:dyDescent="0.25">
      <c r="A12" s="61"/>
      <c r="B12" s="45"/>
      <c r="C12" s="61"/>
      <c r="D12" s="35"/>
      <c r="E12" s="83"/>
      <c r="F12" s="84"/>
      <c r="G12" s="83"/>
      <c r="H12" s="84"/>
      <c r="I12" s="85"/>
      <c r="J12" s="86"/>
      <c r="K12" s="69"/>
      <c r="L12" s="70"/>
      <c r="M12" s="69"/>
      <c r="N12" s="70"/>
      <c r="O12" s="69"/>
      <c r="P12" s="70"/>
      <c r="Q12" s="67"/>
      <c r="R12" s="68"/>
      <c r="S12" s="24">
        <f t="shared" si="2"/>
        <v>0</v>
      </c>
      <c r="T12" s="24">
        <f t="shared" si="3"/>
        <v>0</v>
      </c>
      <c r="U12" s="27"/>
      <c r="V12" s="27"/>
    </row>
    <row r="13" spans="1:22" x14ac:dyDescent="0.25">
      <c r="A13" s="61"/>
      <c r="B13" s="45"/>
      <c r="C13" s="61"/>
      <c r="D13" s="35"/>
      <c r="E13" s="83"/>
      <c r="F13" s="84"/>
      <c r="G13" s="83"/>
      <c r="H13" s="84"/>
      <c r="I13" s="85"/>
      <c r="J13" s="86"/>
      <c r="K13" s="69"/>
      <c r="L13" s="70"/>
      <c r="M13" s="69"/>
      <c r="N13" s="70"/>
      <c r="O13" s="69"/>
      <c r="P13" s="70"/>
      <c r="Q13" s="67"/>
      <c r="R13" s="68"/>
      <c r="S13" s="24">
        <f t="shared" si="2"/>
        <v>0</v>
      </c>
      <c r="T13" s="24">
        <f t="shared" si="3"/>
        <v>0</v>
      </c>
      <c r="U13" s="27"/>
      <c r="V13" s="27"/>
    </row>
    <row r="14" spans="1:22" x14ac:dyDescent="0.25">
      <c r="A14" s="61"/>
      <c r="B14" s="45"/>
      <c r="C14" s="61"/>
      <c r="D14" s="35"/>
      <c r="E14" s="83"/>
      <c r="F14" s="84"/>
      <c r="G14" s="83"/>
      <c r="H14" s="84"/>
      <c r="I14" s="85"/>
      <c r="J14" s="86"/>
      <c r="K14" s="69"/>
      <c r="L14" s="70"/>
      <c r="M14" s="69"/>
      <c r="N14" s="70"/>
      <c r="O14" s="69"/>
      <c r="P14" s="70"/>
      <c r="Q14" s="67"/>
      <c r="R14" s="68"/>
      <c r="S14" s="24">
        <f t="shared" si="2"/>
        <v>0</v>
      </c>
      <c r="T14" s="24">
        <f t="shared" si="3"/>
        <v>0</v>
      </c>
      <c r="U14" s="27"/>
      <c r="V14" s="27"/>
    </row>
    <row r="15" spans="1:22" x14ac:dyDescent="0.25">
      <c r="A15" s="61"/>
      <c r="B15" s="61"/>
      <c r="C15" s="61"/>
      <c r="D15" s="26"/>
      <c r="E15" s="83"/>
      <c r="F15" s="84"/>
      <c r="G15" s="83"/>
      <c r="H15" s="84"/>
      <c r="I15" s="85"/>
      <c r="J15" s="86"/>
      <c r="K15" s="69"/>
      <c r="L15" s="70"/>
      <c r="M15" s="69"/>
      <c r="N15" s="70"/>
      <c r="O15" s="69"/>
      <c r="P15" s="70"/>
      <c r="Q15" s="67"/>
      <c r="R15" s="68"/>
      <c r="S15" s="24">
        <f t="shared" si="1"/>
        <v>0</v>
      </c>
      <c r="T15" s="24">
        <f t="shared" si="0"/>
        <v>0</v>
      </c>
      <c r="U15" s="27"/>
      <c r="V15" s="27"/>
    </row>
    <row r="16" spans="1:22" x14ac:dyDescent="0.25">
      <c r="A16" s="61"/>
      <c r="B16" s="61"/>
      <c r="C16" s="61"/>
      <c r="D16" s="26"/>
      <c r="E16" s="81"/>
      <c r="F16" s="82"/>
      <c r="G16" s="81"/>
      <c r="H16" s="82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1"/>
        <v>0</v>
      </c>
      <c r="T16" s="24">
        <f t="shared" si="0"/>
        <v>0</v>
      </c>
      <c r="U16" s="27"/>
      <c r="V16" s="27"/>
    </row>
    <row r="17" spans="1:22" x14ac:dyDescent="0.25">
      <c r="A17" s="61"/>
      <c r="B17" s="61"/>
      <c r="C17" s="61"/>
      <c r="D17" s="26"/>
      <c r="E17" s="81"/>
      <c r="F17" s="82"/>
      <c r="G17" s="81"/>
      <c r="H17" s="82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>E17+G17+I17+K17+M17+O17+Q17</f>
        <v>0</v>
      </c>
      <c r="T17" s="24">
        <f>SUM(S17-U17-V17)</f>
        <v>0</v>
      </c>
      <c r="U17" s="27"/>
      <c r="V17" s="27"/>
    </row>
    <row r="18" spans="1:22" x14ac:dyDescent="0.25">
      <c r="A18" s="61"/>
      <c r="B18" s="61"/>
      <c r="C18" s="61"/>
      <c r="D18" s="26"/>
      <c r="E18" s="83"/>
      <c r="F18" s="84"/>
      <c r="G18" s="83"/>
      <c r="H18" s="84"/>
      <c r="I18" s="69"/>
      <c r="J18" s="70"/>
      <c r="K18" s="69"/>
      <c r="L18" s="70"/>
      <c r="M18" s="69"/>
      <c r="N18" s="70"/>
      <c r="O18" s="69"/>
      <c r="P18" s="70"/>
      <c r="Q18" s="67"/>
      <c r="R18" s="68"/>
      <c r="S18" s="24">
        <f t="shared" si="1"/>
        <v>0</v>
      </c>
      <c r="T18" s="24">
        <f t="shared" si="0"/>
        <v>0</v>
      </c>
      <c r="U18" s="27"/>
      <c r="V18" s="27"/>
    </row>
    <row r="19" spans="1:22" x14ac:dyDescent="0.25">
      <c r="A19" s="61"/>
      <c r="B19" s="61"/>
      <c r="C19" s="61"/>
      <c r="D19" s="26"/>
      <c r="E19" s="81"/>
      <c r="F19" s="82"/>
      <c r="G19" s="81"/>
      <c r="H19" s="82"/>
      <c r="I19" s="69"/>
      <c r="J19" s="70"/>
      <c r="K19" s="69"/>
      <c r="L19" s="70"/>
      <c r="M19" s="69"/>
      <c r="N19" s="70"/>
      <c r="O19" s="69"/>
      <c r="P19" s="70"/>
      <c r="Q19" s="67"/>
      <c r="R19" s="68"/>
      <c r="S19" s="24">
        <f t="shared" si="1"/>
        <v>0</v>
      </c>
      <c r="T19" s="24">
        <f t="shared" si="0"/>
        <v>0</v>
      </c>
      <c r="U19" s="27"/>
      <c r="V19" s="27"/>
    </row>
    <row r="20" spans="1:22" x14ac:dyDescent="0.25">
      <c r="A20" s="61"/>
      <c r="B20" s="61"/>
      <c r="C20" s="61"/>
      <c r="D20" s="26"/>
      <c r="E20" s="81"/>
      <c r="F20" s="82"/>
      <c r="G20" s="81"/>
      <c r="H20" s="82"/>
      <c r="I20" s="69"/>
      <c r="J20" s="70"/>
      <c r="K20" s="69"/>
      <c r="L20" s="70"/>
      <c r="M20" s="69"/>
      <c r="N20" s="70"/>
      <c r="O20" s="69"/>
      <c r="P20" s="70"/>
      <c r="Q20" s="67"/>
      <c r="R20" s="68"/>
      <c r="S20" s="24">
        <f t="shared" si="1"/>
        <v>0</v>
      </c>
      <c r="T20" s="24">
        <f t="shared" si="0"/>
        <v>0</v>
      </c>
      <c r="U20" s="27"/>
      <c r="V20" s="27"/>
    </row>
    <row r="21" spans="1:22" x14ac:dyDescent="0.25">
      <c r="A21" s="61">
        <v>3600</v>
      </c>
      <c r="B21" s="61" t="s">
        <v>95</v>
      </c>
      <c r="C21" s="61"/>
      <c r="D21" s="26" t="s">
        <v>84</v>
      </c>
      <c r="E21" s="81"/>
      <c r="F21" s="82"/>
      <c r="G21" s="81"/>
      <c r="H21" s="82"/>
      <c r="I21" s="69"/>
      <c r="J21" s="70"/>
      <c r="K21" s="69"/>
      <c r="L21" s="70"/>
      <c r="M21" s="69"/>
      <c r="N21" s="70"/>
      <c r="O21" s="69"/>
      <c r="P21" s="70"/>
      <c r="Q21" s="67"/>
      <c r="R21" s="68"/>
      <c r="S21" s="24">
        <f t="shared" si="1"/>
        <v>0</v>
      </c>
      <c r="T21" s="24">
        <f t="shared" si="0"/>
        <v>0</v>
      </c>
      <c r="U21" s="27"/>
      <c r="V21" s="27"/>
    </row>
    <row r="22" spans="1:22" x14ac:dyDescent="0.25">
      <c r="A22" s="22" t="s">
        <v>54</v>
      </c>
      <c r="B22" s="22"/>
      <c r="C22" s="26"/>
      <c r="D22" s="26"/>
      <c r="E22" s="77">
        <v>8</v>
      </c>
      <c r="F22" s="78"/>
      <c r="G22" s="77">
        <v>8</v>
      </c>
      <c r="H22" s="78"/>
      <c r="I22" s="69"/>
      <c r="J22" s="70"/>
      <c r="K22" s="69"/>
      <c r="L22" s="70"/>
      <c r="M22" s="69"/>
      <c r="N22" s="70"/>
      <c r="O22" s="69"/>
      <c r="P22" s="70"/>
      <c r="Q22" s="67"/>
      <c r="R22" s="68"/>
      <c r="S22" s="24">
        <f t="shared" si="1"/>
        <v>16</v>
      </c>
      <c r="T22" s="24"/>
      <c r="U22" s="28"/>
      <c r="V22" s="27"/>
    </row>
    <row r="23" spans="1:22" x14ac:dyDescent="0.25">
      <c r="A23" s="22" t="s">
        <v>55</v>
      </c>
      <c r="B23" s="22"/>
      <c r="C23" s="26"/>
      <c r="D23" s="26"/>
      <c r="E23" s="69"/>
      <c r="F23" s="70"/>
      <c r="G23" s="69"/>
      <c r="H23" s="70"/>
      <c r="I23" s="69"/>
      <c r="J23" s="70"/>
      <c r="K23" s="69">
        <f>SUM(K6:K22)</f>
        <v>0</v>
      </c>
      <c r="L23" s="70"/>
      <c r="M23" s="69"/>
      <c r="N23" s="70"/>
      <c r="O23" s="69"/>
      <c r="P23" s="70"/>
      <c r="Q23" s="67"/>
      <c r="R23" s="68"/>
      <c r="S23" s="24">
        <f t="shared" si="1"/>
        <v>0</v>
      </c>
      <c r="T23" s="24"/>
      <c r="U23" s="28"/>
      <c r="V23" s="27"/>
    </row>
    <row r="24" spans="1:22" x14ac:dyDescent="0.25">
      <c r="A24" s="28" t="s">
        <v>11</v>
      </c>
      <c r="B24" s="28"/>
      <c r="C24" s="28"/>
      <c r="D24" s="28"/>
      <c r="E24" s="71">
        <f>SUM(E4:E23)</f>
        <v>8</v>
      </c>
      <c r="F24" s="72"/>
      <c r="G24" s="71">
        <f>SUM(G4:G23)</f>
        <v>8</v>
      </c>
      <c r="H24" s="72"/>
      <c r="I24" s="71">
        <f>SUM(I4:I23)</f>
        <v>8</v>
      </c>
      <c r="J24" s="72"/>
      <c r="K24" s="71">
        <f>SUM(K4:K23)</f>
        <v>8</v>
      </c>
      <c r="L24" s="72"/>
      <c r="M24" s="71">
        <f>SUM(M4:M23)</f>
        <v>8</v>
      </c>
      <c r="N24" s="72"/>
      <c r="O24" s="71">
        <f>SUM(O4:O23)</f>
        <v>0</v>
      </c>
      <c r="P24" s="72"/>
      <c r="Q24" s="71">
        <f>SUM(Q4:Q23)</f>
        <v>0</v>
      </c>
      <c r="R24" s="72"/>
      <c r="S24" s="24">
        <f t="shared" si="1"/>
        <v>40</v>
      </c>
      <c r="T24" s="24"/>
      <c r="U24" s="28"/>
      <c r="V24" s="27"/>
    </row>
    <row r="25" spans="1:22" x14ac:dyDescent="0.25">
      <c r="A25" s="28" t="s">
        <v>6</v>
      </c>
      <c r="B25" s="28"/>
      <c r="C25" s="28"/>
      <c r="D25" s="28"/>
      <c r="E25" s="58"/>
      <c r="F25" s="59">
        <v>8</v>
      </c>
      <c r="G25" s="58"/>
      <c r="H25" s="59">
        <v>8</v>
      </c>
      <c r="I25" s="58"/>
      <c r="J25" s="59">
        <v>8</v>
      </c>
      <c r="K25" s="58"/>
      <c r="L25" s="59">
        <v>8</v>
      </c>
      <c r="M25" s="58"/>
      <c r="N25" s="59">
        <v>8</v>
      </c>
      <c r="O25" s="58"/>
      <c r="P25" s="59"/>
      <c r="Q25" s="58"/>
      <c r="R25" s="59"/>
      <c r="S25" s="24">
        <f>SUM(E25:R25)</f>
        <v>40</v>
      </c>
      <c r="T25" s="24">
        <f>SUM(T4:T24)</f>
        <v>24</v>
      </c>
      <c r="U25" s="27"/>
      <c r="V25" s="27"/>
    </row>
    <row r="26" spans="1:22" x14ac:dyDescent="0.25">
      <c r="A26" s="28" t="s">
        <v>56</v>
      </c>
      <c r="B26" s="28"/>
      <c r="C26" s="28"/>
      <c r="D26" s="28"/>
      <c r="E26" s="29"/>
      <c r="F26" s="29">
        <f>SUM(E24)-F25</f>
        <v>0</v>
      </c>
      <c r="G26" s="29"/>
      <c r="H26" s="29">
        <f>SUM(G24)-H25</f>
        <v>0</v>
      </c>
      <c r="I26" s="29"/>
      <c r="J26" s="29">
        <f>SUM(I24)-J25</f>
        <v>0</v>
      </c>
      <c r="K26" s="29"/>
      <c r="L26" s="29">
        <f>SUM(K24)-L25</f>
        <v>0</v>
      </c>
      <c r="M26" s="29"/>
      <c r="N26" s="29">
        <f>SUM(M24)-N25</f>
        <v>0</v>
      </c>
      <c r="O26" s="29"/>
      <c r="P26" s="29">
        <f>SUM(O24)</f>
        <v>0</v>
      </c>
      <c r="Q26" s="29"/>
      <c r="R26" s="29">
        <f>SUM(Q24)</f>
        <v>0</v>
      </c>
      <c r="S26" s="27">
        <f>SUM(E26:R26)</f>
        <v>0</v>
      </c>
      <c r="T26" s="27"/>
      <c r="U26" s="27">
        <f>SUM(U4:U25)</f>
        <v>0</v>
      </c>
      <c r="V26" s="27">
        <f>SUM(V4:V25)</f>
        <v>0</v>
      </c>
    </row>
    <row r="27" spans="1:22" x14ac:dyDescent="0.25">
      <c r="G27" s="54"/>
      <c r="H27" s="54"/>
    </row>
    <row r="28" spans="1:22" x14ac:dyDescent="0.25">
      <c r="A28" s="2" t="s">
        <v>57</v>
      </c>
      <c r="B28" s="15"/>
    </row>
    <row r="29" spans="1:22" x14ac:dyDescent="0.25">
      <c r="A29" s="16" t="s">
        <v>6</v>
      </c>
      <c r="C29" s="37">
        <f>SUM(T25)</f>
        <v>24</v>
      </c>
      <c r="I29" s="2">
        <v>3600</v>
      </c>
    </row>
    <row r="30" spans="1:22" x14ac:dyDescent="0.25">
      <c r="A30" s="16" t="s">
        <v>44</v>
      </c>
      <c r="C30" s="37">
        <f>U26</f>
        <v>0</v>
      </c>
      <c r="D30" s="30"/>
      <c r="I30" s="41"/>
    </row>
    <row r="31" spans="1:22" x14ac:dyDescent="0.25">
      <c r="A31" s="16" t="s">
        <v>45</v>
      </c>
      <c r="C31" s="30">
        <f>V26</f>
        <v>0</v>
      </c>
      <c r="I31" s="42"/>
    </row>
    <row r="32" spans="1:22" x14ac:dyDescent="0.25">
      <c r="A32" s="16" t="s">
        <v>58</v>
      </c>
      <c r="C32" s="30">
        <f>S22</f>
        <v>16</v>
      </c>
      <c r="I32" s="37"/>
    </row>
    <row r="33" spans="1:7" x14ac:dyDescent="0.25">
      <c r="A33" s="16" t="s">
        <v>59</v>
      </c>
      <c r="C33" s="30">
        <f>S23</f>
        <v>0</v>
      </c>
    </row>
    <row r="34" spans="1:7" ht="16.5" thickBot="1" x14ac:dyDescent="0.3">
      <c r="A34" s="17" t="s">
        <v>11</v>
      </c>
      <c r="C34" s="36">
        <f>SUM(C29:C33)</f>
        <v>40</v>
      </c>
      <c r="E34" s="17" t="s">
        <v>60</v>
      </c>
      <c r="F34" s="17"/>
      <c r="G34" s="32">
        <f>S24-C34</f>
        <v>0</v>
      </c>
    </row>
    <row r="35" spans="1:7" ht="16.5" thickTop="1" x14ac:dyDescent="0.25">
      <c r="A35" s="16" t="s">
        <v>12</v>
      </c>
      <c r="C35" s="33">
        <v>0</v>
      </c>
      <c r="D35" s="33"/>
    </row>
    <row r="36" spans="1:7" x14ac:dyDescent="0.25">
      <c r="A36" s="16" t="s">
        <v>13</v>
      </c>
      <c r="C36" s="33">
        <v>0</v>
      </c>
      <c r="D36" s="33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opLeftCell="A19" zoomScale="87" zoomScaleNormal="87" workbookViewId="0">
      <selection activeCell="E30" sqref="E30:N3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26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47"/>
      <c r="P3" s="47"/>
      <c r="Q3" s="47"/>
      <c r="R3" s="47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44">
        <v>87</v>
      </c>
      <c r="D4" s="35" t="s">
        <v>61</v>
      </c>
      <c r="E4" s="74">
        <v>1</v>
      </c>
      <c r="F4" s="74"/>
      <c r="G4" s="74"/>
      <c r="H4" s="74"/>
      <c r="I4" s="74"/>
      <c r="J4" s="74"/>
      <c r="K4" s="74"/>
      <c r="L4" s="74"/>
      <c r="M4" s="74"/>
      <c r="N4" s="74"/>
      <c r="O4" s="69"/>
      <c r="P4" s="70"/>
      <c r="Q4" s="67"/>
      <c r="R4" s="68"/>
      <c r="S4" s="24">
        <f>E4+G4+I4+K4+M4+O4+Q4</f>
        <v>1</v>
      </c>
      <c r="T4" s="24">
        <f t="shared" ref="T4:T32" si="0">SUM(S4-U4-V4)</f>
        <v>1</v>
      </c>
      <c r="U4" s="27"/>
      <c r="V4" s="27"/>
    </row>
    <row r="5" spans="1:22" x14ac:dyDescent="0.25">
      <c r="A5" s="61">
        <v>6519</v>
      </c>
      <c r="B5" s="66" t="s">
        <v>96</v>
      </c>
      <c r="C5" s="61">
        <v>91</v>
      </c>
      <c r="D5" s="35" t="s">
        <v>61</v>
      </c>
      <c r="E5" s="74">
        <v>1</v>
      </c>
      <c r="F5" s="74"/>
      <c r="G5" s="74"/>
      <c r="H5" s="74"/>
      <c r="I5" s="74"/>
      <c r="J5" s="74"/>
      <c r="K5" s="74">
        <v>1</v>
      </c>
      <c r="L5" s="74"/>
      <c r="M5" s="74"/>
      <c r="N5" s="74"/>
      <c r="O5" s="69"/>
      <c r="P5" s="70"/>
      <c r="Q5" s="67"/>
      <c r="R5" s="68"/>
      <c r="S5" s="24">
        <f>E5+G5+I5+K5+M5+O5+Q5</f>
        <v>2</v>
      </c>
      <c r="T5" s="24">
        <f t="shared" si="0"/>
        <v>2</v>
      </c>
      <c r="U5" s="27"/>
      <c r="V5" s="27"/>
    </row>
    <row r="6" spans="1:22" x14ac:dyDescent="0.25">
      <c r="A6" s="61">
        <v>6519</v>
      </c>
      <c r="B6" s="66" t="s">
        <v>96</v>
      </c>
      <c r="C6" s="44">
        <v>101</v>
      </c>
      <c r="D6" s="35" t="s">
        <v>61</v>
      </c>
      <c r="E6" s="74">
        <v>1</v>
      </c>
      <c r="F6" s="74"/>
      <c r="G6" s="74"/>
      <c r="H6" s="74"/>
      <c r="I6" s="74"/>
      <c r="J6" s="74"/>
      <c r="K6" s="74">
        <v>1</v>
      </c>
      <c r="L6" s="74"/>
      <c r="M6" s="74"/>
      <c r="N6" s="74"/>
      <c r="O6" s="69"/>
      <c r="P6" s="70"/>
      <c r="Q6" s="67"/>
      <c r="R6" s="68"/>
      <c r="S6" s="24">
        <f t="shared" ref="S6:S34" si="1">E6+G6+I6+K6+M6+O6+Q6</f>
        <v>2</v>
      </c>
      <c r="T6" s="24">
        <f t="shared" si="0"/>
        <v>2</v>
      </c>
      <c r="U6" s="27"/>
      <c r="V6" s="27"/>
    </row>
    <row r="7" spans="1:22" x14ac:dyDescent="0.25">
      <c r="A7" s="61">
        <v>6519</v>
      </c>
      <c r="B7" s="66" t="s">
        <v>96</v>
      </c>
      <c r="C7" s="44">
        <v>103</v>
      </c>
      <c r="D7" s="35" t="s">
        <v>61</v>
      </c>
      <c r="E7" s="74">
        <v>1</v>
      </c>
      <c r="F7" s="74"/>
      <c r="G7" s="74"/>
      <c r="H7" s="74"/>
      <c r="I7" s="74"/>
      <c r="J7" s="74"/>
      <c r="K7" s="74">
        <v>1</v>
      </c>
      <c r="L7" s="74"/>
      <c r="M7" s="74"/>
      <c r="N7" s="74"/>
      <c r="O7" s="69"/>
      <c r="P7" s="70"/>
      <c r="Q7" s="67"/>
      <c r="R7" s="68"/>
      <c r="S7" s="24">
        <f t="shared" si="1"/>
        <v>2</v>
      </c>
      <c r="T7" s="24">
        <f t="shared" si="0"/>
        <v>2</v>
      </c>
      <c r="U7" s="27"/>
      <c r="V7" s="27"/>
    </row>
    <row r="8" spans="1:22" x14ac:dyDescent="0.25">
      <c r="A8" s="61">
        <v>6519</v>
      </c>
      <c r="B8" s="66" t="s">
        <v>96</v>
      </c>
      <c r="C8" s="61">
        <v>105</v>
      </c>
      <c r="D8" s="35" t="s">
        <v>61</v>
      </c>
      <c r="E8" s="74">
        <v>1</v>
      </c>
      <c r="F8" s="74"/>
      <c r="G8" s="74"/>
      <c r="H8" s="74"/>
      <c r="I8" s="74"/>
      <c r="J8" s="74"/>
      <c r="K8" s="74"/>
      <c r="L8" s="74"/>
      <c r="M8" s="69"/>
      <c r="N8" s="70"/>
      <c r="O8" s="69"/>
      <c r="P8" s="70"/>
      <c r="Q8" s="67"/>
      <c r="R8" s="68"/>
      <c r="S8" s="24">
        <f t="shared" si="1"/>
        <v>1</v>
      </c>
      <c r="T8" s="24">
        <f t="shared" si="0"/>
        <v>1</v>
      </c>
      <c r="U8" s="27"/>
      <c r="V8" s="27"/>
    </row>
    <row r="9" spans="1:22" x14ac:dyDescent="0.25">
      <c r="A9" s="61">
        <v>6519</v>
      </c>
      <c r="B9" s="66" t="s">
        <v>96</v>
      </c>
      <c r="C9" s="61">
        <v>107</v>
      </c>
      <c r="D9" s="35" t="s">
        <v>61</v>
      </c>
      <c r="E9" s="74">
        <v>1</v>
      </c>
      <c r="F9" s="74"/>
      <c r="G9" s="74"/>
      <c r="H9" s="74"/>
      <c r="I9" s="74"/>
      <c r="J9" s="74"/>
      <c r="K9" s="74">
        <v>1</v>
      </c>
      <c r="L9" s="74"/>
      <c r="M9" s="69"/>
      <c r="N9" s="70"/>
      <c r="O9" s="69"/>
      <c r="P9" s="70"/>
      <c r="Q9" s="67"/>
      <c r="R9" s="68"/>
      <c r="S9" s="24">
        <f t="shared" si="1"/>
        <v>2</v>
      </c>
      <c r="T9" s="24">
        <f t="shared" si="0"/>
        <v>2</v>
      </c>
      <c r="U9" s="27"/>
      <c r="V9" s="27"/>
    </row>
    <row r="10" spans="1:22" x14ac:dyDescent="0.25">
      <c r="A10" s="61">
        <v>6519</v>
      </c>
      <c r="B10" s="66" t="s">
        <v>96</v>
      </c>
      <c r="C10" s="61">
        <v>109</v>
      </c>
      <c r="D10" s="35" t="s">
        <v>61</v>
      </c>
      <c r="E10" s="74">
        <v>1</v>
      </c>
      <c r="F10" s="74"/>
      <c r="G10" s="74"/>
      <c r="H10" s="74"/>
      <c r="I10" s="74"/>
      <c r="J10" s="74"/>
      <c r="K10" s="74"/>
      <c r="L10" s="74"/>
      <c r="M10" s="69"/>
      <c r="N10" s="70"/>
      <c r="O10" s="69"/>
      <c r="P10" s="70"/>
      <c r="Q10" s="67"/>
      <c r="R10" s="68"/>
      <c r="S10" s="24">
        <f t="shared" si="1"/>
        <v>1</v>
      </c>
      <c r="T10" s="24">
        <f t="shared" si="0"/>
        <v>1</v>
      </c>
      <c r="U10" s="27"/>
      <c r="V10" s="27"/>
    </row>
    <row r="11" spans="1:22" x14ac:dyDescent="0.25">
      <c r="A11" s="61">
        <v>6519</v>
      </c>
      <c r="B11" s="66" t="s">
        <v>96</v>
      </c>
      <c r="C11" s="61">
        <v>83</v>
      </c>
      <c r="D11" s="35" t="s">
        <v>61</v>
      </c>
      <c r="E11" s="74"/>
      <c r="F11" s="74"/>
      <c r="G11" s="69">
        <v>0.25</v>
      </c>
      <c r="H11" s="70"/>
      <c r="I11" s="74"/>
      <c r="J11" s="74"/>
      <c r="K11" s="74"/>
      <c r="L11" s="74"/>
      <c r="M11" s="69"/>
      <c r="N11" s="70"/>
      <c r="O11" s="69"/>
      <c r="P11" s="70"/>
      <c r="Q11" s="67"/>
      <c r="R11" s="68"/>
      <c r="S11" s="24">
        <f t="shared" si="1"/>
        <v>0.25</v>
      </c>
      <c r="T11" s="24">
        <f t="shared" si="0"/>
        <v>0.25</v>
      </c>
      <c r="U11" s="27"/>
      <c r="V11" s="27"/>
    </row>
    <row r="12" spans="1:22" x14ac:dyDescent="0.25">
      <c r="A12" s="61">
        <v>6519</v>
      </c>
      <c r="B12" s="66" t="s">
        <v>96</v>
      </c>
      <c r="C12" s="61">
        <v>70</v>
      </c>
      <c r="D12" s="35" t="s">
        <v>61</v>
      </c>
      <c r="E12" s="74"/>
      <c r="F12" s="74"/>
      <c r="G12" s="69">
        <v>0.25</v>
      </c>
      <c r="H12" s="70"/>
      <c r="I12" s="74"/>
      <c r="J12" s="74"/>
      <c r="K12" s="69"/>
      <c r="L12" s="70"/>
      <c r="M12" s="69"/>
      <c r="N12" s="70"/>
      <c r="O12" s="69"/>
      <c r="P12" s="70"/>
      <c r="Q12" s="67"/>
      <c r="R12" s="68"/>
      <c r="S12" s="24">
        <f t="shared" si="1"/>
        <v>0.25</v>
      </c>
      <c r="T12" s="24">
        <f t="shared" si="0"/>
        <v>0.25</v>
      </c>
      <c r="U12" s="27"/>
      <c r="V12" s="27"/>
    </row>
    <row r="13" spans="1:22" x14ac:dyDescent="0.25">
      <c r="A13" s="61">
        <v>6519</v>
      </c>
      <c r="B13" s="66" t="s">
        <v>96</v>
      </c>
      <c r="C13" s="61">
        <v>68</v>
      </c>
      <c r="D13" s="35" t="s">
        <v>61</v>
      </c>
      <c r="E13" s="74"/>
      <c r="F13" s="74"/>
      <c r="G13" s="69">
        <v>0.25</v>
      </c>
      <c r="H13" s="70"/>
      <c r="I13" s="74"/>
      <c r="J13" s="74"/>
      <c r="K13" s="69"/>
      <c r="L13" s="70"/>
      <c r="M13" s="69"/>
      <c r="N13" s="70"/>
      <c r="O13" s="69"/>
      <c r="P13" s="70"/>
      <c r="Q13" s="67"/>
      <c r="R13" s="68"/>
      <c r="S13" s="24">
        <f t="shared" si="1"/>
        <v>0.25</v>
      </c>
      <c r="T13" s="24">
        <f t="shared" si="0"/>
        <v>0.25</v>
      </c>
      <c r="U13" s="27"/>
      <c r="V13" s="27"/>
    </row>
    <row r="14" spans="1:22" x14ac:dyDescent="0.25">
      <c r="A14" s="61">
        <v>6519</v>
      </c>
      <c r="B14" s="66" t="s">
        <v>96</v>
      </c>
      <c r="C14" s="61">
        <v>66</v>
      </c>
      <c r="D14" s="35" t="s">
        <v>61</v>
      </c>
      <c r="E14" s="74"/>
      <c r="F14" s="74"/>
      <c r="G14" s="69">
        <v>0.25</v>
      </c>
      <c r="H14" s="70"/>
      <c r="I14" s="74"/>
      <c r="J14" s="74"/>
      <c r="K14" s="69"/>
      <c r="L14" s="70"/>
      <c r="M14" s="69"/>
      <c r="N14" s="70"/>
      <c r="O14" s="69"/>
      <c r="P14" s="70"/>
      <c r="Q14" s="67"/>
      <c r="R14" s="68"/>
      <c r="S14" s="24">
        <f t="shared" si="1"/>
        <v>0.25</v>
      </c>
      <c r="T14" s="24">
        <f t="shared" si="0"/>
        <v>0.25</v>
      </c>
      <c r="U14" s="27"/>
      <c r="V14" s="27"/>
    </row>
    <row r="15" spans="1:22" x14ac:dyDescent="0.25">
      <c r="A15" s="61">
        <v>6405</v>
      </c>
      <c r="B15" s="66" t="s">
        <v>101</v>
      </c>
      <c r="C15" s="61">
        <v>19</v>
      </c>
      <c r="D15" s="35" t="s">
        <v>79</v>
      </c>
      <c r="E15" s="74"/>
      <c r="F15" s="74"/>
      <c r="G15" s="74">
        <v>1</v>
      </c>
      <c r="H15" s="74"/>
      <c r="I15" s="74"/>
      <c r="J15" s="74"/>
      <c r="K15" s="69">
        <v>0.5</v>
      </c>
      <c r="L15" s="70"/>
      <c r="M15" s="69"/>
      <c r="N15" s="70"/>
      <c r="O15" s="69"/>
      <c r="P15" s="70"/>
      <c r="Q15" s="67"/>
      <c r="R15" s="68"/>
      <c r="S15" s="24">
        <f t="shared" si="1"/>
        <v>1.5</v>
      </c>
      <c r="T15" s="24">
        <f t="shared" si="0"/>
        <v>1.5</v>
      </c>
      <c r="U15" s="27"/>
      <c r="V15" s="27"/>
    </row>
    <row r="16" spans="1:22" x14ac:dyDescent="0.25">
      <c r="A16" s="61">
        <v>6607</v>
      </c>
      <c r="B16" s="66" t="s">
        <v>98</v>
      </c>
      <c r="C16" s="61">
        <v>2</v>
      </c>
      <c r="D16" s="35" t="s">
        <v>65</v>
      </c>
      <c r="E16" s="74"/>
      <c r="F16" s="74"/>
      <c r="G16" s="74">
        <v>1.5</v>
      </c>
      <c r="H16" s="74"/>
      <c r="I16" s="74">
        <v>2.25</v>
      </c>
      <c r="J16" s="74"/>
      <c r="K16" s="69">
        <v>0.5</v>
      </c>
      <c r="L16" s="70"/>
      <c r="M16" s="69"/>
      <c r="N16" s="70"/>
      <c r="O16" s="69"/>
      <c r="P16" s="70"/>
      <c r="Q16" s="67"/>
      <c r="R16" s="68"/>
      <c r="S16" s="24">
        <f t="shared" ref="S16:S30" si="2">E16+G16+I16+K16+M16+O16+Q16</f>
        <v>4.25</v>
      </c>
      <c r="T16" s="24">
        <f t="shared" ref="T16:T30" si="3">SUM(S16-U16-V16)</f>
        <v>4.25</v>
      </c>
      <c r="U16" s="27"/>
      <c r="V16" s="27"/>
    </row>
    <row r="17" spans="1:22" x14ac:dyDescent="0.25">
      <c r="A17" s="61">
        <v>6607</v>
      </c>
      <c r="B17" s="66" t="s">
        <v>98</v>
      </c>
      <c r="C17" s="61">
        <v>3</v>
      </c>
      <c r="D17" s="35" t="s">
        <v>65</v>
      </c>
      <c r="E17" s="69"/>
      <c r="F17" s="70"/>
      <c r="G17" s="74">
        <v>1.5</v>
      </c>
      <c r="H17" s="74"/>
      <c r="I17" s="74">
        <v>2.25</v>
      </c>
      <c r="J17" s="74"/>
      <c r="K17" s="69">
        <v>0.5</v>
      </c>
      <c r="L17" s="70"/>
      <c r="M17" s="69"/>
      <c r="N17" s="70"/>
      <c r="O17" s="69"/>
      <c r="P17" s="70"/>
      <c r="Q17" s="67"/>
      <c r="R17" s="68"/>
      <c r="S17" s="24">
        <f t="shared" ref="S17" si="4">E17+G17+I17+K17+M17+O17+Q17</f>
        <v>4.25</v>
      </c>
      <c r="T17" s="24">
        <f t="shared" ref="T17" si="5">SUM(S17-U17-V17)</f>
        <v>4.25</v>
      </c>
      <c r="U17" s="27"/>
      <c r="V17" s="27"/>
    </row>
    <row r="18" spans="1:22" x14ac:dyDescent="0.25">
      <c r="A18" s="61">
        <v>6607</v>
      </c>
      <c r="B18" s="66" t="s">
        <v>98</v>
      </c>
      <c r="C18" s="61">
        <v>4</v>
      </c>
      <c r="D18" s="35" t="s">
        <v>65</v>
      </c>
      <c r="E18" s="69"/>
      <c r="F18" s="70"/>
      <c r="G18" s="74">
        <v>1.5</v>
      </c>
      <c r="H18" s="74"/>
      <c r="I18" s="74">
        <v>2.25</v>
      </c>
      <c r="J18" s="74"/>
      <c r="K18" s="69">
        <v>0.5</v>
      </c>
      <c r="L18" s="70"/>
      <c r="M18" s="69"/>
      <c r="N18" s="70"/>
      <c r="O18" s="69"/>
      <c r="P18" s="70"/>
      <c r="Q18" s="67"/>
      <c r="R18" s="68"/>
      <c r="S18" s="24">
        <f t="shared" ref="S18:S28" si="6">E18+G18+I18+K18+M18+O18+Q18</f>
        <v>4.25</v>
      </c>
      <c r="T18" s="24">
        <f t="shared" ref="T18:T28" si="7">SUM(S18-U18-V18)</f>
        <v>4.25</v>
      </c>
      <c r="U18" s="27"/>
      <c r="V18" s="27"/>
    </row>
    <row r="19" spans="1:22" x14ac:dyDescent="0.25">
      <c r="A19" s="61">
        <v>6519</v>
      </c>
      <c r="B19" s="66" t="s">
        <v>96</v>
      </c>
      <c r="C19" s="44">
        <v>99</v>
      </c>
      <c r="D19" s="35" t="s">
        <v>61</v>
      </c>
      <c r="E19" s="69"/>
      <c r="F19" s="70"/>
      <c r="G19" s="69"/>
      <c r="H19" s="70"/>
      <c r="I19" s="69"/>
      <c r="J19" s="70"/>
      <c r="K19" s="69">
        <v>1</v>
      </c>
      <c r="L19" s="70"/>
      <c r="M19" s="69">
        <v>0.75</v>
      </c>
      <c r="N19" s="70"/>
      <c r="O19" s="69"/>
      <c r="P19" s="70"/>
      <c r="Q19" s="67"/>
      <c r="R19" s="68"/>
      <c r="S19" s="24">
        <f t="shared" si="6"/>
        <v>1.75</v>
      </c>
      <c r="T19" s="24">
        <f t="shared" si="7"/>
        <v>1.75</v>
      </c>
      <c r="U19" s="27"/>
      <c r="V19" s="27"/>
    </row>
    <row r="20" spans="1:22" x14ac:dyDescent="0.25">
      <c r="A20" s="61">
        <v>6519</v>
      </c>
      <c r="B20" s="66" t="s">
        <v>96</v>
      </c>
      <c r="C20" s="44">
        <v>126</v>
      </c>
      <c r="D20" s="35" t="s">
        <v>61</v>
      </c>
      <c r="E20" s="69"/>
      <c r="F20" s="70"/>
      <c r="G20" s="69"/>
      <c r="H20" s="70"/>
      <c r="I20" s="69"/>
      <c r="J20" s="70"/>
      <c r="K20" s="69"/>
      <c r="L20" s="70"/>
      <c r="M20" s="69">
        <v>0.75</v>
      </c>
      <c r="N20" s="70"/>
      <c r="O20" s="69"/>
      <c r="P20" s="70"/>
      <c r="Q20" s="67"/>
      <c r="R20" s="68"/>
      <c r="S20" s="24">
        <f t="shared" si="6"/>
        <v>0.75</v>
      </c>
      <c r="T20" s="24">
        <f t="shared" si="7"/>
        <v>0.75</v>
      </c>
      <c r="U20" s="27"/>
      <c r="V20" s="27"/>
    </row>
    <row r="21" spans="1:22" x14ac:dyDescent="0.25">
      <c r="A21" s="61">
        <v>6519</v>
      </c>
      <c r="B21" s="66" t="s">
        <v>96</v>
      </c>
      <c r="C21" s="44">
        <v>127</v>
      </c>
      <c r="D21" s="35" t="s">
        <v>61</v>
      </c>
      <c r="E21" s="69"/>
      <c r="F21" s="70"/>
      <c r="G21" s="69"/>
      <c r="H21" s="70"/>
      <c r="I21" s="69"/>
      <c r="J21" s="70"/>
      <c r="K21" s="69"/>
      <c r="L21" s="70"/>
      <c r="M21" s="69">
        <v>0.75</v>
      </c>
      <c r="N21" s="70"/>
      <c r="O21" s="69"/>
      <c r="P21" s="70"/>
      <c r="Q21" s="67"/>
      <c r="R21" s="68"/>
      <c r="S21" s="24">
        <f t="shared" si="6"/>
        <v>0.75</v>
      </c>
      <c r="T21" s="24">
        <f t="shared" si="7"/>
        <v>0.75</v>
      </c>
      <c r="U21" s="27"/>
      <c r="V21" s="27"/>
    </row>
    <row r="22" spans="1:22" x14ac:dyDescent="0.25">
      <c r="A22" s="61">
        <v>6519</v>
      </c>
      <c r="B22" s="66" t="s">
        <v>96</v>
      </c>
      <c r="C22" s="44">
        <v>128</v>
      </c>
      <c r="D22" s="35" t="s">
        <v>61</v>
      </c>
      <c r="E22" s="69"/>
      <c r="F22" s="70"/>
      <c r="G22" s="69"/>
      <c r="H22" s="70"/>
      <c r="I22" s="69"/>
      <c r="J22" s="70"/>
      <c r="K22" s="69"/>
      <c r="L22" s="70"/>
      <c r="M22" s="69">
        <v>0.75</v>
      </c>
      <c r="N22" s="70"/>
      <c r="O22" s="69"/>
      <c r="P22" s="70"/>
      <c r="Q22" s="67"/>
      <c r="R22" s="68"/>
      <c r="S22" s="24">
        <f t="shared" si="6"/>
        <v>0.75</v>
      </c>
      <c r="T22" s="24">
        <f t="shared" si="7"/>
        <v>0.75</v>
      </c>
      <c r="U22" s="27"/>
      <c r="V22" s="27"/>
    </row>
    <row r="23" spans="1:22" x14ac:dyDescent="0.25">
      <c r="A23" s="61">
        <v>6519</v>
      </c>
      <c r="B23" s="66" t="s">
        <v>96</v>
      </c>
      <c r="C23" s="44">
        <v>129</v>
      </c>
      <c r="D23" s="35" t="s">
        <v>61</v>
      </c>
      <c r="E23" s="69"/>
      <c r="F23" s="70"/>
      <c r="G23" s="69"/>
      <c r="H23" s="70"/>
      <c r="I23" s="69"/>
      <c r="J23" s="70"/>
      <c r="K23" s="69">
        <f>SUM(K6:K22)</f>
        <v>6</v>
      </c>
      <c r="L23" s="70"/>
      <c r="M23" s="69">
        <v>0.75</v>
      </c>
      <c r="N23" s="70"/>
      <c r="O23" s="69"/>
      <c r="P23" s="70"/>
      <c r="Q23" s="67"/>
      <c r="R23" s="68"/>
      <c r="S23" s="24">
        <f t="shared" si="6"/>
        <v>6.75</v>
      </c>
      <c r="T23" s="24">
        <f t="shared" si="7"/>
        <v>6.75</v>
      </c>
      <c r="U23" s="27"/>
      <c r="V23" s="27"/>
    </row>
    <row r="24" spans="1:22" x14ac:dyDescent="0.25">
      <c r="A24" s="61">
        <v>6519</v>
      </c>
      <c r="B24" s="66" t="s">
        <v>96</v>
      </c>
      <c r="C24" s="44">
        <v>110</v>
      </c>
      <c r="D24" s="35" t="s">
        <v>61</v>
      </c>
      <c r="E24" s="69"/>
      <c r="F24" s="70"/>
      <c r="G24" s="69"/>
      <c r="H24" s="70"/>
      <c r="I24" s="69"/>
      <c r="J24" s="70"/>
      <c r="K24" s="69"/>
      <c r="L24" s="70"/>
      <c r="M24" s="69">
        <v>0.5</v>
      </c>
      <c r="N24" s="70"/>
      <c r="O24" s="69"/>
      <c r="P24" s="70"/>
      <c r="Q24" s="67"/>
      <c r="R24" s="68"/>
      <c r="S24" s="24">
        <f t="shared" si="6"/>
        <v>0.5</v>
      </c>
      <c r="T24" s="24">
        <f t="shared" si="7"/>
        <v>0.5</v>
      </c>
      <c r="U24" s="27"/>
      <c r="V24" s="27"/>
    </row>
    <row r="25" spans="1:22" ht="15" customHeight="1" x14ac:dyDescent="0.25">
      <c r="A25" s="61">
        <v>6519</v>
      </c>
      <c r="B25" s="66" t="s">
        <v>96</v>
      </c>
      <c r="C25" s="44">
        <v>111</v>
      </c>
      <c r="D25" s="35" t="s">
        <v>61</v>
      </c>
      <c r="E25" s="69"/>
      <c r="F25" s="70"/>
      <c r="G25" s="69"/>
      <c r="H25" s="70"/>
      <c r="I25" s="69"/>
      <c r="J25" s="70"/>
      <c r="K25" s="69"/>
      <c r="L25" s="70"/>
      <c r="M25" s="69">
        <v>0.5</v>
      </c>
      <c r="N25" s="70"/>
      <c r="O25" s="69"/>
      <c r="P25" s="70"/>
      <c r="Q25" s="67"/>
      <c r="R25" s="68"/>
      <c r="S25" s="24">
        <f t="shared" si="6"/>
        <v>0.5</v>
      </c>
      <c r="T25" s="24">
        <f t="shared" si="7"/>
        <v>0.5</v>
      </c>
      <c r="U25" s="27"/>
      <c r="V25" s="27"/>
    </row>
    <row r="26" spans="1:22" ht="15" customHeight="1" x14ac:dyDescent="0.25">
      <c r="A26" s="61">
        <v>6519</v>
      </c>
      <c r="B26" s="66" t="s">
        <v>96</v>
      </c>
      <c r="C26" s="44">
        <v>112</v>
      </c>
      <c r="D26" s="35" t="s">
        <v>61</v>
      </c>
      <c r="E26" s="69"/>
      <c r="F26" s="70"/>
      <c r="G26" s="69"/>
      <c r="H26" s="70"/>
      <c r="I26" s="69"/>
      <c r="J26" s="70"/>
      <c r="K26" s="69"/>
      <c r="L26" s="70"/>
      <c r="M26" s="69">
        <v>0.5</v>
      </c>
      <c r="N26" s="70"/>
      <c r="O26" s="69"/>
      <c r="P26" s="70"/>
      <c r="Q26" s="67"/>
      <c r="R26" s="68"/>
      <c r="S26" s="24">
        <f t="shared" si="6"/>
        <v>0.5</v>
      </c>
      <c r="T26" s="24">
        <f t="shared" si="7"/>
        <v>0.5</v>
      </c>
      <c r="U26" s="27"/>
      <c r="V26" s="27"/>
    </row>
    <row r="27" spans="1:22" ht="15" customHeight="1" x14ac:dyDescent="0.25">
      <c r="A27" s="61">
        <v>6519</v>
      </c>
      <c r="B27" s="66" t="s">
        <v>96</v>
      </c>
      <c r="C27" s="44">
        <v>113</v>
      </c>
      <c r="D27" s="35" t="s">
        <v>61</v>
      </c>
      <c r="E27" s="69"/>
      <c r="F27" s="70"/>
      <c r="G27" s="69"/>
      <c r="H27" s="70"/>
      <c r="I27" s="69"/>
      <c r="J27" s="70"/>
      <c r="K27" s="69"/>
      <c r="L27" s="70"/>
      <c r="M27" s="69">
        <v>0.5</v>
      </c>
      <c r="N27" s="70"/>
      <c r="O27" s="69"/>
      <c r="P27" s="70"/>
      <c r="Q27" s="67"/>
      <c r="R27" s="68"/>
      <c r="S27" s="24">
        <f t="shared" si="6"/>
        <v>0.5</v>
      </c>
      <c r="T27" s="24">
        <f t="shared" si="7"/>
        <v>0.5</v>
      </c>
      <c r="U27" s="27"/>
      <c r="V27" s="27"/>
    </row>
    <row r="28" spans="1:22" ht="15" customHeight="1" x14ac:dyDescent="0.25">
      <c r="A28" s="61">
        <v>6519</v>
      </c>
      <c r="B28" s="66" t="s">
        <v>96</v>
      </c>
      <c r="C28" s="44">
        <v>114</v>
      </c>
      <c r="D28" s="35" t="s">
        <v>61</v>
      </c>
      <c r="E28" s="69"/>
      <c r="F28" s="70"/>
      <c r="G28" s="69"/>
      <c r="H28" s="70"/>
      <c r="I28" s="69"/>
      <c r="J28" s="70"/>
      <c r="K28" s="69"/>
      <c r="L28" s="70"/>
      <c r="M28" s="69">
        <v>0.75</v>
      </c>
      <c r="N28" s="70"/>
      <c r="O28" s="69"/>
      <c r="P28" s="70"/>
      <c r="Q28" s="67"/>
      <c r="R28" s="68"/>
      <c r="S28" s="24">
        <f t="shared" si="6"/>
        <v>0.75</v>
      </c>
      <c r="T28" s="24">
        <f t="shared" si="7"/>
        <v>0.75</v>
      </c>
      <c r="U28" s="27"/>
      <c r="V28" s="27"/>
    </row>
    <row r="29" spans="1:22" x14ac:dyDescent="0.25">
      <c r="A29" s="61"/>
      <c r="B29" s="61"/>
      <c r="C29" s="61"/>
      <c r="D29" s="35"/>
      <c r="E29" s="69"/>
      <c r="F29" s="70"/>
      <c r="G29" s="69"/>
      <c r="H29" s="70"/>
      <c r="I29" s="69"/>
      <c r="J29" s="70"/>
      <c r="K29" s="69"/>
      <c r="L29" s="70"/>
      <c r="M29" s="69"/>
      <c r="N29" s="70"/>
      <c r="O29" s="69"/>
      <c r="P29" s="70"/>
      <c r="Q29" s="67"/>
      <c r="R29" s="68"/>
      <c r="S29" s="24">
        <f t="shared" si="2"/>
        <v>0</v>
      </c>
      <c r="T29" s="24">
        <f t="shared" si="3"/>
        <v>0</v>
      </c>
      <c r="U29" s="27"/>
      <c r="V29" s="27"/>
    </row>
    <row r="30" spans="1:22" x14ac:dyDescent="0.25">
      <c r="A30" s="61">
        <v>3600</v>
      </c>
      <c r="B30" s="61" t="s">
        <v>95</v>
      </c>
      <c r="C30" s="61"/>
      <c r="D30" s="35" t="s">
        <v>80</v>
      </c>
      <c r="E30" s="69"/>
      <c r="F30" s="70"/>
      <c r="G30" s="69"/>
      <c r="H30" s="70"/>
      <c r="I30" s="69">
        <v>0.25</v>
      </c>
      <c r="J30" s="70"/>
      <c r="K30" s="69"/>
      <c r="L30" s="70"/>
      <c r="M30" s="69"/>
      <c r="N30" s="70"/>
      <c r="O30" s="69"/>
      <c r="P30" s="70"/>
      <c r="Q30" s="67"/>
      <c r="R30" s="68"/>
      <c r="S30" s="24">
        <f t="shared" si="2"/>
        <v>0.25</v>
      </c>
      <c r="T30" s="24">
        <f t="shared" si="3"/>
        <v>0.25</v>
      </c>
      <c r="U30" s="27"/>
      <c r="V30" s="27"/>
    </row>
    <row r="31" spans="1:22" x14ac:dyDescent="0.25">
      <c r="A31" s="60">
        <v>3600</v>
      </c>
      <c r="B31" s="65" t="s">
        <v>95</v>
      </c>
      <c r="C31" s="60"/>
      <c r="D31" s="35" t="s">
        <v>72</v>
      </c>
      <c r="E31" s="69">
        <v>1</v>
      </c>
      <c r="F31" s="70"/>
      <c r="G31" s="69"/>
      <c r="H31" s="70"/>
      <c r="I31" s="69"/>
      <c r="J31" s="70"/>
      <c r="K31" s="69"/>
      <c r="L31" s="70"/>
      <c r="M31" s="69"/>
      <c r="N31" s="70"/>
      <c r="O31" s="69"/>
      <c r="P31" s="70"/>
      <c r="Q31" s="67"/>
      <c r="R31" s="68"/>
      <c r="S31" s="24">
        <f t="shared" si="1"/>
        <v>1</v>
      </c>
      <c r="T31" s="24">
        <f t="shared" si="0"/>
        <v>1</v>
      </c>
      <c r="U31" s="27"/>
      <c r="V31" s="27"/>
    </row>
    <row r="32" spans="1:22" x14ac:dyDescent="0.25">
      <c r="A32" s="61">
        <v>3600</v>
      </c>
      <c r="B32" s="65" t="s">
        <v>95</v>
      </c>
      <c r="C32" s="61"/>
      <c r="D32" s="35" t="s">
        <v>85</v>
      </c>
      <c r="E32" s="69"/>
      <c r="F32" s="70"/>
      <c r="G32" s="69">
        <v>1.5</v>
      </c>
      <c r="H32" s="70"/>
      <c r="I32" s="69">
        <v>1</v>
      </c>
      <c r="J32" s="70"/>
      <c r="K32" s="69">
        <v>1</v>
      </c>
      <c r="L32" s="70"/>
      <c r="M32" s="69">
        <v>1.5</v>
      </c>
      <c r="N32" s="70"/>
      <c r="O32" s="69"/>
      <c r="P32" s="70"/>
      <c r="Q32" s="67"/>
      <c r="R32" s="68"/>
      <c r="S32" s="24">
        <f t="shared" si="1"/>
        <v>5</v>
      </c>
      <c r="T32" s="24">
        <f t="shared" si="0"/>
        <v>5</v>
      </c>
      <c r="U32" s="27"/>
      <c r="V32" s="27"/>
    </row>
    <row r="33" spans="1:22" x14ac:dyDescent="0.25">
      <c r="A33" s="22" t="s">
        <v>54</v>
      </c>
      <c r="B33" s="22"/>
      <c r="C33" s="22"/>
      <c r="D33" s="22"/>
      <c r="E33" s="69"/>
      <c r="F33" s="70"/>
      <c r="G33" s="69"/>
      <c r="H33" s="70"/>
      <c r="I33" s="69"/>
      <c r="J33" s="70"/>
      <c r="K33" s="69"/>
      <c r="L33" s="70"/>
      <c r="M33" s="69"/>
      <c r="N33" s="70"/>
      <c r="O33" s="67"/>
      <c r="P33" s="68"/>
      <c r="Q33" s="67"/>
      <c r="R33" s="68"/>
      <c r="S33" s="24">
        <f t="shared" si="1"/>
        <v>0</v>
      </c>
      <c r="T33" s="24"/>
      <c r="U33" s="28"/>
      <c r="V33" s="27"/>
    </row>
    <row r="34" spans="1:22" x14ac:dyDescent="0.25">
      <c r="A34" s="22" t="s">
        <v>55</v>
      </c>
      <c r="B34" s="22"/>
      <c r="C34" s="22"/>
      <c r="D34" s="22"/>
      <c r="E34" s="69"/>
      <c r="F34" s="70"/>
      <c r="G34" s="69"/>
      <c r="H34" s="70"/>
      <c r="I34" s="69"/>
      <c r="J34" s="70"/>
      <c r="K34" s="69"/>
      <c r="L34" s="70"/>
      <c r="M34" s="69"/>
      <c r="N34" s="70"/>
      <c r="O34" s="67"/>
      <c r="P34" s="68"/>
      <c r="Q34" s="67"/>
      <c r="R34" s="68"/>
      <c r="S34" s="24">
        <f t="shared" si="1"/>
        <v>0</v>
      </c>
      <c r="T34" s="24"/>
      <c r="U34" s="28"/>
      <c r="V34" s="27"/>
    </row>
    <row r="35" spans="1:22" x14ac:dyDescent="0.25">
      <c r="A35" s="28" t="s">
        <v>11</v>
      </c>
      <c r="B35" s="28"/>
      <c r="C35" s="28"/>
      <c r="D35" s="28"/>
      <c r="E35" s="71">
        <f>SUM(E4:E34)</f>
        <v>8</v>
      </c>
      <c r="F35" s="72"/>
      <c r="G35" s="71">
        <f>SUM(G4:G34)</f>
        <v>8</v>
      </c>
      <c r="H35" s="72"/>
      <c r="I35" s="71">
        <f>SUM(I4:I34)</f>
        <v>8</v>
      </c>
      <c r="J35" s="72"/>
      <c r="K35" s="71">
        <f>SUM(K4:K34)</f>
        <v>14</v>
      </c>
      <c r="L35" s="72"/>
      <c r="M35" s="71">
        <f>SUM(M4:M34)</f>
        <v>8</v>
      </c>
      <c r="N35" s="72"/>
      <c r="O35" s="71">
        <f>SUM(O4:O34)</f>
        <v>0</v>
      </c>
      <c r="P35" s="72"/>
      <c r="Q35" s="71">
        <f>SUM(Q4:Q34)</f>
        <v>0</v>
      </c>
      <c r="R35" s="72"/>
      <c r="S35" s="24">
        <f>SUM(S2:S34)</f>
        <v>46</v>
      </c>
      <c r="T35" s="24"/>
      <c r="U35" s="28"/>
      <c r="V35" s="27"/>
    </row>
    <row r="36" spans="1:22" x14ac:dyDescent="0.25">
      <c r="A36" s="28" t="s">
        <v>6</v>
      </c>
      <c r="B36" s="28"/>
      <c r="C36" s="28"/>
      <c r="D36" s="28"/>
      <c r="E36" s="58"/>
      <c r="F36" s="59">
        <v>8</v>
      </c>
      <c r="G36" s="58"/>
      <c r="H36" s="59">
        <v>8</v>
      </c>
      <c r="I36" s="58"/>
      <c r="J36" s="59">
        <v>8</v>
      </c>
      <c r="K36" s="58"/>
      <c r="L36" s="59">
        <v>8</v>
      </c>
      <c r="M36" s="58"/>
      <c r="N36" s="59">
        <v>8</v>
      </c>
      <c r="O36" s="58"/>
      <c r="P36" s="59"/>
      <c r="Q36" s="58"/>
      <c r="R36" s="59"/>
      <c r="S36" s="24">
        <f>SUM(E36:R36)</f>
        <v>40</v>
      </c>
      <c r="T36" s="24">
        <f>SUM(T2:T33)</f>
        <v>46</v>
      </c>
      <c r="U36" s="27"/>
      <c r="V36" s="27"/>
    </row>
    <row r="37" spans="1:22" x14ac:dyDescent="0.25">
      <c r="A37" s="28" t="s">
        <v>56</v>
      </c>
      <c r="B37" s="28"/>
      <c r="C37" s="28"/>
      <c r="D37" s="28"/>
      <c r="E37" s="29"/>
      <c r="F37" s="29">
        <f>SUM(E35)-F36</f>
        <v>0</v>
      </c>
      <c r="G37" s="29"/>
      <c r="H37" s="29">
        <f>SUM(G35)-H36</f>
        <v>0</v>
      </c>
      <c r="I37" s="29"/>
      <c r="J37" s="29">
        <f>SUM(I35)-J36</f>
        <v>0</v>
      </c>
      <c r="K37" s="29"/>
      <c r="L37" s="29">
        <f>SUM(K35)-L36</f>
        <v>6</v>
      </c>
      <c r="M37" s="29"/>
      <c r="N37" s="29">
        <f>SUM(M35)-N36</f>
        <v>0</v>
      </c>
      <c r="O37" s="29"/>
      <c r="P37" s="29">
        <f>SUM(O35)</f>
        <v>0</v>
      </c>
      <c r="Q37" s="29"/>
      <c r="R37" s="29">
        <f>SUM(Q35)</f>
        <v>0</v>
      </c>
      <c r="S37" s="27">
        <f>SUM(E37:R37)</f>
        <v>6</v>
      </c>
      <c r="T37" s="27"/>
      <c r="U37" s="27">
        <f>SUM(U2:U36)</f>
        <v>0</v>
      </c>
      <c r="V37" s="27">
        <f>SUM(V2:V36)</f>
        <v>0</v>
      </c>
    </row>
    <row r="39" spans="1:22" x14ac:dyDescent="0.25">
      <c r="A39" s="2" t="s">
        <v>57</v>
      </c>
      <c r="B39" s="15"/>
    </row>
    <row r="40" spans="1:22" x14ac:dyDescent="0.25">
      <c r="A40" s="16" t="s">
        <v>6</v>
      </c>
      <c r="C40" s="37">
        <f>SUM(T36)</f>
        <v>46</v>
      </c>
      <c r="I40" s="2">
        <v>3600</v>
      </c>
    </row>
    <row r="41" spans="1:22" x14ac:dyDescent="0.25">
      <c r="A41" s="16" t="s">
        <v>44</v>
      </c>
      <c r="C41" s="37">
        <f>U37</f>
        <v>0</v>
      </c>
      <c r="D41" s="30"/>
      <c r="I41" s="41">
        <v>6.25</v>
      </c>
    </row>
    <row r="42" spans="1:22" x14ac:dyDescent="0.25">
      <c r="A42" s="16" t="s">
        <v>45</v>
      </c>
      <c r="C42" s="30">
        <f>V37</f>
        <v>0</v>
      </c>
      <c r="I42" s="42"/>
    </row>
    <row r="43" spans="1:22" x14ac:dyDescent="0.25">
      <c r="A43" s="16" t="s">
        <v>58</v>
      </c>
      <c r="C43" s="30">
        <f>S33</f>
        <v>0</v>
      </c>
      <c r="I43" s="37"/>
    </row>
    <row r="44" spans="1:22" x14ac:dyDescent="0.25">
      <c r="A44" s="16" t="s">
        <v>59</v>
      </c>
      <c r="C44" s="30">
        <f>S34</f>
        <v>0</v>
      </c>
    </row>
    <row r="45" spans="1:22" ht="16.5" thickBot="1" x14ac:dyDescent="0.3">
      <c r="A45" s="17" t="s">
        <v>11</v>
      </c>
      <c r="C45" s="36">
        <f>SUM(C40:C44)</f>
        <v>46</v>
      </c>
      <c r="E45" s="17" t="s">
        <v>60</v>
      </c>
      <c r="F45" s="17"/>
      <c r="G45" s="32">
        <f>S35-C45</f>
        <v>0</v>
      </c>
    </row>
    <row r="46" spans="1:22" ht="16.5" thickTop="1" x14ac:dyDescent="0.25">
      <c r="A46" s="16" t="s">
        <v>12</v>
      </c>
      <c r="C46" s="33">
        <v>0</v>
      </c>
      <c r="D46" s="33"/>
    </row>
    <row r="47" spans="1:22" x14ac:dyDescent="0.25">
      <c r="A47" s="16" t="s">
        <v>13</v>
      </c>
      <c r="C47" s="33">
        <v>0</v>
      </c>
      <c r="D47" s="33"/>
    </row>
  </sheetData>
  <mergeCells count="231">
    <mergeCell ref="Q19:R19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E2:F2"/>
    <mergeCell ref="G2:H2"/>
    <mergeCell ref="I2:J2"/>
    <mergeCell ref="K2:L2"/>
    <mergeCell ref="E4:F4"/>
    <mergeCell ref="G5:H5"/>
    <mergeCell ref="Q34:R34"/>
    <mergeCell ref="E35:F35"/>
    <mergeCell ref="G35:H35"/>
    <mergeCell ref="I35:J35"/>
    <mergeCell ref="K35:L35"/>
    <mergeCell ref="M35:N35"/>
    <mergeCell ref="O35:P35"/>
    <mergeCell ref="Q35:R35"/>
    <mergeCell ref="E34:F34"/>
    <mergeCell ref="G34:H34"/>
    <mergeCell ref="Q2:R2"/>
    <mergeCell ref="M4:N4"/>
    <mergeCell ref="M2:N2"/>
    <mergeCell ref="O2:P2"/>
    <mergeCell ref="O4:P4"/>
    <mergeCell ref="Q4:R4"/>
    <mergeCell ref="I34:J34"/>
    <mergeCell ref="K34:L34"/>
    <mergeCell ref="M34:N34"/>
    <mergeCell ref="O34:P3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30:P30"/>
    <mergeCell ref="O31:P31"/>
    <mergeCell ref="K30:L30"/>
    <mergeCell ref="O16:P16"/>
    <mergeCell ref="G33:H33"/>
    <mergeCell ref="E11:F11"/>
    <mergeCell ref="E12:F12"/>
    <mergeCell ref="G11:H11"/>
    <mergeCell ref="E30:F30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K12:L12"/>
    <mergeCell ref="K14:L14"/>
    <mergeCell ref="K11:L11"/>
    <mergeCell ref="I12:J12"/>
    <mergeCell ref="I14:J14"/>
    <mergeCell ref="G12:H12"/>
    <mergeCell ref="Q33:R33"/>
    <mergeCell ref="E33:F33"/>
    <mergeCell ref="K31:L31"/>
    <mergeCell ref="M32:N32"/>
    <mergeCell ref="O32:P32"/>
    <mergeCell ref="G30:H30"/>
    <mergeCell ref="K33:L33"/>
    <mergeCell ref="I33:J33"/>
    <mergeCell ref="O33:P33"/>
    <mergeCell ref="M33:N33"/>
    <mergeCell ref="K32:L32"/>
    <mergeCell ref="I32:J32"/>
    <mergeCell ref="E31:F31"/>
    <mergeCell ref="G31:H31"/>
    <mergeCell ref="E32:F32"/>
    <mergeCell ref="G32:H32"/>
    <mergeCell ref="M19:N19"/>
    <mergeCell ref="O19:P19"/>
    <mergeCell ref="Q30:R30"/>
    <mergeCell ref="M31:N31"/>
    <mergeCell ref="Q32:R32"/>
    <mergeCell ref="Q31:R31"/>
    <mergeCell ref="M30:N30"/>
    <mergeCell ref="I30:J30"/>
    <mergeCell ref="I31:J31"/>
    <mergeCell ref="M29:N29"/>
    <mergeCell ref="O29:P29"/>
    <mergeCell ref="Q29:R29"/>
    <mergeCell ref="Q16:R16"/>
    <mergeCell ref="E16:F16"/>
    <mergeCell ref="G16:H16"/>
    <mergeCell ref="I16:J16"/>
    <mergeCell ref="K16:L16"/>
    <mergeCell ref="M16:N16"/>
    <mergeCell ref="E17:F17"/>
    <mergeCell ref="G17:H17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Q15:R15"/>
    <mergeCell ref="Q14:R14"/>
    <mergeCell ref="O14:P14"/>
    <mergeCell ref="M14:N14"/>
    <mergeCell ref="E14:F14"/>
    <mergeCell ref="G14:H14"/>
    <mergeCell ref="E29:F29"/>
    <mergeCell ref="G29:H29"/>
    <mergeCell ref="I29:J29"/>
    <mergeCell ref="K29:L29"/>
    <mergeCell ref="E18:F18"/>
    <mergeCell ref="E13:F13"/>
    <mergeCell ref="G13:H13"/>
    <mergeCell ref="I13:J13"/>
    <mergeCell ref="K13:L13"/>
    <mergeCell ref="I17:J17"/>
    <mergeCell ref="K17:L17"/>
    <mergeCell ref="E19:F19"/>
    <mergeCell ref="G19:H19"/>
    <mergeCell ref="I19:J19"/>
    <mergeCell ref="K19:L19"/>
    <mergeCell ref="E20:F20"/>
    <mergeCell ref="G20:H20"/>
    <mergeCell ref="I20:J20"/>
    <mergeCell ref="K20:L20"/>
    <mergeCell ref="E22:F22"/>
    <mergeCell ref="G22:H22"/>
    <mergeCell ref="I22:J22"/>
    <mergeCell ref="K22:L22"/>
    <mergeCell ref="E24:F24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K25:L25"/>
    <mergeCell ref="M25:N25"/>
    <mergeCell ref="O25:P25"/>
    <mergeCell ref="Q25:R25"/>
    <mergeCell ref="E28:F28"/>
    <mergeCell ref="G28:H28"/>
    <mergeCell ref="I28:J28"/>
    <mergeCell ref="K28:L28"/>
    <mergeCell ref="M28:N28"/>
    <mergeCell ref="O28:P28"/>
    <mergeCell ref="Q28:R28"/>
    <mergeCell ref="E26:F26"/>
    <mergeCell ref="G26:H26"/>
    <mergeCell ref="I26:J26"/>
    <mergeCell ref="K26:L26"/>
    <mergeCell ref="M26:N26"/>
    <mergeCell ref="O26:P26"/>
    <mergeCell ref="Q26:R26"/>
    <mergeCell ref="E27:F27"/>
    <mergeCell ref="G27:H27"/>
    <mergeCell ref="I27:J27"/>
    <mergeCell ref="K27:L27"/>
    <mergeCell ref="M27:N27"/>
    <mergeCell ref="O27:P27"/>
    <mergeCell ref="Q27:R27"/>
  </mergeCells>
  <phoneticPr fontId="0" type="noConversion"/>
  <pageMargins left="0.75" right="0.75" top="1" bottom="1" header="0.5" footer="0.5"/>
  <pageSetup paperSize="9" scale="63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4" zoomScale="90" zoomScaleNormal="90" zoomScalePageLayoutView="89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27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47"/>
      <c r="P3" s="47"/>
      <c r="Q3" s="23"/>
      <c r="R3" s="23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61">
        <v>82</v>
      </c>
      <c r="D4" s="35" t="s">
        <v>61</v>
      </c>
      <c r="E4" s="74">
        <v>8</v>
      </c>
      <c r="F4" s="74"/>
      <c r="G4" s="74">
        <v>5</v>
      </c>
      <c r="H4" s="74"/>
      <c r="I4" s="74">
        <v>4.5</v>
      </c>
      <c r="J4" s="74"/>
      <c r="K4" s="74">
        <v>0.75</v>
      </c>
      <c r="L4" s="74"/>
      <c r="M4" s="74"/>
      <c r="N4" s="74"/>
      <c r="O4" s="74"/>
      <c r="P4" s="74"/>
      <c r="Q4" s="67"/>
      <c r="R4" s="68"/>
      <c r="S4" s="24">
        <f>E4+G4+I4+K4+M4+O4+Q4</f>
        <v>18.25</v>
      </c>
      <c r="T4" s="24">
        <f t="shared" ref="T4:T19" si="0">SUM(S4-U4-V4)</f>
        <v>18.25</v>
      </c>
      <c r="U4" s="27"/>
      <c r="V4" s="27"/>
    </row>
    <row r="5" spans="1:22" x14ac:dyDescent="0.25">
      <c r="A5" s="61">
        <v>6519</v>
      </c>
      <c r="B5" s="66" t="s">
        <v>96</v>
      </c>
      <c r="C5" s="61">
        <v>93</v>
      </c>
      <c r="D5" s="35" t="s">
        <v>61</v>
      </c>
      <c r="E5" s="74"/>
      <c r="F5" s="74"/>
      <c r="G5" s="74">
        <v>1</v>
      </c>
      <c r="H5" s="74"/>
      <c r="I5" s="74">
        <v>0.5</v>
      </c>
      <c r="J5" s="74"/>
      <c r="K5" s="74"/>
      <c r="L5" s="74"/>
      <c r="M5" s="74"/>
      <c r="N5" s="74"/>
      <c r="O5" s="69"/>
      <c r="P5" s="70"/>
      <c r="Q5" s="67"/>
      <c r="R5" s="68"/>
      <c r="S5" s="24">
        <f t="shared" ref="S5:S22" si="1">E5+G5+I5+K5+M5+O5+Q5</f>
        <v>1.5</v>
      </c>
      <c r="T5" s="24">
        <f t="shared" si="0"/>
        <v>1.5</v>
      </c>
      <c r="U5" s="27"/>
      <c r="V5" s="27"/>
    </row>
    <row r="6" spans="1:22" x14ac:dyDescent="0.25">
      <c r="A6" s="61">
        <v>6519</v>
      </c>
      <c r="B6" s="66" t="s">
        <v>96</v>
      </c>
      <c r="C6" s="61">
        <v>101</v>
      </c>
      <c r="D6" s="35" t="s">
        <v>61</v>
      </c>
      <c r="E6" s="74"/>
      <c r="F6" s="74"/>
      <c r="G6" s="74">
        <v>1</v>
      </c>
      <c r="H6" s="74"/>
      <c r="I6" s="74">
        <v>0.25</v>
      </c>
      <c r="J6" s="74"/>
      <c r="K6" s="74"/>
      <c r="L6" s="74"/>
      <c r="M6" s="74"/>
      <c r="N6" s="74"/>
      <c r="O6" s="69"/>
      <c r="P6" s="70"/>
      <c r="Q6" s="67"/>
      <c r="R6" s="68"/>
      <c r="S6" s="24">
        <f t="shared" si="1"/>
        <v>1.25</v>
      </c>
      <c r="T6" s="24">
        <f t="shared" si="0"/>
        <v>1.25</v>
      </c>
      <c r="U6" s="27"/>
      <c r="V6" s="27"/>
    </row>
    <row r="7" spans="1:22" x14ac:dyDescent="0.25">
      <c r="A7" s="61">
        <v>6519</v>
      </c>
      <c r="B7" s="66" t="s">
        <v>96</v>
      </c>
      <c r="C7" s="61">
        <v>103</v>
      </c>
      <c r="D7" s="35" t="s">
        <v>61</v>
      </c>
      <c r="E7" s="74"/>
      <c r="F7" s="74"/>
      <c r="G7" s="74">
        <v>1</v>
      </c>
      <c r="H7" s="74"/>
      <c r="I7" s="74">
        <v>0.25</v>
      </c>
      <c r="J7" s="74"/>
      <c r="K7" s="69"/>
      <c r="L7" s="70"/>
      <c r="M7" s="69"/>
      <c r="N7" s="70"/>
      <c r="O7" s="69"/>
      <c r="P7" s="70"/>
      <c r="Q7" s="67"/>
      <c r="R7" s="68"/>
      <c r="S7" s="24">
        <f t="shared" si="1"/>
        <v>1.25</v>
      </c>
      <c r="T7" s="24">
        <f t="shared" si="0"/>
        <v>1.25</v>
      </c>
      <c r="U7" s="27"/>
      <c r="V7" s="27"/>
    </row>
    <row r="8" spans="1:22" x14ac:dyDescent="0.25">
      <c r="A8" s="61">
        <v>6519</v>
      </c>
      <c r="B8" s="66" t="s">
        <v>96</v>
      </c>
      <c r="C8" s="61">
        <v>110</v>
      </c>
      <c r="D8" s="35" t="s">
        <v>61</v>
      </c>
      <c r="E8" s="74"/>
      <c r="F8" s="74"/>
      <c r="G8" s="74"/>
      <c r="H8" s="74"/>
      <c r="I8" s="76">
        <v>2.5</v>
      </c>
      <c r="J8" s="70"/>
      <c r="K8" s="69"/>
      <c r="L8" s="70"/>
      <c r="M8" s="69"/>
      <c r="N8" s="70"/>
      <c r="O8" s="69"/>
      <c r="P8" s="70"/>
      <c r="Q8" s="67"/>
      <c r="R8" s="68"/>
      <c r="S8" s="24">
        <f t="shared" si="1"/>
        <v>2.5</v>
      </c>
      <c r="T8" s="24">
        <f t="shared" si="0"/>
        <v>2.5</v>
      </c>
      <c r="U8" s="27"/>
      <c r="V8" s="27"/>
    </row>
    <row r="9" spans="1:22" x14ac:dyDescent="0.25">
      <c r="A9" s="61">
        <v>6418</v>
      </c>
      <c r="B9" s="66" t="s">
        <v>99</v>
      </c>
      <c r="C9" s="61">
        <v>7</v>
      </c>
      <c r="D9" s="35" t="s">
        <v>69</v>
      </c>
      <c r="E9" s="74"/>
      <c r="F9" s="74"/>
      <c r="G9" s="74"/>
      <c r="H9" s="74"/>
      <c r="I9" s="69"/>
      <c r="J9" s="70"/>
      <c r="K9" s="69">
        <v>1.25</v>
      </c>
      <c r="L9" s="70"/>
      <c r="M9" s="69"/>
      <c r="N9" s="70"/>
      <c r="O9" s="69"/>
      <c r="P9" s="70"/>
      <c r="Q9" s="67"/>
      <c r="R9" s="68"/>
      <c r="S9" s="24">
        <f t="shared" si="1"/>
        <v>1.25</v>
      </c>
      <c r="T9" s="24">
        <f t="shared" si="0"/>
        <v>1.25</v>
      </c>
      <c r="U9" s="27"/>
      <c r="V9" s="27"/>
    </row>
    <row r="10" spans="1:22" x14ac:dyDescent="0.25">
      <c r="A10" s="61"/>
      <c r="B10" s="45"/>
      <c r="C10" s="61"/>
      <c r="D10" s="35"/>
      <c r="E10" s="69"/>
      <c r="F10" s="70"/>
      <c r="G10" s="74"/>
      <c r="H10" s="74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1"/>
        <v>0</v>
      </c>
      <c r="T10" s="24">
        <f t="shared" si="0"/>
        <v>0</v>
      </c>
      <c r="U10" s="27"/>
      <c r="V10" s="27"/>
    </row>
    <row r="11" spans="1:22" x14ac:dyDescent="0.25">
      <c r="A11" s="61"/>
      <c r="B11" s="45"/>
      <c r="C11" s="61"/>
      <c r="D11" s="35"/>
      <c r="E11" s="69"/>
      <c r="F11" s="70"/>
      <c r="G11" s="74"/>
      <c r="H11" s="74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1"/>
        <v>0</v>
      </c>
      <c r="T11" s="24">
        <f t="shared" si="0"/>
        <v>0</v>
      </c>
      <c r="U11" s="27"/>
      <c r="V11" s="27"/>
    </row>
    <row r="12" spans="1:22" x14ac:dyDescent="0.25">
      <c r="A12" s="61"/>
      <c r="B12" s="45"/>
      <c r="C12" s="61"/>
      <c r="D12" s="35"/>
      <c r="E12" s="69"/>
      <c r="F12" s="70"/>
      <c r="G12" s="74"/>
      <c r="H12" s="74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1"/>
        <v>0</v>
      </c>
      <c r="T12" s="24">
        <f t="shared" si="0"/>
        <v>0</v>
      </c>
      <c r="U12" s="27"/>
      <c r="V12" s="27"/>
    </row>
    <row r="13" spans="1:22" x14ac:dyDescent="0.25">
      <c r="A13" s="61"/>
      <c r="B13" s="61"/>
      <c r="C13" s="61"/>
      <c r="D13" s="26"/>
      <c r="E13" s="74"/>
      <c r="F13" s="74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>E13+G13+I13+K13+M13+O13+Q13</f>
        <v>0</v>
      </c>
      <c r="T13" s="24">
        <f>SUM(S13-U13-V13)</f>
        <v>0</v>
      </c>
      <c r="U13" s="27"/>
      <c r="V13" s="27"/>
    </row>
    <row r="14" spans="1:22" x14ac:dyDescent="0.25">
      <c r="A14" s="61"/>
      <c r="B14" s="61"/>
      <c r="C14" s="61"/>
      <c r="D14" s="26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1"/>
        <v>0</v>
      </c>
      <c r="T14" s="24">
        <f t="shared" si="0"/>
        <v>0</v>
      </c>
      <c r="U14" s="27"/>
      <c r="V14" s="27"/>
    </row>
    <row r="15" spans="1:22" x14ac:dyDescent="0.25">
      <c r="A15" s="61"/>
      <c r="B15" s="61"/>
      <c r="C15" s="61"/>
      <c r="D15" s="26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1"/>
        <v>0</v>
      </c>
      <c r="T15" s="24">
        <f t="shared" si="0"/>
        <v>0</v>
      </c>
      <c r="U15" s="27"/>
      <c r="V15" s="27"/>
    </row>
    <row r="16" spans="1:22" x14ac:dyDescent="0.25">
      <c r="A16" s="62"/>
      <c r="B16" s="61"/>
      <c r="C16" s="61"/>
      <c r="D16" s="26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ref="S16:S17" si="2">E16+G16+I16+K16+M16+O16+Q16</f>
        <v>0</v>
      </c>
      <c r="T16" s="24">
        <f t="shared" ref="T16:T17" si="3">SUM(S16-U16-V16)</f>
        <v>0</v>
      </c>
      <c r="U16" s="27"/>
      <c r="V16" s="27"/>
    </row>
    <row r="17" spans="1:22" x14ac:dyDescent="0.25">
      <c r="A17" s="60"/>
      <c r="B17" s="60"/>
      <c r="C17" s="60"/>
      <c r="D17" s="26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2"/>
        <v>0</v>
      </c>
      <c r="T17" s="24">
        <f t="shared" si="3"/>
        <v>0</v>
      </c>
      <c r="U17" s="27"/>
      <c r="V17" s="27"/>
    </row>
    <row r="18" spans="1:22" x14ac:dyDescent="0.25">
      <c r="A18" s="60"/>
      <c r="B18" s="60"/>
      <c r="C18" s="60"/>
      <c r="D18" s="26"/>
      <c r="E18" s="74"/>
      <c r="F18" s="74"/>
      <c r="G18" s="74"/>
      <c r="H18" s="74"/>
      <c r="I18" s="69"/>
      <c r="J18" s="70"/>
      <c r="K18" s="69"/>
      <c r="L18" s="70"/>
      <c r="M18" s="69"/>
      <c r="N18" s="70"/>
      <c r="O18" s="69"/>
      <c r="P18" s="70"/>
      <c r="Q18" s="67"/>
      <c r="R18" s="68"/>
      <c r="S18" s="24">
        <f t="shared" si="1"/>
        <v>0</v>
      </c>
      <c r="T18" s="24">
        <f t="shared" si="0"/>
        <v>0</v>
      </c>
      <c r="U18" s="27"/>
      <c r="V18" s="27"/>
    </row>
    <row r="19" spans="1:22" x14ac:dyDescent="0.25">
      <c r="A19" s="61">
        <v>3601</v>
      </c>
      <c r="B19" s="61" t="s">
        <v>100</v>
      </c>
      <c r="C19" s="61"/>
      <c r="D19" s="26" t="s">
        <v>71</v>
      </c>
      <c r="E19" s="69"/>
      <c r="F19" s="70"/>
      <c r="G19" s="69"/>
      <c r="H19" s="70"/>
      <c r="I19" s="69"/>
      <c r="J19" s="70"/>
      <c r="K19" s="69">
        <v>6</v>
      </c>
      <c r="L19" s="70"/>
      <c r="M19" s="69">
        <v>8</v>
      </c>
      <c r="N19" s="70"/>
      <c r="O19" s="69"/>
      <c r="P19" s="70"/>
      <c r="Q19" s="67"/>
      <c r="R19" s="68"/>
      <c r="S19" s="24">
        <f t="shared" si="1"/>
        <v>14</v>
      </c>
      <c r="T19" s="24">
        <f t="shared" si="0"/>
        <v>14</v>
      </c>
      <c r="U19" s="27"/>
      <c r="V19" s="27"/>
    </row>
    <row r="20" spans="1:22" x14ac:dyDescent="0.25">
      <c r="A20" s="22" t="s">
        <v>54</v>
      </c>
      <c r="B20" s="22"/>
      <c r="C20" s="22"/>
      <c r="D20" s="22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88"/>
      <c r="P20" s="89"/>
      <c r="Q20" s="88"/>
      <c r="R20" s="89"/>
      <c r="S20" s="24">
        <f t="shared" si="1"/>
        <v>0</v>
      </c>
      <c r="T20" s="24"/>
      <c r="U20" s="28"/>
      <c r="V20" s="27"/>
    </row>
    <row r="21" spans="1:22" x14ac:dyDescent="0.25">
      <c r="A21" s="22" t="s">
        <v>55</v>
      </c>
      <c r="B21" s="22"/>
      <c r="C21" s="22"/>
      <c r="D21" s="22"/>
      <c r="E21" s="69"/>
      <c r="F21" s="70"/>
      <c r="G21" s="85"/>
      <c r="H21" s="86"/>
      <c r="I21" s="85"/>
      <c r="J21" s="86"/>
      <c r="K21" s="85"/>
      <c r="L21" s="86"/>
      <c r="M21" s="69"/>
      <c r="N21" s="70"/>
      <c r="O21" s="88"/>
      <c r="P21" s="89"/>
      <c r="Q21" s="88"/>
      <c r="R21" s="89"/>
      <c r="S21" s="24">
        <f t="shared" si="1"/>
        <v>0</v>
      </c>
      <c r="T21" s="24"/>
      <c r="U21" s="28"/>
      <c r="V21" s="27"/>
    </row>
    <row r="22" spans="1:22" x14ac:dyDescent="0.25">
      <c r="A22" s="28" t="s">
        <v>11</v>
      </c>
      <c r="B22" s="28"/>
      <c r="C22" s="28"/>
      <c r="D22" s="28"/>
      <c r="E22" s="71">
        <f>SUM(E4:E21)</f>
        <v>8</v>
      </c>
      <c r="F22" s="72"/>
      <c r="G22" s="71">
        <f>SUM(G4:G21)</f>
        <v>8</v>
      </c>
      <c r="H22" s="72"/>
      <c r="I22" s="71">
        <f>SUM(I4:I21)</f>
        <v>8</v>
      </c>
      <c r="J22" s="72"/>
      <c r="K22" s="71">
        <f>SUM(K4:K21)</f>
        <v>8</v>
      </c>
      <c r="L22" s="72"/>
      <c r="M22" s="71">
        <f>SUM(M4:M21)</f>
        <v>8</v>
      </c>
      <c r="N22" s="72"/>
      <c r="O22" s="71">
        <f>SUM(O4:O21)</f>
        <v>0</v>
      </c>
      <c r="P22" s="72"/>
      <c r="Q22" s="71">
        <f>SUM(Q4:Q21)</f>
        <v>0</v>
      </c>
      <c r="R22" s="72"/>
      <c r="S22" s="24">
        <f t="shared" si="1"/>
        <v>40</v>
      </c>
      <c r="T22" s="24"/>
      <c r="U22" s="28"/>
      <c r="V22" s="27"/>
    </row>
    <row r="23" spans="1:22" x14ac:dyDescent="0.25">
      <c r="A23" s="28" t="s">
        <v>6</v>
      </c>
      <c r="B23" s="28"/>
      <c r="C23" s="28"/>
      <c r="D23" s="28"/>
      <c r="E23" s="58"/>
      <c r="F23" s="59">
        <v>8</v>
      </c>
      <c r="G23" s="58"/>
      <c r="H23" s="59">
        <v>8</v>
      </c>
      <c r="I23" s="58"/>
      <c r="J23" s="59">
        <v>8</v>
      </c>
      <c r="K23" s="58">
        <f>SUM(K6:K22)</f>
        <v>15.25</v>
      </c>
      <c r="L23" s="59">
        <v>8</v>
      </c>
      <c r="M23" s="58"/>
      <c r="N23" s="59">
        <v>8</v>
      </c>
      <c r="O23" s="58"/>
      <c r="P23" s="59"/>
      <c r="Q23" s="58"/>
      <c r="R23" s="59"/>
      <c r="S23" s="24">
        <f>SUM(E23:R23)</f>
        <v>55.25</v>
      </c>
      <c r="T23" s="24">
        <f>SUM(T4:T22)</f>
        <v>40</v>
      </c>
      <c r="U23" s="27"/>
      <c r="V23" s="27"/>
    </row>
    <row r="24" spans="1:22" x14ac:dyDescent="0.25">
      <c r="A24" s="28" t="s">
        <v>56</v>
      </c>
      <c r="B24" s="28"/>
      <c r="C24" s="28"/>
      <c r="D24" s="28"/>
      <c r="E24" s="29"/>
      <c r="F24" s="29">
        <f>SUM(E22)-F23</f>
        <v>0</v>
      </c>
      <c r="G24" s="29"/>
      <c r="H24" s="29">
        <f>SUM(G22)-H23</f>
        <v>0</v>
      </c>
      <c r="I24" s="29"/>
      <c r="J24" s="29">
        <f>SUM(I22)-J23</f>
        <v>0</v>
      </c>
      <c r="K24" s="29"/>
      <c r="L24" s="29">
        <f>SUM(K22)-L23</f>
        <v>0</v>
      </c>
      <c r="M24" s="29"/>
      <c r="N24" s="29">
        <f>SUM(M22)-N23</f>
        <v>0</v>
      </c>
      <c r="O24" s="29"/>
      <c r="P24" s="29">
        <f>SUM(O22)</f>
        <v>0</v>
      </c>
      <c r="Q24" s="29"/>
      <c r="R24" s="29">
        <f>SUM(Q22)</f>
        <v>0</v>
      </c>
      <c r="S24" s="27">
        <f>SUM(E24:R24)</f>
        <v>0</v>
      </c>
      <c r="T24" s="27"/>
      <c r="U24" s="27">
        <f>SUM(U4:U23)</f>
        <v>0</v>
      </c>
      <c r="V24" s="27">
        <f>SUM(V4:V23)</f>
        <v>0</v>
      </c>
    </row>
    <row r="26" spans="1:22" x14ac:dyDescent="0.25">
      <c r="A26" s="2" t="s">
        <v>57</v>
      </c>
      <c r="B26" s="15"/>
    </row>
    <row r="27" spans="1:22" x14ac:dyDescent="0.25">
      <c r="A27" s="16" t="s">
        <v>6</v>
      </c>
      <c r="C27" s="37">
        <f>SUM(T23)</f>
        <v>40</v>
      </c>
      <c r="I27" s="2">
        <v>3600</v>
      </c>
    </row>
    <row r="28" spans="1:22" x14ac:dyDescent="0.25">
      <c r="A28" s="16" t="s">
        <v>44</v>
      </c>
      <c r="C28" s="37">
        <f>U24</f>
        <v>0</v>
      </c>
      <c r="D28" s="30"/>
      <c r="I28" s="41">
        <v>14</v>
      </c>
    </row>
    <row r="29" spans="1:22" x14ac:dyDescent="0.25">
      <c r="A29" s="16" t="s">
        <v>45</v>
      </c>
      <c r="C29" s="30">
        <f>V24</f>
        <v>0</v>
      </c>
      <c r="I29" s="42"/>
    </row>
    <row r="30" spans="1:22" x14ac:dyDescent="0.25">
      <c r="A30" s="16" t="s">
        <v>58</v>
      </c>
      <c r="C30" s="30">
        <f>S20</f>
        <v>0</v>
      </c>
      <c r="I30" s="37"/>
    </row>
    <row r="31" spans="1:22" x14ac:dyDescent="0.25">
      <c r="A31" s="16" t="s">
        <v>59</v>
      </c>
      <c r="C31" s="30">
        <f>S21</f>
        <v>0</v>
      </c>
    </row>
    <row r="32" spans="1:22" ht="16.5" thickBot="1" x14ac:dyDescent="0.3">
      <c r="A32" s="17" t="s">
        <v>11</v>
      </c>
      <c r="C32" s="36">
        <f>SUM(C27:C31)</f>
        <v>40</v>
      </c>
      <c r="E32" s="17" t="s">
        <v>60</v>
      </c>
      <c r="F32" s="17"/>
      <c r="G32" s="32">
        <f>S22-C32</f>
        <v>0</v>
      </c>
    </row>
    <row r="33" spans="1:4" ht="16.5" thickTop="1" x14ac:dyDescent="0.25">
      <c r="A33" s="16" t="s">
        <v>12</v>
      </c>
      <c r="C33" s="33">
        <v>0</v>
      </c>
      <c r="D33" s="33"/>
    </row>
    <row r="34" spans="1:4" x14ac:dyDescent="0.25">
      <c r="A34" s="16" t="s">
        <v>13</v>
      </c>
      <c r="C34" s="33">
        <v>0</v>
      </c>
      <c r="D34" s="33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86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63"/>
      <c r="P3" s="63"/>
      <c r="Q3" s="63"/>
      <c r="R3" s="63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61">
        <v>84</v>
      </c>
      <c r="D4" s="35" t="s">
        <v>87</v>
      </c>
      <c r="E4" s="74">
        <v>8</v>
      </c>
      <c r="F4" s="74"/>
      <c r="G4" s="74"/>
      <c r="H4" s="74"/>
      <c r="I4" s="74">
        <v>7</v>
      </c>
      <c r="J4" s="74"/>
      <c r="K4" s="74">
        <v>8</v>
      </c>
      <c r="L4" s="74"/>
      <c r="M4" s="74"/>
      <c r="N4" s="74"/>
      <c r="O4" s="69"/>
      <c r="P4" s="70"/>
      <c r="Q4" s="67"/>
      <c r="R4" s="68"/>
      <c r="S4" s="24">
        <f>E4+G4+I4+K4+M4+O4+Q4</f>
        <v>23</v>
      </c>
      <c r="T4" s="24">
        <f t="shared" ref="T4:T17" si="0">SUM(S4-U4-V4)</f>
        <v>23</v>
      </c>
      <c r="U4" s="27"/>
      <c r="V4" s="27"/>
    </row>
    <row r="5" spans="1:22" x14ac:dyDescent="0.25">
      <c r="A5" s="61">
        <v>6519</v>
      </c>
      <c r="B5" s="66" t="s">
        <v>96</v>
      </c>
      <c r="C5" s="61">
        <v>96</v>
      </c>
      <c r="D5" s="35" t="s">
        <v>87</v>
      </c>
      <c r="E5" s="74"/>
      <c r="F5" s="74"/>
      <c r="G5" s="74">
        <v>1</v>
      </c>
      <c r="H5" s="74"/>
      <c r="I5" s="76"/>
      <c r="J5" s="70"/>
      <c r="K5" s="76"/>
      <c r="L5" s="70"/>
      <c r="M5" s="76"/>
      <c r="N5" s="70"/>
      <c r="O5" s="69"/>
      <c r="P5" s="70"/>
      <c r="Q5" s="67"/>
      <c r="R5" s="68"/>
      <c r="S5" s="24">
        <f t="shared" ref="S5" si="1">E5+G5+I5+K5+M5+O5+Q5</f>
        <v>1</v>
      </c>
      <c r="T5" s="24">
        <f t="shared" si="0"/>
        <v>1</v>
      </c>
      <c r="U5" s="27"/>
      <c r="V5" s="27"/>
    </row>
    <row r="6" spans="1:22" x14ac:dyDescent="0.25">
      <c r="A6" s="61">
        <v>6519</v>
      </c>
      <c r="B6" s="66" t="s">
        <v>96</v>
      </c>
      <c r="C6" s="61">
        <v>97</v>
      </c>
      <c r="D6" s="35" t="s">
        <v>87</v>
      </c>
      <c r="E6" s="74"/>
      <c r="F6" s="74"/>
      <c r="G6" s="74">
        <v>1.5</v>
      </c>
      <c r="H6" s="74"/>
      <c r="I6" s="76"/>
      <c r="J6" s="70"/>
      <c r="K6" s="76"/>
      <c r="L6" s="70"/>
      <c r="M6" s="76"/>
      <c r="N6" s="70"/>
      <c r="O6" s="69"/>
      <c r="P6" s="70"/>
      <c r="Q6" s="67"/>
      <c r="R6" s="68"/>
      <c r="S6" s="24">
        <f t="shared" ref="S6" si="2">E6+G6+I6+K6+M6+O6+Q6</f>
        <v>1.5</v>
      </c>
      <c r="T6" s="24">
        <f t="shared" ref="T6" si="3">SUM(S6-U6-V6)</f>
        <v>1.5</v>
      </c>
      <c r="U6" s="27"/>
      <c r="V6" s="27"/>
    </row>
    <row r="7" spans="1:22" x14ac:dyDescent="0.25">
      <c r="A7" s="61">
        <v>6519</v>
      </c>
      <c r="B7" s="66" t="s">
        <v>96</v>
      </c>
      <c r="C7" s="61">
        <v>105</v>
      </c>
      <c r="D7" s="35" t="s">
        <v>87</v>
      </c>
      <c r="E7" s="74"/>
      <c r="F7" s="74"/>
      <c r="G7" s="74">
        <v>1.5</v>
      </c>
      <c r="H7" s="74"/>
      <c r="I7" s="76">
        <v>1</v>
      </c>
      <c r="J7" s="70"/>
      <c r="K7" s="76"/>
      <c r="L7" s="70"/>
      <c r="M7" s="76"/>
      <c r="N7" s="70"/>
      <c r="O7" s="69"/>
      <c r="P7" s="70"/>
      <c r="Q7" s="67"/>
      <c r="R7" s="68"/>
      <c r="S7" s="24">
        <f t="shared" ref="S7:S20" si="4">E7+G7+I7+K7+M7+O7+Q7</f>
        <v>2.5</v>
      </c>
      <c r="T7" s="24">
        <f t="shared" si="0"/>
        <v>2.5</v>
      </c>
      <c r="U7" s="27"/>
      <c r="V7" s="27"/>
    </row>
    <row r="8" spans="1:22" x14ac:dyDescent="0.25">
      <c r="A8" s="61">
        <v>6519</v>
      </c>
      <c r="B8" s="66" t="s">
        <v>96</v>
      </c>
      <c r="C8" s="61">
        <v>103</v>
      </c>
      <c r="D8" s="35" t="s">
        <v>87</v>
      </c>
      <c r="E8" s="74"/>
      <c r="F8" s="74"/>
      <c r="G8" s="74">
        <v>0.75</v>
      </c>
      <c r="H8" s="74"/>
      <c r="I8" s="76"/>
      <c r="J8" s="70"/>
      <c r="K8" s="69"/>
      <c r="L8" s="70"/>
      <c r="M8" s="69"/>
      <c r="N8" s="70"/>
      <c r="O8" s="69"/>
      <c r="P8" s="70"/>
      <c r="Q8" s="67"/>
      <c r="R8" s="68"/>
      <c r="S8" s="24">
        <f t="shared" si="4"/>
        <v>0.75</v>
      </c>
      <c r="T8" s="24">
        <f t="shared" si="0"/>
        <v>0.75</v>
      </c>
      <c r="U8" s="27"/>
      <c r="V8" s="27"/>
    </row>
    <row r="9" spans="1:22" x14ac:dyDescent="0.25">
      <c r="A9" s="61">
        <v>6519</v>
      </c>
      <c r="B9" s="66" t="s">
        <v>96</v>
      </c>
      <c r="C9" s="61">
        <v>99</v>
      </c>
      <c r="D9" s="35" t="s">
        <v>87</v>
      </c>
      <c r="E9" s="69"/>
      <c r="F9" s="70"/>
      <c r="G9" s="69">
        <v>2</v>
      </c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4"/>
        <v>2</v>
      </c>
      <c r="T9" s="24">
        <f t="shared" si="0"/>
        <v>2</v>
      </c>
      <c r="U9" s="27"/>
      <c r="V9" s="27"/>
    </row>
    <row r="10" spans="1:22" x14ac:dyDescent="0.25">
      <c r="A10" s="61">
        <v>6519</v>
      </c>
      <c r="B10" s="66" t="s">
        <v>96</v>
      </c>
      <c r="C10" s="61">
        <v>109</v>
      </c>
      <c r="D10" s="35" t="s">
        <v>87</v>
      </c>
      <c r="E10" s="69"/>
      <c r="F10" s="70"/>
      <c r="G10" s="69">
        <v>1.25</v>
      </c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4"/>
        <v>1.25</v>
      </c>
      <c r="T10" s="24">
        <f t="shared" si="0"/>
        <v>1.25</v>
      </c>
      <c r="U10" s="27"/>
      <c r="V10" s="27"/>
    </row>
    <row r="11" spans="1:22" x14ac:dyDescent="0.25">
      <c r="A11" s="61">
        <v>6607</v>
      </c>
      <c r="B11" s="66" t="s">
        <v>98</v>
      </c>
      <c r="C11" s="61" t="s">
        <v>64</v>
      </c>
      <c r="D11" s="35" t="s">
        <v>65</v>
      </c>
      <c r="E11" s="74"/>
      <c r="F11" s="74"/>
      <c r="G11" s="74"/>
      <c r="H11" s="74"/>
      <c r="I11" s="76"/>
      <c r="J11" s="70"/>
      <c r="K11" s="69"/>
      <c r="L11" s="70"/>
      <c r="M11" s="69">
        <v>8</v>
      </c>
      <c r="N11" s="70"/>
      <c r="O11" s="69"/>
      <c r="P11" s="70"/>
      <c r="Q11" s="67"/>
      <c r="R11" s="68"/>
      <c r="S11" s="24">
        <f t="shared" si="4"/>
        <v>8</v>
      </c>
      <c r="T11" s="24">
        <f t="shared" si="0"/>
        <v>8</v>
      </c>
      <c r="U11" s="27"/>
      <c r="V11" s="27"/>
    </row>
    <row r="12" spans="1:22" x14ac:dyDescent="0.25">
      <c r="A12" s="61"/>
      <c r="B12" s="61"/>
      <c r="C12" s="61"/>
      <c r="D12" s="26"/>
      <c r="E12" s="74"/>
      <c r="F12" s="74"/>
      <c r="G12" s="74"/>
      <c r="H12" s="74"/>
      <c r="I12" s="76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4"/>
        <v>0</v>
      </c>
      <c r="T12" s="24">
        <f t="shared" si="0"/>
        <v>0</v>
      </c>
      <c r="U12" s="27"/>
      <c r="V12" s="27"/>
    </row>
    <row r="13" spans="1:22" x14ac:dyDescent="0.25">
      <c r="A13" s="61"/>
      <c r="B13" s="61"/>
      <c r="C13" s="61"/>
      <c r="D13" s="26"/>
      <c r="E13" s="69"/>
      <c r="F13" s="70"/>
      <c r="G13" s="69"/>
      <c r="H13" s="70"/>
      <c r="I13" s="76"/>
      <c r="J13" s="70"/>
      <c r="K13" s="69"/>
      <c r="L13" s="70"/>
      <c r="M13" s="69"/>
      <c r="N13" s="70"/>
      <c r="O13" s="69"/>
      <c r="P13" s="70"/>
      <c r="Q13" s="67"/>
      <c r="R13" s="68"/>
      <c r="S13" s="24">
        <f>E13+G13+I13+K13+M13+O13+Q13</f>
        <v>0</v>
      </c>
      <c r="T13" s="24">
        <f>SUM(S13-U13-V13)</f>
        <v>0</v>
      </c>
      <c r="U13" s="27"/>
      <c r="V13" s="27"/>
    </row>
    <row r="14" spans="1:22" x14ac:dyDescent="0.25">
      <c r="A14" s="61"/>
      <c r="B14" s="61"/>
      <c r="C14" s="61"/>
      <c r="D14" s="26"/>
      <c r="E14" s="74"/>
      <c r="F14" s="74"/>
      <c r="G14" s="74"/>
      <c r="H14" s="74"/>
      <c r="I14" s="76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4"/>
        <v>0</v>
      </c>
      <c r="T14" s="24">
        <f t="shared" si="0"/>
        <v>0</v>
      </c>
      <c r="U14" s="27"/>
      <c r="V14" s="27"/>
    </row>
    <row r="15" spans="1:22" x14ac:dyDescent="0.25">
      <c r="A15" s="61"/>
      <c r="B15" s="61"/>
      <c r="C15" s="61"/>
      <c r="D15" s="26"/>
      <c r="E15" s="74"/>
      <c r="F15" s="74"/>
      <c r="G15" s="74"/>
      <c r="H15" s="74"/>
      <c r="I15" s="76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4"/>
        <v>0</v>
      </c>
      <c r="T15" s="24">
        <f t="shared" si="0"/>
        <v>0</v>
      </c>
      <c r="U15" s="27"/>
      <c r="V15" s="27"/>
    </row>
    <row r="16" spans="1:22" x14ac:dyDescent="0.25">
      <c r="A16" s="60"/>
      <c r="B16" s="60"/>
      <c r="C16" s="60"/>
      <c r="D16" s="22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4"/>
        <v>0</v>
      </c>
      <c r="T16" s="24">
        <f t="shared" si="0"/>
        <v>0</v>
      </c>
      <c r="U16" s="27"/>
      <c r="V16" s="27"/>
    </row>
    <row r="17" spans="1:22" x14ac:dyDescent="0.25">
      <c r="A17" s="61"/>
      <c r="B17" s="61"/>
      <c r="C17" s="61"/>
      <c r="D17" s="26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4"/>
        <v>0</v>
      </c>
      <c r="T17" s="24">
        <f t="shared" si="0"/>
        <v>0</v>
      </c>
      <c r="U17" s="27"/>
      <c r="V17" s="27"/>
    </row>
    <row r="18" spans="1:22" x14ac:dyDescent="0.25">
      <c r="A18" s="22" t="s">
        <v>54</v>
      </c>
      <c r="B18" s="22"/>
      <c r="C18" s="22"/>
      <c r="D18" s="22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7"/>
      <c r="P18" s="68"/>
      <c r="Q18" s="67"/>
      <c r="R18" s="68"/>
      <c r="S18" s="24">
        <f t="shared" si="4"/>
        <v>0</v>
      </c>
      <c r="T18" s="24"/>
      <c r="U18" s="28"/>
      <c r="V18" s="27"/>
    </row>
    <row r="19" spans="1:22" x14ac:dyDescent="0.25">
      <c r="A19" s="22" t="s">
        <v>55</v>
      </c>
      <c r="B19" s="22"/>
      <c r="C19" s="22"/>
      <c r="D19" s="22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7"/>
      <c r="P19" s="68"/>
      <c r="Q19" s="67"/>
      <c r="R19" s="68"/>
      <c r="S19" s="24">
        <f t="shared" si="4"/>
        <v>0</v>
      </c>
      <c r="T19" s="24"/>
      <c r="U19" s="28"/>
      <c r="V19" s="27"/>
    </row>
    <row r="20" spans="1:22" x14ac:dyDescent="0.25">
      <c r="A20" s="28" t="s">
        <v>11</v>
      </c>
      <c r="B20" s="28"/>
      <c r="C20" s="28"/>
      <c r="D20" s="28"/>
      <c r="E20" s="71">
        <f>SUM(E4:E19)</f>
        <v>8</v>
      </c>
      <c r="F20" s="72"/>
      <c r="G20" s="71">
        <f>SUM(G4:G19)</f>
        <v>8</v>
      </c>
      <c r="H20" s="72"/>
      <c r="I20" s="71">
        <f>SUM(I4:I19)</f>
        <v>8</v>
      </c>
      <c r="J20" s="72"/>
      <c r="K20" s="71">
        <f>SUM(K4:K19)</f>
        <v>8</v>
      </c>
      <c r="L20" s="72"/>
      <c r="M20" s="71">
        <f>SUM(M4:M19)</f>
        <v>8</v>
      </c>
      <c r="N20" s="72"/>
      <c r="O20" s="71">
        <f>SUM(O4:O19)</f>
        <v>0</v>
      </c>
      <c r="P20" s="72"/>
      <c r="Q20" s="71">
        <f>SUM(Q4:Q19)</f>
        <v>0</v>
      </c>
      <c r="R20" s="72"/>
      <c r="S20" s="24">
        <f t="shared" si="4"/>
        <v>40</v>
      </c>
      <c r="T20" s="24"/>
      <c r="U20" s="28"/>
      <c r="V20" s="27"/>
    </row>
    <row r="21" spans="1:22" x14ac:dyDescent="0.25">
      <c r="A21" s="28" t="s">
        <v>6</v>
      </c>
      <c r="B21" s="28"/>
      <c r="C21" s="28"/>
      <c r="D21" s="28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4">
        <f>SUM(E21:R21)</f>
        <v>40</v>
      </c>
      <c r="T21" s="24">
        <f>SUM(T4:T20)</f>
        <v>40</v>
      </c>
      <c r="U21" s="27"/>
      <c r="V21" s="27"/>
    </row>
    <row r="22" spans="1:22" x14ac:dyDescent="0.25">
      <c r="A22" s="28" t="s">
        <v>56</v>
      </c>
      <c r="B22" s="28"/>
      <c r="C22" s="28"/>
      <c r="D22" s="28"/>
      <c r="E22" s="29"/>
      <c r="F22" s="29">
        <f>SUM(E20)-F21</f>
        <v>0</v>
      </c>
      <c r="G22" s="29"/>
      <c r="H22" s="29">
        <f>SUM(G20)-H21</f>
        <v>0</v>
      </c>
      <c r="I22" s="29"/>
      <c r="J22" s="29">
        <f>SUM(I20)-J21</f>
        <v>0</v>
      </c>
      <c r="K22" s="29"/>
      <c r="L22" s="29">
        <f>SUM(K20)-L21</f>
        <v>0</v>
      </c>
      <c r="M22" s="29"/>
      <c r="N22" s="29">
        <f>SUM(M20)-N21</f>
        <v>0</v>
      </c>
      <c r="O22" s="29"/>
      <c r="P22" s="29">
        <f>SUM(O20)</f>
        <v>0</v>
      </c>
      <c r="Q22" s="29"/>
      <c r="R22" s="29">
        <f>SUM(Q20)</f>
        <v>0</v>
      </c>
      <c r="S22" s="27">
        <f>SUM(E22:R22)</f>
        <v>0</v>
      </c>
      <c r="T22" s="27"/>
      <c r="U22" s="27">
        <f>SUM(U4:U21)</f>
        <v>0</v>
      </c>
      <c r="V22" s="27">
        <f>SUM(V4:V21)</f>
        <v>0</v>
      </c>
    </row>
    <row r="23" spans="1:22" x14ac:dyDescent="0.25">
      <c r="K23" s="30">
        <f>SUM(K6:K22)</f>
        <v>8</v>
      </c>
    </row>
    <row r="24" spans="1:22" x14ac:dyDescent="0.25">
      <c r="A24" s="2" t="s">
        <v>57</v>
      </c>
      <c r="B24" s="15"/>
    </row>
    <row r="25" spans="1:22" x14ac:dyDescent="0.25">
      <c r="A25" s="16" t="s">
        <v>6</v>
      </c>
      <c r="C25" s="37">
        <f>SUM(T21)</f>
        <v>40</v>
      </c>
      <c r="I25" s="2">
        <v>3600</v>
      </c>
    </row>
    <row r="26" spans="1:22" x14ac:dyDescent="0.25">
      <c r="A26" s="16" t="s">
        <v>44</v>
      </c>
      <c r="C26" s="37">
        <f>U22</f>
        <v>0</v>
      </c>
      <c r="D26" s="30"/>
      <c r="I26" s="41"/>
    </row>
    <row r="27" spans="1:22" x14ac:dyDescent="0.25">
      <c r="A27" s="16" t="s">
        <v>45</v>
      </c>
      <c r="C27" s="30">
        <f>V22</f>
        <v>0</v>
      </c>
      <c r="I27" s="42"/>
    </row>
    <row r="28" spans="1:22" x14ac:dyDescent="0.25">
      <c r="A28" s="16" t="s">
        <v>58</v>
      </c>
      <c r="C28" s="30">
        <f>S18</f>
        <v>0</v>
      </c>
      <c r="I28" s="37"/>
    </row>
    <row r="29" spans="1:22" x14ac:dyDescent="0.25">
      <c r="A29" s="16" t="s">
        <v>59</v>
      </c>
      <c r="C29" s="30">
        <f>S19</f>
        <v>0</v>
      </c>
    </row>
    <row r="30" spans="1:22" ht="16.5" thickBot="1" x14ac:dyDescent="0.3">
      <c r="A30" s="17" t="s">
        <v>11</v>
      </c>
      <c r="C30" s="36">
        <f>SUM(C25:C29)</f>
        <v>40</v>
      </c>
      <c r="E30" s="17" t="s">
        <v>60</v>
      </c>
      <c r="F30" s="17"/>
      <c r="G30" s="32">
        <f>S20-C30</f>
        <v>0</v>
      </c>
    </row>
    <row r="31" spans="1:22" ht="16.5" thickTop="1" x14ac:dyDescent="0.25">
      <c r="A31" s="16" t="s">
        <v>12</v>
      </c>
      <c r="C31" s="33">
        <v>0</v>
      </c>
      <c r="D31" s="33"/>
    </row>
    <row r="32" spans="1:22" x14ac:dyDescent="0.25">
      <c r="A32" s="16" t="s">
        <v>13</v>
      </c>
      <c r="C32" s="33">
        <v>0</v>
      </c>
      <c r="D32" s="33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88</v>
      </c>
      <c r="B1" s="15"/>
      <c r="C1" s="15"/>
      <c r="S1" s="16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47"/>
      <c r="P3" s="47"/>
      <c r="Q3" s="23"/>
      <c r="R3" s="23"/>
      <c r="S3" s="24"/>
      <c r="T3" s="24"/>
      <c r="U3" s="25"/>
      <c r="V3" s="25"/>
    </row>
    <row r="4" spans="1:22" x14ac:dyDescent="0.25">
      <c r="A4" s="61">
        <v>6538</v>
      </c>
      <c r="B4" s="66" t="s">
        <v>94</v>
      </c>
      <c r="C4" s="61">
        <v>5</v>
      </c>
      <c r="D4" s="35" t="s">
        <v>50</v>
      </c>
      <c r="E4" s="74">
        <v>7</v>
      </c>
      <c r="F4" s="74"/>
      <c r="G4" s="74">
        <v>7</v>
      </c>
      <c r="H4" s="74"/>
      <c r="I4" s="74">
        <v>5</v>
      </c>
      <c r="J4" s="74"/>
      <c r="K4" s="74">
        <v>5</v>
      </c>
      <c r="L4" s="74"/>
      <c r="M4" s="74">
        <v>6</v>
      </c>
      <c r="N4" s="74"/>
      <c r="O4" s="69"/>
      <c r="P4" s="70"/>
      <c r="Q4" s="67"/>
      <c r="R4" s="68"/>
      <c r="S4" s="24">
        <f t="shared" ref="S4" si="0">E4+G4+I4+K4+M4+O4+Q4</f>
        <v>30</v>
      </c>
      <c r="T4" s="24">
        <f t="shared" ref="T4" si="1">SUM(S4-U4-V4)</f>
        <v>30</v>
      </c>
      <c r="U4" s="27"/>
      <c r="V4" s="27"/>
    </row>
    <row r="5" spans="1:22" ht="15.75" customHeight="1" x14ac:dyDescent="0.25">
      <c r="A5" s="61">
        <v>6519</v>
      </c>
      <c r="B5" s="66" t="s">
        <v>96</v>
      </c>
      <c r="C5" s="61">
        <v>55</v>
      </c>
      <c r="D5" s="35" t="s">
        <v>77</v>
      </c>
      <c r="E5" s="74"/>
      <c r="F5" s="74"/>
      <c r="G5" s="74"/>
      <c r="H5" s="74"/>
      <c r="I5" s="69">
        <v>0.5</v>
      </c>
      <c r="J5" s="70"/>
      <c r="K5" s="69">
        <v>0.5</v>
      </c>
      <c r="L5" s="70"/>
      <c r="M5" s="69">
        <v>0.5</v>
      </c>
      <c r="N5" s="70"/>
      <c r="O5" s="69"/>
      <c r="P5" s="70"/>
      <c r="Q5" s="67"/>
      <c r="R5" s="68"/>
      <c r="S5" s="24">
        <f t="shared" ref="S5" si="2">E5+G5+I5+K5+M5+O5+Q5</f>
        <v>1.5</v>
      </c>
      <c r="T5" s="24">
        <f t="shared" ref="T5" si="3">SUM(S5-U5-V5)</f>
        <v>1.5</v>
      </c>
      <c r="U5" s="27"/>
      <c r="V5" s="27"/>
    </row>
    <row r="6" spans="1:22" x14ac:dyDescent="0.25">
      <c r="A6" s="61">
        <v>6519</v>
      </c>
      <c r="B6" s="66" t="s">
        <v>96</v>
      </c>
      <c r="C6" s="61">
        <v>57</v>
      </c>
      <c r="D6" s="35" t="s">
        <v>77</v>
      </c>
      <c r="E6" s="74"/>
      <c r="F6" s="74"/>
      <c r="G6" s="74"/>
      <c r="H6" s="74"/>
      <c r="I6" s="69">
        <v>0.5</v>
      </c>
      <c r="J6" s="70"/>
      <c r="K6" s="69">
        <v>0.5</v>
      </c>
      <c r="L6" s="70"/>
      <c r="M6" s="69">
        <v>0.25</v>
      </c>
      <c r="N6" s="70"/>
      <c r="O6" s="69"/>
      <c r="P6" s="70"/>
      <c r="Q6" s="67"/>
      <c r="R6" s="68"/>
      <c r="S6" s="24">
        <f t="shared" ref="S6:S24" si="4">E6+G6+I6+K6+M6+O6+Q6</f>
        <v>1.25</v>
      </c>
      <c r="T6" s="24">
        <f t="shared" ref="T6:T21" si="5">SUM(S6-U6-V6)</f>
        <v>1.25</v>
      </c>
      <c r="U6" s="27"/>
      <c r="V6" s="27"/>
    </row>
    <row r="7" spans="1:22" x14ac:dyDescent="0.25">
      <c r="A7" s="61">
        <v>6519</v>
      </c>
      <c r="B7" s="66" t="s">
        <v>96</v>
      </c>
      <c r="C7" s="61">
        <v>85</v>
      </c>
      <c r="D7" s="35" t="s">
        <v>77</v>
      </c>
      <c r="E7" s="74"/>
      <c r="F7" s="74"/>
      <c r="G7" s="74"/>
      <c r="H7" s="74"/>
      <c r="I7" s="69">
        <v>1</v>
      </c>
      <c r="J7" s="70"/>
      <c r="K7" s="69">
        <v>1</v>
      </c>
      <c r="L7" s="70"/>
      <c r="M7" s="69">
        <v>0.25</v>
      </c>
      <c r="N7" s="70"/>
      <c r="O7" s="69"/>
      <c r="P7" s="70"/>
      <c r="Q7" s="67"/>
      <c r="R7" s="68"/>
      <c r="S7" s="24">
        <f t="shared" si="4"/>
        <v>2.25</v>
      </c>
      <c r="T7" s="24">
        <f t="shared" si="5"/>
        <v>2.25</v>
      </c>
      <c r="U7" s="27"/>
      <c r="V7" s="27"/>
    </row>
    <row r="8" spans="1:22" x14ac:dyDescent="0.25">
      <c r="A8" s="61"/>
      <c r="B8" s="45"/>
      <c r="C8" s="61"/>
      <c r="D8" s="35"/>
      <c r="E8" s="74"/>
      <c r="F8" s="74"/>
      <c r="G8" s="74"/>
      <c r="H8" s="74"/>
      <c r="I8" s="69"/>
      <c r="J8" s="70"/>
      <c r="K8" s="74"/>
      <c r="L8" s="74"/>
      <c r="M8" s="69"/>
      <c r="N8" s="70"/>
      <c r="O8" s="69"/>
      <c r="P8" s="70"/>
      <c r="Q8" s="67"/>
      <c r="R8" s="68"/>
      <c r="S8" s="24">
        <f t="shared" si="4"/>
        <v>0</v>
      </c>
      <c r="T8" s="24">
        <f t="shared" si="5"/>
        <v>0</v>
      </c>
      <c r="U8" s="27"/>
      <c r="V8" s="27"/>
    </row>
    <row r="9" spans="1:22" x14ac:dyDescent="0.25">
      <c r="A9" s="61"/>
      <c r="B9" s="45"/>
      <c r="C9" s="61"/>
      <c r="D9" s="35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4"/>
        <v>0</v>
      </c>
      <c r="T9" s="24">
        <f t="shared" si="5"/>
        <v>0</v>
      </c>
      <c r="U9" s="27"/>
      <c r="V9" s="27"/>
    </row>
    <row r="10" spans="1:22" x14ac:dyDescent="0.25">
      <c r="A10" s="61"/>
      <c r="B10" s="45"/>
      <c r="C10" s="61"/>
      <c r="D10" s="35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4"/>
        <v>0</v>
      </c>
      <c r="T10" s="24">
        <f t="shared" si="5"/>
        <v>0</v>
      </c>
      <c r="U10" s="27"/>
      <c r="V10" s="27"/>
    </row>
    <row r="11" spans="1:22" x14ac:dyDescent="0.25">
      <c r="A11" s="61"/>
      <c r="B11" s="45"/>
      <c r="C11" s="61"/>
      <c r="D11" s="35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4"/>
        <v>0</v>
      </c>
      <c r="T11" s="24">
        <f t="shared" si="5"/>
        <v>0</v>
      </c>
      <c r="U11" s="27"/>
      <c r="V11" s="27"/>
    </row>
    <row r="12" spans="1:22" x14ac:dyDescent="0.25">
      <c r="A12" s="61"/>
      <c r="B12" s="45"/>
      <c r="C12" s="61"/>
      <c r="D12" s="35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4"/>
        <v>0</v>
      </c>
      <c r="T12" s="24">
        <f t="shared" si="5"/>
        <v>0</v>
      </c>
      <c r="U12" s="27"/>
      <c r="V12" s="27"/>
    </row>
    <row r="13" spans="1:22" x14ac:dyDescent="0.25">
      <c r="A13" s="61"/>
      <c r="B13" s="45"/>
      <c r="C13" s="61"/>
      <c r="D13" s="35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>E13+G13+I13+K13+M13+O13+Q13</f>
        <v>0</v>
      </c>
      <c r="T13" s="24">
        <f>SUM(S13-U13-V13)</f>
        <v>0</v>
      </c>
      <c r="U13" s="27"/>
      <c r="V13" s="27"/>
    </row>
    <row r="14" spans="1:22" x14ac:dyDescent="0.25">
      <c r="A14" s="61"/>
      <c r="B14" s="45"/>
      <c r="C14" s="61"/>
      <c r="D14" s="35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ref="S14:S17" si="6">E14+G14+I14+K14+M14+O14+Q14</f>
        <v>0</v>
      </c>
      <c r="T14" s="24">
        <f t="shared" ref="T14:T17" si="7">SUM(S14-U14-V14)</f>
        <v>0</v>
      </c>
      <c r="U14" s="27"/>
      <c r="V14" s="27"/>
    </row>
    <row r="15" spans="1:22" x14ac:dyDescent="0.25">
      <c r="A15" s="61"/>
      <c r="B15" s="61"/>
      <c r="C15" s="52"/>
      <c r="D15" s="35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6"/>
        <v>0</v>
      </c>
      <c r="T15" s="24">
        <f t="shared" si="7"/>
        <v>0</v>
      </c>
      <c r="U15" s="27"/>
      <c r="V15" s="27"/>
    </row>
    <row r="16" spans="1:22" x14ac:dyDescent="0.25">
      <c r="A16" s="61"/>
      <c r="B16" s="61"/>
      <c r="C16" s="61"/>
      <c r="D16" s="35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6"/>
        <v>0</v>
      </c>
      <c r="T16" s="24">
        <f t="shared" si="7"/>
        <v>0</v>
      </c>
      <c r="U16" s="27"/>
      <c r="V16" s="27"/>
    </row>
    <row r="17" spans="1:22" x14ac:dyDescent="0.25">
      <c r="A17" s="61"/>
      <c r="B17" s="61"/>
      <c r="C17" s="61"/>
      <c r="D17" s="35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6"/>
        <v>0</v>
      </c>
      <c r="T17" s="24">
        <f t="shared" si="7"/>
        <v>0</v>
      </c>
      <c r="U17" s="27"/>
      <c r="V17" s="27"/>
    </row>
    <row r="18" spans="1:22" x14ac:dyDescent="0.25">
      <c r="A18" s="62"/>
      <c r="B18" s="61"/>
      <c r="C18" s="61"/>
      <c r="D18" s="26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7"/>
      <c r="R18" s="68"/>
      <c r="S18" s="24">
        <f t="shared" si="4"/>
        <v>0</v>
      </c>
      <c r="T18" s="24">
        <f t="shared" si="5"/>
        <v>0</v>
      </c>
      <c r="U18" s="27"/>
      <c r="V18" s="27"/>
    </row>
    <row r="19" spans="1:22" s="17" customFormat="1" x14ac:dyDescent="0.25">
      <c r="A19" s="60"/>
      <c r="B19" s="60"/>
      <c r="C19" s="60"/>
      <c r="D19" s="26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9"/>
      <c r="P19" s="70"/>
      <c r="Q19" s="67"/>
      <c r="R19" s="68"/>
      <c r="S19" s="24">
        <f t="shared" si="4"/>
        <v>0</v>
      </c>
      <c r="T19" s="24">
        <f t="shared" si="5"/>
        <v>0</v>
      </c>
      <c r="U19" s="27"/>
      <c r="V19" s="27"/>
    </row>
    <row r="20" spans="1:22" s="17" customFormat="1" x14ac:dyDescent="0.25">
      <c r="A20" s="61"/>
      <c r="B20" s="61"/>
      <c r="C20" s="61"/>
      <c r="D20" s="26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67"/>
      <c r="R20" s="68"/>
      <c r="S20" s="24">
        <f t="shared" si="4"/>
        <v>0</v>
      </c>
      <c r="T20" s="24">
        <f t="shared" si="5"/>
        <v>0</v>
      </c>
      <c r="U20" s="27"/>
      <c r="V20" s="27"/>
    </row>
    <row r="21" spans="1:22" s="17" customFormat="1" x14ac:dyDescent="0.25">
      <c r="A21" s="60">
        <v>3600</v>
      </c>
      <c r="B21" s="60" t="s">
        <v>95</v>
      </c>
      <c r="C21" s="60"/>
      <c r="D21" s="26" t="s">
        <v>53</v>
      </c>
      <c r="E21" s="69">
        <v>1</v>
      </c>
      <c r="F21" s="70"/>
      <c r="G21" s="69">
        <v>1</v>
      </c>
      <c r="H21" s="70"/>
      <c r="I21" s="69">
        <v>1</v>
      </c>
      <c r="J21" s="70"/>
      <c r="K21" s="69">
        <v>1</v>
      </c>
      <c r="L21" s="70"/>
      <c r="M21" s="69">
        <v>1</v>
      </c>
      <c r="N21" s="70"/>
      <c r="O21" s="69"/>
      <c r="P21" s="70"/>
      <c r="Q21" s="67"/>
      <c r="R21" s="68"/>
      <c r="S21" s="24">
        <f t="shared" si="4"/>
        <v>5</v>
      </c>
      <c r="T21" s="24">
        <f t="shared" si="5"/>
        <v>5</v>
      </c>
      <c r="U21" s="27"/>
      <c r="V21" s="27"/>
    </row>
    <row r="22" spans="1:22" s="17" customFormat="1" x14ac:dyDescent="0.25">
      <c r="A22" s="22" t="s">
        <v>54</v>
      </c>
      <c r="B22" s="46"/>
      <c r="C22" s="60"/>
      <c r="D22" s="60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7"/>
      <c r="P22" s="68"/>
      <c r="Q22" s="67"/>
      <c r="R22" s="68"/>
      <c r="S22" s="24">
        <f t="shared" si="4"/>
        <v>0</v>
      </c>
      <c r="T22" s="24"/>
      <c r="U22" s="28"/>
      <c r="V22" s="27"/>
    </row>
    <row r="23" spans="1:22" x14ac:dyDescent="0.25">
      <c r="A23" s="46" t="s">
        <v>55</v>
      </c>
      <c r="B23" s="46"/>
      <c r="C23" s="60"/>
      <c r="D23" s="60"/>
      <c r="E23" s="69"/>
      <c r="F23" s="70"/>
      <c r="G23" s="69"/>
      <c r="H23" s="70"/>
      <c r="I23" s="69"/>
      <c r="J23" s="70"/>
      <c r="K23" s="69">
        <f>SUM(K6:K22)</f>
        <v>2.5</v>
      </c>
      <c r="L23" s="70"/>
      <c r="M23" s="69"/>
      <c r="N23" s="70"/>
      <c r="O23" s="67"/>
      <c r="P23" s="68"/>
      <c r="Q23" s="67"/>
      <c r="R23" s="68"/>
      <c r="S23" s="24">
        <f t="shared" si="4"/>
        <v>2.5</v>
      </c>
      <c r="T23" s="24"/>
      <c r="U23" s="28"/>
      <c r="V23" s="27"/>
    </row>
    <row r="24" spans="1:22" x14ac:dyDescent="0.25">
      <c r="A24" s="28" t="s">
        <v>11</v>
      </c>
      <c r="B24" s="28"/>
      <c r="C24" s="28"/>
      <c r="D24" s="28"/>
      <c r="E24" s="71">
        <f>SUM(E4:E23)</f>
        <v>8</v>
      </c>
      <c r="F24" s="72"/>
      <c r="G24" s="71">
        <f>SUM(G4:G23)</f>
        <v>8</v>
      </c>
      <c r="H24" s="72"/>
      <c r="I24" s="71">
        <f>SUM(I4:I23)</f>
        <v>8</v>
      </c>
      <c r="J24" s="72"/>
      <c r="K24" s="71">
        <f>SUM(K4:K23)</f>
        <v>10.5</v>
      </c>
      <c r="L24" s="72"/>
      <c r="M24" s="71">
        <f>SUM(M4:M23)</f>
        <v>8</v>
      </c>
      <c r="N24" s="72"/>
      <c r="O24" s="71">
        <f>SUM(O4:O23)</f>
        <v>0</v>
      </c>
      <c r="P24" s="72"/>
      <c r="Q24" s="71">
        <f>SUM(Q4:Q23)</f>
        <v>0</v>
      </c>
      <c r="R24" s="72"/>
      <c r="S24" s="24">
        <f t="shared" si="4"/>
        <v>42.5</v>
      </c>
      <c r="T24" s="24"/>
      <c r="U24" s="28"/>
      <c r="V24" s="27"/>
    </row>
    <row r="25" spans="1:22" x14ac:dyDescent="0.25">
      <c r="A25" s="28" t="s">
        <v>6</v>
      </c>
      <c r="B25" s="28"/>
      <c r="C25" s="28"/>
      <c r="D25" s="28"/>
      <c r="E25" s="58"/>
      <c r="F25" s="59">
        <v>8</v>
      </c>
      <c r="G25" s="58"/>
      <c r="H25" s="59">
        <v>8</v>
      </c>
      <c r="I25" s="58"/>
      <c r="J25" s="59">
        <v>8</v>
      </c>
      <c r="K25" s="58"/>
      <c r="L25" s="59">
        <v>8</v>
      </c>
      <c r="M25" s="58"/>
      <c r="N25" s="59">
        <v>8</v>
      </c>
      <c r="O25" s="58"/>
      <c r="P25" s="59"/>
      <c r="Q25" s="58"/>
      <c r="R25" s="59"/>
      <c r="S25" s="24">
        <f>SUM(E25:R25)</f>
        <v>40</v>
      </c>
      <c r="T25" s="24">
        <f>SUM(T4:T24)</f>
        <v>40</v>
      </c>
      <c r="U25" s="27"/>
      <c r="V25" s="27"/>
    </row>
    <row r="26" spans="1:22" x14ac:dyDescent="0.25">
      <c r="A26" s="28" t="s">
        <v>56</v>
      </c>
      <c r="B26" s="28"/>
      <c r="C26" s="28"/>
      <c r="D26" s="28"/>
      <c r="E26" s="29"/>
      <c r="F26" s="29">
        <f>SUM(E24)-F25</f>
        <v>0</v>
      </c>
      <c r="G26" s="29"/>
      <c r="H26" s="29">
        <f>SUM(G24)-H25</f>
        <v>0</v>
      </c>
      <c r="I26" s="29"/>
      <c r="J26" s="29">
        <f>SUM(I24)-J25</f>
        <v>0</v>
      </c>
      <c r="K26" s="29"/>
      <c r="L26" s="29">
        <f>SUM(K24)-L25</f>
        <v>2.5</v>
      </c>
      <c r="M26" s="29"/>
      <c r="N26" s="29">
        <f>SUM(M24)-N25</f>
        <v>0</v>
      </c>
      <c r="O26" s="29"/>
      <c r="P26" s="29">
        <f>SUM(O24)</f>
        <v>0</v>
      </c>
      <c r="Q26" s="29"/>
      <c r="R26" s="29">
        <f>SUM(Q24)</f>
        <v>0</v>
      </c>
      <c r="S26" s="27">
        <f>SUM(E26:R26)</f>
        <v>2.5</v>
      </c>
      <c r="T26" s="27"/>
      <c r="U26" s="27">
        <f>SUM(U4:U25)</f>
        <v>0</v>
      </c>
      <c r="V26" s="27">
        <f>SUM(V4:V25)</f>
        <v>0</v>
      </c>
    </row>
    <row r="27" spans="1:22" x14ac:dyDescent="0.25">
      <c r="E27" s="42"/>
      <c r="F27" s="42"/>
      <c r="M27" s="42"/>
      <c r="N27" s="42"/>
      <c r="S27" s="16"/>
    </row>
    <row r="28" spans="1:22" x14ac:dyDescent="0.25">
      <c r="A28" s="2" t="s">
        <v>57</v>
      </c>
      <c r="B28" s="15"/>
      <c r="S28" s="16"/>
    </row>
    <row r="29" spans="1:22" x14ac:dyDescent="0.25">
      <c r="A29" s="16" t="s">
        <v>6</v>
      </c>
      <c r="C29" s="37">
        <f>SUM(T25)</f>
        <v>40</v>
      </c>
      <c r="I29" s="2">
        <v>3600</v>
      </c>
      <c r="S29" s="16"/>
    </row>
    <row r="30" spans="1:22" x14ac:dyDescent="0.25">
      <c r="A30" s="16" t="s">
        <v>44</v>
      </c>
      <c r="C30" s="37">
        <f>U26</f>
        <v>0</v>
      </c>
      <c r="D30" s="30"/>
      <c r="I30" s="41">
        <v>5</v>
      </c>
      <c r="S30" s="16"/>
    </row>
    <row r="31" spans="1:22" x14ac:dyDescent="0.25">
      <c r="A31" s="16" t="s">
        <v>45</v>
      </c>
      <c r="C31" s="30">
        <f>V26</f>
        <v>0</v>
      </c>
      <c r="I31" s="42"/>
      <c r="S31" s="16"/>
    </row>
    <row r="32" spans="1:22" x14ac:dyDescent="0.25">
      <c r="A32" s="16" t="s">
        <v>58</v>
      </c>
      <c r="C32" s="30">
        <f>S22</f>
        <v>0</v>
      </c>
      <c r="I32" s="37"/>
      <c r="S32" s="16"/>
    </row>
    <row r="33" spans="1:19" x14ac:dyDescent="0.25">
      <c r="A33" s="16" t="s">
        <v>59</v>
      </c>
      <c r="C33" s="30">
        <f>S23</f>
        <v>2.5</v>
      </c>
      <c r="S33" s="16"/>
    </row>
    <row r="34" spans="1:19" ht="16.5" thickBot="1" x14ac:dyDescent="0.3">
      <c r="A34" s="17" t="s">
        <v>11</v>
      </c>
      <c r="C34" s="36">
        <f>SUM(C29:C33)</f>
        <v>42.5</v>
      </c>
      <c r="E34" s="17" t="s">
        <v>60</v>
      </c>
      <c r="F34" s="17"/>
      <c r="G34" s="32">
        <f>S24-C34</f>
        <v>0</v>
      </c>
      <c r="S34" s="16"/>
    </row>
    <row r="35" spans="1:19" ht="16.5" thickTop="1" x14ac:dyDescent="0.25">
      <c r="A35" s="16" t="s">
        <v>12</v>
      </c>
      <c r="C35" s="33">
        <v>0</v>
      </c>
      <c r="D35" s="33"/>
      <c r="S35" s="16"/>
    </row>
    <row r="36" spans="1:19" x14ac:dyDescent="0.25">
      <c r="A36" s="16" t="s">
        <v>13</v>
      </c>
      <c r="C36" s="33">
        <v>0</v>
      </c>
      <c r="D36" s="33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1" sqref="E21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30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14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47"/>
      <c r="P3" s="47"/>
      <c r="Q3" s="63"/>
      <c r="R3" s="63"/>
      <c r="S3" s="24"/>
      <c r="T3" s="24"/>
      <c r="U3" s="25"/>
      <c r="V3" s="25"/>
    </row>
    <row r="4" spans="1:22" x14ac:dyDescent="0.25">
      <c r="A4" s="61">
        <v>6538</v>
      </c>
      <c r="B4" s="66" t="s">
        <v>94</v>
      </c>
      <c r="C4" s="61">
        <v>6</v>
      </c>
      <c r="D4" s="35" t="s">
        <v>50</v>
      </c>
      <c r="E4" s="69">
        <v>4.5</v>
      </c>
      <c r="F4" s="70"/>
      <c r="G4" s="69">
        <v>5.5</v>
      </c>
      <c r="H4" s="70"/>
      <c r="I4" s="69">
        <v>5</v>
      </c>
      <c r="J4" s="70"/>
      <c r="K4" s="69">
        <v>7</v>
      </c>
      <c r="L4" s="70"/>
      <c r="M4" s="69">
        <v>6</v>
      </c>
      <c r="N4" s="70"/>
      <c r="O4" s="74"/>
      <c r="P4" s="74"/>
      <c r="Q4" s="90"/>
      <c r="R4" s="90"/>
      <c r="S4" s="24">
        <f t="shared" ref="S4:S11" si="0">E4+G4+I4+K4+M4+O4+Q4</f>
        <v>28</v>
      </c>
      <c r="T4" s="24">
        <f t="shared" ref="T4:T11" si="1">SUM(S4-U4-V4)</f>
        <v>28</v>
      </c>
      <c r="U4" s="27"/>
      <c r="V4" s="27"/>
    </row>
    <row r="5" spans="1:22" x14ac:dyDescent="0.25">
      <c r="A5" s="61">
        <v>6519</v>
      </c>
      <c r="B5" s="66" t="s">
        <v>96</v>
      </c>
      <c r="C5" s="61">
        <v>55</v>
      </c>
      <c r="D5" s="35" t="s">
        <v>77</v>
      </c>
      <c r="E5" s="69"/>
      <c r="F5" s="70"/>
      <c r="G5" s="69">
        <v>0.5</v>
      </c>
      <c r="H5" s="70"/>
      <c r="I5" s="69"/>
      <c r="J5" s="70"/>
      <c r="K5" s="69"/>
      <c r="L5" s="70"/>
      <c r="M5" s="74">
        <v>0.25</v>
      </c>
      <c r="N5" s="74"/>
      <c r="O5" s="74"/>
      <c r="P5" s="74"/>
      <c r="Q5" s="90"/>
      <c r="R5" s="90"/>
      <c r="S5" s="24">
        <f t="shared" si="0"/>
        <v>0.75</v>
      </c>
      <c r="T5" s="24">
        <f t="shared" si="1"/>
        <v>0.75</v>
      </c>
      <c r="U5" s="27"/>
      <c r="V5" s="27"/>
    </row>
    <row r="6" spans="1:22" x14ac:dyDescent="0.25">
      <c r="A6" s="61">
        <v>6519</v>
      </c>
      <c r="B6" s="66" t="s">
        <v>96</v>
      </c>
      <c r="C6" s="61">
        <v>57</v>
      </c>
      <c r="D6" s="35" t="s">
        <v>77</v>
      </c>
      <c r="E6" s="69"/>
      <c r="F6" s="70"/>
      <c r="G6" s="74">
        <v>0.5</v>
      </c>
      <c r="H6" s="74"/>
      <c r="I6" s="74"/>
      <c r="J6" s="74"/>
      <c r="K6" s="74"/>
      <c r="L6" s="74"/>
      <c r="M6" s="74">
        <v>0.25</v>
      </c>
      <c r="N6" s="74"/>
      <c r="O6" s="74"/>
      <c r="P6" s="74"/>
      <c r="Q6" s="90"/>
      <c r="R6" s="90"/>
      <c r="S6" s="24">
        <f t="shared" si="0"/>
        <v>0.75</v>
      </c>
      <c r="T6" s="24">
        <f t="shared" si="1"/>
        <v>0.75</v>
      </c>
      <c r="U6" s="27"/>
      <c r="V6" s="27"/>
    </row>
    <row r="7" spans="1:22" x14ac:dyDescent="0.25">
      <c r="A7" s="61">
        <v>6519</v>
      </c>
      <c r="B7" s="66" t="s">
        <v>96</v>
      </c>
      <c r="C7" s="61">
        <v>85</v>
      </c>
      <c r="D7" s="35" t="s">
        <v>77</v>
      </c>
      <c r="E7" s="69"/>
      <c r="F7" s="70"/>
      <c r="G7" s="74">
        <v>0.5</v>
      </c>
      <c r="H7" s="74"/>
      <c r="I7" s="74"/>
      <c r="J7" s="74"/>
      <c r="K7" s="74"/>
      <c r="L7" s="74"/>
      <c r="M7" s="74">
        <v>0.5</v>
      </c>
      <c r="N7" s="74"/>
      <c r="O7" s="74"/>
      <c r="P7" s="74"/>
      <c r="Q7" s="90"/>
      <c r="R7" s="90"/>
      <c r="S7" s="24">
        <f t="shared" si="0"/>
        <v>1</v>
      </c>
      <c r="T7" s="24">
        <f t="shared" si="1"/>
        <v>1</v>
      </c>
      <c r="U7" s="27"/>
      <c r="V7" s="27"/>
    </row>
    <row r="8" spans="1:22" x14ac:dyDescent="0.25">
      <c r="A8" s="61"/>
      <c r="B8" s="45"/>
      <c r="C8" s="61"/>
      <c r="D8" s="35"/>
      <c r="E8" s="69"/>
      <c r="F8" s="70"/>
      <c r="G8" s="74"/>
      <c r="H8" s="74"/>
      <c r="I8" s="74"/>
      <c r="J8" s="74"/>
      <c r="K8" s="74"/>
      <c r="L8" s="74"/>
      <c r="M8" s="74"/>
      <c r="N8" s="74"/>
      <c r="O8" s="74"/>
      <c r="P8" s="74"/>
      <c r="Q8" s="90"/>
      <c r="R8" s="90"/>
      <c r="S8" s="24">
        <f t="shared" si="0"/>
        <v>0</v>
      </c>
      <c r="T8" s="24">
        <f t="shared" si="1"/>
        <v>0</v>
      </c>
      <c r="U8" s="27"/>
      <c r="V8" s="27"/>
    </row>
    <row r="9" spans="1:22" x14ac:dyDescent="0.25">
      <c r="A9" s="61"/>
      <c r="B9" s="45"/>
      <c r="C9" s="61"/>
      <c r="D9" s="35"/>
      <c r="E9" s="69"/>
      <c r="F9" s="70"/>
      <c r="G9" s="74"/>
      <c r="H9" s="74"/>
      <c r="I9" s="76"/>
      <c r="J9" s="70"/>
      <c r="K9" s="69"/>
      <c r="L9" s="70"/>
      <c r="M9" s="69"/>
      <c r="N9" s="70"/>
      <c r="O9" s="69"/>
      <c r="P9" s="70"/>
      <c r="Q9" s="67"/>
      <c r="R9" s="68"/>
      <c r="S9" s="24">
        <f t="shared" si="0"/>
        <v>0</v>
      </c>
      <c r="T9" s="24">
        <f t="shared" si="1"/>
        <v>0</v>
      </c>
      <c r="U9" s="27"/>
      <c r="V9" s="27"/>
    </row>
    <row r="10" spans="1:22" x14ac:dyDescent="0.25">
      <c r="A10" s="61"/>
      <c r="B10" s="45"/>
      <c r="C10" s="61"/>
      <c r="D10" s="35"/>
      <c r="E10" s="69"/>
      <c r="F10" s="70"/>
      <c r="G10" s="74"/>
      <c r="H10" s="74"/>
      <c r="I10" s="76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0"/>
        <v>0</v>
      </c>
      <c r="T10" s="24">
        <f t="shared" si="1"/>
        <v>0</v>
      </c>
      <c r="U10" s="27"/>
      <c r="V10" s="27"/>
    </row>
    <row r="11" spans="1:22" x14ac:dyDescent="0.25">
      <c r="A11" s="61"/>
      <c r="B11" s="45"/>
      <c r="C11" s="61"/>
      <c r="D11" s="35"/>
      <c r="E11" s="74"/>
      <c r="F11" s="74"/>
      <c r="G11" s="74"/>
      <c r="H11" s="74"/>
      <c r="I11" s="76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0"/>
        <v>0</v>
      </c>
      <c r="T11" s="24">
        <f t="shared" si="1"/>
        <v>0</v>
      </c>
      <c r="U11" s="27"/>
      <c r="V11" s="27"/>
    </row>
    <row r="12" spans="1:22" x14ac:dyDescent="0.25">
      <c r="A12" s="61"/>
      <c r="B12" s="45"/>
      <c r="C12" s="61"/>
      <c r="D12" s="35"/>
      <c r="E12" s="74"/>
      <c r="F12" s="74"/>
      <c r="G12" s="74"/>
      <c r="H12" s="74"/>
      <c r="I12" s="76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ref="S12:S15" si="2">E12+G12+I12+K12+M12+O12+Q12</f>
        <v>0</v>
      </c>
      <c r="T12" s="24">
        <f t="shared" ref="T12:T15" si="3">SUM(S12-U12-V12)</f>
        <v>0</v>
      </c>
      <c r="U12" s="27"/>
      <c r="V12" s="27"/>
    </row>
    <row r="13" spans="1:22" x14ac:dyDescent="0.25">
      <c r="A13" s="61"/>
      <c r="B13" s="45"/>
      <c r="C13" s="61"/>
      <c r="D13" s="35"/>
      <c r="E13" s="74"/>
      <c r="F13" s="74"/>
      <c r="G13" s="74"/>
      <c r="H13" s="74"/>
      <c r="I13" s="76"/>
      <c r="J13" s="70"/>
      <c r="K13" s="69"/>
      <c r="L13" s="70"/>
      <c r="M13" s="69"/>
      <c r="N13" s="70"/>
      <c r="O13" s="69"/>
      <c r="P13" s="70"/>
      <c r="Q13" s="67"/>
      <c r="R13" s="68"/>
      <c r="S13" s="24">
        <f t="shared" si="2"/>
        <v>0</v>
      </c>
      <c r="T13" s="24">
        <f t="shared" si="3"/>
        <v>0</v>
      </c>
      <c r="U13" s="27"/>
      <c r="V13" s="27"/>
    </row>
    <row r="14" spans="1:22" x14ac:dyDescent="0.25">
      <c r="A14" s="61"/>
      <c r="B14" s="45"/>
      <c r="C14" s="61"/>
      <c r="D14" s="35"/>
      <c r="E14" s="74"/>
      <c r="F14" s="74"/>
      <c r="G14" s="74"/>
      <c r="H14" s="74"/>
      <c r="I14" s="76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2"/>
        <v>0</v>
      </c>
      <c r="T14" s="24">
        <f t="shared" si="3"/>
        <v>0</v>
      </c>
      <c r="U14" s="27"/>
      <c r="V14" s="27"/>
    </row>
    <row r="15" spans="1:22" x14ac:dyDescent="0.25">
      <c r="A15" s="61"/>
      <c r="B15" s="45"/>
      <c r="C15" s="61"/>
      <c r="D15" s="35"/>
      <c r="E15" s="74"/>
      <c r="F15" s="74"/>
      <c r="G15" s="74"/>
      <c r="H15" s="74"/>
      <c r="I15" s="76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2"/>
        <v>0</v>
      </c>
      <c r="T15" s="24">
        <f t="shared" si="3"/>
        <v>0</v>
      </c>
      <c r="U15" s="27"/>
      <c r="V15" s="27"/>
    </row>
    <row r="16" spans="1:22" x14ac:dyDescent="0.25">
      <c r="A16" s="61"/>
      <c r="B16" s="45"/>
      <c r="C16" s="61"/>
      <c r="D16" s="35"/>
      <c r="E16" s="74"/>
      <c r="F16" s="74"/>
      <c r="G16" s="74"/>
      <c r="H16" s="74"/>
      <c r="I16" s="76"/>
      <c r="J16" s="70"/>
      <c r="K16" s="69"/>
      <c r="L16" s="70"/>
      <c r="M16" s="69"/>
      <c r="N16" s="70"/>
      <c r="O16" s="69"/>
      <c r="P16" s="70"/>
      <c r="Q16" s="67"/>
      <c r="R16" s="68"/>
      <c r="S16" s="24">
        <f>E16+G16+I16+K16+M16+O16+Q16</f>
        <v>0</v>
      </c>
      <c r="T16" s="24">
        <f t="shared" ref="T16:T22" si="4">SUM(S16-U16-V16)</f>
        <v>0</v>
      </c>
      <c r="U16" s="27"/>
      <c r="V16" s="27"/>
    </row>
    <row r="17" spans="1:22" x14ac:dyDescent="0.25">
      <c r="A17" s="61"/>
      <c r="B17" s="61"/>
      <c r="C17" s="61"/>
      <c r="D17" s="26"/>
      <c r="E17" s="69"/>
      <c r="F17" s="70"/>
      <c r="G17" s="69"/>
      <c r="H17" s="70"/>
      <c r="I17" s="76"/>
      <c r="J17" s="70"/>
      <c r="K17" s="69"/>
      <c r="L17" s="70"/>
      <c r="M17" s="69"/>
      <c r="N17" s="70"/>
      <c r="O17" s="69"/>
      <c r="P17" s="70"/>
      <c r="Q17" s="67"/>
      <c r="R17" s="68"/>
      <c r="S17" s="24">
        <f>E17+G17+I17+K17+M17+O17+Q17</f>
        <v>0</v>
      </c>
      <c r="T17" s="24">
        <f t="shared" si="4"/>
        <v>0</v>
      </c>
      <c r="U17" s="27"/>
      <c r="V17" s="27"/>
    </row>
    <row r="18" spans="1:22" x14ac:dyDescent="0.25">
      <c r="A18" s="62"/>
      <c r="B18" s="61"/>
      <c r="C18" s="61"/>
      <c r="D18" s="26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7"/>
      <c r="R18" s="68"/>
      <c r="S18" s="24">
        <f>E18+G18+I18+K18+M18+O18+Q18</f>
        <v>0</v>
      </c>
      <c r="T18" s="24">
        <f t="shared" si="4"/>
        <v>0</v>
      </c>
      <c r="U18" s="27"/>
      <c r="V18" s="27"/>
    </row>
    <row r="19" spans="1:22" x14ac:dyDescent="0.25">
      <c r="A19" s="62"/>
      <c r="B19" s="61"/>
      <c r="C19" s="61"/>
      <c r="D19" s="26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9"/>
      <c r="P19" s="70"/>
      <c r="Q19" s="67"/>
      <c r="R19" s="68"/>
      <c r="S19" s="24">
        <f>E19+G19+I19+K19+M19+O19+Q19</f>
        <v>0</v>
      </c>
      <c r="T19" s="24">
        <f t="shared" si="4"/>
        <v>0</v>
      </c>
      <c r="U19" s="27"/>
      <c r="V19" s="27"/>
    </row>
    <row r="20" spans="1:22" x14ac:dyDescent="0.25">
      <c r="A20" s="62"/>
      <c r="B20" s="61"/>
      <c r="C20" s="61"/>
      <c r="D20" s="26"/>
      <c r="E20" s="69"/>
      <c r="F20" s="70"/>
      <c r="G20" s="69"/>
      <c r="H20" s="70"/>
      <c r="I20" s="76"/>
      <c r="J20" s="70"/>
      <c r="K20" s="69"/>
      <c r="L20" s="70"/>
      <c r="M20" s="69"/>
      <c r="N20" s="70"/>
      <c r="O20" s="69"/>
      <c r="P20" s="70"/>
      <c r="Q20" s="67"/>
      <c r="R20" s="68"/>
      <c r="S20" s="24">
        <f t="shared" ref="S20:S24" si="5">E20+G20+I20+K20+M20+O20+Q20</f>
        <v>0</v>
      </c>
      <c r="T20" s="24">
        <f t="shared" si="4"/>
        <v>0</v>
      </c>
      <c r="U20" s="27"/>
      <c r="V20" s="27"/>
    </row>
    <row r="21" spans="1:22" x14ac:dyDescent="0.25">
      <c r="A21" s="61">
        <v>3600</v>
      </c>
      <c r="B21" s="61" t="s">
        <v>95</v>
      </c>
      <c r="C21" s="61"/>
      <c r="D21" s="26" t="s">
        <v>89</v>
      </c>
      <c r="E21" s="69"/>
      <c r="F21" s="70"/>
      <c r="G21" s="69"/>
      <c r="H21" s="70"/>
      <c r="I21" s="69">
        <v>2</v>
      </c>
      <c r="J21" s="70"/>
      <c r="K21" s="69"/>
      <c r="L21" s="70"/>
      <c r="M21" s="69"/>
      <c r="N21" s="70"/>
      <c r="O21" s="69"/>
      <c r="P21" s="70"/>
      <c r="Q21" s="67"/>
      <c r="R21" s="68"/>
      <c r="S21" s="24">
        <f t="shared" si="5"/>
        <v>2</v>
      </c>
      <c r="T21" s="24">
        <f t="shared" si="4"/>
        <v>2</v>
      </c>
      <c r="U21" s="27"/>
      <c r="V21" s="27"/>
    </row>
    <row r="22" spans="1:22" x14ac:dyDescent="0.25">
      <c r="A22" s="62">
        <v>3600</v>
      </c>
      <c r="B22" s="61" t="s">
        <v>95</v>
      </c>
      <c r="C22" s="61"/>
      <c r="D22" s="26" t="s">
        <v>53</v>
      </c>
      <c r="E22" s="69">
        <v>1</v>
      </c>
      <c r="F22" s="70"/>
      <c r="G22" s="69">
        <v>1</v>
      </c>
      <c r="H22" s="70"/>
      <c r="I22" s="69">
        <v>1</v>
      </c>
      <c r="J22" s="70"/>
      <c r="K22" s="69">
        <v>1</v>
      </c>
      <c r="L22" s="70"/>
      <c r="M22" s="69">
        <v>1</v>
      </c>
      <c r="N22" s="70"/>
      <c r="O22" s="69"/>
      <c r="P22" s="70"/>
      <c r="Q22" s="67"/>
      <c r="R22" s="68"/>
      <c r="S22" s="24">
        <f t="shared" si="5"/>
        <v>5</v>
      </c>
      <c r="T22" s="24">
        <f t="shared" si="4"/>
        <v>5</v>
      </c>
      <c r="U22" s="27"/>
      <c r="V22" s="27"/>
    </row>
    <row r="23" spans="1:22" x14ac:dyDescent="0.25">
      <c r="A23" s="22" t="s">
        <v>54</v>
      </c>
      <c r="B23" s="22"/>
      <c r="C23" s="22"/>
      <c r="D23" s="22"/>
      <c r="E23" s="69"/>
      <c r="F23" s="70"/>
      <c r="G23" s="69"/>
      <c r="H23" s="70"/>
      <c r="I23" s="69"/>
      <c r="J23" s="70"/>
      <c r="K23" s="69">
        <f>SUM(K6:K22)</f>
        <v>1</v>
      </c>
      <c r="L23" s="70"/>
      <c r="M23" s="69"/>
      <c r="N23" s="70"/>
      <c r="O23" s="67"/>
      <c r="P23" s="68"/>
      <c r="Q23" s="67"/>
      <c r="R23" s="68"/>
      <c r="S23" s="24">
        <f t="shared" si="5"/>
        <v>1</v>
      </c>
      <c r="T23" s="24"/>
      <c r="U23" s="27"/>
      <c r="V23" s="27"/>
    </row>
    <row r="24" spans="1:22" x14ac:dyDescent="0.25">
      <c r="A24" s="22" t="s">
        <v>55</v>
      </c>
      <c r="B24" s="22"/>
      <c r="C24" s="22"/>
      <c r="D24" s="22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67"/>
      <c r="P24" s="68"/>
      <c r="Q24" s="67"/>
      <c r="R24" s="68"/>
      <c r="S24" s="24">
        <f t="shared" si="5"/>
        <v>0</v>
      </c>
      <c r="T24" s="24"/>
      <c r="U24" s="27"/>
      <c r="V24" s="27"/>
    </row>
    <row r="25" spans="1:22" x14ac:dyDescent="0.25">
      <c r="A25" s="28" t="s">
        <v>11</v>
      </c>
      <c r="B25" s="28"/>
      <c r="C25" s="28"/>
      <c r="D25" s="28"/>
      <c r="E25" s="71">
        <f>SUM(E4:E24)</f>
        <v>5.5</v>
      </c>
      <c r="F25" s="72"/>
      <c r="G25" s="71">
        <f>SUM(G4:G24)</f>
        <v>8</v>
      </c>
      <c r="H25" s="72"/>
      <c r="I25" s="71">
        <f>SUM(I4:I24)</f>
        <v>8</v>
      </c>
      <c r="J25" s="72"/>
      <c r="K25" s="71">
        <f>SUM(K4:K24)</f>
        <v>9</v>
      </c>
      <c r="L25" s="72"/>
      <c r="M25" s="71">
        <f>SUM(M4:M24)</f>
        <v>8</v>
      </c>
      <c r="N25" s="72"/>
      <c r="O25" s="71">
        <f>SUM(O4:O24)</f>
        <v>0</v>
      </c>
      <c r="P25" s="72"/>
      <c r="Q25" s="71">
        <f>SUM(Q4:Q24)</f>
        <v>0</v>
      </c>
      <c r="R25" s="72"/>
      <c r="S25" s="24">
        <f>SUM(S4:S24)</f>
        <v>38.5</v>
      </c>
      <c r="T25" s="24"/>
      <c r="U25" s="28"/>
      <c r="V25" s="27"/>
    </row>
    <row r="26" spans="1:22" x14ac:dyDescent="0.25">
      <c r="A26" s="28" t="s">
        <v>6</v>
      </c>
      <c r="B26" s="28"/>
      <c r="C26" s="28"/>
      <c r="D26" s="28"/>
      <c r="E26" s="58"/>
      <c r="F26" s="59">
        <v>8</v>
      </c>
      <c r="G26" s="58"/>
      <c r="H26" s="59">
        <v>8</v>
      </c>
      <c r="I26" s="58"/>
      <c r="J26" s="59">
        <v>8</v>
      </c>
      <c r="K26" s="58"/>
      <c r="L26" s="59">
        <v>8</v>
      </c>
      <c r="M26" s="58"/>
      <c r="N26" s="59">
        <v>8</v>
      </c>
      <c r="O26" s="58"/>
      <c r="P26" s="59"/>
      <c r="Q26" s="58"/>
      <c r="R26" s="59"/>
      <c r="S26" s="24">
        <f>SUM(E26:R26)</f>
        <v>40</v>
      </c>
      <c r="T26" s="24">
        <f>SUM(T4:T23)</f>
        <v>37.5</v>
      </c>
      <c r="U26" s="27"/>
      <c r="V26" s="27"/>
    </row>
    <row r="27" spans="1:22" x14ac:dyDescent="0.25">
      <c r="A27" s="28" t="s">
        <v>56</v>
      </c>
      <c r="B27" s="28"/>
      <c r="C27" s="28"/>
      <c r="D27" s="28"/>
      <c r="E27" s="29"/>
      <c r="F27" s="29">
        <f>SUM(E25)-F26</f>
        <v>-2.5</v>
      </c>
      <c r="G27" s="29"/>
      <c r="H27" s="29">
        <f>SUM(G25)-H26</f>
        <v>0</v>
      </c>
      <c r="I27" s="29"/>
      <c r="J27" s="29">
        <f>SUM(I25)-J26</f>
        <v>0</v>
      </c>
      <c r="K27" s="29"/>
      <c r="L27" s="29">
        <f>SUM(K25)-L26</f>
        <v>1</v>
      </c>
      <c r="M27" s="29"/>
      <c r="N27" s="29">
        <f>SUM(M25)-N26</f>
        <v>0</v>
      </c>
      <c r="O27" s="29"/>
      <c r="P27" s="29">
        <f>SUM(O25)</f>
        <v>0</v>
      </c>
      <c r="Q27" s="29"/>
      <c r="R27" s="29">
        <f>SUM(Q25)</f>
        <v>0</v>
      </c>
      <c r="S27" s="27">
        <f>SUM(E27:R27)</f>
        <v>-1.5</v>
      </c>
      <c r="T27" s="27"/>
      <c r="U27" s="27">
        <f>SUM(U4:U26)</f>
        <v>0</v>
      </c>
      <c r="V27" s="27">
        <f>SUM(V4:V26)</f>
        <v>0</v>
      </c>
    </row>
    <row r="29" spans="1:22" x14ac:dyDescent="0.25">
      <c r="A29" s="2" t="s">
        <v>57</v>
      </c>
      <c r="B29" s="15"/>
      <c r="C29" s="42"/>
    </row>
    <row r="30" spans="1:22" x14ac:dyDescent="0.25">
      <c r="A30" s="16" t="s">
        <v>6</v>
      </c>
      <c r="C30" s="37">
        <f>SUM(T26)</f>
        <v>37.5</v>
      </c>
      <c r="I30" s="2">
        <v>3600</v>
      </c>
    </row>
    <row r="31" spans="1:22" x14ac:dyDescent="0.25">
      <c r="A31" s="16" t="s">
        <v>44</v>
      </c>
      <c r="C31" s="37">
        <f>U27</f>
        <v>0</v>
      </c>
      <c r="D31" s="30"/>
      <c r="I31" s="41">
        <v>7</v>
      </c>
    </row>
    <row r="32" spans="1:22" x14ac:dyDescent="0.25">
      <c r="A32" s="16" t="s">
        <v>45</v>
      </c>
      <c r="C32" s="30">
        <f>V27</f>
        <v>0</v>
      </c>
      <c r="I32" s="30"/>
    </row>
    <row r="33" spans="1:14" x14ac:dyDescent="0.25">
      <c r="A33" s="31" t="s">
        <v>58</v>
      </c>
      <c r="B33" s="31"/>
      <c r="C33" s="34">
        <f>S23</f>
        <v>1</v>
      </c>
      <c r="D33" s="31"/>
      <c r="I33" s="42"/>
      <c r="J33" s="42"/>
      <c r="K33" s="42"/>
      <c r="L33" s="42"/>
      <c r="M33" s="42"/>
      <c r="N33" s="42"/>
    </row>
    <row r="34" spans="1:14" x14ac:dyDescent="0.25">
      <c r="A34" s="16" t="s">
        <v>59</v>
      </c>
      <c r="C34" s="30">
        <f>S24</f>
        <v>0</v>
      </c>
      <c r="I34" s="42"/>
      <c r="J34" s="42"/>
      <c r="K34" s="42"/>
      <c r="L34" s="42"/>
      <c r="M34" s="42"/>
      <c r="N34" s="42"/>
    </row>
    <row r="35" spans="1:14" ht="16.5" thickBot="1" x14ac:dyDescent="0.3">
      <c r="A35" s="17" t="s">
        <v>11</v>
      </c>
      <c r="B35" s="17"/>
      <c r="C35" s="36">
        <f>SUM(C30:C34)</f>
        <v>38.5</v>
      </c>
      <c r="E35" s="17" t="s">
        <v>75</v>
      </c>
      <c r="F35" s="17"/>
      <c r="G35" s="32">
        <f>S25-C35</f>
        <v>0</v>
      </c>
    </row>
    <row r="36" spans="1:14" ht="16.5" thickTop="1" x14ac:dyDescent="0.25">
      <c r="A36" s="16" t="s">
        <v>12</v>
      </c>
      <c r="C36" s="33">
        <v>0</v>
      </c>
      <c r="D36" s="33"/>
    </row>
    <row r="37" spans="1:14" x14ac:dyDescent="0.25">
      <c r="A37" s="16" t="s">
        <v>13</v>
      </c>
      <c r="C37" s="33">
        <v>0</v>
      </c>
      <c r="D37" s="33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31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47"/>
      <c r="P3" s="47"/>
      <c r="Q3" s="63"/>
      <c r="R3" s="63"/>
      <c r="S3" s="24"/>
      <c r="T3" s="24"/>
      <c r="U3" s="25"/>
      <c r="V3" s="25"/>
    </row>
    <row r="4" spans="1:22" x14ac:dyDescent="0.25">
      <c r="A4" s="61"/>
      <c r="B4" s="45"/>
      <c r="C4" s="61"/>
      <c r="D4" s="35"/>
      <c r="E4" s="69"/>
      <c r="F4" s="70"/>
      <c r="G4" s="69"/>
      <c r="H4" s="70"/>
      <c r="I4" s="76"/>
      <c r="J4" s="70"/>
      <c r="K4" s="69"/>
      <c r="L4" s="70"/>
      <c r="M4" s="69"/>
      <c r="N4" s="70"/>
      <c r="O4" s="69"/>
      <c r="P4" s="70"/>
      <c r="Q4" s="67"/>
      <c r="R4" s="68"/>
      <c r="S4" s="24">
        <f t="shared" ref="S4:S21" si="0">E4+G4+I4+K4+M4+O4+Q4</f>
        <v>0</v>
      </c>
      <c r="T4" s="24">
        <f t="shared" ref="T4:T21" si="1">SUM(S4-U4-V4)</f>
        <v>0</v>
      </c>
      <c r="U4" s="27"/>
      <c r="V4" s="27"/>
    </row>
    <row r="5" spans="1:22" x14ac:dyDescent="0.25">
      <c r="A5" s="61"/>
      <c r="B5" s="61"/>
      <c r="C5" s="61"/>
      <c r="D5" s="26"/>
      <c r="E5" s="69"/>
      <c r="F5" s="70"/>
      <c r="G5" s="69"/>
      <c r="H5" s="70"/>
      <c r="I5" s="76"/>
      <c r="J5" s="70"/>
      <c r="K5" s="69"/>
      <c r="L5" s="70"/>
      <c r="M5" s="69"/>
      <c r="N5" s="70"/>
      <c r="O5" s="69"/>
      <c r="P5" s="70"/>
      <c r="Q5" s="67"/>
      <c r="R5" s="68"/>
      <c r="S5" s="24">
        <f t="shared" si="0"/>
        <v>0</v>
      </c>
      <c r="T5" s="24">
        <f t="shared" si="1"/>
        <v>0</v>
      </c>
      <c r="U5" s="27"/>
      <c r="V5" s="27"/>
    </row>
    <row r="6" spans="1:22" x14ac:dyDescent="0.25">
      <c r="A6" s="61"/>
      <c r="B6" s="61"/>
      <c r="C6" s="61"/>
      <c r="D6" s="26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7"/>
      <c r="R6" s="68"/>
      <c r="S6" s="24">
        <f t="shared" si="0"/>
        <v>0</v>
      </c>
      <c r="T6" s="24">
        <f t="shared" si="1"/>
        <v>0</v>
      </c>
      <c r="U6" s="27"/>
      <c r="V6" s="27"/>
    </row>
    <row r="7" spans="1:22" x14ac:dyDescent="0.25">
      <c r="A7" s="61"/>
      <c r="B7" s="45"/>
      <c r="C7" s="61"/>
      <c r="D7" s="35"/>
      <c r="E7" s="69"/>
      <c r="F7" s="70"/>
      <c r="G7" s="69"/>
      <c r="H7" s="70"/>
      <c r="I7" s="69"/>
      <c r="J7" s="70"/>
      <c r="K7" s="69"/>
      <c r="L7" s="70"/>
      <c r="M7" s="69"/>
      <c r="N7" s="70"/>
      <c r="O7" s="69"/>
      <c r="P7" s="70"/>
      <c r="Q7" s="67"/>
      <c r="R7" s="68"/>
      <c r="S7" s="24">
        <f t="shared" si="0"/>
        <v>0</v>
      </c>
      <c r="T7" s="24">
        <f t="shared" si="1"/>
        <v>0</v>
      </c>
      <c r="U7" s="27"/>
      <c r="V7" s="27"/>
    </row>
    <row r="8" spans="1:22" x14ac:dyDescent="0.25">
      <c r="A8" s="61"/>
      <c r="B8" s="45"/>
      <c r="C8" s="61"/>
      <c r="D8" s="26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67"/>
      <c r="R8" s="68"/>
      <c r="S8" s="24">
        <f t="shared" si="0"/>
        <v>0</v>
      </c>
      <c r="T8" s="24">
        <f t="shared" si="1"/>
        <v>0</v>
      </c>
      <c r="U8" s="27"/>
      <c r="V8" s="27"/>
    </row>
    <row r="9" spans="1:22" x14ac:dyDescent="0.25">
      <c r="A9" s="61"/>
      <c r="B9" s="61"/>
      <c r="C9" s="61"/>
      <c r="D9" s="26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0"/>
        <v>0</v>
      </c>
      <c r="T9" s="24">
        <f t="shared" si="1"/>
        <v>0</v>
      </c>
      <c r="U9" s="27"/>
      <c r="V9" s="27"/>
    </row>
    <row r="10" spans="1:22" x14ac:dyDescent="0.25">
      <c r="A10" s="61"/>
      <c r="B10" s="45"/>
      <c r="C10" s="53"/>
      <c r="D10" s="35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0"/>
        <v>0</v>
      </c>
      <c r="T10" s="24">
        <f t="shared" si="1"/>
        <v>0</v>
      </c>
      <c r="U10" s="27"/>
      <c r="V10" s="27"/>
    </row>
    <row r="11" spans="1:22" x14ac:dyDescent="0.25">
      <c r="A11" s="60"/>
      <c r="B11" s="60"/>
      <c r="C11" s="60"/>
      <c r="D11" s="22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0"/>
        <v>0</v>
      </c>
      <c r="T11" s="24">
        <f t="shared" si="1"/>
        <v>0</v>
      </c>
      <c r="U11" s="27"/>
      <c r="V11" s="27"/>
    </row>
    <row r="12" spans="1:22" x14ac:dyDescent="0.25">
      <c r="A12" s="60"/>
      <c r="B12" s="60"/>
      <c r="C12" s="60"/>
      <c r="D12" s="22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0"/>
        <v>0</v>
      </c>
      <c r="T12" s="24">
        <f t="shared" si="1"/>
        <v>0</v>
      </c>
      <c r="U12" s="27"/>
      <c r="V12" s="27"/>
    </row>
    <row r="13" spans="1:22" x14ac:dyDescent="0.25">
      <c r="A13" s="61"/>
      <c r="B13" s="61"/>
      <c r="C13" s="61"/>
      <c r="D13" s="26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 t="shared" si="0"/>
        <v>0</v>
      </c>
      <c r="T13" s="24">
        <f t="shared" si="1"/>
        <v>0</v>
      </c>
      <c r="U13" s="27"/>
      <c r="V13" s="27"/>
    </row>
    <row r="14" spans="1:22" ht="17.25" customHeight="1" x14ac:dyDescent="0.25">
      <c r="A14" s="60"/>
      <c r="B14" s="60"/>
      <c r="C14" s="60"/>
      <c r="D14" s="26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0"/>
        <v>0</v>
      </c>
      <c r="T14" s="24">
        <f t="shared" si="1"/>
        <v>0</v>
      </c>
      <c r="U14" s="27"/>
      <c r="V14" s="27"/>
    </row>
    <row r="15" spans="1:22" x14ac:dyDescent="0.25">
      <c r="A15" s="61"/>
      <c r="B15" s="61"/>
      <c r="C15" s="61"/>
      <c r="D15" s="35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0"/>
        <v>0</v>
      </c>
      <c r="T15" s="24">
        <f t="shared" si="1"/>
        <v>0</v>
      </c>
      <c r="U15" s="27"/>
      <c r="V15" s="27"/>
    </row>
    <row r="16" spans="1:22" x14ac:dyDescent="0.25">
      <c r="A16" s="60"/>
      <c r="B16" s="60"/>
      <c r="C16" s="60"/>
      <c r="D16" s="35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0"/>
        <v>0</v>
      </c>
      <c r="T16" s="24">
        <f t="shared" si="1"/>
        <v>0</v>
      </c>
      <c r="U16" s="27"/>
      <c r="V16" s="27"/>
    </row>
    <row r="17" spans="1:22" x14ac:dyDescent="0.25">
      <c r="A17" s="60">
        <v>3600</v>
      </c>
      <c r="B17" s="60" t="s">
        <v>95</v>
      </c>
      <c r="C17" s="60"/>
      <c r="D17" s="35" t="s">
        <v>72</v>
      </c>
      <c r="E17" s="69">
        <v>1.5</v>
      </c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0"/>
        <v>1.5</v>
      </c>
      <c r="T17" s="24">
        <f t="shared" si="1"/>
        <v>1.5</v>
      </c>
      <c r="U17" s="27"/>
      <c r="V17" s="27"/>
    </row>
    <row r="18" spans="1:22" x14ac:dyDescent="0.25">
      <c r="A18" s="60">
        <v>3600</v>
      </c>
      <c r="B18" s="64" t="s">
        <v>95</v>
      </c>
      <c r="C18" s="60"/>
      <c r="D18" s="22" t="s">
        <v>90</v>
      </c>
      <c r="E18" s="69">
        <v>0.25</v>
      </c>
      <c r="F18" s="70"/>
      <c r="G18" s="69">
        <v>3</v>
      </c>
      <c r="H18" s="70"/>
      <c r="I18" s="69">
        <v>1.5</v>
      </c>
      <c r="J18" s="70"/>
      <c r="K18" s="69">
        <v>0.25</v>
      </c>
      <c r="L18" s="70"/>
      <c r="M18" s="69"/>
      <c r="N18" s="70"/>
      <c r="O18" s="69"/>
      <c r="P18" s="70"/>
      <c r="Q18" s="67"/>
      <c r="R18" s="68"/>
      <c r="S18" s="24">
        <f t="shared" si="0"/>
        <v>5</v>
      </c>
      <c r="T18" s="24">
        <f t="shared" si="1"/>
        <v>5</v>
      </c>
      <c r="U18" s="27"/>
      <c r="V18" s="27"/>
    </row>
    <row r="19" spans="1:22" x14ac:dyDescent="0.25">
      <c r="A19" s="60">
        <v>3600</v>
      </c>
      <c r="B19" s="64" t="s">
        <v>95</v>
      </c>
      <c r="C19" s="60"/>
      <c r="D19" s="22" t="s">
        <v>91</v>
      </c>
      <c r="E19" s="69">
        <v>1.5</v>
      </c>
      <c r="F19" s="70"/>
      <c r="G19" s="69"/>
      <c r="H19" s="70"/>
      <c r="I19" s="69"/>
      <c r="J19" s="70"/>
      <c r="K19" s="69"/>
      <c r="L19" s="70"/>
      <c r="M19" s="69"/>
      <c r="N19" s="70"/>
      <c r="O19" s="69"/>
      <c r="P19" s="70"/>
      <c r="Q19" s="67"/>
      <c r="R19" s="68"/>
      <c r="S19" s="24">
        <f t="shared" si="0"/>
        <v>1.5</v>
      </c>
      <c r="T19" s="24">
        <f t="shared" si="1"/>
        <v>1.5</v>
      </c>
      <c r="U19" s="27"/>
      <c r="V19" s="27"/>
    </row>
    <row r="20" spans="1:22" x14ac:dyDescent="0.25">
      <c r="A20" s="61">
        <v>3600</v>
      </c>
      <c r="B20" s="64" t="s">
        <v>95</v>
      </c>
      <c r="C20" s="61"/>
      <c r="D20" s="26" t="s">
        <v>92</v>
      </c>
      <c r="E20" s="69">
        <v>5</v>
      </c>
      <c r="F20" s="70"/>
      <c r="G20" s="69">
        <v>5.25</v>
      </c>
      <c r="H20" s="70"/>
      <c r="I20" s="69">
        <v>6.75</v>
      </c>
      <c r="J20" s="70"/>
      <c r="K20" s="69">
        <v>8</v>
      </c>
      <c r="L20" s="70"/>
      <c r="M20" s="69">
        <v>8.25</v>
      </c>
      <c r="N20" s="70"/>
      <c r="O20" s="69"/>
      <c r="P20" s="70"/>
      <c r="Q20" s="67"/>
      <c r="R20" s="68"/>
      <c r="S20" s="24">
        <f t="shared" si="0"/>
        <v>33.25</v>
      </c>
      <c r="T20" s="24">
        <f t="shared" si="1"/>
        <v>30.75</v>
      </c>
      <c r="U20" s="27">
        <v>2.5</v>
      </c>
      <c r="V20" s="27"/>
    </row>
    <row r="21" spans="1:22" x14ac:dyDescent="0.25">
      <c r="A21" s="61">
        <v>3600</v>
      </c>
      <c r="B21" s="64" t="s">
        <v>95</v>
      </c>
      <c r="C21" s="61"/>
      <c r="D21" s="26" t="s">
        <v>93</v>
      </c>
      <c r="E21" s="69">
        <v>0.25</v>
      </c>
      <c r="F21" s="70"/>
      <c r="G21" s="69">
        <v>0.25</v>
      </c>
      <c r="H21" s="70"/>
      <c r="I21" s="69">
        <v>0.25</v>
      </c>
      <c r="J21" s="70"/>
      <c r="K21" s="69">
        <v>0.25</v>
      </c>
      <c r="L21" s="70"/>
      <c r="M21" s="69">
        <v>0.25</v>
      </c>
      <c r="N21" s="70"/>
      <c r="O21" s="69"/>
      <c r="P21" s="70"/>
      <c r="Q21" s="67"/>
      <c r="R21" s="68"/>
      <c r="S21" s="24">
        <f t="shared" si="0"/>
        <v>1.25</v>
      </c>
      <c r="T21" s="24">
        <f t="shared" si="1"/>
        <v>1.25</v>
      </c>
      <c r="U21" s="27"/>
      <c r="V21" s="27"/>
    </row>
    <row r="22" spans="1:22" x14ac:dyDescent="0.25">
      <c r="A22" s="22" t="s">
        <v>54</v>
      </c>
      <c r="B22" s="22"/>
      <c r="C22" s="22"/>
      <c r="D22" s="22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7"/>
      <c r="P22" s="68"/>
      <c r="Q22" s="67"/>
      <c r="R22" s="68"/>
      <c r="S22" s="24">
        <f t="shared" ref="S22:S23" si="2">E22+G22+I22+K22+M22+O22+Q22</f>
        <v>0</v>
      </c>
      <c r="T22" s="24"/>
      <c r="U22" s="28"/>
      <c r="V22" s="27"/>
    </row>
    <row r="23" spans="1:22" x14ac:dyDescent="0.25">
      <c r="A23" s="22" t="s">
        <v>55</v>
      </c>
      <c r="B23" s="22"/>
      <c r="C23" s="22"/>
      <c r="D23" s="22"/>
      <c r="E23" s="69"/>
      <c r="F23" s="70"/>
      <c r="G23" s="69"/>
      <c r="H23" s="70"/>
      <c r="I23" s="69"/>
      <c r="J23" s="70"/>
      <c r="K23" s="69">
        <f>SUM(K6:K22)</f>
        <v>8.5</v>
      </c>
      <c r="L23" s="70"/>
      <c r="M23" s="69"/>
      <c r="N23" s="70"/>
      <c r="O23" s="67"/>
      <c r="P23" s="68"/>
      <c r="Q23" s="67"/>
      <c r="R23" s="68"/>
      <c r="S23" s="24">
        <f t="shared" si="2"/>
        <v>8.5</v>
      </c>
      <c r="T23" s="24"/>
      <c r="U23" s="28"/>
      <c r="V23" s="27"/>
    </row>
    <row r="24" spans="1:22" x14ac:dyDescent="0.25">
      <c r="A24" s="28" t="s">
        <v>11</v>
      </c>
      <c r="B24" s="28"/>
      <c r="C24" s="28"/>
      <c r="D24" s="28"/>
      <c r="E24" s="71">
        <f>SUM(E4:E23)</f>
        <v>8.5</v>
      </c>
      <c r="F24" s="72"/>
      <c r="G24" s="71">
        <f>SUM(G4:G23)</f>
        <v>8.5</v>
      </c>
      <c r="H24" s="72"/>
      <c r="I24" s="71">
        <f>SUM(I4:I23)</f>
        <v>8.5</v>
      </c>
      <c r="J24" s="72"/>
      <c r="K24" s="71">
        <f>SUM(K4:K23)</f>
        <v>17</v>
      </c>
      <c r="L24" s="72"/>
      <c r="M24" s="71">
        <f>SUM(M4:M23)</f>
        <v>8.5</v>
      </c>
      <c r="N24" s="72"/>
      <c r="O24" s="71">
        <f>SUM(O4:O23)</f>
        <v>0</v>
      </c>
      <c r="P24" s="72"/>
      <c r="Q24" s="71">
        <f>SUM(Q4:Q23)</f>
        <v>0</v>
      </c>
      <c r="R24" s="72"/>
      <c r="S24" s="24">
        <f>SUM(S4:S23)</f>
        <v>51</v>
      </c>
      <c r="T24" s="24"/>
      <c r="U24" s="28"/>
      <c r="V24" s="27"/>
    </row>
    <row r="25" spans="1:22" x14ac:dyDescent="0.25">
      <c r="A25" s="28" t="s">
        <v>6</v>
      </c>
      <c r="B25" s="28"/>
      <c r="C25" s="28"/>
      <c r="D25" s="28"/>
      <c r="E25" s="58"/>
      <c r="F25" s="59">
        <v>8</v>
      </c>
      <c r="G25" s="58"/>
      <c r="H25" s="59">
        <v>8</v>
      </c>
      <c r="I25" s="58"/>
      <c r="J25" s="59">
        <v>8</v>
      </c>
      <c r="K25" s="58"/>
      <c r="L25" s="59">
        <v>8</v>
      </c>
      <c r="M25" s="58"/>
      <c r="N25" s="59">
        <v>8</v>
      </c>
      <c r="O25" s="58"/>
      <c r="P25" s="59"/>
      <c r="Q25" s="58"/>
      <c r="R25" s="59"/>
      <c r="S25" s="24">
        <f>SUM(E25:R25)</f>
        <v>40</v>
      </c>
      <c r="T25" s="24">
        <f>SUM(T4:T22)</f>
        <v>40</v>
      </c>
      <c r="U25" s="27"/>
      <c r="V25" s="27"/>
    </row>
    <row r="26" spans="1:22" x14ac:dyDescent="0.25">
      <c r="A26" s="28" t="s">
        <v>56</v>
      </c>
      <c r="B26" s="28"/>
      <c r="C26" s="28"/>
      <c r="D26" s="28"/>
      <c r="E26" s="29"/>
      <c r="F26" s="29">
        <f>SUM(E24)-F25</f>
        <v>0.5</v>
      </c>
      <c r="G26" s="29"/>
      <c r="H26" s="29">
        <f>SUM(G24)-H25</f>
        <v>0.5</v>
      </c>
      <c r="I26" s="29"/>
      <c r="J26" s="29">
        <f>SUM(I24)-J25</f>
        <v>0.5</v>
      </c>
      <c r="K26" s="29"/>
      <c r="L26" s="29">
        <f>SUM(K24)-L25</f>
        <v>9</v>
      </c>
      <c r="M26" s="29"/>
      <c r="N26" s="29">
        <f>SUM(M24)-N25</f>
        <v>0.5</v>
      </c>
      <c r="O26" s="29"/>
      <c r="P26" s="29">
        <f>SUM(O24)</f>
        <v>0</v>
      </c>
      <c r="Q26" s="29"/>
      <c r="R26" s="29">
        <f>SUM(Q24)</f>
        <v>0</v>
      </c>
      <c r="S26" s="27">
        <f>SUM(E26:R26)</f>
        <v>11</v>
      </c>
      <c r="T26" s="27"/>
      <c r="U26" s="27">
        <f>SUM(U4:U25)</f>
        <v>2.5</v>
      </c>
      <c r="V26" s="27">
        <f>SUM(V4:V25)</f>
        <v>0</v>
      </c>
    </row>
    <row r="28" spans="1:22" x14ac:dyDescent="0.25">
      <c r="A28" s="2" t="s">
        <v>57</v>
      </c>
      <c r="B28" s="15"/>
    </row>
    <row r="29" spans="1:22" x14ac:dyDescent="0.25">
      <c r="A29" s="16" t="s">
        <v>6</v>
      </c>
      <c r="C29" s="37">
        <f>SUM(T25)</f>
        <v>40</v>
      </c>
      <c r="I29" s="2">
        <v>3600</v>
      </c>
    </row>
    <row r="30" spans="1:22" x14ac:dyDescent="0.25">
      <c r="A30" s="16" t="s">
        <v>44</v>
      </c>
      <c r="C30" s="37">
        <f>U26</f>
        <v>2.5</v>
      </c>
      <c r="D30" s="30"/>
      <c r="I30" s="41">
        <v>42.5</v>
      </c>
    </row>
    <row r="31" spans="1:22" x14ac:dyDescent="0.25">
      <c r="A31" s="16" t="s">
        <v>45</v>
      </c>
      <c r="C31" s="30">
        <f>V26</f>
        <v>0</v>
      </c>
      <c r="I31" s="42"/>
    </row>
    <row r="32" spans="1:22" x14ac:dyDescent="0.25">
      <c r="A32" s="16" t="s">
        <v>58</v>
      </c>
      <c r="C32" s="30">
        <f>S22</f>
        <v>0</v>
      </c>
      <c r="I32" s="37"/>
    </row>
    <row r="33" spans="1:7" x14ac:dyDescent="0.25">
      <c r="A33" s="16" t="s">
        <v>59</v>
      </c>
      <c r="C33" s="30">
        <f>S23</f>
        <v>8.5</v>
      </c>
    </row>
    <row r="34" spans="1:7" ht="16.5" thickBot="1" x14ac:dyDescent="0.3">
      <c r="A34" s="17" t="s">
        <v>11</v>
      </c>
      <c r="C34" s="36">
        <f>SUM(C29:C33)</f>
        <v>51</v>
      </c>
      <c r="E34" s="17" t="s">
        <v>60</v>
      </c>
      <c r="F34" s="17"/>
      <c r="G34" s="32">
        <f>S24-C34</f>
        <v>0</v>
      </c>
    </row>
    <row r="35" spans="1:7" ht="16.5" thickTop="1" x14ac:dyDescent="0.25">
      <c r="A35" s="16" t="s">
        <v>12</v>
      </c>
      <c r="C35" s="33">
        <v>0</v>
      </c>
      <c r="D35" s="33"/>
    </row>
    <row r="36" spans="1:7" x14ac:dyDescent="0.25">
      <c r="A36" s="16" t="s">
        <v>13</v>
      </c>
      <c r="C36" s="33">
        <v>0</v>
      </c>
      <c r="D36" s="33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E30" sqref="E30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15</v>
      </c>
      <c r="B1" s="15"/>
      <c r="C1" s="15"/>
      <c r="S1" s="16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/>
      <c r="J3" s="51"/>
      <c r="K3" s="51">
        <v>8</v>
      </c>
      <c r="L3" s="51">
        <v>16.3</v>
      </c>
      <c r="M3" s="51">
        <v>8</v>
      </c>
      <c r="N3" s="51">
        <v>16.3</v>
      </c>
      <c r="O3" s="23"/>
      <c r="P3" s="23"/>
      <c r="Q3" s="23"/>
      <c r="R3" s="23"/>
      <c r="S3" s="24"/>
      <c r="T3" s="24"/>
      <c r="U3" s="25"/>
      <c r="V3" s="25"/>
    </row>
    <row r="4" spans="1:22" x14ac:dyDescent="0.25">
      <c r="A4" s="61">
        <v>6538</v>
      </c>
      <c r="B4" s="66" t="s">
        <v>94</v>
      </c>
      <c r="C4" s="61">
        <v>5</v>
      </c>
      <c r="D4" s="35" t="s">
        <v>50</v>
      </c>
      <c r="E4" s="74">
        <v>7.5</v>
      </c>
      <c r="F4" s="74"/>
      <c r="G4" s="74">
        <v>8</v>
      </c>
      <c r="H4" s="74"/>
      <c r="I4" s="74"/>
      <c r="J4" s="74"/>
      <c r="K4" s="74">
        <v>7.5</v>
      </c>
      <c r="L4" s="74"/>
      <c r="M4" s="74">
        <v>8</v>
      </c>
      <c r="N4" s="74"/>
      <c r="O4" s="69"/>
      <c r="P4" s="70"/>
      <c r="Q4" s="67"/>
      <c r="R4" s="68"/>
      <c r="S4" s="24">
        <f>E4+G4+I4+K4+M4+O4+Q4</f>
        <v>31</v>
      </c>
      <c r="T4" s="24">
        <f t="shared" ref="T4:T21" si="0">SUM(S4-U4-V4)</f>
        <v>31</v>
      </c>
      <c r="U4" s="27"/>
      <c r="V4" s="27"/>
    </row>
    <row r="5" spans="1:22" x14ac:dyDescent="0.25">
      <c r="A5" s="61"/>
      <c r="B5" s="45"/>
      <c r="C5" s="61"/>
      <c r="D5" s="35"/>
      <c r="E5" s="69"/>
      <c r="F5" s="70"/>
      <c r="G5" s="69"/>
      <c r="H5" s="70"/>
      <c r="I5" s="69"/>
      <c r="J5" s="70"/>
      <c r="K5" s="69"/>
      <c r="L5" s="70"/>
      <c r="M5" s="69"/>
      <c r="N5" s="70"/>
      <c r="O5" s="69"/>
      <c r="P5" s="70"/>
      <c r="Q5" s="67"/>
      <c r="R5" s="68"/>
      <c r="S5" s="24">
        <f t="shared" ref="S5:S24" si="1">E5+G5+I5+K5+M5+O5+Q5</f>
        <v>0</v>
      </c>
      <c r="T5" s="24">
        <f t="shared" si="0"/>
        <v>0</v>
      </c>
      <c r="U5" s="27"/>
      <c r="V5" s="27"/>
    </row>
    <row r="6" spans="1:22" x14ac:dyDescent="0.25">
      <c r="A6" s="61"/>
      <c r="B6" s="45"/>
      <c r="C6" s="61"/>
      <c r="D6" s="35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7"/>
      <c r="R6" s="68"/>
      <c r="S6" s="24">
        <f t="shared" si="1"/>
        <v>0</v>
      </c>
      <c r="T6" s="24">
        <f t="shared" si="0"/>
        <v>0</v>
      </c>
      <c r="U6" s="27"/>
      <c r="V6" s="27"/>
    </row>
    <row r="7" spans="1:22" x14ac:dyDescent="0.25">
      <c r="A7" s="61"/>
      <c r="B7" s="45"/>
      <c r="C7" s="61"/>
      <c r="D7" s="35"/>
      <c r="E7" s="69"/>
      <c r="F7" s="70"/>
      <c r="G7" s="69"/>
      <c r="H7" s="70"/>
      <c r="I7" s="69"/>
      <c r="J7" s="70"/>
      <c r="K7" s="69"/>
      <c r="L7" s="70"/>
      <c r="M7" s="69"/>
      <c r="N7" s="70"/>
      <c r="O7" s="69"/>
      <c r="P7" s="70"/>
      <c r="Q7" s="67"/>
      <c r="R7" s="68"/>
      <c r="S7" s="24">
        <f t="shared" si="1"/>
        <v>0</v>
      </c>
      <c r="T7" s="24">
        <f t="shared" si="0"/>
        <v>0</v>
      </c>
      <c r="U7" s="27"/>
      <c r="V7" s="27"/>
    </row>
    <row r="8" spans="1:22" x14ac:dyDescent="0.25">
      <c r="A8" s="61"/>
      <c r="B8" s="45"/>
      <c r="C8" s="61"/>
      <c r="D8" s="35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67"/>
      <c r="R8" s="68"/>
      <c r="S8" s="24">
        <f t="shared" si="1"/>
        <v>0</v>
      </c>
      <c r="T8" s="24">
        <f t="shared" si="0"/>
        <v>0</v>
      </c>
      <c r="U8" s="27"/>
      <c r="V8" s="27"/>
    </row>
    <row r="9" spans="1:22" x14ac:dyDescent="0.25">
      <c r="A9" s="61"/>
      <c r="B9" s="45"/>
      <c r="C9" s="61"/>
      <c r="D9" s="35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ref="S9" si="2">E9+G9+I9+K9+M9+O9+Q9</f>
        <v>0</v>
      </c>
      <c r="T9" s="24">
        <f t="shared" ref="T9" si="3">SUM(S9-U9-V9)</f>
        <v>0</v>
      </c>
      <c r="U9" s="27"/>
      <c r="V9" s="27"/>
    </row>
    <row r="10" spans="1:22" ht="15.75" customHeight="1" x14ac:dyDescent="0.25">
      <c r="A10" s="61"/>
      <c r="B10" s="45"/>
      <c r="C10" s="61"/>
      <c r="D10" s="35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1"/>
        <v>0</v>
      </c>
      <c r="T10" s="24">
        <f t="shared" si="0"/>
        <v>0</v>
      </c>
      <c r="U10" s="27"/>
      <c r="V10" s="27"/>
    </row>
    <row r="11" spans="1:22" x14ac:dyDescent="0.25">
      <c r="A11" s="61"/>
      <c r="B11" s="45"/>
      <c r="C11" s="61"/>
      <c r="D11" s="35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1"/>
        <v>0</v>
      </c>
      <c r="T11" s="24">
        <f t="shared" si="0"/>
        <v>0</v>
      </c>
      <c r="U11" s="27"/>
      <c r="V11" s="27"/>
    </row>
    <row r="12" spans="1:22" x14ac:dyDescent="0.25">
      <c r="A12" s="61"/>
      <c r="B12" s="45"/>
      <c r="C12" s="61"/>
      <c r="D12" s="35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ref="S12" si="4">E12+G12+I12+K12+M12+O12+Q12</f>
        <v>0</v>
      </c>
      <c r="T12" s="24">
        <f t="shared" ref="T12" si="5">SUM(S12-U12-V12)</f>
        <v>0</v>
      </c>
      <c r="U12" s="27"/>
      <c r="V12" s="27"/>
    </row>
    <row r="13" spans="1:22" x14ac:dyDescent="0.25">
      <c r="A13" s="61"/>
      <c r="B13" s="61"/>
      <c r="C13" s="44"/>
      <c r="D13" s="35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 t="shared" ref="S13" si="6">E13+G13+I13+K13+M13+O13+Q13</f>
        <v>0</v>
      </c>
      <c r="T13" s="24">
        <f t="shared" ref="T13" si="7">SUM(S13-U13-V13)</f>
        <v>0</v>
      </c>
      <c r="U13" s="27"/>
      <c r="V13" s="27"/>
    </row>
    <row r="14" spans="1:22" x14ac:dyDescent="0.25">
      <c r="A14" s="61"/>
      <c r="B14" s="61"/>
      <c r="C14" s="44"/>
      <c r="D14" s="35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ref="S14:S19" si="8">E14+G14+I14+K14+M14+O14+Q14</f>
        <v>0</v>
      </c>
      <c r="T14" s="24">
        <f t="shared" ref="T14:T19" si="9">SUM(S14-U14-V14)</f>
        <v>0</v>
      </c>
      <c r="U14" s="27"/>
      <c r="V14" s="27"/>
    </row>
    <row r="15" spans="1:22" x14ac:dyDescent="0.25">
      <c r="A15" s="61"/>
      <c r="B15" s="61"/>
      <c r="C15" s="44"/>
      <c r="D15" s="35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ref="S15:S18" si="10">E15+G15+I15+K15+M15+O15+Q15</f>
        <v>0</v>
      </c>
      <c r="T15" s="24">
        <f t="shared" ref="T15:T18" si="11">SUM(S15-U15-V15)</f>
        <v>0</v>
      </c>
      <c r="U15" s="27"/>
      <c r="V15" s="27"/>
    </row>
    <row r="16" spans="1:22" x14ac:dyDescent="0.25">
      <c r="A16" s="61"/>
      <c r="B16" s="61"/>
      <c r="C16" s="44"/>
      <c r="D16" s="35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10"/>
        <v>0</v>
      </c>
      <c r="T16" s="24">
        <f t="shared" si="11"/>
        <v>0</v>
      </c>
      <c r="U16" s="27"/>
      <c r="V16" s="27"/>
    </row>
    <row r="17" spans="1:22" x14ac:dyDescent="0.25">
      <c r="A17" s="61"/>
      <c r="B17" s="61" t="s">
        <v>95</v>
      </c>
      <c r="C17" s="44"/>
      <c r="D17" s="35" t="s">
        <v>51</v>
      </c>
      <c r="E17" s="69"/>
      <c r="F17" s="70"/>
      <c r="G17" s="69"/>
      <c r="H17" s="70"/>
      <c r="I17" s="69">
        <v>8</v>
      </c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ref="S17" si="12">E17+G17+I17+K17+M17+O17+Q17</f>
        <v>8</v>
      </c>
      <c r="T17" s="24">
        <f t="shared" ref="T17" si="13">SUM(S17-U17-V17)</f>
        <v>8</v>
      </c>
      <c r="U17" s="27"/>
      <c r="V17" s="27"/>
    </row>
    <row r="18" spans="1:22" x14ac:dyDescent="0.25">
      <c r="A18" s="61"/>
      <c r="B18" s="61"/>
      <c r="C18" s="44"/>
      <c r="D18" s="35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7"/>
      <c r="R18" s="68"/>
      <c r="S18" s="24">
        <f t="shared" si="10"/>
        <v>0</v>
      </c>
      <c r="T18" s="24">
        <f t="shared" si="11"/>
        <v>0</v>
      </c>
      <c r="U18" s="27"/>
      <c r="V18" s="27"/>
    </row>
    <row r="19" spans="1:22" x14ac:dyDescent="0.25">
      <c r="A19" s="61">
        <v>3600</v>
      </c>
      <c r="B19" s="61" t="s">
        <v>95</v>
      </c>
      <c r="C19" s="44"/>
      <c r="D19" s="35" t="s">
        <v>52</v>
      </c>
      <c r="E19" s="69"/>
      <c r="F19" s="70"/>
      <c r="G19" s="69"/>
      <c r="H19" s="70"/>
      <c r="I19" s="69"/>
      <c r="J19" s="70"/>
      <c r="K19" s="69">
        <v>0.5</v>
      </c>
      <c r="L19" s="70"/>
      <c r="M19" s="69"/>
      <c r="N19" s="70"/>
      <c r="O19" s="69"/>
      <c r="P19" s="70"/>
      <c r="Q19" s="67"/>
      <c r="R19" s="68"/>
      <c r="S19" s="24">
        <f t="shared" si="8"/>
        <v>0.5</v>
      </c>
      <c r="T19" s="24">
        <f t="shared" si="9"/>
        <v>0.5</v>
      </c>
      <c r="U19" s="27"/>
      <c r="V19" s="27"/>
    </row>
    <row r="20" spans="1:22" x14ac:dyDescent="0.25">
      <c r="A20" s="60"/>
      <c r="B20" s="60"/>
      <c r="C20" s="60"/>
      <c r="D20" s="26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67"/>
      <c r="R20" s="68"/>
      <c r="S20" s="24">
        <f t="shared" si="1"/>
        <v>0</v>
      </c>
      <c r="T20" s="24">
        <f t="shared" si="0"/>
        <v>0</v>
      </c>
      <c r="U20" s="27"/>
      <c r="V20" s="27"/>
    </row>
    <row r="21" spans="1:22" s="17" customFormat="1" x14ac:dyDescent="0.25">
      <c r="A21" s="60">
        <v>3600</v>
      </c>
      <c r="B21" s="60" t="s">
        <v>95</v>
      </c>
      <c r="C21" s="60"/>
      <c r="D21" s="26" t="s">
        <v>53</v>
      </c>
      <c r="E21" s="69">
        <v>0.5</v>
      </c>
      <c r="F21" s="70"/>
      <c r="G21" s="69"/>
      <c r="H21" s="70"/>
      <c r="I21" s="69"/>
      <c r="J21" s="70"/>
      <c r="K21" s="69"/>
      <c r="L21" s="70"/>
      <c r="M21" s="69"/>
      <c r="N21" s="70"/>
      <c r="O21" s="69"/>
      <c r="P21" s="70"/>
      <c r="Q21" s="67"/>
      <c r="R21" s="68"/>
      <c r="S21" s="24">
        <f t="shared" si="1"/>
        <v>0.5</v>
      </c>
      <c r="T21" s="24">
        <f t="shared" si="0"/>
        <v>0.5</v>
      </c>
      <c r="U21" s="27"/>
      <c r="V21" s="27"/>
    </row>
    <row r="22" spans="1:22" s="17" customFormat="1" x14ac:dyDescent="0.25">
      <c r="A22" s="46" t="s">
        <v>54</v>
      </c>
      <c r="B22" s="46"/>
      <c r="C22" s="60"/>
      <c r="D22" s="46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7"/>
      <c r="P22" s="68"/>
      <c r="Q22" s="67"/>
      <c r="R22" s="68"/>
      <c r="S22" s="24">
        <f t="shared" si="1"/>
        <v>0</v>
      </c>
      <c r="T22" s="24"/>
      <c r="U22" s="28"/>
      <c r="V22" s="27"/>
    </row>
    <row r="23" spans="1:22" x14ac:dyDescent="0.25">
      <c r="A23" s="46" t="s">
        <v>55</v>
      </c>
      <c r="B23" s="46"/>
      <c r="C23" s="60"/>
      <c r="D23" s="60"/>
      <c r="E23" s="69"/>
      <c r="F23" s="70"/>
      <c r="G23" s="69"/>
      <c r="H23" s="70"/>
      <c r="I23" s="69"/>
      <c r="J23" s="70"/>
      <c r="K23" s="69">
        <f>SUM(K6:K22)</f>
        <v>0.5</v>
      </c>
      <c r="L23" s="70"/>
      <c r="M23" s="69"/>
      <c r="N23" s="70"/>
      <c r="O23" s="67"/>
      <c r="P23" s="68"/>
      <c r="Q23" s="67"/>
      <c r="R23" s="68"/>
      <c r="S23" s="24">
        <f t="shared" si="1"/>
        <v>0.5</v>
      </c>
      <c r="T23" s="24"/>
      <c r="U23" s="28"/>
      <c r="V23" s="27"/>
    </row>
    <row r="24" spans="1:22" x14ac:dyDescent="0.25">
      <c r="A24" s="28" t="s">
        <v>11</v>
      </c>
      <c r="B24" s="28"/>
      <c r="C24" s="28"/>
      <c r="D24" s="28"/>
      <c r="E24" s="71">
        <f>SUM(E4:E23)</f>
        <v>8</v>
      </c>
      <c r="F24" s="72"/>
      <c r="G24" s="71">
        <f>SUM(G4:G23)</f>
        <v>8</v>
      </c>
      <c r="H24" s="72"/>
      <c r="I24" s="71">
        <f>SUM(I4:I23)</f>
        <v>8</v>
      </c>
      <c r="J24" s="72"/>
      <c r="K24" s="71">
        <f>SUM(K4:K23)</f>
        <v>8.5</v>
      </c>
      <c r="L24" s="72"/>
      <c r="M24" s="71">
        <f>SUM(M4:M23)</f>
        <v>8</v>
      </c>
      <c r="N24" s="72"/>
      <c r="O24" s="71">
        <f>SUM(O4:O23)</f>
        <v>0</v>
      </c>
      <c r="P24" s="72"/>
      <c r="Q24" s="71">
        <f>SUM(Q4:Q23)</f>
        <v>0</v>
      </c>
      <c r="R24" s="72"/>
      <c r="S24" s="24">
        <f t="shared" si="1"/>
        <v>40.5</v>
      </c>
      <c r="T24" s="24"/>
      <c r="U24" s="28"/>
      <c r="V24" s="27"/>
    </row>
    <row r="25" spans="1:22" x14ac:dyDescent="0.25">
      <c r="A25" s="28" t="s">
        <v>6</v>
      </c>
      <c r="B25" s="28"/>
      <c r="C25" s="28"/>
      <c r="D25" s="28"/>
      <c r="E25" s="58"/>
      <c r="F25" s="59">
        <v>8</v>
      </c>
      <c r="G25" s="58"/>
      <c r="H25" s="59">
        <v>8</v>
      </c>
      <c r="I25" s="58"/>
      <c r="J25" s="59">
        <v>8</v>
      </c>
      <c r="K25" s="58"/>
      <c r="L25" s="59">
        <v>8</v>
      </c>
      <c r="M25" s="58"/>
      <c r="N25" s="59">
        <v>8</v>
      </c>
      <c r="O25" s="58"/>
      <c r="P25" s="59"/>
      <c r="Q25" s="58"/>
      <c r="R25" s="59"/>
      <c r="S25" s="24">
        <f>SUM(E25:R25)</f>
        <v>40</v>
      </c>
      <c r="T25" s="24">
        <f>SUM(T4:T24)</f>
        <v>40</v>
      </c>
      <c r="U25" s="27"/>
      <c r="V25" s="27"/>
    </row>
    <row r="26" spans="1:22" x14ac:dyDescent="0.25">
      <c r="A26" s="28" t="s">
        <v>56</v>
      </c>
      <c r="B26" s="28"/>
      <c r="C26" s="28"/>
      <c r="D26" s="28"/>
      <c r="E26" s="29"/>
      <c r="F26" s="29">
        <f>SUM(E24)-F25</f>
        <v>0</v>
      </c>
      <c r="G26" s="29"/>
      <c r="H26" s="29">
        <f>SUM(G24)-H25</f>
        <v>0</v>
      </c>
      <c r="I26" s="29"/>
      <c r="J26" s="29">
        <f>SUM(I24)-J25</f>
        <v>0</v>
      </c>
      <c r="K26" s="29"/>
      <c r="L26" s="29">
        <f>SUM(K24)-L25</f>
        <v>0.5</v>
      </c>
      <c r="M26" s="29"/>
      <c r="N26" s="29">
        <f>SUM(M24)-N25</f>
        <v>0</v>
      </c>
      <c r="O26" s="29"/>
      <c r="P26" s="29">
        <f>SUM(O24)</f>
        <v>0</v>
      </c>
      <c r="Q26" s="29"/>
      <c r="R26" s="29">
        <f>SUM(Q24)</f>
        <v>0</v>
      </c>
      <c r="S26" s="27">
        <f>SUM(E26:R26)</f>
        <v>0.5</v>
      </c>
      <c r="T26" s="27"/>
      <c r="U26" s="27">
        <f>SUM(U4:U25)</f>
        <v>0</v>
      </c>
      <c r="V26" s="27">
        <f>SUM(V4:V25)</f>
        <v>0</v>
      </c>
    </row>
    <row r="27" spans="1:22" x14ac:dyDescent="0.25">
      <c r="S27" s="16"/>
    </row>
    <row r="28" spans="1:22" x14ac:dyDescent="0.25">
      <c r="A28" s="2" t="s">
        <v>57</v>
      </c>
      <c r="B28" s="15"/>
      <c r="S28" s="16"/>
    </row>
    <row r="29" spans="1:22" x14ac:dyDescent="0.25">
      <c r="A29" s="16" t="s">
        <v>6</v>
      </c>
      <c r="C29" s="37">
        <f>SUM(T25)</f>
        <v>40</v>
      </c>
      <c r="I29" s="2">
        <v>3600</v>
      </c>
      <c r="S29" s="16"/>
    </row>
    <row r="30" spans="1:22" x14ac:dyDescent="0.25">
      <c r="A30" s="16" t="s">
        <v>44</v>
      </c>
      <c r="C30" s="37">
        <f>U26</f>
        <v>0</v>
      </c>
      <c r="D30" s="30"/>
      <c r="I30" s="41">
        <v>1</v>
      </c>
      <c r="S30" s="16"/>
    </row>
    <row r="31" spans="1:22" x14ac:dyDescent="0.25">
      <c r="A31" s="16" t="s">
        <v>45</v>
      </c>
      <c r="C31" s="30">
        <f>V26</f>
        <v>0</v>
      </c>
      <c r="I31" s="42"/>
      <c r="S31" s="16"/>
    </row>
    <row r="32" spans="1:22" x14ac:dyDescent="0.25">
      <c r="A32" s="16" t="s">
        <v>58</v>
      </c>
      <c r="C32" s="30">
        <f>S22</f>
        <v>0</v>
      </c>
      <c r="I32" s="37"/>
      <c r="S32" s="16"/>
    </row>
    <row r="33" spans="1:19" x14ac:dyDescent="0.25">
      <c r="A33" s="16" t="s">
        <v>59</v>
      </c>
      <c r="C33" s="30">
        <f>S23</f>
        <v>0.5</v>
      </c>
      <c r="S33" s="16"/>
    </row>
    <row r="34" spans="1:19" ht="16.5" thickBot="1" x14ac:dyDescent="0.3">
      <c r="A34" s="17" t="s">
        <v>11</v>
      </c>
      <c r="C34" s="36">
        <f>SUM(C29:C33)</f>
        <v>40.5</v>
      </c>
      <c r="E34" s="17" t="s">
        <v>60</v>
      </c>
      <c r="F34" s="17"/>
      <c r="G34" s="32">
        <f>S24-C34</f>
        <v>0</v>
      </c>
      <c r="S34" s="16"/>
    </row>
    <row r="35" spans="1:19" ht="16.5" thickTop="1" x14ac:dyDescent="0.25">
      <c r="A35" s="16" t="s">
        <v>12</v>
      </c>
      <c r="C35" s="33">
        <v>0</v>
      </c>
      <c r="D35" s="33"/>
      <c r="S35" s="16"/>
    </row>
    <row r="36" spans="1:19" x14ac:dyDescent="0.25">
      <c r="A36" s="16" t="s">
        <v>13</v>
      </c>
      <c r="C36" s="33">
        <v>0</v>
      </c>
      <c r="D36" s="33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0" sqref="E3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16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5" t="s">
        <v>36</v>
      </c>
      <c r="F2" s="75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63"/>
      <c r="P3" s="63"/>
      <c r="Q3" s="51"/>
      <c r="R3" s="51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61">
        <v>67</v>
      </c>
      <c r="D4" s="35" t="s">
        <v>61</v>
      </c>
      <c r="E4" s="74">
        <v>8</v>
      </c>
      <c r="F4" s="74"/>
      <c r="G4" s="74">
        <v>4.5</v>
      </c>
      <c r="H4" s="74"/>
      <c r="I4" s="74"/>
      <c r="J4" s="74"/>
      <c r="K4" s="74"/>
      <c r="L4" s="74"/>
      <c r="M4" s="74"/>
      <c r="N4" s="74"/>
      <c r="O4" s="69"/>
      <c r="P4" s="70"/>
      <c r="Q4" s="67"/>
      <c r="R4" s="68"/>
      <c r="S4" s="24">
        <f>E4+G4+I4+K4+M4+O4+Q4</f>
        <v>12.5</v>
      </c>
      <c r="T4" s="24">
        <f t="shared" ref="T4:T17" si="0">SUM(S4-U4-V4)</f>
        <v>12.5</v>
      </c>
      <c r="U4" s="27"/>
      <c r="V4" s="27"/>
    </row>
    <row r="5" spans="1:22" x14ac:dyDescent="0.25">
      <c r="A5" s="61">
        <v>6551</v>
      </c>
      <c r="B5" s="66" t="s">
        <v>97</v>
      </c>
      <c r="C5" s="61">
        <v>1</v>
      </c>
      <c r="D5" s="35" t="s">
        <v>62</v>
      </c>
      <c r="E5" s="74"/>
      <c r="F5" s="74"/>
      <c r="G5" s="74">
        <v>0.5</v>
      </c>
      <c r="H5" s="74"/>
      <c r="I5" s="74"/>
      <c r="J5" s="74"/>
      <c r="K5" s="74"/>
      <c r="L5" s="74"/>
      <c r="M5" s="74"/>
      <c r="N5" s="74"/>
      <c r="O5" s="69"/>
      <c r="P5" s="70"/>
      <c r="Q5" s="67"/>
      <c r="R5" s="68"/>
      <c r="S5" s="24">
        <f t="shared" ref="S5:S20" si="1">E5+G5+I5+K5+M5+O5+Q5</f>
        <v>0.5</v>
      </c>
      <c r="T5" s="24">
        <f t="shared" si="0"/>
        <v>0.5</v>
      </c>
      <c r="U5" s="27"/>
      <c r="V5" s="27"/>
    </row>
    <row r="6" spans="1:22" x14ac:dyDescent="0.25">
      <c r="A6" s="61">
        <v>6551</v>
      </c>
      <c r="B6" s="66" t="s">
        <v>97</v>
      </c>
      <c r="C6" s="61">
        <v>2</v>
      </c>
      <c r="D6" s="35" t="s">
        <v>62</v>
      </c>
      <c r="E6" s="74"/>
      <c r="F6" s="74"/>
      <c r="G6" s="74">
        <v>1.5</v>
      </c>
      <c r="H6" s="74"/>
      <c r="I6" s="74">
        <v>1</v>
      </c>
      <c r="J6" s="74"/>
      <c r="K6" s="74"/>
      <c r="L6" s="74"/>
      <c r="M6" s="74"/>
      <c r="N6" s="74"/>
      <c r="O6" s="69"/>
      <c r="P6" s="70"/>
      <c r="Q6" s="67"/>
      <c r="R6" s="68"/>
      <c r="S6" s="24">
        <f t="shared" si="1"/>
        <v>2.5</v>
      </c>
      <c r="T6" s="24">
        <f t="shared" si="0"/>
        <v>2.5</v>
      </c>
      <c r="U6" s="27"/>
      <c r="V6" s="27"/>
    </row>
    <row r="7" spans="1:22" x14ac:dyDescent="0.25">
      <c r="A7" s="61">
        <v>6551</v>
      </c>
      <c r="B7" s="66" t="s">
        <v>97</v>
      </c>
      <c r="C7" s="61">
        <v>3</v>
      </c>
      <c r="D7" s="35" t="s">
        <v>63</v>
      </c>
      <c r="E7" s="74"/>
      <c r="F7" s="74"/>
      <c r="G7" s="74">
        <v>1.5</v>
      </c>
      <c r="H7" s="74"/>
      <c r="I7" s="76">
        <v>1</v>
      </c>
      <c r="J7" s="70"/>
      <c r="K7" s="76"/>
      <c r="L7" s="70"/>
      <c r="M7" s="69"/>
      <c r="N7" s="70"/>
      <c r="O7" s="69"/>
      <c r="P7" s="70"/>
      <c r="Q7" s="67"/>
      <c r="R7" s="68"/>
      <c r="S7" s="24">
        <f t="shared" si="1"/>
        <v>2.5</v>
      </c>
      <c r="T7" s="24">
        <f t="shared" si="0"/>
        <v>2.5</v>
      </c>
      <c r="U7" s="27"/>
      <c r="V7" s="27"/>
    </row>
    <row r="8" spans="1:22" x14ac:dyDescent="0.25">
      <c r="A8" s="61">
        <v>6607</v>
      </c>
      <c r="B8" s="66" t="s">
        <v>98</v>
      </c>
      <c r="C8" s="61" t="s">
        <v>64</v>
      </c>
      <c r="D8" s="35" t="s">
        <v>65</v>
      </c>
      <c r="E8" s="74"/>
      <c r="F8" s="74"/>
      <c r="G8" s="74"/>
      <c r="H8" s="74"/>
      <c r="I8" s="76">
        <v>6</v>
      </c>
      <c r="J8" s="70"/>
      <c r="K8" s="69">
        <v>8</v>
      </c>
      <c r="L8" s="70"/>
      <c r="M8" s="69">
        <v>8</v>
      </c>
      <c r="N8" s="70"/>
      <c r="O8" s="69"/>
      <c r="P8" s="70"/>
      <c r="Q8" s="67"/>
      <c r="R8" s="68"/>
      <c r="S8" s="24">
        <f t="shared" si="1"/>
        <v>22</v>
      </c>
      <c r="T8" s="24">
        <f t="shared" si="0"/>
        <v>22</v>
      </c>
      <c r="U8" s="27"/>
      <c r="V8" s="27"/>
    </row>
    <row r="9" spans="1:22" x14ac:dyDescent="0.25">
      <c r="A9" s="61"/>
      <c r="B9" s="45"/>
      <c r="C9" s="61"/>
      <c r="D9" s="35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1"/>
        <v>0</v>
      </c>
      <c r="T9" s="24">
        <f t="shared" si="0"/>
        <v>0</v>
      </c>
      <c r="U9" s="27"/>
      <c r="V9" s="27"/>
    </row>
    <row r="10" spans="1:22" x14ac:dyDescent="0.25">
      <c r="A10" s="61"/>
      <c r="B10" s="45"/>
      <c r="C10" s="61"/>
      <c r="D10" s="35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1"/>
        <v>0</v>
      </c>
      <c r="T10" s="24">
        <f t="shared" si="0"/>
        <v>0</v>
      </c>
      <c r="U10" s="27"/>
      <c r="V10" s="27"/>
    </row>
    <row r="11" spans="1:22" x14ac:dyDescent="0.25">
      <c r="A11" s="61"/>
      <c r="B11" s="61"/>
      <c r="C11" s="61"/>
      <c r="D11" s="35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1"/>
        <v>0</v>
      </c>
      <c r="T11" s="24">
        <f t="shared" si="0"/>
        <v>0</v>
      </c>
      <c r="U11" s="27"/>
      <c r="V11" s="27"/>
    </row>
    <row r="12" spans="1:22" x14ac:dyDescent="0.25">
      <c r="A12" s="61"/>
      <c r="B12" s="45"/>
      <c r="C12" s="61"/>
      <c r="D12" s="35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1"/>
        <v>0</v>
      </c>
      <c r="T12" s="24">
        <f t="shared" si="0"/>
        <v>0</v>
      </c>
      <c r="U12" s="27"/>
      <c r="V12" s="27"/>
    </row>
    <row r="13" spans="1:22" x14ac:dyDescent="0.25">
      <c r="A13" s="62"/>
      <c r="B13" s="61"/>
      <c r="C13" s="61"/>
      <c r="D13" s="26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>E13+G13+I13+K13+M13+O13+Q13</f>
        <v>0</v>
      </c>
      <c r="T13" s="24">
        <f>SUM(S13-U13-V13)</f>
        <v>0</v>
      </c>
      <c r="U13" s="27"/>
      <c r="V13" s="27"/>
    </row>
    <row r="14" spans="1:22" x14ac:dyDescent="0.25">
      <c r="A14" s="62"/>
      <c r="B14" s="61"/>
      <c r="C14" s="61"/>
      <c r="D14" s="26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1"/>
        <v>0</v>
      </c>
      <c r="T14" s="24">
        <f t="shared" si="0"/>
        <v>0</v>
      </c>
      <c r="U14" s="27"/>
      <c r="V14" s="27"/>
    </row>
    <row r="15" spans="1:22" s="17" customFormat="1" x14ac:dyDescent="0.25">
      <c r="A15" s="62"/>
      <c r="B15" s="61"/>
      <c r="C15" s="61"/>
      <c r="D15" s="26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1"/>
        <v>0</v>
      </c>
      <c r="T15" s="24">
        <f t="shared" si="0"/>
        <v>0</v>
      </c>
      <c r="U15" s="27"/>
      <c r="V15" s="27"/>
    </row>
    <row r="16" spans="1:22" s="17" customFormat="1" x14ac:dyDescent="0.25">
      <c r="A16" s="62"/>
      <c r="B16" s="61"/>
      <c r="C16" s="61"/>
      <c r="D16" s="26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1"/>
        <v>0</v>
      </c>
      <c r="T16" s="24">
        <f t="shared" si="0"/>
        <v>0</v>
      </c>
      <c r="U16" s="27"/>
      <c r="V16" s="27"/>
    </row>
    <row r="17" spans="1:22" s="17" customFormat="1" x14ac:dyDescent="0.25">
      <c r="A17" s="61"/>
      <c r="B17" s="26"/>
      <c r="C17" s="26"/>
      <c r="D17" s="26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1"/>
        <v>0</v>
      </c>
      <c r="T17" s="24">
        <f t="shared" si="0"/>
        <v>0</v>
      </c>
      <c r="U17" s="27"/>
      <c r="V17" s="27"/>
    </row>
    <row r="18" spans="1:22" s="17" customFormat="1" x14ac:dyDescent="0.25">
      <c r="A18" s="22" t="s">
        <v>54</v>
      </c>
      <c r="B18" s="22"/>
      <c r="C18" s="22"/>
      <c r="D18" s="22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7"/>
      <c r="P18" s="68"/>
      <c r="Q18" s="67"/>
      <c r="R18" s="68"/>
      <c r="S18" s="24">
        <f t="shared" si="1"/>
        <v>0</v>
      </c>
      <c r="T18" s="24"/>
      <c r="U18" s="28"/>
      <c r="V18" s="27"/>
    </row>
    <row r="19" spans="1:22" x14ac:dyDescent="0.25">
      <c r="A19" s="22" t="s">
        <v>55</v>
      </c>
      <c r="B19" s="22"/>
      <c r="C19" s="22"/>
      <c r="D19" s="22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7"/>
      <c r="P19" s="68"/>
      <c r="Q19" s="67"/>
      <c r="R19" s="68"/>
      <c r="S19" s="24">
        <f t="shared" si="1"/>
        <v>0</v>
      </c>
      <c r="T19" s="24"/>
      <c r="U19" s="28"/>
      <c r="V19" s="27"/>
    </row>
    <row r="20" spans="1:22" x14ac:dyDescent="0.25">
      <c r="A20" s="28" t="s">
        <v>11</v>
      </c>
      <c r="B20" s="28"/>
      <c r="C20" s="28"/>
      <c r="D20" s="28"/>
      <c r="E20" s="71">
        <f>SUM(E4:E19)</f>
        <v>8</v>
      </c>
      <c r="F20" s="72"/>
      <c r="G20" s="71">
        <f>SUM(G4:G19)</f>
        <v>8</v>
      </c>
      <c r="H20" s="72"/>
      <c r="I20" s="71">
        <f>SUM(I4:I19)</f>
        <v>8</v>
      </c>
      <c r="J20" s="72"/>
      <c r="K20" s="71">
        <f>SUM(K4:K19)</f>
        <v>8</v>
      </c>
      <c r="L20" s="72"/>
      <c r="M20" s="71">
        <f>SUM(M4:M19)</f>
        <v>8</v>
      </c>
      <c r="N20" s="72"/>
      <c r="O20" s="71">
        <f>SUM(O4:O19)</f>
        <v>0</v>
      </c>
      <c r="P20" s="72"/>
      <c r="Q20" s="71">
        <f>SUM(Q4:Q19)</f>
        <v>0</v>
      </c>
      <c r="R20" s="72"/>
      <c r="S20" s="24">
        <f t="shared" si="1"/>
        <v>40</v>
      </c>
      <c r="T20" s="24"/>
      <c r="U20" s="28"/>
      <c r="V20" s="27"/>
    </row>
    <row r="21" spans="1:22" x14ac:dyDescent="0.25">
      <c r="A21" s="28" t="s">
        <v>6</v>
      </c>
      <c r="B21" s="28"/>
      <c r="C21" s="28"/>
      <c r="D21" s="28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4">
        <f>SUM(E21:R21)</f>
        <v>40</v>
      </c>
      <c r="T21" s="24">
        <f>SUM(T4:T20)</f>
        <v>40</v>
      </c>
      <c r="U21" s="27"/>
      <c r="V21" s="27"/>
    </row>
    <row r="22" spans="1:22" x14ac:dyDescent="0.25">
      <c r="A22" s="28" t="s">
        <v>56</v>
      </c>
      <c r="B22" s="28"/>
      <c r="C22" s="28"/>
      <c r="D22" s="28"/>
      <c r="E22" s="29"/>
      <c r="F22" s="29">
        <f>SUM(E20)-F21</f>
        <v>0</v>
      </c>
      <c r="G22" s="29"/>
      <c r="H22" s="29">
        <f>SUM(G20)-H21</f>
        <v>0</v>
      </c>
      <c r="I22" s="29"/>
      <c r="J22" s="29">
        <f>SUM(I20)-J21</f>
        <v>0</v>
      </c>
      <c r="K22" s="29"/>
      <c r="L22" s="29">
        <f>SUM(K20)-L21</f>
        <v>0</v>
      </c>
      <c r="M22" s="29"/>
      <c r="N22" s="29">
        <f>SUM(M20)-N21</f>
        <v>0</v>
      </c>
      <c r="O22" s="29"/>
      <c r="P22" s="29">
        <f>SUM(O20)</f>
        <v>0</v>
      </c>
      <c r="Q22" s="29"/>
      <c r="R22" s="29">
        <f>SUM(Q20)</f>
        <v>0</v>
      </c>
      <c r="S22" s="27">
        <f>SUM(E22:R22)</f>
        <v>0</v>
      </c>
      <c r="T22" s="27"/>
      <c r="U22" s="27">
        <f>SUM(U4:U21)</f>
        <v>0</v>
      </c>
      <c r="V22" s="27">
        <f>SUM(V4:V21)</f>
        <v>0</v>
      </c>
    </row>
    <row r="23" spans="1:22" x14ac:dyDescent="0.25">
      <c r="K23" s="30">
        <f>SUM(K6:K22)</f>
        <v>16</v>
      </c>
      <c r="S23" s="16"/>
    </row>
    <row r="24" spans="1:22" x14ac:dyDescent="0.25">
      <c r="A24" s="2" t="s">
        <v>57</v>
      </c>
      <c r="B24" s="15"/>
      <c r="S24" s="16"/>
    </row>
    <row r="25" spans="1:22" x14ac:dyDescent="0.25">
      <c r="A25" s="16" t="s">
        <v>6</v>
      </c>
      <c r="C25" s="37">
        <f>SUM(T21)</f>
        <v>40</v>
      </c>
      <c r="I25" s="2">
        <v>3600</v>
      </c>
      <c r="S25" s="16"/>
    </row>
    <row r="26" spans="1:22" x14ac:dyDescent="0.25">
      <c r="A26" s="16" t="s">
        <v>44</v>
      </c>
      <c r="C26" s="37">
        <f>U22</f>
        <v>0</v>
      </c>
      <c r="D26" s="30"/>
      <c r="I26" s="41"/>
      <c r="S26" s="16"/>
    </row>
    <row r="27" spans="1:22" x14ac:dyDescent="0.25">
      <c r="A27" s="16" t="s">
        <v>45</v>
      </c>
      <c r="C27" s="30">
        <f>V22</f>
        <v>0</v>
      </c>
      <c r="I27" s="42"/>
      <c r="S27" s="16"/>
    </row>
    <row r="28" spans="1:22" x14ac:dyDescent="0.25">
      <c r="A28" s="16" t="s">
        <v>58</v>
      </c>
      <c r="C28" s="30">
        <f>S18</f>
        <v>0</v>
      </c>
      <c r="I28" s="37"/>
      <c r="S28" s="16"/>
    </row>
    <row r="29" spans="1:22" x14ac:dyDescent="0.25">
      <c r="A29" s="16" t="s">
        <v>59</v>
      </c>
      <c r="C29" s="30">
        <f>S19</f>
        <v>0</v>
      </c>
      <c r="S29" s="16"/>
    </row>
    <row r="30" spans="1:22" ht="16.5" thickBot="1" x14ac:dyDescent="0.3">
      <c r="A30" s="17" t="s">
        <v>11</v>
      </c>
      <c r="C30" s="36">
        <f>SUM(C25:C29)</f>
        <v>40</v>
      </c>
      <c r="E30" s="17" t="s">
        <v>60</v>
      </c>
      <c r="F30" s="17"/>
      <c r="G30" s="32">
        <f>S20-C30</f>
        <v>0</v>
      </c>
      <c r="S30" s="16"/>
    </row>
    <row r="31" spans="1:22" ht="16.5" thickTop="1" x14ac:dyDescent="0.25">
      <c r="A31" s="16" t="s">
        <v>12</v>
      </c>
      <c r="C31" s="33">
        <v>0</v>
      </c>
      <c r="D31" s="33"/>
      <c r="S31" s="16"/>
    </row>
    <row r="32" spans="1:22" x14ac:dyDescent="0.25">
      <c r="A32" s="16" t="s">
        <v>13</v>
      </c>
      <c r="C32" s="33">
        <v>0</v>
      </c>
      <c r="D32" s="33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17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47"/>
      <c r="P3" s="47"/>
      <c r="Q3" s="63"/>
      <c r="R3" s="63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61">
        <v>88</v>
      </c>
      <c r="D4" s="35" t="s">
        <v>66</v>
      </c>
      <c r="E4" s="74">
        <v>1.25</v>
      </c>
      <c r="F4" s="74"/>
      <c r="G4" s="74">
        <v>0.5</v>
      </c>
      <c r="H4" s="74"/>
      <c r="I4" s="74"/>
      <c r="J4" s="74"/>
      <c r="K4" s="74"/>
      <c r="L4" s="74"/>
      <c r="M4" s="74"/>
      <c r="N4" s="74"/>
      <c r="O4" s="69"/>
      <c r="P4" s="70"/>
      <c r="Q4" s="67"/>
      <c r="R4" s="68"/>
      <c r="S4" s="24">
        <f>E4+G4+I4+K4+M4+O4+Q4</f>
        <v>1.75</v>
      </c>
      <c r="T4" s="24">
        <f t="shared" ref="T4:T23" si="0">SUM(S4-U4-V4)</f>
        <v>1.75</v>
      </c>
      <c r="U4" s="27"/>
      <c r="V4" s="27"/>
    </row>
    <row r="5" spans="1:22" x14ac:dyDescent="0.25">
      <c r="A5" s="61">
        <v>6551</v>
      </c>
      <c r="B5" s="66" t="s">
        <v>97</v>
      </c>
      <c r="C5" s="61">
        <v>1</v>
      </c>
      <c r="D5" s="35" t="s">
        <v>62</v>
      </c>
      <c r="E5" s="74">
        <v>0.75</v>
      </c>
      <c r="F5" s="74"/>
      <c r="G5" s="74"/>
      <c r="H5" s="74"/>
      <c r="I5" s="74"/>
      <c r="J5" s="74"/>
      <c r="K5" s="74"/>
      <c r="L5" s="74"/>
      <c r="M5" s="74"/>
      <c r="N5" s="74"/>
      <c r="O5" s="69"/>
      <c r="P5" s="70"/>
      <c r="Q5" s="67"/>
      <c r="R5" s="68"/>
      <c r="S5" s="24">
        <f t="shared" ref="S5:S26" si="1">E5+G5+I5+K5+M5+O5+Q5</f>
        <v>0.75</v>
      </c>
      <c r="T5" s="24">
        <f t="shared" si="0"/>
        <v>0.75</v>
      </c>
      <c r="U5" s="27"/>
      <c r="V5" s="27"/>
    </row>
    <row r="6" spans="1:22" x14ac:dyDescent="0.25">
      <c r="A6" s="61">
        <v>6551</v>
      </c>
      <c r="B6" s="66" t="s">
        <v>97</v>
      </c>
      <c r="C6" s="61">
        <v>2</v>
      </c>
      <c r="D6" s="35" t="s">
        <v>62</v>
      </c>
      <c r="E6" s="69">
        <v>0.75</v>
      </c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7"/>
      <c r="R6" s="68"/>
      <c r="S6" s="24">
        <f t="shared" si="1"/>
        <v>0.75</v>
      </c>
      <c r="T6" s="24">
        <f t="shared" si="0"/>
        <v>0.75</v>
      </c>
      <c r="U6" s="27"/>
      <c r="V6" s="27"/>
    </row>
    <row r="7" spans="1:22" x14ac:dyDescent="0.25">
      <c r="A7" s="61">
        <v>6551</v>
      </c>
      <c r="B7" s="66" t="s">
        <v>97</v>
      </c>
      <c r="C7" s="61">
        <v>3</v>
      </c>
      <c r="D7" s="35" t="s">
        <v>63</v>
      </c>
      <c r="E7" s="74">
        <v>0.5</v>
      </c>
      <c r="F7" s="74"/>
      <c r="G7" s="69"/>
      <c r="H7" s="70"/>
      <c r="I7" s="69"/>
      <c r="J7" s="70"/>
      <c r="K7" s="69"/>
      <c r="L7" s="70"/>
      <c r="M7" s="69"/>
      <c r="N7" s="70"/>
      <c r="O7" s="69"/>
      <c r="P7" s="70"/>
      <c r="Q7" s="67"/>
      <c r="R7" s="68"/>
      <c r="S7" s="24">
        <f t="shared" si="1"/>
        <v>0.5</v>
      </c>
      <c r="T7" s="24">
        <f t="shared" si="0"/>
        <v>0.5</v>
      </c>
      <c r="U7" s="27"/>
      <c r="V7" s="27"/>
    </row>
    <row r="8" spans="1:22" x14ac:dyDescent="0.25">
      <c r="A8" s="61">
        <v>6538</v>
      </c>
      <c r="B8" s="66" t="s">
        <v>94</v>
      </c>
      <c r="C8" s="61">
        <v>5</v>
      </c>
      <c r="D8" s="35" t="s">
        <v>50</v>
      </c>
      <c r="E8" s="69">
        <v>4.75</v>
      </c>
      <c r="F8" s="70"/>
      <c r="G8" s="69">
        <v>5</v>
      </c>
      <c r="H8" s="70"/>
      <c r="I8" s="69"/>
      <c r="J8" s="70"/>
      <c r="K8" s="69"/>
      <c r="L8" s="70"/>
      <c r="M8" s="69"/>
      <c r="N8" s="70"/>
      <c r="O8" s="69"/>
      <c r="P8" s="70"/>
      <c r="Q8" s="67"/>
      <c r="R8" s="68"/>
      <c r="S8" s="24">
        <f t="shared" si="1"/>
        <v>9.75</v>
      </c>
      <c r="T8" s="24">
        <f t="shared" si="0"/>
        <v>9.75</v>
      </c>
      <c r="U8" s="27"/>
      <c r="V8" s="27"/>
    </row>
    <row r="9" spans="1:22" x14ac:dyDescent="0.25">
      <c r="A9" s="61">
        <v>6607</v>
      </c>
      <c r="B9" s="66" t="s">
        <v>98</v>
      </c>
      <c r="C9" s="61">
        <v>2</v>
      </c>
      <c r="D9" s="35" t="s">
        <v>65</v>
      </c>
      <c r="E9" s="69"/>
      <c r="F9" s="70"/>
      <c r="G9" s="69">
        <v>1</v>
      </c>
      <c r="H9" s="70"/>
      <c r="I9" s="69">
        <v>3</v>
      </c>
      <c r="J9" s="70"/>
      <c r="K9" s="69">
        <v>3</v>
      </c>
      <c r="L9" s="70"/>
      <c r="M9" s="69">
        <v>3</v>
      </c>
      <c r="N9" s="70"/>
      <c r="O9" s="69"/>
      <c r="P9" s="70"/>
      <c r="Q9" s="67"/>
      <c r="R9" s="68"/>
      <c r="S9" s="24">
        <f t="shared" si="1"/>
        <v>10</v>
      </c>
      <c r="T9" s="24">
        <f t="shared" si="0"/>
        <v>10</v>
      </c>
      <c r="U9" s="27"/>
      <c r="V9" s="27"/>
    </row>
    <row r="10" spans="1:22" x14ac:dyDescent="0.25">
      <c r="A10" s="61">
        <v>6607</v>
      </c>
      <c r="B10" s="66" t="s">
        <v>98</v>
      </c>
      <c r="C10" s="61">
        <v>3</v>
      </c>
      <c r="D10" s="35" t="s">
        <v>65</v>
      </c>
      <c r="E10" s="69"/>
      <c r="F10" s="70"/>
      <c r="G10" s="69">
        <v>1</v>
      </c>
      <c r="H10" s="70"/>
      <c r="I10" s="69">
        <v>3</v>
      </c>
      <c r="J10" s="70"/>
      <c r="K10" s="69">
        <v>3</v>
      </c>
      <c r="L10" s="70"/>
      <c r="M10" s="69">
        <v>3</v>
      </c>
      <c r="N10" s="70"/>
      <c r="O10" s="69"/>
      <c r="P10" s="70"/>
      <c r="Q10" s="67"/>
      <c r="R10" s="68"/>
      <c r="S10" s="24">
        <f t="shared" si="1"/>
        <v>10</v>
      </c>
      <c r="T10" s="24">
        <f t="shared" si="0"/>
        <v>10</v>
      </c>
      <c r="U10" s="27"/>
      <c r="V10" s="27"/>
    </row>
    <row r="11" spans="1:22" x14ac:dyDescent="0.25">
      <c r="A11" s="61">
        <v>6607</v>
      </c>
      <c r="B11" s="66" t="s">
        <v>98</v>
      </c>
      <c r="C11" s="61">
        <v>4</v>
      </c>
      <c r="D11" s="35" t="s">
        <v>65</v>
      </c>
      <c r="E11" s="69"/>
      <c r="F11" s="70"/>
      <c r="G11" s="74">
        <v>0.5</v>
      </c>
      <c r="H11" s="74"/>
      <c r="I11" s="69">
        <v>2</v>
      </c>
      <c r="J11" s="70"/>
      <c r="K11" s="69">
        <v>2</v>
      </c>
      <c r="L11" s="70"/>
      <c r="M11" s="69">
        <v>0.75</v>
      </c>
      <c r="N11" s="70"/>
      <c r="O11" s="69"/>
      <c r="P11" s="70"/>
      <c r="Q11" s="67"/>
      <c r="R11" s="68"/>
      <c r="S11" s="24">
        <f t="shared" si="1"/>
        <v>5.25</v>
      </c>
      <c r="T11" s="24">
        <f t="shared" si="0"/>
        <v>5.25</v>
      </c>
      <c r="U11" s="27"/>
      <c r="V11" s="27"/>
    </row>
    <row r="12" spans="1:22" x14ac:dyDescent="0.25">
      <c r="A12" s="61"/>
      <c r="B12" s="45"/>
      <c r="C12" s="61"/>
      <c r="D12" s="35"/>
      <c r="E12" s="69"/>
      <c r="F12" s="70"/>
      <c r="G12" s="74"/>
      <c r="H12" s="74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1"/>
        <v>0</v>
      </c>
      <c r="T12" s="24">
        <f t="shared" si="0"/>
        <v>0</v>
      </c>
      <c r="U12" s="27"/>
      <c r="V12" s="27"/>
    </row>
    <row r="13" spans="1:22" x14ac:dyDescent="0.25">
      <c r="A13" s="61"/>
      <c r="B13" s="45"/>
      <c r="C13" s="61"/>
      <c r="D13" s="35"/>
      <c r="E13" s="69"/>
      <c r="F13" s="70"/>
      <c r="G13" s="74"/>
      <c r="H13" s="74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>E13+G13+I13+K13+M13+O13+Q13</f>
        <v>0</v>
      </c>
      <c r="T13" s="24">
        <f>SUM(S13-U13-V13)</f>
        <v>0</v>
      </c>
      <c r="U13" s="27"/>
      <c r="V13" s="27"/>
    </row>
    <row r="14" spans="1:22" x14ac:dyDescent="0.25">
      <c r="A14" s="61"/>
      <c r="B14" s="45"/>
      <c r="C14" s="61"/>
      <c r="D14" s="35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1"/>
        <v>0</v>
      </c>
      <c r="T14" s="24">
        <f t="shared" si="0"/>
        <v>0</v>
      </c>
      <c r="U14" s="27"/>
      <c r="V14" s="27"/>
    </row>
    <row r="15" spans="1:22" x14ac:dyDescent="0.25">
      <c r="A15" s="61"/>
      <c r="B15" s="45"/>
      <c r="C15" s="61"/>
      <c r="D15" s="35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1"/>
        <v>0</v>
      </c>
      <c r="T15" s="24">
        <f t="shared" si="0"/>
        <v>0</v>
      </c>
      <c r="U15" s="27"/>
      <c r="V15" s="27"/>
    </row>
    <row r="16" spans="1:22" x14ac:dyDescent="0.25">
      <c r="A16" s="61"/>
      <c r="B16" s="45"/>
      <c r="C16" s="61"/>
      <c r="D16" s="35"/>
      <c r="E16" s="69"/>
      <c r="F16" s="70"/>
      <c r="G16" s="74"/>
      <c r="H16" s="74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ref="S16:S21" si="2">E16+G16+I16+K16+M16+O16+Q16</f>
        <v>0</v>
      </c>
      <c r="T16" s="24">
        <f t="shared" ref="T16:T21" si="3">SUM(S16-U16-V16)</f>
        <v>0</v>
      </c>
      <c r="U16" s="27"/>
      <c r="V16" s="27"/>
    </row>
    <row r="17" spans="1:22" ht="15" customHeight="1" x14ac:dyDescent="0.25">
      <c r="A17" s="62"/>
      <c r="B17" s="61"/>
      <c r="C17" s="61"/>
      <c r="D17" s="26"/>
      <c r="E17" s="69"/>
      <c r="F17" s="70"/>
      <c r="G17" s="74"/>
      <c r="H17" s="74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2"/>
        <v>0</v>
      </c>
      <c r="T17" s="24">
        <f t="shared" si="3"/>
        <v>0</v>
      </c>
      <c r="U17" s="27"/>
      <c r="V17" s="27"/>
    </row>
    <row r="18" spans="1:22" ht="15" customHeight="1" x14ac:dyDescent="0.25">
      <c r="A18" s="62"/>
      <c r="B18" s="61"/>
      <c r="C18" s="61"/>
      <c r="D18" s="26"/>
      <c r="E18" s="69"/>
      <c r="F18" s="70"/>
      <c r="G18" s="74"/>
      <c r="H18" s="74"/>
      <c r="I18" s="69"/>
      <c r="J18" s="70"/>
      <c r="K18" s="69"/>
      <c r="L18" s="70"/>
      <c r="M18" s="69"/>
      <c r="N18" s="70"/>
      <c r="O18" s="69"/>
      <c r="P18" s="70"/>
      <c r="Q18" s="67"/>
      <c r="R18" s="68"/>
      <c r="S18" s="24">
        <f t="shared" ref="S18:S19" si="4">E18+G18+I18+K18+M18+O18+Q18</f>
        <v>0</v>
      </c>
      <c r="T18" s="24">
        <f t="shared" ref="T18:T19" si="5">SUM(S18-U18-V18)</f>
        <v>0</v>
      </c>
      <c r="U18" s="27"/>
      <c r="V18" s="27"/>
    </row>
    <row r="19" spans="1:22" ht="15" customHeight="1" x14ac:dyDescent="0.25">
      <c r="A19" s="61"/>
      <c r="B19" s="61"/>
      <c r="C19" s="61"/>
      <c r="D19" s="26"/>
      <c r="E19" s="69"/>
      <c r="F19" s="70"/>
      <c r="G19" s="74"/>
      <c r="H19" s="74"/>
      <c r="I19" s="69"/>
      <c r="J19" s="70"/>
      <c r="K19" s="69"/>
      <c r="L19" s="70"/>
      <c r="M19" s="69"/>
      <c r="N19" s="70"/>
      <c r="O19" s="69"/>
      <c r="P19" s="70"/>
      <c r="Q19" s="67"/>
      <c r="R19" s="68"/>
      <c r="S19" s="24">
        <f t="shared" si="4"/>
        <v>0</v>
      </c>
      <c r="T19" s="24">
        <f t="shared" si="5"/>
        <v>0</v>
      </c>
      <c r="U19" s="27"/>
      <c r="V19" s="27"/>
    </row>
    <row r="20" spans="1:22" ht="15" customHeight="1" x14ac:dyDescent="0.25">
      <c r="A20" s="61"/>
      <c r="B20" s="61"/>
      <c r="C20" s="61"/>
      <c r="D20" s="26"/>
      <c r="E20" s="69"/>
      <c r="F20" s="70"/>
      <c r="G20" s="74"/>
      <c r="H20" s="74"/>
      <c r="I20" s="69"/>
      <c r="J20" s="70"/>
      <c r="K20" s="69"/>
      <c r="L20" s="70"/>
      <c r="M20" s="69"/>
      <c r="N20" s="70"/>
      <c r="O20" s="69"/>
      <c r="P20" s="70"/>
      <c r="Q20" s="67"/>
      <c r="R20" s="68"/>
      <c r="S20" s="24">
        <f t="shared" si="2"/>
        <v>0</v>
      </c>
      <c r="T20" s="24">
        <f t="shared" si="3"/>
        <v>0</v>
      </c>
      <c r="U20" s="27"/>
      <c r="V20" s="27"/>
    </row>
    <row r="21" spans="1:22" ht="15" customHeight="1" x14ac:dyDescent="0.25">
      <c r="A21" s="61"/>
      <c r="B21" s="61"/>
      <c r="C21" s="61"/>
      <c r="D21" s="26"/>
      <c r="E21" s="69"/>
      <c r="F21" s="70"/>
      <c r="G21" s="74"/>
      <c r="H21" s="74"/>
      <c r="I21" s="69"/>
      <c r="J21" s="70"/>
      <c r="K21" s="69"/>
      <c r="L21" s="70"/>
      <c r="M21" s="69"/>
      <c r="N21" s="70"/>
      <c r="O21" s="69"/>
      <c r="P21" s="70"/>
      <c r="Q21" s="67"/>
      <c r="R21" s="68"/>
      <c r="S21" s="24">
        <f t="shared" si="2"/>
        <v>0</v>
      </c>
      <c r="T21" s="24">
        <f t="shared" si="3"/>
        <v>0</v>
      </c>
      <c r="U21" s="27"/>
      <c r="V21" s="27"/>
    </row>
    <row r="22" spans="1:22" x14ac:dyDescent="0.25">
      <c r="A22" s="61"/>
      <c r="B22" s="61"/>
      <c r="C22" s="61"/>
      <c r="D22" s="26"/>
      <c r="E22" s="69"/>
      <c r="F22" s="70"/>
      <c r="G22" s="74"/>
      <c r="H22" s="74"/>
      <c r="I22" s="69"/>
      <c r="J22" s="70"/>
      <c r="K22" s="69"/>
      <c r="L22" s="70"/>
      <c r="M22" s="69"/>
      <c r="N22" s="70"/>
      <c r="O22" s="69"/>
      <c r="P22" s="70"/>
      <c r="Q22" s="67"/>
      <c r="R22" s="68"/>
      <c r="S22" s="24">
        <f t="shared" si="1"/>
        <v>0</v>
      </c>
      <c r="T22" s="24">
        <f t="shared" si="0"/>
        <v>0</v>
      </c>
      <c r="U22" s="27"/>
      <c r="V22" s="27"/>
    </row>
    <row r="23" spans="1:22" x14ac:dyDescent="0.25">
      <c r="A23" s="60">
        <v>3600</v>
      </c>
      <c r="B23" s="60" t="s">
        <v>95</v>
      </c>
      <c r="C23" s="60"/>
      <c r="D23" s="26" t="s">
        <v>67</v>
      </c>
      <c r="E23" s="69"/>
      <c r="F23" s="70"/>
      <c r="G23" s="69"/>
      <c r="H23" s="70"/>
      <c r="I23" s="69"/>
      <c r="J23" s="70"/>
      <c r="K23" s="69">
        <f>SUM(K6:K22)</f>
        <v>8</v>
      </c>
      <c r="L23" s="70"/>
      <c r="M23" s="69">
        <v>1.25</v>
      </c>
      <c r="N23" s="70"/>
      <c r="O23" s="69"/>
      <c r="P23" s="70"/>
      <c r="Q23" s="67"/>
      <c r="R23" s="68"/>
      <c r="S23" s="24">
        <f t="shared" si="1"/>
        <v>9.25</v>
      </c>
      <c r="T23" s="24">
        <f t="shared" si="0"/>
        <v>9.25</v>
      </c>
      <c r="U23" s="27"/>
      <c r="V23" s="27"/>
    </row>
    <row r="24" spans="1:22" x14ac:dyDescent="0.25">
      <c r="A24" s="22" t="s">
        <v>54</v>
      </c>
      <c r="B24" s="22"/>
      <c r="C24" s="22"/>
      <c r="D24" s="22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67"/>
      <c r="P24" s="68"/>
      <c r="Q24" s="67"/>
      <c r="R24" s="68"/>
      <c r="S24" s="24">
        <f t="shared" si="1"/>
        <v>0</v>
      </c>
      <c r="T24" s="24"/>
      <c r="U24" s="28"/>
      <c r="V24" s="27"/>
    </row>
    <row r="25" spans="1:22" x14ac:dyDescent="0.25">
      <c r="A25" s="22" t="s">
        <v>55</v>
      </c>
      <c r="B25" s="22"/>
      <c r="C25" s="22"/>
      <c r="D25" s="22"/>
      <c r="E25" s="69"/>
      <c r="F25" s="70"/>
      <c r="G25" s="69"/>
      <c r="H25" s="70"/>
      <c r="I25" s="69"/>
      <c r="J25" s="70"/>
      <c r="K25" s="69"/>
      <c r="L25" s="70"/>
      <c r="M25" s="69"/>
      <c r="N25" s="70"/>
      <c r="O25" s="67"/>
      <c r="P25" s="68"/>
      <c r="Q25" s="67"/>
      <c r="R25" s="68"/>
      <c r="S25" s="24">
        <f t="shared" si="1"/>
        <v>0</v>
      </c>
      <c r="T25" s="24"/>
      <c r="U25" s="28"/>
      <c r="V25" s="27"/>
    </row>
    <row r="26" spans="1:22" x14ac:dyDescent="0.25">
      <c r="A26" s="28" t="s">
        <v>11</v>
      </c>
      <c r="B26" s="28"/>
      <c r="C26" s="28"/>
      <c r="D26" s="28"/>
      <c r="E26" s="71">
        <f>SUM(E4:E25)</f>
        <v>8</v>
      </c>
      <c r="F26" s="72"/>
      <c r="G26" s="71">
        <f>SUM(G4:G25)</f>
        <v>8</v>
      </c>
      <c r="H26" s="72"/>
      <c r="I26" s="71">
        <f>SUM(I4:I25)</f>
        <v>8</v>
      </c>
      <c r="J26" s="72"/>
      <c r="K26" s="71">
        <f>SUM(K4:K25)</f>
        <v>16</v>
      </c>
      <c r="L26" s="72"/>
      <c r="M26" s="71">
        <f>SUM(M4:M25)</f>
        <v>8</v>
      </c>
      <c r="N26" s="72"/>
      <c r="O26" s="71">
        <f>SUM(O4:O25)</f>
        <v>0</v>
      </c>
      <c r="P26" s="72"/>
      <c r="Q26" s="71">
        <f>SUM(Q4:Q25)</f>
        <v>0</v>
      </c>
      <c r="R26" s="72"/>
      <c r="S26" s="24">
        <f t="shared" si="1"/>
        <v>48</v>
      </c>
      <c r="T26" s="24"/>
      <c r="U26" s="28"/>
      <c r="V26" s="27"/>
    </row>
    <row r="27" spans="1:22" x14ac:dyDescent="0.25">
      <c r="A27" s="28" t="s">
        <v>6</v>
      </c>
      <c r="B27" s="28"/>
      <c r="C27" s="28"/>
      <c r="D27" s="28"/>
      <c r="E27" s="58"/>
      <c r="F27" s="59">
        <v>8</v>
      </c>
      <c r="G27" s="58"/>
      <c r="H27" s="59">
        <v>8</v>
      </c>
      <c r="I27" s="58"/>
      <c r="J27" s="59">
        <v>8</v>
      </c>
      <c r="K27" s="58"/>
      <c r="L27" s="59">
        <v>8</v>
      </c>
      <c r="M27" s="58"/>
      <c r="N27" s="59">
        <v>8</v>
      </c>
      <c r="O27" s="58"/>
      <c r="P27" s="59"/>
      <c r="Q27" s="58"/>
      <c r="R27" s="59"/>
      <c r="S27" s="24">
        <f>SUM(E27:R27)</f>
        <v>40</v>
      </c>
      <c r="T27" s="24">
        <f>SUM(T4:T26)</f>
        <v>48</v>
      </c>
      <c r="U27" s="27"/>
      <c r="V27" s="27"/>
    </row>
    <row r="28" spans="1:22" x14ac:dyDescent="0.25">
      <c r="A28" s="28" t="s">
        <v>56</v>
      </c>
      <c r="B28" s="28"/>
      <c r="C28" s="28"/>
      <c r="D28" s="28"/>
      <c r="E28" s="29"/>
      <c r="F28" s="29">
        <f>SUM(E26)-F27</f>
        <v>0</v>
      </c>
      <c r="G28" s="29"/>
      <c r="H28" s="29">
        <f>SUM(G26)-H27</f>
        <v>0</v>
      </c>
      <c r="I28" s="29"/>
      <c r="J28" s="29">
        <f>SUM(I26)-J27</f>
        <v>0</v>
      </c>
      <c r="K28" s="29"/>
      <c r="L28" s="29">
        <f>SUM(K26)-L27</f>
        <v>8</v>
      </c>
      <c r="M28" s="29"/>
      <c r="N28" s="29">
        <f>SUM(M26)-N27</f>
        <v>0</v>
      </c>
      <c r="O28" s="29"/>
      <c r="P28" s="29">
        <f>SUM(O26)</f>
        <v>0</v>
      </c>
      <c r="Q28" s="29"/>
      <c r="R28" s="29">
        <f>SUM(Q26)</f>
        <v>0</v>
      </c>
      <c r="S28" s="27">
        <f>SUM(E28:R28)</f>
        <v>8</v>
      </c>
      <c r="T28" s="27"/>
      <c r="U28" s="27">
        <f>SUM(U4:U27)</f>
        <v>0</v>
      </c>
      <c r="V28" s="27">
        <f>SUM(V4:V27)</f>
        <v>0</v>
      </c>
    </row>
    <row r="29" spans="1:22" x14ac:dyDescent="0.25">
      <c r="I29" s="42"/>
      <c r="J29" s="42"/>
      <c r="K29" s="42"/>
      <c r="L29" s="42"/>
    </row>
    <row r="30" spans="1:22" x14ac:dyDescent="0.25">
      <c r="A30" s="2" t="s">
        <v>57</v>
      </c>
      <c r="B30" s="15"/>
    </row>
    <row r="31" spans="1:22" x14ac:dyDescent="0.25">
      <c r="A31" s="16" t="s">
        <v>6</v>
      </c>
      <c r="C31" s="37">
        <f>SUM(T27)</f>
        <v>48</v>
      </c>
      <c r="I31" s="2">
        <v>3600</v>
      </c>
    </row>
    <row r="32" spans="1:22" x14ac:dyDescent="0.25">
      <c r="A32" s="16" t="s">
        <v>44</v>
      </c>
      <c r="C32" s="37">
        <f>U28</f>
        <v>0</v>
      </c>
      <c r="D32" s="30"/>
      <c r="I32" s="41">
        <v>1.25</v>
      </c>
    </row>
    <row r="33" spans="1:9" x14ac:dyDescent="0.25">
      <c r="A33" s="16" t="s">
        <v>45</v>
      </c>
      <c r="C33" s="30">
        <f>V28</f>
        <v>0</v>
      </c>
      <c r="I33" s="42"/>
    </row>
    <row r="34" spans="1:9" x14ac:dyDescent="0.25">
      <c r="A34" s="16" t="s">
        <v>58</v>
      </c>
      <c r="C34" s="30">
        <f>S24</f>
        <v>0</v>
      </c>
      <c r="I34" s="37"/>
    </row>
    <row r="35" spans="1:9" x14ac:dyDescent="0.25">
      <c r="A35" s="16" t="s">
        <v>59</v>
      </c>
      <c r="C35" s="30">
        <f>S25</f>
        <v>0</v>
      </c>
    </row>
    <row r="36" spans="1:9" ht="16.5" thickBot="1" x14ac:dyDescent="0.3">
      <c r="A36" s="17" t="s">
        <v>11</v>
      </c>
      <c r="C36" s="36">
        <f>SUM(C31:C35)</f>
        <v>48</v>
      </c>
      <c r="E36" s="17" t="s">
        <v>60</v>
      </c>
      <c r="F36" s="17"/>
      <c r="G36" s="32">
        <f>S26-C36</f>
        <v>0</v>
      </c>
    </row>
    <row r="37" spans="1:9" ht="16.5" thickTop="1" x14ac:dyDescent="0.25">
      <c r="A37" s="16" t="s">
        <v>12</v>
      </c>
      <c r="C37" s="33">
        <v>0</v>
      </c>
      <c r="D37" s="33"/>
    </row>
    <row r="38" spans="1:9" x14ac:dyDescent="0.25">
      <c r="A38" s="16" t="s">
        <v>13</v>
      </c>
      <c r="C38" s="33">
        <v>0</v>
      </c>
      <c r="D38" s="33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9.15</v>
      </c>
      <c r="H3" s="51">
        <v>16.3</v>
      </c>
      <c r="I3" s="56"/>
      <c r="J3" s="56"/>
      <c r="K3" s="51">
        <v>8</v>
      </c>
      <c r="L3" s="51">
        <v>16.3</v>
      </c>
      <c r="M3" s="51">
        <v>8</v>
      </c>
      <c r="N3" s="51">
        <v>16.3</v>
      </c>
      <c r="O3" s="51"/>
      <c r="P3" s="47"/>
      <c r="Q3" s="63"/>
      <c r="R3" s="63"/>
      <c r="S3" s="24"/>
      <c r="T3" s="24"/>
      <c r="U3" s="25"/>
      <c r="V3" s="25"/>
    </row>
    <row r="4" spans="1:22" x14ac:dyDescent="0.25">
      <c r="A4" s="61">
        <v>6538</v>
      </c>
      <c r="B4" s="66" t="s">
        <v>94</v>
      </c>
      <c r="C4" s="61">
        <v>7</v>
      </c>
      <c r="D4" s="35" t="s">
        <v>50</v>
      </c>
      <c r="E4" s="69">
        <v>5.75</v>
      </c>
      <c r="F4" s="70"/>
      <c r="G4" s="69"/>
      <c r="H4" s="70"/>
      <c r="I4" s="77"/>
      <c r="J4" s="78"/>
      <c r="K4" s="69"/>
      <c r="L4" s="70"/>
      <c r="M4" s="69"/>
      <c r="N4" s="70"/>
      <c r="O4" s="69"/>
      <c r="P4" s="70"/>
      <c r="Q4" s="67"/>
      <c r="R4" s="68"/>
      <c r="S4" s="24">
        <f t="shared" ref="S4" si="0">E4+G4+I4+K4+M4+O4+Q4</f>
        <v>5.75</v>
      </c>
      <c r="T4" s="24">
        <f t="shared" ref="T4" si="1">SUM(S4-U4-V4)</f>
        <v>5.75</v>
      </c>
      <c r="U4" s="27"/>
      <c r="V4" s="27"/>
    </row>
    <row r="5" spans="1:22" x14ac:dyDescent="0.25">
      <c r="A5" s="61">
        <v>6519</v>
      </c>
      <c r="B5" s="66" t="s">
        <v>96</v>
      </c>
      <c r="C5" s="61">
        <v>105</v>
      </c>
      <c r="D5" s="35" t="s">
        <v>61</v>
      </c>
      <c r="E5" s="74"/>
      <c r="F5" s="74"/>
      <c r="G5" s="74">
        <v>6.75</v>
      </c>
      <c r="H5" s="74"/>
      <c r="I5" s="79"/>
      <c r="J5" s="79"/>
      <c r="K5" s="74"/>
      <c r="L5" s="74"/>
      <c r="M5" s="74"/>
      <c r="N5" s="74"/>
      <c r="O5" s="69"/>
      <c r="P5" s="70"/>
      <c r="Q5" s="67"/>
      <c r="R5" s="68"/>
      <c r="S5" s="24">
        <f t="shared" ref="S5:S23" si="2">E5+G5+I5+K5+M5+O5+Q5</f>
        <v>6.75</v>
      </c>
      <c r="T5" s="24">
        <f t="shared" ref="T5:T20" si="3">SUM(S5-U5-V5)</f>
        <v>6.75</v>
      </c>
      <c r="U5" s="27"/>
      <c r="V5" s="27"/>
    </row>
    <row r="6" spans="1:22" x14ac:dyDescent="0.25">
      <c r="A6" s="61">
        <v>6519</v>
      </c>
      <c r="B6" s="66" t="s">
        <v>96</v>
      </c>
      <c r="C6" s="61">
        <v>105</v>
      </c>
      <c r="D6" s="35" t="s">
        <v>61</v>
      </c>
      <c r="E6" s="74">
        <v>0.5</v>
      </c>
      <c r="F6" s="74"/>
      <c r="G6" s="74"/>
      <c r="H6" s="74"/>
      <c r="I6" s="79"/>
      <c r="J6" s="79"/>
      <c r="K6" s="74"/>
      <c r="L6" s="74"/>
      <c r="M6" s="69"/>
      <c r="N6" s="70"/>
      <c r="O6" s="69"/>
      <c r="P6" s="70"/>
      <c r="Q6" s="67"/>
      <c r="R6" s="68"/>
      <c r="S6" s="24">
        <f t="shared" si="2"/>
        <v>0.5</v>
      </c>
      <c r="T6" s="24">
        <f t="shared" si="3"/>
        <v>0.5</v>
      </c>
      <c r="U6" s="27"/>
      <c r="V6" s="27"/>
    </row>
    <row r="7" spans="1:22" x14ac:dyDescent="0.25">
      <c r="A7" s="61">
        <v>6519</v>
      </c>
      <c r="B7" s="66" t="s">
        <v>96</v>
      </c>
      <c r="C7" s="61">
        <v>91</v>
      </c>
      <c r="D7" s="35" t="s">
        <v>61</v>
      </c>
      <c r="E7" s="74">
        <v>0.5</v>
      </c>
      <c r="F7" s="74"/>
      <c r="G7" s="74"/>
      <c r="H7" s="74"/>
      <c r="I7" s="79"/>
      <c r="J7" s="79"/>
      <c r="K7" s="74"/>
      <c r="L7" s="74"/>
      <c r="M7" s="69"/>
      <c r="N7" s="70"/>
      <c r="O7" s="69"/>
      <c r="P7" s="70"/>
      <c r="Q7" s="67"/>
      <c r="R7" s="68"/>
      <c r="S7" s="24">
        <f t="shared" si="2"/>
        <v>0.5</v>
      </c>
      <c r="T7" s="24">
        <f t="shared" si="3"/>
        <v>0.5</v>
      </c>
      <c r="U7" s="27"/>
      <c r="V7" s="27"/>
    </row>
    <row r="8" spans="1:22" x14ac:dyDescent="0.25">
      <c r="A8" s="61">
        <v>6418</v>
      </c>
      <c r="B8" s="66" t="s">
        <v>99</v>
      </c>
      <c r="C8" s="61">
        <v>7</v>
      </c>
      <c r="D8" s="35" t="s">
        <v>69</v>
      </c>
      <c r="E8" s="74"/>
      <c r="F8" s="74"/>
      <c r="G8" s="74"/>
      <c r="H8" s="74"/>
      <c r="I8" s="79"/>
      <c r="J8" s="79"/>
      <c r="K8" s="74">
        <v>1.25</v>
      </c>
      <c r="L8" s="74"/>
      <c r="M8" s="69"/>
      <c r="N8" s="70"/>
      <c r="O8" s="69"/>
      <c r="P8" s="70"/>
      <c r="Q8" s="67"/>
      <c r="R8" s="68"/>
      <c r="S8" s="24">
        <f t="shared" si="2"/>
        <v>1.25</v>
      </c>
      <c r="T8" s="24">
        <f t="shared" si="3"/>
        <v>1.25</v>
      </c>
      <c r="U8" s="27"/>
      <c r="V8" s="27"/>
    </row>
    <row r="9" spans="1:22" x14ac:dyDescent="0.25">
      <c r="A9" s="61"/>
      <c r="B9" s="45"/>
      <c r="C9" s="61"/>
      <c r="D9" s="26"/>
      <c r="E9" s="69"/>
      <c r="F9" s="70"/>
      <c r="G9" s="69"/>
      <c r="H9" s="70"/>
      <c r="I9" s="77"/>
      <c r="J9" s="78"/>
      <c r="K9" s="69"/>
      <c r="L9" s="70"/>
      <c r="M9" s="69"/>
      <c r="N9" s="70"/>
      <c r="O9" s="69"/>
      <c r="P9" s="70"/>
      <c r="Q9" s="67"/>
      <c r="R9" s="68"/>
      <c r="S9" s="24">
        <f t="shared" si="2"/>
        <v>0</v>
      </c>
      <c r="T9" s="24">
        <f t="shared" si="3"/>
        <v>0</v>
      </c>
      <c r="U9" s="27"/>
      <c r="V9" s="27"/>
    </row>
    <row r="10" spans="1:22" x14ac:dyDescent="0.25">
      <c r="A10" s="61"/>
      <c r="B10" s="61"/>
      <c r="C10" s="61"/>
      <c r="D10" s="26"/>
      <c r="E10" s="69"/>
      <c r="F10" s="70"/>
      <c r="G10" s="69"/>
      <c r="H10" s="70"/>
      <c r="I10" s="77"/>
      <c r="J10" s="78"/>
      <c r="K10" s="69"/>
      <c r="L10" s="70"/>
      <c r="M10" s="69"/>
      <c r="N10" s="70"/>
      <c r="O10" s="69"/>
      <c r="P10" s="70"/>
      <c r="Q10" s="67"/>
      <c r="R10" s="68"/>
      <c r="S10" s="24">
        <f t="shared" si="2"/>
        <v>0</v>
      </c>
      <c r="T10" s="24">
        <f t="shared" si="3"/>
        <v>0</v>
      </c>
      <c r="U10" s="27"/>
      <c r="V10" s="27"/>
    </row>
    <row r="11" spans="1:22" x14ac:dyDescent="0.25">
      <c r="A11" s="61"/>
      <c r="B11" s="61"/>
      <c r="C11" s="61"/>
      <c r="D11" s="26"/>
      <c r="E11" s="69"/>
      <c r="F11" s="70"/>
      <c r="G11" s="69"/>
      <c r="H11" s="70"/>
      <c r="I11" s="77"/>
      <c r="J11" s="78"/>
      <c r="K11" s="69"/>
      <c r="L11" s="70"/>
      <c r="M11" s="69"/>
      <c r="N11" s="70"/>
      <c r="O11" s="69"/>
      <c r="P11" s="70"/>
      <c r="Q11" s="67"/>
      <c r="R11" s="68"/>
      <c r="S11" s="24">
        <f t="shared" si="2"/>
        <v>0</v>
      </c>
      <c r="T11" s="24">
        <f t="shared" si="3"/>
        <v>0</v>
      </c>
      <c r="U11" s="27"/>
      <c r="V11" s="27"/>
    </row>
    <row r="12" spans="1:22" x14ac:dyDescent="0.25">
      <c r="A12" s="61"/>
      <c r="B12" s="45"/>
      <c r="C12" s="61"/>
      <c r="D12" s="35"/>
      <c r="E12" s="69"/>
      <c r="F12" s="70"/>
      <c r="G12" s="69"/>
      <c r="H12" s="70"/>
      <c r="I12" s="77"/>
      <c r="J12" s="78"/>
      <c r="K12" s="69"/>
      <c r="L12" s="70"/>
      <c r="M12" s="69"/>
      <c r="N12" s="70"/>
      <c r="O12" s="69"/>
      <c r="P12" s="70"/>
      <c r="Q12" s="67"/>
      <c r="R12" s="68"/>
      <c r="S12" s="24">
        <f t="shared" si="2"/>
        <v>0</v>
      </c>
      <c r="T12" s="24">
        <f t="shared" si="3"/>
        <v>0</v>
      </c>
      <c r="U12" s="27"/>
      <c r="V12" s="27"/>
    </row>
    <row r="13" spans="1:22" x14ac:dyDescent="0.25">
      <c r="A13" s="61"/>
      <c r="B13" s="45"/>
      <c r="C13" s="61"/>
      <c r="D13" s="35"/>
      <c r="E13" s="69"/>
      <c r="F13" s="70"/>
      <c r="G13" s="69"/>
      <c r="H13" s="70"/>
      <c r="I13" s="77"/>
      <c r="J13" s="78"/>
      <c r="K13" s="69"/>
      <c r="L13" s="70"/>
      <c r="M13" s="69"/>
      <c r="N13" s="70"/>
      <c r="O13" s="69"/>
      <c r="P13" s="70"/>
      <c r="Q13" s="67"/>
      <c r="R13" s="68"/>
      <c r="S13" s="24">
        <f t="shared" si="2"/>
        <v>0</v>
      </c>
      <c r="T13" s="24">
        <f t="shared" si="3"/>
        <v>0</v>
      </c>
      <c r="U13" s="27"/>
      <c r="V13" s="27"/>
    </row>
    <row r="14" spans="1:22" x14ac:dyDescent="0.25">
      <c r="A14" s="61"/>
      <c r="B14" s="61"/>
      <c r="C14" s="61"/>
      <c r="D14" s="26"/>
      <c r="E14" s="69"/>
      <c r="F14" s="70"/>
      <c r="G14" s="69"/>
      <c r="H14" s="70"/>
      <c r="I14" s="77"/>
      <c r="J14" s="78"/>
      <c r="K14" s="69"/>
      <c r="L14" s="70"/>
      <c r="M14" s="69"/>
      <c r="N14" s="70"/>
      <c r="O14" s="69"/>
      <c r="P14" s="70"/>
      <c r="Q14" s="67"/>
      <c r="R14" s="68"/>
      <c r="S14" s="24">
        <f t="shared" si="2"/>
        <v>0</v>
      </c>
      <c r="T14" s="24">
        <f t="shared" si="3"/>
        <v>0</v>
      </c>
      <c r="U14" s="27"/>
      <c r="V14" s="27"/>
    </row>
    <row r="15" spans="1:22" x14ac:dyDescent="0.25">
      <c r="A15" s="60"/>
      <c r="B15" s="60"/>
      <c r="C15" s="60"/>
      <c r="D15" s="26"/>
      <c r="E15" s="69"/>
      <c r="F15" s="70"/>
      <c r="G15" s="69"/>
      <c r="H15" s="70"/>
      <c r="I15" s="77"/>
      <c r="J15" s="78"/>
      <c r="K15" s="69"/>
      <c r="L15" s="70"/>
      <c r="M15" s="69"/>
      <c r="N15" s="70"/>
      <c r="O15" s="69"/>
      <c r="P15" s="70"/>
      <c r="Q15" s="67"/>
      <c r="R15" s="68"/>
      <c r="S15" s="24">
        <f t="shared" si="2"/>
        <v>0</v>
      </c>
      <c r="T15" s="24">
        <f t="shared" si="3"/>
        <v>0</v>
      </c>
      <c r="U15" s="27"/>
      <c r="V15" s="27"/>
    </row>
    <row r="16" spans="1:22" x14ac:dyDescent="0.25">
      <c r="A16" s="61"/>
      <c r="B16" s="45"/>
      <c r="C16" s="61"/>
      <c r="D16" s="35"/>
      <c r="E16" s="69"/>
      <c r="F16" s="70"/>
      <c r="G16" s="69"/>
      <c r="H16" s="70"/>
      <c r="I16" s="77"/>
      <c r="J16" s="78"/>
      <c r="K16" s="69"/>
      <c r="L16" s="70"/>
      <c r="M16" s="69"/>
      <c r="N16" s="70"/>
      <c r="O16" s="69"/>
      <c r="P16" s="70"/>
      <c r="Q16" s="67"/>
      <c r="R16" s="68"/>
      <c r="S16" s="24">
        <f>E16+G16+I16+K16+M16+O16+Q16</f>
        <v>0</v>
      </c>
      <c r="T16" s="24">
        <f>SUM(S16-U16-V16)</f>
        <v>0</v>
      </c>
      <c r="U16" s="27"/>
      <c r="V16" s="27"/>
    </row>
    <row r="17" spans="1:22" x14ac:dyDescent="0.25">
      <c r="A17" s="60">
        <v>3600</v>
      </c>
      <c r="B17" s="60" t="s">
        <v>95</v>
      </c>
      <c r="C17" s="60"/>
      <c r="D17" s="22" t="s">
        <v>70</v>
      </c>
      <c r="E17" s="69"/>
      <c r="F17" s="70"/>
      <c r="G17" s="69"/>
      <c r="H17" s="70"/>
      <c r="I17" s="77"/>
      <c r="J17" s="78"/>
      <c r="K17" s="69">
        <v>0.75</v>
      </c>
      <c r="L17" s="70"/>
      <c r="M17" s="69"/>
      <c r="N17" s="70"/>
      <c r="O17" s="69"/>
      <c r="P17" s="70"/>
      <c r="Q17" s="67"/>
      <c r="R17" s="68"/>
      <c r="S17" s="24">
        <f t="shared" si="2"/>
        <v>0.75</v>
      </c>
      <c r="T17" s="24">
        <f t="shared" si="3"/>
        <v>0.75</v>
      </c>
      <c r="U17" s="27"/>
      <c r="V17" s="27"/>
    </row>
    <row r="18" spans="1:22" x14ac:dyDescent="0.25">
      <c r="A18" s="61">
        <v>3601</v>
      </c>
      <c r="B18" s="61" t="s">
        <v>100</v>
      </c>
      <c r="C18" s="61"/>
      <c r="D18" s="26" t="s">
        <v>71</v>
      </c>
      <c r="E18" s="69"/>
      <c r="F18" s="70"/>
      <c r="G18" s="69"/>
      <c r="H18" s="70"/>
      <c r="I18" s="77"/>
      <c r="J18" s="78"/>
      <c r="K18" s="69">
        <v>6</v>
      </c>
      <c r="L18" s="70"/>
      <c r="M18" s="69">
        <v>6.75</v>
      </c>
      <c r="N18" s="70"/>
      <c r="O18" s="69"/>
      <c r="P18" s="70"/>
      <c r="Q18" s="67"/>
      <c r="R18" s="68"/>
      <c r="S18" s="24">
        <f t="shared" si="2"/>
        <v>12.75</v>
      </c>
      <c r="T18" s="24">
        <f t="shared" si="3"/>
        <v>12.75</v>
      </c>
      <c r="U18" s="27"/>
      <c r="V18" s="27"/>
    </row>
    <row r="19" spans="1:22" x14ac:dyDescent="0.25">
      <c r="A19" s="60">
        <v>3600</v>
      </c>
      <c r="B19" s="60" t="s">
        <v>95</v>
      </c>
      <c r="C19" s="60"/>
      <c r="D19" s="35" t="s">
        <v>72</v>
      </c>
      <c r="E19" s="69">
        <v>1.25</v>
      </c>
      <c r="F19" s="70"/>
      <c r="G19" s="74"/>
      <c r="H19" s="74"/>
      <c r="I19" s="77"/>
      <c r="J19" s="78"/>
      <c r="K19" s="69"/>
      <c r="L19" s="70"/>
      <c r="M19" s="69">
        <v>1.25</v>
      </c>
      <c r="N19" s="70"/>
      <c r="O19" s="69"/>
      <c r="P19" s="70"/>
      <c r="Q19" s="67"/>
      <c r="R19" s="68"/>
      <c r="S19" s="24">
        <f t="shared" si="2"/>
        <v>2.5</v>
      </c>
      <c r="T19" s="24">
        <f t="shared" si="3"/>
        <v>2.5</v>
      </c>
      <c r="U19" s="27"/>
      <c r="V19" s="27"/>
    </row>
    <row r="20" spans="1:22" x14ac:dyDescent="0.25">
      <c r="A20" s="60"/>
      <c r="B20" s="60"/>
      <c r="C20" s="60"/>
      <c r="D20" s="26"/>
      <c r="E20" s="69"/>
      <c r="F20" s="70"/>
      <c r="G20" s="69"/>
      <c r="H20" s="70"/>
      <c r="I20" s="77"/>
      <c r="J20" s="78"/>
      <c r="K20" s="69"/>
      <c r="L20" s="70"/>
      <c r="M20" s="69"/>
      <c r="N20" s="70"/>
      <c r="O20" s="69"/>
      <c r="P20" s="70"/>
      <c r="Q20" s="67"/>
      <c r="R20" s="68"/>
      <c r="S20" s="24">
        <f t="shared" si="2"/>
        <v>0</v>
      </c>
      <c r="T20" s="24">
        <f t="shared" si="3"/>
        <v>0</v>
      </c>
      <c r="U20" s="27"/>
      <c r="V20" s="27"/>
    </row>
    <row r="21" spans="1:22" x14ac:dyDescent="0.25">
      <c r="A21" s="22" t="s">
        <v>54</v>
      </c>
      <c r="B21" s="22"/>
      <c r="C21" s="22"/>
      <c r="D21" s="22"/>
      <c r="E21" s="69"/>
      <c r="F21" s="70"/>
      <c r="G21" s="69"/>
      <c r="H21" s="70"/>
      <c r="I21" s="77">
        <v>8</v>
      </c>
      <c r="J21" s="78"/>
      <c r="K21" s="69"/>
      <c r="L21" s="70"/>
      <c r="M21" s="69"/>
      <c r="N21" s="70"/>
      <c r="O21" s="67"/>
      <c r="P21" s="68"/>
      <c r="Q21" s="67"/>
      <c r="R21" s="68"/>
      <c r="S21" s="24">
        <f t="shared" si="2"/>
        <v>8</v>
      </c>
      <c r="T21" s="24"/>
      <c r="U21" s="28"/>
      <c r="V21" s="27"/>
    </row>
    <row r="22" spans="1:22" x14ac:dyDescent="0.25">
      <c r="A22" s="22" t="s">
        <v>55</v>
      </c>
      <c r="B22" s="22"/>
      <c r="C22" s="22"/>
      <c r="D22" s="22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7"/>
      <c r="P22" s="68"/>
      <c r="Q22" s="67"/>
      <c r="R22" s="68"/>
      <c r="S22" s="24">
        <f t="shared" si="2"/>
        <v>0</v>
      </c>
      <c r="T22" s="24"/>
      <c r="U22" s="28"/>
      <c r="V22" s="27"/>
    </row>
    <row r="23" spans="1:22" x14ac:dyDescent="0.25">
      <c r="A23" s="28" t="s">
        <v>11</v>
      </c>
      <c r="B23" s="28"/>
      <c r="C23" s="28"/>
      <c r="D23" s="28"/>
      <c r="E23" s="71">
        <f>SUM(E4:E22)</f>
        <v>8</v>
      </c>
      <c r="F23" s="72"/>
      <c r="G23" s="71">
        <f>SUM(G4:G22)</f>
        <v>6.75</v>
      </c>
      <c r="H23" s="72"/>
      <c r="I23" s="71">
        <f>SUM(I4:I22)</f>
        <v>8</v>
      </c>
      <c r="J23" s="72"/>
      <c r="K23" s="71">
        <f>SUM(K6:K22)</f>
        <v>8</v>
      </c>
      <c r="L23" s="72"/>
      <c r="M23" s="71">
        <f>SUM(M4:M22)</f>
        <v>8</v>
      </c>
      <c r="N23" s="72"/>
      <c r="O23" s="71">
        <f>SUM(O4:O22)</f>
        <v>0</v>
      </c>
      <c r="P23" s="72"/>
      <c r="Q23" s="71">
        <f>SUM(Q4:Q22)</f>
        <v>0</v>
      </c>
      <c r="R23" s="72"/>
      <c r="S23" s="24">
        <f t="shared" si="2"/>
        <v>38.75</v>
      </c>
      <c r="T23" s="24"/>
      <c r="U23" s="28"/>
      <c r="V23" s="27"/>
    </row>
    <row r="24" spans="1:22" x14ac:dyDescent="0.25">
      <c r="A24" s="28" t="s">
        <v>6</v>
      </c>
      <c r="B24" s="28"/>
      <c r="C24" s="28"/>
      <c r="D24" s="28"/>
      <c r="E24" s="58"/>
      <c r="F24" s="59">
        <v>8</v>
      </c>
      <c r="G24" s="58"/>
      <c r="H24" s="59">
        <v>8</v>
      </c>
      <c r="I24" s="58"/>
      <c r="J24" s="59">
        <v>8</v>
      </c>
      <c r="K24" s="58"/>
      <c r="L24" s="59">
        <v>8</v>
      </c>
      <c r="M24" s="58"/>
      <c r="N24" s="59">
        <v>8</v>
      </c>
      <c r="O24" s="58"/>
      <c r="P24" s="59"/>
      <c r="Q24" s="58"/>
      <c r="R24" s="59"/>
      <c r="S24" s="24">
        <f>SUM(E24:R24)</f>
        <v>40</v>
      </c>
      <c r="T24" s="24">
        <f>SUM(T4:T23)</f>
        <v>30.75</v>
      </c>
      <c r="U24" s="27"/>
      <c r="V24" s="27"/>
    </row>
    <row r="25" spans="1:22" x14ac:dyDescent="0.25">
      <c r="A25" s="28" t="s">
        <v>56</v>
      </c>
      <c r="B25" s="28"/>
      <c r="C25" s="28"/>
      <c r="D25" s="28"/>
      <c r="E25" s="29"/>
      <c r="F25" s="29">
        <f>SUM(E23)-F24</f>
        <v>0</v>
      </c>
      <c r="G25" s="29"/>
      <c r="H25" s="29">
        <f>SUM(G23)-H24</f>
        <v>-1.25</v>
      </c>
      <c r="I25" s="29"/>
      <c r="J25" s="29">
        <f>SUM(I23)-J24</f>
        <v>0</v>
      </c>
      <c r="K25" s="29"/>
      <c r="L25" s="29">
        <f>SUM(K23)-L24</f>
        <v>0</v>
      </c>
      <c r="M25" s="29"/>
      <c r="N25" s="29">
        <f>SUM(M23)-N24</f>
        <v>0</v>
      </c>
      <c r="O25" s="29"/>
      <c r="P25" s="29">
        <f>SUM(O23)</f>
        <v>0</v>
      </c>
      <c r="Q25" s="29"/>
      <c r="R25" s="29">
        <f>SUM(Q23)</f>
        <v>0</v>
      </c>
      <c r="S25" s="27">
        <f>SUM(E25:R25)</f>
        <v>-1.25</v>
      </c>
      <c r="T25" s="27"/>
      <c r="U25" s="27">
        <f>SUM(U4:U24)</f>
        <v>0</v>
      </c>
      <c r="V25" s="27">
        <f>SUM(V4:V24)</f>
        <v>0</v>
      </c>
    </row>
    <row r="27" spans="1:22" x14ac:dyDescent="0.25">
      <c r="A27" s="2" t="s">
        <v>57</v>
      </c>
      <c r="B27" s="15"/>
    </row>
    <row r="28" spans="1:22" x14ac:dyDescent="0.25">
      <c r="A28" s="16" t="s">
        <v>6</v>
      </c>
      <c r="C28" s="37">
        <f>SUM(T24)</f>
        <v>30.75</v>
      </c>
      <c r="I28" s="2">
        <v>3600</v>
      </c>
    </row>
    <row r="29" spans="1:22" x14ac:dyDescent="0.25">
      <c r="A29" s="16" t="s">
        <v>44</v>
      </c>
      <c r="C29" s="37">
        <f>U25</f>
        <v>0</v>
      </c>
      <c r="D29" s="30"/>
      <c r="I29" s="41">
        <v>16</v>
      </c>
    </row>
    <row r="30" spans="1:22" x14ac:dyDescent="0.25">
      <c r="A30" s="16" t="s">
        <v>45</v>
      </c>
      <c r="C30" s="30">
        <f>V25</f>
        <v>0</v>
      </c>
      <c r="I30" s="42"/>
    </row>
    <row r="31" spans="1:22" x14ac:dyDescent="0.25">
      <c r="A31" s="16" t="s">
        <v>58</v>
      </c>
      <c r="C31" s="30">
        <f>S21</f>
        <v>8</v>
      </c>
      <c r="I31" s="37"/>
    </row>
    <row r="32" spans="1:22" x14ac:dyDescent="0.25">
      <c r="A32" s="16" t="s">
        <v>59</v>
      </c>
      <c r="C32" s="30">
        <f>S22</f>
        <v>0</v>
      </c>
    </row>
    <row r="33" spans="1:7" ht="16.5" thickBot="1" x14ac:dyDescent="0.3">
      <c r="A33" s="17" t="s">
        <v>11</v>
      </c>
      <c r="C33" s="36">
        <f>SUM(C28:C32)</f>
        <v>38.75</v>
      </c>
      <c r="E33" s="17" t="s">
        <v>60</v>
      </c>
      <c r="F33" s="17"/>
      <c r="G33" s="32">
        <f>S23-C33</f>
        <v>0</v>
      </c>
    </row>
    <row r="34" spans="1:7" ht="16.5" thickTop="1" x14ac:dyDescent="0.25">
      <c r="A34" s="16" t="s">
        <v>12</v>
      </c>
      <c r="C34" s="33">
        <v>0</v>
      </c>
      <c r="D34" s="33"/>
    </row>
    <row r="35" spans="1:7" x14ac:dyDescent="0.25">
      <c r="A35" s="16" t="s">
        <v>13</v>
      </c>
      <c r="C35" s="33">
        <v>0</v>
      </c>
      <c r="D35" s="33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19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63"/>
      <c r="P3" s="63"/>
      <c r="Q3" s="63"/>
      <c r="R3" s="63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61">
        <v>67</v>
      </c>
      <c r="D4" s="35" t="s">
        <v>61</v>
      </c>
      <c r="E4" s="74">
        <v>8</v>
      </c>
      <c r="F4" s="74"/>
      <c r="G4" s="74">
        <v>8</v>
      </c>
      <c r="H4" s="74"/>
      <c r="I4" s="74">
        <v>8</v>
      </c>
      <c r="J4" s="74"/>
      <c r="K4" s="74">
        <v>8</v>
      </c>
      <c r="L4" s="74"/>
      <c r="M4" s="74">
        <v>1.5</v>
      </c>
      <c r="N4" s="74"/>
      <c r="O4" s="69"/>
      <c r="P4" s="70"/>
      <c r="Q4" s="67"/>
      <c r="R4" s="68"/>
      <c r="S4" s="24">
        <f t="shared" ref="S4" si="0">E4+G4+I4+K4+M4+O4+Q4</f>
        <v>33.5</v>
      </c>
      <c r="T4" s="24">
        <f t="shared" ref="T4" si="1">SUM(S4-U4-V4)</f>
        <v>33.5</v>
      </c>
      <c r="U4" s="27"/>
      <c r="V4" s="27"/>
    </row>
    <row r="5" spans="1:22" x14ac:dyDescent="0.25">
      <c r="A5" s="61">
        <v>6607</v>
      </c>
      <c r="B5" s="66" t="s">
        <v>98</v>
      </c>
      <c r="C5" s="61" t="s">
        <v>64</v>
      </c>
      <c r="D5" s="35" t="s">
        <v>65</v>
      </c>
      <c r="E5" s="74"/>
      <c r="F5" s="74"/>
      <c r="G5" s="74"/>
      <c r="H5" s="74"/>
      <c r="I5" s="74"/>
      <c r="J5" s="74"/>
      <c r="K5" s="74"/>
      <c r="L5" s="74"/>
      <c r="M5" s="74">
        <v>6.5</v>
      </c>
      <c r="N5" s="74"/>
      <c r="O5" s="69"/>
      <c r="P5" s="70"/>
      <c r="Q5" s="67"/>
      <c r="R5" s="68"/>
      <c r="S5" s="24">
        <f t="shared" ref="S5:S20" si="2">E5+G5+I5+K5+M5+O5+Q5</f>
        <v>6.5</v>
      </c>
      <c r="T5" s="24">
        <f t="shared" ref="T5:T17" si="3">SUM(S5-U5-V5)</f>
        <v>6.5</v>
      </c>
      <c r="U5" s="27"/>
      <c r="V5" s="27"/>
    </row>
    <row r="6" spans="1:22" x14ac:dyDescent="0.25">
      <c r="A6" s="61"/>
      <c r="B6" s="45"/>
      <c r="C6" s="61"/>
      <c r="D6" s="35"/>
      <c r="E6" s="74"/>
      <c r="F6" s="74"/>
      <c r="G6" s="74"/>
      <c r="H6" s="74"/>
      <c r="I6" s="76"/>
      <c r="J6" s="70"/>
      <c r="K6" s="76"/>
      <c r="L6" s="70"/>
      <c r="M6" s="76"/>
      <c r="N6" s="70"/>
      <c r="O6" s="69"/>
      <c r="P6" s="70"/>
      <c r="Q6" s="67"/>
      <c r="R6" s="68"/>
      <c r="S6" s="24">
        <f t="shared" si="2"/>
        <v>0</v>
      </c>
      <c r="T6" s="24">
        <f t="shared" si="3"/>
        <v>0</v>
      </c>
      <c r="U6" s="27"/>
      <c r="V6" s="27"/>
    </row>
    <row r="7" spans="1:22" x14ac:dyDescent="0.25">
      <c r="A7" s="61"/>
      <c r="B7" s="45"/>
      <c r="C7" s="61"/>
      <c r="D7" s="35"/>
      <c r="E7" s="74"/>
      <c r="F7" s="74"/>
      <c r="G7" s="74"/>
      <c r="H7" s="74"/>
      <c r="I7" s="76"/>
      <c r="J7" s="70"/>
      <c r="K7" s="69"/>
      <c r="L7" s="70"/>
      <c r="M7" s="69"/>
      <c r="N7" s="70"/>
      <c r="O7" s="69"/>
      <c r="P7" s="70"/>
      <c r="Q7" s="67"/>
      <c r="R7" s="68"/>
      <c r="S7" s="24">
        <f t="shared" ref="S7" si="4">E7+G7+I7+K7+M7+O7+Q7</f>
        <v>0</v>
      </c>
      <c r="T7" s="24">
        <f t="shared" ref="T7" si="5">SUM(S7-U7-V7)</f>
        <v>0</v>
      </c>
      <c r="U7" s="27"/>
      <c r="V7" s="27"/>
    </row>
    <row r="8" spans="1:22" x14ac:dyDescent="0.25">
      <c r="A8" s="61"/>
      <c r="B8" s="45"/>
      <c r="C8" s="61"/>
      <c r="D8" s="35"/>
      <c r="E8" s="74"/>
      <c r="F8" s="74"/>
      <c r="G8" s="74"/>
      <c r="H8" s="74"/>
      <c r="I8" s="76"/>
      <c r="J8" s="70"/>
      <c r="K8" s="76"/>
      <c r="L8" s="70"/>
      <c r="M8" s="76"/>
      <c r="N8" s="70"/>
      <c r="O8" s="69"/>
      <c r="P8" s="70"/>
      <c r="Q8" s="67"/>
      <c r="R8" s="68"/>
      <c r="S8" s="24">
        <f t="shared" ref="S8" si="6">E8+G8+I8+K8+M8+O8+Q8</f>
        <v>0</v>
      </c>
      <c r="T8" s="24">
        <f t="shared" ref="T8" si="7">SUM(S8-U8-V8)</f>
        <v>0</v>
      </c>
      <c r="U8" s="27"/>
      <c r="V8" s="27"/>
    </row>
    <row r="9" spans="1:22" x14ac:dyDescent="0.25">
      <c r="A9" s="61"/>
      <c r="B9" s="45"/>
      <c r="C9" s="61"/>
      <c r="D9" s="35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2"/>
        <v>0</v>
      </c>
      <c r="T9" s="24">
        <f t="shared" si="3"/>
        <v>0</v>
      </c>
      <c r="U9" s="27"/>
      <c r="V9" s="27"/>
    </row>
    <row r="10" spans="1:22" x14ac:dyDescent="0.25">
      <c r="A10" s="61"/>
      <c r="B10" s="61"/>
      <c r="C10" s="61"/>
      <c r="D10" s="35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2"/>
        <v>0</v>
      </c>
      <c r="T10" s="24">
        <f t="shared" si="3"/>
        <v>0</v>
      </c>
      <c r="U10" s="27"/>
      <c r="V10" s="27"/>
    </row>
    <row r="11" spans="1:22" x14ac:dyDescent="0.25">
      <c r="A11" s="61"/>
      <c r="B11" s="45"/>
      <c r="C11" s="61"/>
      <c r="D11" s="35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2"/>
        <v>0</v>
      </c>
      <c r="T11" s="24">
        <f t="shared" si="3"/>
        <v>0</v>
      </c>
      <c r="U11" s="27"/>
      <c r="V11" s="27"/>
    </row>
    <row r="12" spans="1:22" x14ac:dyDescent="0.25">
      <c r="A12" s="61"/>
      <c r="B12" s="45"/>
      <c r="C12" s="61"/>
      <c r="D12" s="35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2"/>
        <v>0</v>
      </c>
      <c r="T12" s="24">
        <f t="shared" si="3"/>
        <v>0</v>
      </c>
      <c r="U12" s="27"/>
      <c r="V12" s="27"/>
    </row>
    <row r="13" spans="1:22" x14ac:dyDescent="0.25">
      <c r="A13" s="61"/>
      <c r="B13" s="61"/>
      <c r="C13" s="61"/>
      <c r="D13" s="35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>E13+G13+I13+K13+M13+O13+Q13</f>
        <v>0</v>
      </c>
      <c r="T13" s="24">
        <f>SUM(S13-U13-V13)</f>
        <v>0</v>
      </c>
      <c r="U13" s="27"/>
      <c r="V13" s="27"/>
    </row>
    <row r="14" spans="1:22" x14ac:dyDescent="0.25">
      <c r="A14" s="62"/>
      <c r="B14" s="61"/>
      <c r="C14" s="61"/>
      <c r="D14" s="26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2"/>
        <v>0</v>
      </c>
      <c r="T14" s="24">
        <f t="shared" si="3"/>
        <v>0</v>
      </c>
      <c r="U14" s="27"/>
      <c r="V14" s="27"/>
    </row>
    <row r="15" spans="1:22" x14ac:dyDescent="0.25">
      <c r="A15" s="61"/>
      <c r="B15" s="61"/>
      <c r="C15" s="61"/>
      <c r="D15" s="26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2"/>
        <v>0</v>
      </c>
      <c r="T15" s="24">
        <f t="shared" si="3"/>
        <v>0</v>
      </c>
      <c r="U15" s="27"/>
      <c r="V15" s="27"/>
    </row>
    <row r="16" spans="1:22" x14ac:dyDescent="0.25">
      <c r="A16" s="62"/>
      <c r="B16" s="61"/>
      <c r="C16" s="61"/>
      <c r="D16" s="26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2"/>
        <v>0</v>
      </c>
      <c r="T16" s="24">
        <f t="shared" si="3"/>
        <v>0</v>
      </c>
      <c r="U16" s="27"/>
      <c r="V16" s="27"/>
    </row>
    <row r="17" spans="1:22" x14ac:dyDescent="0.25">
      <c r="A17" s="60"/>
      <c r="B17" s="60"/>
      <c r="C17" s="60"/>
      <c r="D17" s="26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2"/>
        <v>0</v>
      </c>
      <c r="T17" s="24">
        <f t="shared" si="3"/>
        <v>0</v>
      </c>
      <c r="U17" s="27"/>
      <c r="V17" s="27"/>
    </row>
    <row r="18" spans="1:22" x14ac:dyDescent="0.25">
      <c r="A18" s="22" t="s">
        <v>54</v>
      </c>
      <c r="B18" s="22"/>
      <c r="C18" s="22"/>
      <c r="D18" s="22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7"/>
      <c r="P18" s="68"/>
      <c r="Q18" s="67"/>
      <c r="R18" s="68"/>
      <c r="S18" s="24">
        <f t="shared" si="2"/>
        <v>0</v>
      </c>
      <c r="T18" s="24"/>
      <c r="U18" s="28"/>
      <c r="V18" s="27"/>
    </row>
    <row r="19" spans="1:22" x14ac:dyDescent="0.25">
      <c r="A19" s="22" t="s">
        <v>55</v>
      </c>
      <c r="B19" s="22"/>
      <c r="C19" s="22"/>
      <c r="D19" s="22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7"/>
      <c r="P19" s="68"/>
      <c r="Q19" s="67"/>
      <c r="R19" s="68"/>
      <c r="S19" s="24">
        <f t="shared" si="2"/>
        <v>0</v>
      </c>
      <c r="T19" s="24"/>
      <c r="U19" s="28"/>
      <c r="V19" s="27"/>
    </row>
    <row r="20" spans="1:22" x14ac:dyDescent="0.25">
      <c r="A20" s="28" t="s">
        <v>11</v>
      </c>
      <c r="B20" s="28"/>
      <c r="C20" s="28"/>
      <c r="D20" s="28"/>
      <c r="E20" s="71">
        <f>SUM(E4:E19)</f>
        <v>8</v>
      </c>
      <c r="F20" s="72"/>
      <c r="G20" s="71">
        <f>SUM(G4:G19)</f>
        <v>8</v>
      </c>
      <c r="H20" s="72"/>
      <c r="I20" s="71">
        <f>SUM(I4:I19)</f>
        <v>8</v>
      </c>
      <c r="J20" s="72"/>
      <c r="K20" s="71">
        <f>SUM(K4:K19)</f>
        <v>8</v>
      </c>
      <c r="L20" s="72"/>
      <c r="M20" s="71">
        <f>SUM(M4:M19)</f>
        <v>8</v>
      </c>
      <c r="N20" s="72"/>
      <c r="O20" s="71">
        <f>SUM(O4:O19)</f>
        <v>0</v>
      </c>
      <c r="P20" s="72"/>
      <c r="Q20" s="71">
        <f>SUM(Q4:Q19)</f>
        <v>0</v>
      </c>
      <c r="R20" s="72"/>
      <c r="S20" s="24">
        <f t="shared" si="2"/>
        <v>40</v>
      </c>
      <c r="T20" s="24"/>
      <c r="U20" s="28"/>
      <c r="V20" s="27"/>
    </row>
    <row r="21" spans="1:22" x14ac:dyDescent="0.25">
      <c r="A21" s="28" t="s">
        <v>6</v>
      </c>
      <c r="B21" s="28"/>
      <c r="C21" s="28"/>
      <c r="D21" s="28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4">
        <f>SUM(E21:R21)</f>
        <v>40</v>
      </c>
      <c r="T21" s="24">
        <f>SUM(T4:T20)</f>
        <v>40</v>
      </c>
      <c r="U21" s="27"/>
      <c r="V21" s="27"/>
    </row>
    <row r="22" spans="1:22" x14ac:dyDescent="0.25">
      <c r="A22" s="28" t="s">
        <v>56</v>
      </c>
      <c r="B22" s="28"/>
      <c r="C22" s="28"/>
      <c r="D22" s="28"/>
      <c r="E22" s="29"/>
      <c r="F22" s="29">
        <f>SUM(E20)-F21</f>
        <v>0</v>
      </c>
      <c r="G22" s="29"/>
      <c r="H22" s="29">
        <f>SUM(G20)-H21</f>
        <v>0</v>
      </c>
      <c r="I22" s="29"/>
      <c r="J22" s="29">
        <f>SUM(I20)-J21</f>
        <v>0</v>
      </c>
      <c r="K22" s="29"/>
      <c r="L22" s="29">
        <f>SUM(K20)-L21</f>
        <v>0</v>
      </c>
      <c r="M22" s="29"/>
      <c r="N22" s="29">
        <f>SUM(M20)-N21</f>
        <v>0</v>
      </c>
      <c r="O22" s="29"/>
      <c r="P22" s="29">
        <f>SUM(O20)</f>
        <v>0</v>
      </c>
      <c r="Q22" s="29"/>
      <c r="R22" s="29">
        <f>SUM(Q20)</f>
        <v>0</v>
      </c>
      <c r="S22" s="27">
        <f>SUM(E22:R22)</f>
        <v>0</v>
      </c>
      <c r="T22" s="27"/>
      <c r="U22" s="27">
        <f>SUM(U4:U21)</f>
        <v>0</v>
      </c>
      <c r="V22" s="27">
        <f>SUM(V4:V21)</f>
        <v>0</v>
      </c>
    </row>
    <row r="23" spans="1:22" x14ac:dyDescent="0.25">
      <c r="K23" s="30">
        <f>SUM(K6:K22)</f>
        <v>8</v>
      </c>
    </row>
    <row r="24" spans="1:22" x14ac:dyDescent="0.25">
      <c r="A24" s="2" t="s">
        <v>57</v>
      </c>
      <c r="B24" s="15"/>
    </row>
    <row r="25" spans="1:22" x14ac:dyDescent="0.25">
      <c r="A25" s="16" t="s">
        <v>6</v>
      </c>
      <c r="C25" s="37">
        <f>SUM(T21)</f>
        <v>40</v>
      </c>
      <c r="I25" s="2">
        <v>3600</v>
      </c>
    </row>
    <row r="26" spans="1:22" x14ac:dyDescent="0.25">
      <c r="A26" s="16" t="s">
        <v>44</v>
      </c>
      <c r="C26" s="37">
        <f>U22</f>
        <v>0</v>
      </c>
      <c r="D26" s="30"/>
      <c r="I26" s="41"/>
    </row>
    <row r="27" spans="1:22" x14ac:dyDescent="0.25">
      <c r="A27" s="16" t="s">
        <v>45</v>
      </c>
      <c r="C27" s="30">
        <f>V22</f>
        <v>0</v>
      </c>
      <c r="I27" s="42"/>
    </row>
    <row r="28" spans="1:22" x14ac:dyDescent="0.25">
      <c r="A28" s="16" t="s">
        <v>58</v>
      </c>
      <c r="C28" s="30">
        <f>S18</f>
        <v>0</v>
      </c>
      <c r="I28" s="37"/>
    </row>
    <row r="29" spans="1:22" x14ac:dyDescent="0.25">
      <c r="A29" s="16" t="s">
        <v>59</v>
      </c>
      <c r="C29" s="30">
        <f>S19</f>
        <v>0</v>
      </c>
    </row>
    <row r="30" spans="1:22" ht="16.5" thickBot="1" x14ac:dyDescent="0.3">
      <c r="A30" s="17" t="s">
        <v>11</v>
      </c>
      <c r="C30" s="36">
        <f>SUM(C25:C29)</f>
        <v>40</v>
      </c>
      <c r="E30" s="17" t="s">
        <v>60</v>
      </c>
      <c r="F30" s="17"/>
      <c r="G30" s="32">
        <f>S20-C30</f>
        <v>0</v>
      </c>
    </row>
    <row r="31" spans="1:22" ht="16.5" thickTop="1" x14ac:dyDescent="0.25">
      <c r="A31" s="16" t="s">
        <v>12</v>
      </c>
      <c r="C31" s="33">
        <v>0</v>
      </c>
      <c r="D31" s="33"/>
    </row>
    <row r="32" spans="1:22" x14ac:dyDescent="0.25">
      <c r="A32" s="16" t="s">
        <v>13</v>
      </c>
      <c r="C32" s="33">
        <v>0</v>
      </c>
      <c r="D32" s="33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20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8.3000000000000007</v>
      </c>
      <c r="L3" s="51">
        <v>16.149999999999999</v>
      </c>
      <c r="M3" s="51">
        <v>8</v>
      </c>
      <c r="N3" s="51">
        <v>13</v>
      </c>
      <c r="O3" s="55"/>
      <c r="P3" s="55"/>
      <c r="Q3" s="23"/>
      <c r="R3" s="23"/>
      <c r="S3" s="24"/>
      <c r="T3" s="24"/>
      <c r="U3" s="25"/>
      <c r="V3" s="25"/>
    </row>
    <row r="4" spans="1:22" x14ac:dyDescent="0.25">
      <c r="A4" s="61">
        <v>6519</v>
      </c>
      <c r="B4" s="66" t="s">
        <v>96</v>
      </c>
      <c r="C4" s="61">
        <v>85</v>
      </c>
      <c r="D4" s="35" t="s">
        <v>61</v>
      </c>
      <c r="E4" s="74">
        <v>8</v>
      </c>
      <c r="F4" s="74"/>
      <c r="G4" s="74">
        <v>8</v>
      </c>
      <c r="H4" s="74"/>
      <c r="I4" s="74">
        <v>8</v>
      </c>
      <c r="J4" s="74"/>
      <c r="K4" s="74">
        <v>7.25</v>
      </c>
      <c r="L4" s="74"/>
      <c r="M4" s="74">
        <v>5</v>
      </c>
      <c r="N4" s="74"/>
      <c r="O4" s="69"/>
      <c r="P4" s="70"/>
      <c r="Q4" s="67"/>
      <c r="R4" s="68"/>
      <c r="S4" s="24">
        <f>E4+G4+I4+K4+M4+O4+Q4</f>
        <v>36.25</v>
      </c>
      <c r="T4" s="24">
        <f t="shared" ref="T4:T7" si="0">SUM(S4-U4-V4)</f>
        <v>36.25</v>
      </c>
      <c r="U4" s="27"/>
      <c r="V4" s="27"/>
    </row>
    <row r="5" spans="1:22" x14ac:dyDescent="0.25">
      <c r="A5" s="61"/>
      <c r="B5" s="45"/>
      <c r="C5" s="61"/>
      <c r="D5" s="35"/>
      <c r="E5" s="74"/>
      <c r="F5" s="74"/>
      <c r="G5" s="69"/>
      <c r="H5" s="70"/>
      <c r="I5" s="76"/>
      <c r="J5" s="70"/>
      <c r="K5" s="76"/>
      <c r="L5" s="70"/>
      <c r="M5" s="69"/>
      <c r="N5" s="70"/>
      <c r="O5" s="69"/>
      <c r="P5" s="70"/>
      <c r="Q5" s="67"/>
      <c r="R5" s="68"/>
      <c r="S5" s="24">
        <f t="shared" ref="S5:S7" si="1">E5+G5+I5+K5+M5+O5+Q5</f>
        <v>0</v>
      </c>
      <c r="T5" s="24">
        <f t="shared" si="0"/>
        <v>0</v>
      </c>
      <c r="U5" s="27"/>
      <c r="V5" s="27"/>
    </row>
    <row r="6" spans="1:22" x14ac:dyDescent="0.25">
      <c r="A6" s="61"/>
      <c r="B6" s="45"/>
      <c r="C6" s="61"/>
      <c r="D6" s="35"/>
      <c r="E6" s="74"/>
      <c r="F6" s="74"/>
      <c r="G6" s="69"/>
      <c r="H6" s="70"/>
      <c r="I6" s="69"/>
      <c r="J6" s="70"/>
      <c r="K6" s="69"/>
      <c r="L6" s="70"/>
      <c r="M6" s="69"/>
      <c r="N6" s="70"/>
      <c r="O6" s="69"/>
      <c r="P6" s="70"/>
      <c r="Q6" s="67"/>
      <c r="R6" s="68"/>
      <c r="S6" s="24">
        <f t="shared" si="1"/>
        <v>0</v>
      </c>
      <c r="T6" s="24">
        <f t="shared" si="0"/>
        <v>0</v>
      </c>
      <c r="U6" s="27"/>
      <c r="V6" s="27"/>
    </row>
    <row r="7" spans="1:22" x14ac:dyDescent="0.25">
      <c r="A7" s="61"/>
      <c r="B7" s="45"/>
      <c r="C7" s="61"/>
      <c r="D7" s="35"/>
      <c r="E7" s="74"/>
      <c r="F7" s="74"/>
      <c r="G7" s="69"/>
      <c r="H7" s="70"/>
      <c r="I7" s="69"/>
      <c r="J7" s="70"/>
      <c r="K7" s="69"/>
      <c r="L7" s="70"/>
      <c r="M7" s="69"/>
      <c r="N7" s="70"/>
      <c r="O7" s="69"/>
      <c r="P7" s="70"/>
      <c r="Q7" s="67"/>
      <c r="R7" s="68"/>
      <c r="S7" s="24">
        <f t="shared" si="1"/>
        <v>0</v>
      </c>
      <c r="T7" s="24">
        <f t="shared" si="0"/>
        <v>0</v>
      </c>
      <c r="U7" s="27"/>
      <c r="V7" s="27"/>
    </row>
    <row r="8" spans="1:22" x14ac:dyDescent="0.25">
      <c r="A8" s="61"/>
      <c r="B8" s="45"/>
      <c r="C8" s="61"/>
      <c r="D8" s="35"/>
      <c r="E8" s="74"/>
      <c r="F8" s="74"/>
      <c r="G8" s="69"/>
      <c r="H8" s="70"/>
      <c r="I8" s="69"/>
      <c r="J8" s="70"/>
      <c r="K8" s="69"/>
      <c r="L8" s="70"/>
      <c r="M8" s="69"/>
      <c r="N8" s="70"/>
      <c r="O8" s="69"/>
      <c r="P8" s="70"/>
      <c r="Q8" s="67"/>
      <c r="R8" s="68"/>
      <c r="S8" s="24">
        <f t="shared" ref="S8:S20" si="2">E8+G8+I8+K8+M8+O8+Q8</f>
        <v>0</v>
      </c>
      <c r="T8" s="24">
        <f t="shared" ref="T8:T17" si="3">SUM(S8-U8-V8)</f>
        <v>0</v>
      </c>
      <c r="U8" s="27"/>
      <c r="V8" s="27"/>
    </row>
    <row r="9" spans="1:22" x14ac:dyDescent="0.25">
      <c r="A9" s="61"/>
      <c r="B9" s="61"/>
      <c r="C9" s="44"/>
      <c r="D9" s="35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2"/>
        <v>0</v>
      </c>
      <c r="T9" s="24">
        <f t="shared" si="3"/>
        <v>0</v>
      </c>
      <c r="U9" s="27"/>
      <c r="V9" s="27"/>
    </row>
    <row r="10" spans="1:22" x14ac:dyDescent="0.25">
      <c r="A10" s="61"/>
      <c r="B10" s="61"/>
      <c r="C10" s="44"/>
      <c r="D10" s="35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2"/>
        <v>0</v>
      </c>
      <c r="T10" s="24">
        <f t="shared" si="3"/>
        <v>0</v>
      </c>
      <c r="U10" s="27"/>
      <c r="V10" s="27"/>
    </row>
    <row r="11" spans="1:22" x14ac:dyDescent="0.25">
      <c r="A11" s="61"/>
      <c r="B11" s="61"/>
      <c r="C11" s="44"/>
      <c r="D11" s="35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2"/>
        <v>0</v>
      </c>
      <c r="T11" s="24">
        <f t="shared" si="3"/>
        <v>0</v>
      </c>
      <c r="U11" s="27"/>
      <c r="V11" s="27"/>
    </row>
    <row r="12" spans="1:22" x14ac:dyDescent="0.25">
      <c r="A12" s="61"/>
      <c r="B12" s="61"/>
      <c r="C12" s="44"/>
      <c r="D12" s="35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2"/>
        <v>0</v>
      </c>
      <c r="T12" s="24">
        <f t="shared" si="3"/>
        <v>0</v>
      </c>
      <c r="U12" s="27"/>
      <c r="V12" s="27"/>
    </row>
    <row r="13" spans="1:22" x14ac:dyDescent="0.25">
      <c r="A13" s="61"/>
      <c r="B13" s="61"/>
      <c r="C13" s="61"/>
      <c r="D13" s="26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>E13+G13+I13+K13+M13+O13+Q13</f>
        <v>0</v>
      </c>
      <c r="T13" s="24">
        <f>SUM(S13-U13-V13)</f>
        <v>0</v>
      </c>
      <c r="U13" s="27"/>
      <c r="V13" s="27"/>
    </row>
    <row r="14" spans="1:22" x14ac:dyDescent="0.25">
      <c r="A14" s="62"/>
      <c r="B14" s="61"/>
      <c r="C14" s="61"/>
      <c r="D14" s="26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2"/>
        <v>0</v>
      </c>
      <c r="T14" s="24">
        <f t="shared" si="3"/>
        <v>0</v>
      </c>
      <c r="U14" s="27"/>
      <c r="V14" s="27"/>
    </row>
    <row r="15" spans="1:22" x14ac:dyDescent="0.25">
      <c r="A15" s="61"/>
      <c r="B15" s="61"/>
      <c r="C15" s="61"/>
      <c r="D15" s="26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2"/>
        <v>0</v>
      </c>
      <c r="T15" s="24">
        <f t="shared" si="3"/>
        <v>0</v>
      </c>
      <c r="U15" s="27"/>
      <c r="V15" s="27"/>
    </row>
    <row r="16" spans="1:22" x14ac:dyDescent="0.25">
      <c r="A16" s="61"/>
      <c r="B16" s="61"/>
      <c r="C16" s="61"/>
      <c r="D16" s="26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2"/>
        <v>0</v>
      </c>
      <c r="T16" s="24">
        <f t="shared" si="3"/>
        <v>0</v>
      </c>
      <c r="U16" s="27"/>
      <c r="V16" s="27"/>
    </row>
    <row r="17" spans="1:22" x14ac:dyDescent="0.25">
      <c r="A17" s="61"/>
      <c r="B17" s="61"/>
      <c r="C17" s="61"/>
      <c r="D17" s="26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2"/>
        <v>0</v>
      </c>
      <c r="T17" s="24">
        <f t="shared" si="3"/>
        <v>0</v>
      </c>
      <c r="U17" s="27"/>
      <c r="V17" s="27"/>
    </row>
    <row r="18" spans="1:22" x14ac:dyDescent="0.25">
      <c r="A18" s="22" t="s">
        <v>54</v>
      </c>
      <c r="B18" s="22"/>
      <c r="C18" s="22"/>
      <c r="D18" s="22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7"/>
      <c r="R18" s="68"/>
      <c r="S18" s="24">
        <f t="shared" si="2"/>
        <v>0</v>
      </c>
      <c r="T18" s="24"/>
      <c r="U18" s="28"/>
      <c r="V18" s="27"/>
    </row>
    <row r="19" spans="1:22" x14ac:dyDescent="0.25">
      <c r="A19" s="22" t="s">
        <v>55</v>
      </c>
      <c r="B19" s="22"/>
      <c r="C19" s="22"/>
      <c r="D19" s="22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9"/>
      <c r="P19" s="70"/>
      <c r="Q19" s="67"/>
      <c r="R19" s="68"/>
      <c r="S19" s="24">
        <f t="shared" si="2"/>
        <v>0</v>
      </c>
      <c r="T19" s="24"/>
      <c r="U19" s="28"/>
      <c r="V19" s="27"/>
    </row>
    <row r="20" spans="1:22" x14ac:dyDescent="0.25">
      <c r="A20" s="28" t="s">
        <v>11</v>
      </c>
      <c r="B20" s="28"/>
      <c r="C20" s="28"/>
      <c r="D20" s="28"/>
      <c r="E20" s="71">
        <f>SUM(E4:E19)</f>
        <v>8</v>
      </c>
      <c r="F20" s="72"/>
      <c r="G20" s="71">
        <f>SUM(G4:G19)</f>
        <v>8</v>
      </c>
      <c r="H20" s="72"/>
      <c r="I20" s="71">
        <f>SUM(I4:I19)</f>
        <v>8</v>
      </c>
      <c r="J20" s="72"/>
      <c r="K20" s="71">
        <f>SUM(K4:K19)</f>
        <v>7.25</v>
      </c>
      <c r="L20" s="72"/>
      <c r="M20" s="71">
        <f>SUM(M4:M19)</f>
        <v>5</v>
      </c>
      <c r="N20" s="72"/>
      <c r="O20" s="71">
        <f>SUM(O4:O19)</f>
        <v>0</v>
      </c>
      <c r="P20" s="72"/>
      <c r="Q20" s="71">
        <f>SUM(Q4:Q19)</f>
        <v>0</v>
      </c>
      <c r="R20" s="72"/>
      <c r="S20" s="24">
        <f t="shared" si="2"/>
        <v>36.25</v>
      </c>
      <c r="T20" s="24"/>
      <c r="U20" s="28"/>
      <c r="V20" s="27"/>
    </row>
    <row r="21" spans="1:22" x14ac:dyDescent="0.25">
      <c r="A21" s="28" t="s">
        <v>6</v>
      </c>
      <c r="B21" s="28"/>
      <c r="C21" s="28"/>
      <c r="D21" s="28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4">
        <f>SUM(E21:R21)</f>
        <v>40</v>
      </c>
      <c r="T21" s="24">
        <f>SUM(T4:T20)</f>
        <v>36.25</v>
      </c>
      <c r="U21" s="27"/>
      <c r="V21" s="27"/>
    </row>
    <row r="22" spans="1:22" x14ac:dyDescent="0.25">
      <c r="A22" s="28" t="s">
        <v>56</v>
      </c>
      <c r="B22" s="28"/>
      <c r="C22" s="28"/>
      <c r="D22" s="28"/>
      <c r="E22" s="29"/>
      <c r="F22" s="29">
        <f>SUM(E20)-F21</f>
        <v>0</v>
      </c>
      <c r="G22" s="29"/>
      <c r="H22" s="29">
        <f>SUM(G20)-H21</f>
        <v>0</v>
      </c>
      <c r="I22" s="29"/>
      <c r="J22" s="29">
        <f>SUM(I20)-J21</f>
        <v>0</v>
      </c>
      <c r="K22" s="29"/>
      <c r="L22" s="29">
        <f>SUM(K20)-L21</f>
        <v>-0.75</v>
      </c>
      <c r="M22" s="29"/>
      <c r="N22" s="29">
        <f>SUM(M20)-N21</f>
        <v>-3</v>
      </c>
      <c r="O22" s="29"/>
      <c r="P22" s="29">
        <f>SUM(O20)</f>
        <v>0</v>
      </c>
      <c r="Q22" s="29"/>
      <c r="R22" s="29">
        <f>SUM(Q20)</f>
        <v>0</v>
      </c>
      <c r="S22" s="27">
        <f>SUM(E22:R22)</f>
        <v>-3.75</v>
      </c>
      <c r="T22" s="27"/>
      <c r="U22" s="27">
        <f>SUM(U4:U21)</f>
        <v>0</v>
      </c>
      <c r="V22" s="27">
        <f>SUM(V4:V21)</f>
        <v>0</v>
      </c>
    </row>
    <row r="23" spans="1:22" x14ac:dyDescent="0.25">
      <c r="I23" s="42"/>
      <c r="J23" s="42"/>
      <c r="K23" s="37">
        <f>SUM(K6:K22)</f>
        <v>7.25</v>
      </c>
      <c r="L23" s="42"/>
      <c r="M23" s="42"/>
      <c r="N23" s="42"/>
    </row>
    <row r="24" spans="1:22" x14ac:dyDescent="0.25">
      <c r="A24" s="2" t="s">
        <v>57</v>
      </c>
      <c r="B24" s="1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22" x14ac:dyDescent="0.25">
      <c r="A25" s="16" t="s">
        <v>6</v>
      </c>
      <c r="C25" s="37">
        <f>SUM(T21)</f>
        <v>36.25</v>
      </c>
      <c r="I25" s="2">
        <v>3600</v>
      </c>
    </row>
    <row r="26" spans="1:22" x14ac:dyDescent="0.25">
      <c r="A26" s="16" t="s">
        <v>44</v>
      </c>
      <c r="C26" s="37">
        <f>U22</f>
        <v>0</v>
      </c>
      <c r="D26" s="30"/>
      <c r="I26" s="41"/>
    </row>
    <row r="27" spans="1:22" x14ac:dyDescent="0.25">
      <c r="A27" s="16" t="s">
        <v>45</v>
      </c>
      <c r="C27" s="30">
        <f>V22</f>
        <v>0</v>
      </c>
      <c r="I27" s="42"/>
    </row>
    <row r="28" spans="1:22" x14ac:dyDescent="0.25">
      <c r="A28" s="16" t="s">
        <v>58</v>
      </c>
      <c r="C28" s="30">
        <f>S18</f>
        <v>0</v>
      </c>
      <c r="I28" s="37"/>
    </row>
    <row r="29" spans="1:22" x14ac:dyDescent="0.25">
      <c r="A29" s="16" t="s">
        <v>59</v>
      </c>
      <c r="C29" s="30">
        <f>S19</f>
        <v>0</v>
      </c>
    </row>
    <row r="30" spans="1:22" ht="16.5" thickBot="1" x14ac:dyDescent="0.3">
      <c r="A30" s="17" t="s">
        <v>11</v>
      </c>
      <c r="C30" s="36">
        <f>SUM(C25:C29)</f>
        <v>36.25</v>
      </c>
      <c r="E30" s="17" t="s">
        <v>60</v>
      </c>
      <c r="F30" s="17"/>
      <c r="G30" s="32">
        <f>S20-C30</f>
        <v>0</v>
      </c>
    </row>
    <row r="31" spans="1:22" ht="16.5" thickTop="1" x14ac:dyDescent="0.25">
      <c r="A31" s="16" t="s">
        <v>12</v>
      </c>
      <c r="C31" s="33">
        <v>0</v>
      </c>
      <c r="D31" s="33"/>
    </row>
    <row r="32" spans="1:22" x14ac:dyDescent="0.25">
      <c r="A32" s="16" t="s">
        <v>13</v>
      </c>
      <c r="C32" s="33">
        <v>0</v>
      </c>
      <c r="D32" s="33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73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73" t="s">
        <v>40</v>
      </c>
      <c r="N2" s="73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23"/>
      <c r="P3" s="23"/>
      <c r="Q3" s="23"/>
      <c r="R3" s="23"/>
      <c r="S3" s="24"/>
      <c r="T3" s="24"/>
      <c r="U3" s="25"/>
      <c r="V3" s="25"/>
    </row>
    <row r="4" spans="1:22" x14ac:dyDescent="0.25">
      <c r="A4" s="61">
        <v>3600</v>
      </c>
      <c r="B4" s="45" t="s">
        <v>95</v>
      </c>
      <c r="C4" s="45"/>
      <c r="D4" s="35" t="s">
        <v>74</v>
      </c>
      <c r="E4" s="74">
        <v>8</v>
      </c>
      <c r="F4" s="74"/>
      <c r="G4" s="74">
        <v>8</v>
      </c>
      <c r="H4" s="74"/>
      <c r="I4" s="74">
        <v>8</v>
      </c>
      <c r="J4" s="74"/>
      <c r="K4" s="74">
        <v>8</v>
      </c>
      <c r="L4" s="74"/>
      <c r="M4" s="74">
        <v>8</v>
      </c>
      <c r="N4" s="74"/>
      <c r="O4" s="69"/>
      <c r="P4" s="70"/>
      <c r="Q4" s="67"/>
      <c r="R4" s="68"/>
      <c r="S4" s="24">
        <f>E4+G4+I4+K4+M4+O4+Q4</f>
        <v>40</v>
      </c>
      <c r="T4" s="24">
        <f t="shared" ref="T4:T17" si="0">SUM(S4-U4-V4)</f>
        <v>40</v>
      </c>
      <c r="U4" s="27"/>
      <c r="V4" s="27"/>
    </row>
    <row r="5" spans="1:22" x14ac:dyDescent="0.25">
      <c r="A5" s="61"/>
      <c r="B5" s="45"/>
      <c r="C5" s="61"/>
      <c r="D5" s="35"/>
      <c r="E5" s="69"/>
      <c r="F5" s="70"/>
      <c r="G5" s="69"/>
      <c r="H5" s="70"/>
      <c r="I5" s="69"/>
      <c r="J5" s="70"/>
      <c r="K5" s="69"/>
      <c r="L5" s="70"/>
      <c r="M5" s="69"/>
      <c r="N5" s="70"/>
      <c r="O5" s="69"/>
      <c r="P5" s="70"/>
      <c r="Q5" s="67"/>
      <c r="R5" s="68"/>
      <c r="S5" s="24">
        <f t="shared" ref="S5:S20" si="1">E5+G5+I5+K5+M5+O5+Q5</f>
        <v>0</v>
      </c>
      <c r="T5" s="24">
        <f t="shared" si="0"/>
        <v>0</v>
      </c>
      <c r="U5" s="27"/>
      <c r="V5" s="27"/>
    </row>
    <row r="6" spans="1:22" x14ac:dyDescent="0.25">
      <c r="A6" s="61"/>
      <c r="B6" s="45"/>
      <c r="C6" s="61"/>
      <c r="D6" s="35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7"/>
      <c r="R6" s="68"/>
      <c r="S6" s="24">
        <f t="shared" si="1"/>
        <v>0</v>
      </c>
      <c r="T6" s="24">
        <f t="shared" si="0"/>
        <v>0</v>
      </c>
      <c r="U6" s="27"/>
      <c r="V6" s="27"/>
    </row>
    <row r="7" spans="1:22" x14ac:dyDescent="0.25">
      <c r="A7" s="61"/>
      <c r="B7" s="45"/>
      <c r="C7" s="61"/>
      <c r="D7" s="35"/>
      <c r="E7" s="69"/>
      <c r="F7" s="70"/>
      <c r="G7" s="69"/>
      <c r="H7" s="70"/>
      <c r="I7" s="69"/>
      <c r="J7" s="70"/>
      <c r="K7" s="69"/>
      <c r="L7" s="70"/>
      <c r="M7" s="69"/>
      <c r="N7" s="70"/>
      <c r="O7" s="69"/>
      <c r="P7" s="70"/>
      <c r="Q7" s="67"/>
      <c r="R7" s="68"/>
      <c r="S7" s="24">
        <f t="shared" si="1"/>
        <v>0</v>
      </c>
      <c r="T7" s="24">
        <f t="shared" si="0"/>
        <v>0</v>
      </c>
      <c r="U7" s="27"/>
      <c r="V7" s="27"/>
    </row>
    <row r="8" spans="1:22" x14ac:dyDescent="0.25">
      <c r="A8" s="61"/>
      <c r="B8" s="61"/>
      <c r="C8" s="44"/>
      <c r="D8" s="35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67"/>
      <c r="R8" s="68"/>
      <c r="S8" s="24">
        <f t="shared" si="1"/>
        <v>0</v>
      </c>
      <c r="T8" s="24">
        <f t="shared" si="0"/>
        <v>0</v>
      </c>
      <c r="U8" s="27"/>
      <c r="V8" s="27"/>
    </row>
    <row r="9" spans="1:22" x14ac:dyDescent="0.25">
      <c r="A9" s="61"/>
      <c r="B9" s="45"/>
      <c r="C9" s="61"/>
      <c r="D9" s="35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7"/>
      <c r="R9" s="68"/>
      <c r="S9" s="24">
        <f t="shared" si="1"/>
        <v>0</v>
      </c>
      <c r="T9" s="24">
        <f t="shared" si="0"/>
        <v>0</v>
      </c>
      <c r="U9" s="27"/>
      <c r="V9" s="27"/>
    </row>
    <row r="10" spans="1:22" x14ac:dyDescent="0.25">
      <c r="A10" s="61"/>
      <c r="B10" s="45"/>
      <c r="C10" s="61"/>
      <c r="D10" s="35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7"/>
      <c r="R10" s="68"/>
      <c r="S10" s="24">
        <f t="shared" si="1"/>
        <v>0</v>
      </c>
      <c r="T10" s="24">
        <f t="shared" si="0"/>
        <v>0</v>
      </c>
      <c r="U10" s="27"/>
      <c r="V10" s="27"/>
    </row>
    <row r="11" spans="1:22" x14ac:dyDescent="0.25">
      <c r="A11" s="62"/>
      <c r="B11" s="61"/>
      <c r="C11" s="61"/>
      <c r="D11" s="26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7"/>
      <c r="R11" s="68"/>
      <c r="S11" s="24">
        <f t="shared" si="1"/>
        <v>0</v>
      </c>
      <c r="T11" s="24">
        <f t="shared" si="0"/>
        <v>0</v>
      </c>
      <c r="U11" s="27"/>
      <c r="V11" s="27"/>
    </row>
    <row r="12" spans="1:22" x14ac:dyDescent="0.25">
      <c r="A12" s="62"/>
      <c r="B12" s="61"/>
      <c r="C12" s="61"/>
      <c r="D12" s="26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7"/>
      <c r="R12" s="68"/>
      <c r="S12" s="24">
        <f t="shared" si="1"/>
        <v>0</v>
      </c>
      <c r="T12" s="24">
        <f t="shared" si="0"/>
        <v>0</v>
      </c>
      <c r="U12" s="27"/>
      <c r="V12" s="27"/>
    </row>
    <row r="13" spans="1:22" x14ac:dyDescent="0.25">
      <c r="A13" s="62"/>
      <c r="B13" s="61"/>
      <c r="C13" s="61"/>
      <c r="D13" s="26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7"/>
      <c r="R13" s="68"/>
      <c r="S13" s="24">
        <f>E13+G13+I13+K13+M13+O13+Q13</f>
        <v>0</v>
      </c>
      <c r="T13" s="24">
        <f>SUM(S13-U13-V13)</f>
        <v>0</v>
      </c>
      <c r="U13" s="27"/>
      <c r="V13" s="27"/>
    </row>
    <row r="14" spans="1:22" x14ac:dyDescent="0.25">
      <c r="A14" s="62"/>
      <c r="B14" s="61"/>
      <c r="C14" s="61"/>
      <c r="D14" s="26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7"/>
      <c r="R14" s="68"/>
      <c r="S14" s="24">
        <f t="shared" si="1"/>
        <v>0</v>
      </c>
      <c r="T14" s="24">
        <f t="shared" si="0"/>
        <v>0</v>
      </c>
      <c r="U14" s="27"/>
      <c r="V14" s="27"/>
    </row>
    <row r="15" spans="1:22" x14ac:dyDescent="0.25">
      <c r="A15" s="62"/>
      <c r="B15" s="61"/>
      <c r="C15" s="61"/>
      <c r="D15" s="26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7"/>
      <c r="R15" s="68"/>
      <c r="S15" s="24">
        <f t="shared" si="1"/>
        <v>0</v>
      </c>
      <c r="T15" s="24">
        <f t="shared" si="0"/>
        <v>0</v>
      </c>
      <c r="U15" s="27"/>
      <c r="V15" s="27"/>
    </row>
    <row r="16" spans="1:22" x14ac:dyDescent="0.25">
      <c r="A16" s="62"/>
      <c r="B16" s="61"/>
      <c r="C16" s="61"/>
      <c r="D16" s="26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7"/>
      <c r="R16" s="68"/>
      <c r="S16" s="24">
        <f t="shared" si="1"/>
        <v>0</v>
      </c>
      <c r="T16" s="24">
        <f t="shared" si="0"/>
        <v>0</v>
      </c>
      <c r="U16" s="27"/>
      <c r="V16" s="27"/>
    </row>
    <row r="17" spans="1:22" x14ac:dyDescent="0.25">
      <c r="A17" s="61"/>
      <c r="B17" s="61"/>
      <c r="C17" s="61"/>
      <c r="D17" s="26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7"/>
      <c r="R17" s="68"/>
      <c r="S17" s="24">
        <f t="shared" si="1"/>
        <v>0</v>
      </c>
      <c r="T17" s="24">
        <f t="shared" si="0"/>
        <v>0</v>
      </c>
      <c r="U17" s="27"/>
      <c r="V17" s="27"/>
    </row>
    <row r="18" spans="1:22" x14ac:dyDescent="0.25">
      <c r="A18" s="22" t="s">
        <v>54</v>
      </c>
      <c r="B18" s="22"/>
      <c r="C18" s="22"/>
      <c r="D18" s="22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7"/>
      <c r="P18" s="68"/>
      <c r="Q18" s="67"/>
      <c r="R18" s="68"/>
      <c r="S18" s="24">
        <f t="shared" si="1"/>
        <v>0</v>
      </c>
      <c r="T18" s="24"/>
      <c r="U18" s="28"/>
      <c r="V18" s="27"/>
    </row>
    <row r="19" spans="1:22" x14ac:dyDescent="0.25">
      <c r="A19" s="22" t="s">
        <v>55</v>
      </c>
      <c r="B19" s="22"/>
      <c r="C19" s="22"/>
      <c r="D19" s="22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7"/>
      <c r="P19" s="68"/>
      <c r="Q19" s="67"/>
      <c r="R19" s="68"/>
      <c r="S19" s="24">
        <f t="shared" si="1"/>
        <v>0</v>
      </c>
      <c r="T19" s="24"/>
      <c r="U19" s="28"/>
      <c r="V19" s="27"/>
    </row>
    <row r="20" spans="1:22" x14ac:dyDescent="0.25">
      <c r="A20" s="28" t="s">
        <v>11</v>
      </c>
      <c r="B20" s="28"/>
      <c r="C20" s="28"/>
      <c r="D20" s="28"/>
      <c r="E20" s="71">
        <f>SUM(E4:E19)</f>
        <v>8</v>
      </c>
      <c r="F20" s="72"/>
      <c r="G20" s="71">
        <f>SUM(G4:G19)</f>
        <v>8</v>
      </c>
      <c r="H20" s="72"/>
      <c r="I20" s="71">
        <f>SUM(I4:I19)</f>
        <v>8</v>
      </c>
      <c r="J20" s="72"/>
      <c r="K20" s="71">
        <f>SUM(K4:K19)</f>
        <v>8</v>
      </c>
      <c r="L20" s="72"/>
      <c r="M20" s="71">
        <f>SUM(M4:M19)</f>
        <v>8</v>
      </c>
      <c r="N20" s="72"/>
      <c r="O20" s="71">
        <f>SUM(O4:O19)</f>
        <v>0</v>
      </c>
      <c r="P20" s="72"/>
      <c r="Q20" s="71">
        <f>SUM(Q4:Q19)</f>
        <v>0</v>
      </c>
      <c r="R20" s="72"/>
      <c r="S20" s="24">
        <f t="shared" si="1"/>
        <v>40</v>
      </c>
      <c r="T20" s="24"/>
      <c r="U20" s="28"/>
      <c r="V20" s="27"/>
    </row>
    <row r="21" spans="1:22" x14ac:dyDescent="0.25">
      <c r="A21" s="28" t="s">
        <v>6</v>
      </c>
      <c r="B21" s="28"/>
      <c r="C21" s="28"/>
      <c r="D21" s="28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4">
        <f>SUM(E21:R21)</f>
        <v>40</v>
      </c>
      <c r="T21" s="24">
        <f>SUM(T4:T20)</f>
        <v>40</v>
      </c>
      <c r="U21" s="27"/>
      <c r="V21" s="27"/>
    </row>
    <row r="22" spans="1:22" x14ac:dyDescent="0.25">
      <c r="A22" s="28" t="s">
        <v>56</v>
      </c>
      <c r="B22" s="28"/>
      <c r="C22" s="28"/>
      <c r="D22" s="28"/>
      <c r="E22" s="29"/>
      <c r="F22" s="29">
        <f>SUM(E20)-F21</f>
        <v>0</v>
      </c>
      <c r="G22" s="29"/>
      <c r="H22" s="29">
        <f>SUM(G20)-H21</f>
        <v>0</v>
      </c>
      <c r="I22" s="29"/>
      <c r="J22" s="29">
        <f>SUM(I20)-J21</f>
        <v>0</v>
      </c>
      <c r="K22" s="29"/>
      <c r="L22" s="29">
        <f>SUM(K20)-L21</f>
        <v>0</v>
      </c>
      <c r="M22" s="29"/>
      <c r="N22" s="29">
        <f>SUM(M20)-N21</f>
        <v>0</v>
      </c>
      <c r="O22" s="29"/>
      <c r="P22" s="29">
        <f>SUM(O20)</f>
        <v>0</v>
      </c>
      <c r="Q22" s="29"/>
      <c r="R22" s="29">
        <f>SUM(Q20)</f>
        <v>0</v>
      </c>
      <c r="S22" s="27">
        <f>SUM(E22:R22)</f>
        <v>0</v>
      </c>
      <c r="T22" s="27"/>
      <c r="U22" s="27">
        <f>SUM(U4:U21)</f>
        <v>0</v>
      </c>
      <c r="V22" s="27">
        <f>SUM(V4:V21)</f>
        <v>0</v>
      </c>
    </row>
    <row r="23" spans="1:22" x14ac:dyDescent="0.25">
      <c r="K23" s="37">
        <f>SUM(K6:K22)</f>
        <v>8</v>
      </c>
      <c r="L23" s="42"/>
      <c r="M23" s="42"/>
      <c r="N23" s="42"/>
    </row>
    <row r="24" spans="1:22" x14ac:dyDescent="0.25">
      <c r="A24" s="2" t="s">
        <v>57</v>
      </c>
      <c r="B24" s="15"/>
    </row>
    <row r="25" spans="1:22" x14ac:dyDescent="0.25">
      <c r="A25" s="16" t="s">
        <v>6</v>
      </c>
      <c r="C25" s="37">
        <f>SUM(T21)</f>
        <v>40</v>
      </c>
      <c r="I25" s="2">
        <v>3600</v>
      </c>
    </row>
    <row r="26" spans="1:22" x14ac:dyDescent="0.25">
      <c r="A26" s="16" t="s">
        <v>44</v>
      </c>
      <c r="C26" s="37">
        <f>U22</f>
        <v>0</v>
      </c>
      <c r="D26" s="30"/>
      <c r="I26" s="41">
        <v>40</v>
      </c>
    </row>
    <row r="27" spans="1:22" x14ac:dyDescent="0.25">
      <c r="A27" s="16" t="s">
        <v>45</v>
      </c>
      <c r="C27" s="30">
        <f>V22</f>
        <v>0</v>
      </c>
      <c r="I27" s="42"/>
    </row>
    <row r="28" spans="1:22" x14ac:dyDescent="0.25">
      <c r="A28" s="16" t="s">
        <v>58</v>
      </c>
      <c r="C28" s="30">
        <f>S18</f>
        <v>0</v>
      </c>
      <c r="I28" s="37"/>
    </row>
    <row r="29" spans="1:22" x14ac:dyDescent="0.25">
      <c r="A29" s="16" t="s">
        <v>59</v>
      </c>
      <c r="C29" s="30">
        <f>S19</f>
        <v>0</v>
      </c>
    </row>
    <row r="30" spans="1:22" ht="16.5" thickBot="1" x14ac:dyDescent="0.3">
      <c r="A30" s="17" t="s">
        <v>11</v>
      </c>
      <c r="C30" s="36">
        <f>SUM(C25:C29)</f>
        <v>40</v>
      </c>
      <c r="E30" s="17" t="s">
        <v>60</v>
      </c>
      <c r="F30" s="17"/>
      <c r="G30" s="32">
        <f>S20-C30</f>
        <v>0</v>
      </c>
    </row>
    <row r="31" spans="1:22" ht="16.5" thickTop="1" x14ac:dyDescent="0.25">
      <c r="A31" s="16" t="s">
        <v>12</v>
      </c>
      <c r="C31" s="33">
        <v>0</v>
      </c>
      <c r="D31" s="33"/>
    </row>
    <row r="32" spans="1:22" x14ac:dyDescent="0.25">
      <c r="A32" s="16" t="s">
        <v>13</v>
      </c>
      <c r="C32" s="33">
        <v>0</v>
      </c>
      <c r="D32" s="33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30" sqref="E30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22</v>
      </c>
      <c r="B1" s="15"/>
      <c r="C1" s="15"/>
    </row>
    <row r="2" spans="1:22" s="21" customFormat="1" x14ac:dyDescent="0.25">
      <c r="A2" s="18" t="str">
        <f>Analysis!A3</f>
        <v>W/E 15.05.2016</v>
      </c>
      <c r="B2" s="60"/>
      <c r="C2" s="60"/>
      <c r="D2" s="60"/>
      <c r="E2" s="73" t="s">
        <v>36</v>
      </c>
      <c r="F2" s="73"/>
      <c r="G2" s="73" t="s">
        <v>37</v>
      </c>
      <c r="H2" s="73"/>
      <c r="I2" s="73" t="s">
        <v>38</v>
      </c>
      <c r="J2" s="73"/>
      <c r="K2" s="73" t="s">
        <v>39</v>
      </c>
      <c r="L2" s="73"/>
      <c r="M2" s="80" t="s">
        <v>40</v>
      </c>
      <c r="N2" s="80"/>
      <c r="O2" s="73" t="s">
        <v>41</v>
      </c>
      <c r="P2" s="73"/>
      <c r="Q2" s="73" t="s">
        <v>42</v>
      </c>
      <c r="R2" s="73"/>
      <c r="S2" s="19" t="s">
        <v>32</v>
      </c>
      <c r="T2" s="19" t="s">
        <v>43</v>
      </c>
      <c r="U2" s="20" t="s">
        <v>44</v>
      </c>
      <c r="V2" s="20" t="s">
        <v>45</v>
      </c>
    </row>
    <row r="3" spans="1:22" x14ac:dyDescent="0.25">
      <c r="A3" s="22" t="s">
        <v>46</v>
      </c>
      <c r="B3" s="22" t="s">
        <v>47</v>
      </c>
      <c r="C3" s="22" t="s">
        <v>48</v>
      </c>
      <c r="D3" s="22" t="s">
        <v>49</v>
      </c>
      <c r="E3" s="51">
        <v>8</v>
      </c>
      <c r="F3" s="51">
        <v>16.3</v>
      </c>
      <c r="G3" s="51">
        <v>8</v>
      </c>
      <c r="H3" s="51">
        <v>16.3</v>
      </c>
      <c r="I3" s="51">
        <v>8</v>
      </c>
      <c r="J3" s="51">
        <v>16.3</v>
      </c>
      <c r="K3" s="51">
        <v>8</v>
      </c>
      <c r="L3" s="51">
        <v>16.3</v>
      </c>
      <c r="M3" s="51">
        <v>8</v>
      </c>
      <c r="N3" s="51">
        <v>16.3</v>
      </c>
      <c r="O3" s="47"/>
      <c r="P3" s="47"/>
      <c r="Q3" s="63"/>
      <c r="R3" s="63"/>
      <c r="S3" s="24"/>
      <c r="T3" s="24"/>
      <c r="U3" s="25"/>
      <c r="V3" s="25"/>
    </row>
    <row r="4" spans="1:22" x14ac:dyDescent="0.25">
      <c r="A4" s="61">
        <v>6538</v>
      </c>
      <c r="B4" s="66" t="s">
        <v>94</v>
      </c>
      <c r="C4" s="61">
        <v>6</v>
      </c>
      <c r="D4" s="35" t="s">
        <v>50</v>
      </c>
      <c r="E4" s="74">
        <v>8</v>
      </c>
      <c r="F4" s="74"/>
      <c r="G4" s="74">
        <v>8</v>
      </c>
      <c r="H4" s="74"/>
      <c r="I4" s="74">
        <v>8</v>
      </c>
      <c r="J4" s="74"/>
      <c r="K4" s="74">
        <v>8</v>
      </c>
      <c r="L4" s="74"/>
      <c r="M4" s="74">
        <v>8</v>
      </c>
      <c r="N4" s="74"/>
      <c r="O4" s="67"/>
      <c r="P4" s="68"/>
      <c r="Q4" s="67"/>
      <c r="R4" s="68"/>
      <c r="S4" s="24">
        <f>E4+G4+I4+K4+M4+O4+Q4</f>
        <v>40</v>
      </c>
      <c r="T4" s="24">
        <f t="shared" ref="T4:T23" si="0">SUM(S4-U4-V4)</f>
        <v>40</v>
      </c>
      <c r="U4" s="27"/>
      <c r="V4" s="27"/>
    </row>
    <row r="5" spans="1:22" x14ac:dyDescent="0.25">
      <c r="A5" s="61"/>
      <c r="B5" s="45"/>
      <c r="C5" s="61"/>
      <c r="D5" s="35"/>
      <c r="E5" s="74"/>
      <c r="F5" s="74"/>
      <c r="G5" s="74"/>
      <c r="H5" s="74"/>
      <c r="I5" s="74"/>
      <c r="J5" s="74"/>
      <c r="K5" s="74"/>
      <c r="L5" s="74"/>
      <c r="M5" s="74"/>
      <c r="N5" s="74"/>
      <c r="O5" s="67"/>
      <c r="P5" s="68"/>
      <c r="Q5" s="67"/>
      <c r="R5" s="68"/>
      <c r="S5" s="24">
        <f t="shared" ref="S5:S26" si="1">E5+G5+I5+K5+M5+O5+Q5</f>
        <v>0</v>
      </c>
      <c r="T5" s="24">
        <f t="shared" si="0"/>
        <v>0</v>
      </c>
      <c r="U5" s="27"/>
      <c r="V5" s="27"/>
    </row>
    <row r="6" spans="1:22" x14ac:dyDescent="0.25">
      <c r="A6" s="61"/>
      <c r="B6" s="45"/>
      <c r="C6" s="61"/>
      <c r="D6" s="35"/>
      <c r="E6" s="74"/>
      <c r="F6" s="74"/>
      <c r="G6" s="74"/>
      <c r="H6" s="74"/>
      <c r="I6" s="74"/>
      <c r="J6" s="74"/>
      <c r="K6" s="69"/>
      <c r="L6" s="70"/>
      <c r="M6" s="69"/>
      <c r="N6" s="70"/>
      <c r="O6" s="67"/>
      <c r="P6" s="68"/>
      <c r="Q6" s="67"/>
      <c r="R6" s="68"/>
      <c r="S6" s="24">
        <f t="shared" si="1"/>
        <v>0</v>
      </c>
      <c r="T6" s="24">
        <f t="shared" si="0"/>
        <v>0</v>
      </c>
      <c r="U6" s="27"/>
      <c r="V6" s="27"/>
    </row>
    <row r="7" spans="1:22" x14ac:dyDescent="0.25">
      <c r="A7" s="61"/>
      <c r="B7" s="45"/>
      <c r="C7" s="61"/>
      <c r="D7" s="35"/>
      <c r="E7" s="74"/>
      <c r="F7" s="74"/>
      <c r="G7" s="74"/>
      <c r="H7" s="74"/>
      <c r="I7" s="74"/>
      <c r="J7" s="74"/>
      <c r="K7" s="69"/>
      <c r="L7" s="70"/>
      <c r="M7" s="69"/>
      <c r="N7" s="70"/>
      <c r="O7" s="67"/>
      <c r="P7" s="68"/>
      <c r="Q7" s="67"/>
      <c r="R7" s="68"/>
      <c r="S7" s="24">
        <f t="shared" si="1"/>
        <v>0</v>
      </c>
      <c r="T7" s="24">
        <f t="shared" si="0"/>
        <v>0</v>
      </c>
      <c r="U7" s="28"/>
      <c r="V7" s="27"/>
    </row>
    <row r="8" spans="1:22" ht="15" customHeight="1" x14ac:dyDescent="0.25">
      <c r="A8" s="61"/>
      <c r="B8" s="45"/>
      <c r="C8" s="61"/>
      <c r="D8" s="35"/>
      <c r="E8" s="74"/>
      <c r="F8" s="74"/>
      <c r="G8" s="74"/>
      <c r="H8" s="74"/>
      <c r="I8" s="74"/>
      <c r="J8" s="74"/>
      <c r="K8" s="69"/>
      <c r="L8" s="70"/>
      <c r="M8" s="69"/>
      <c r="N8" s="70"/>
      <c r="O8" s="67"/>
      <c r="P8" s="68"/>
      <c r="Q8" s="67"/>
      <c r="R8" s="68"/>
      <c r="S8" s="24">
        <f>E8+G8+I8+K8+M8+O8+Q8</f>
        <v>0</v>
      </c>
      <c r="T8" s="24">
        <f>SUM(S8-U8-V8)</f>
        <v>0</v>
      </c>
      <c r="U8" s="28"/>
      <c r="V8" s="27"/>
    </row>
    <row r="9" spans="1:22" x14ac:dyDescent="0.25">
      <c r="A9" s="61"/>
      <c r="B9" s="45"/>
      <c r="C9" s="61"/>
      <c r="D9" s="35"/>
      <c r="E9" s="74"/>
      <c r="F9" s="74"/>
      <c r="G9" s="74"/>
      <c r="H9" s="74"/>
      <c r="I9" s="74"/>
      <c r="J9" s="74"/>
      <c r="K9" s="69"/>
      <c r="L9" s="70"/>
      <c r="M9" s="69"/>
      <c r="N9" s="70"/>
      <c r="O9" s="67"/>
      <c r="P9" s="68"/>
      <c r="Q9" s="67"/>
      <c r="R9" s="68"/>
      <c r="S9" s="24">
        <f>E9+G9+I9+K9+M9+O9+Q9</f>
        <v>0</v>
      </c>
      <c r="T9" s="24">
        <f>SUM(S9-U9-V9)</f>
        <v>0</v>
      </c>
      <c r="U9" s="28"/>
      <c r="V9" s="27"/>
    </row>
    <row r="10" spans="1:22" x14ac:dyDescent="0.25">
      <c r="A10" s="61"/>
      <c r="B10" s="45"/>
      <c r="C10" s="61"/>
      <c r="D10" s="35"/>
      <c r="E10" s="74"/>
      <c r="F10" s="74"/>
      <c r="G10" s="74"/>
      <c r="H10" s="74"/>
      <c r="I10" s="76"/>
      <c r="J10" s="70"/>
      <c r="K10" s="69"/>
      <c r="L10" s="70"/>
      <c r="M10" s="69"/>
      <c r="N10" s="70"/>
      <c r="O10" s="67"/>
      <c r="P10" s="68"/>
      <c r="Q10" s="67"/>
      <c r="R10" s="68"/>
      <c r="S10" s="24">
        <f>E10+G10+I10+K10+M10+O10+Q10</f>
        <v>0</v>
      </c>
      <c r="T10" s="24">
        <f>SUM(S10-U10-V10)</f>
        <v>0</v>
      </c>
      <c r="U10" s="28"/>
      <c r="V10" s="27"/>
    </row>
    <row r="11" spans="1:22" x14ac:dyDescent="0.25">
      <c r="A11" s="61"/>
      <c r="B11" s="61"/>
      <c r="C11" s="61"/>
      <c r="D11" s="26"/>
      <c r="E11" s="74"/>
      <c r="F11" s="74"/>
      <c r="G11" s="74"/>
      <c r="H11" s="74"/>
      <c r="I11" s="76"/>
      <c r="J11" s="70"/>
      <c r="K11" s="69"/>
      <c r="L11" s="70"/>
      <c r="M11" s="69"/>
      <c r="N11" s="70"/>
      <c r="O11" s="67"/>
      <c r="P11" s="68"/>
      <c r="Q11" s="67"/>
      <c r="R11" s="68"/>
      <c r="S11" s="24">
        <f t="shared" ref="S11:S16" si="2">E11+G11+I11+K11+M11+O11+Q11</f>
        <v>0</v>
      </c>
      <c r="T11" s="24">
        <f t="shared" ref="T11:T16" si="3">SUM(S11-U11-V11)</f>
        <v>0</v>
      </c>
      <c r="U11" s="28"/>
      <c r="V11" s="27"/>
    </row>
    <row r="12" spans="1:22" x14ac:dyDescent="0.25">
      <c r="A12" s="61"/>
      <c r="B12" s="61"/>
      <c r="C12" s="61"/>
      <c r="D12" s="35"/>
      <c r="E12" s="74"/>
      <c r="F12" s="74"/>
      <c r="G12" s="74"/>
      <c r="H12" s="74"/>
      <c r="I12" s="76"/>
      <c r="J12" s="70"/>
      <c r="K12" s="69"/>
      <c r="L12" s="70"/>
      <c r="M12" s="69"/>
      <c r="N12" s="70"/>
      <c r="O12" s="67"/>
      <c r="P12" s="68"/>
      <c r="Q12" s="67"/>
      <c r="R12" s="68"/>
      <c r="S12" s="24">
        <f t="shared" si="2"/>
        <v>0</v>
      </c>
      <c r="T12" s="24">
        <f t="shared" si="3"/>
        <v>0</v>
      </c>
      <c r="U12" s="28"/>
      <c r="V12" s="27"/>
    </row>
    <row r="13" spans="1:22" x14ac:dyDescent="0.25">
      <c r="A13" s="61"/>
      <c r="B13" s="45"/>
      <c r="C13" s="61"/>
      <c r="D13" s="35"/>
      <c r="E13" s="74"/>
      <c r="F13" s="74"/>
      <c r="G13" s="74"/>
      <c r="H13" s="74"/>
      <c r="I13" s="76"/>
      <c r="J13" s="70"/>
      <c r="K13" s="69"/>
      <c r="L13" s="70"/>
      <c r="M13" s="69"/>
      <c r="N13" s="70"/>
      <c r="O13" s="67"/>
      <c r="P13" s="68"/>
      <c r="Q13" s="67"/>
      <c r="R13" s="68"/>
      <c r="S13" s="24">
        <f t="shared" si="2"/>
        <v>0</v>
      </c>
      <c r="T13" s="24">
        <f t="shared" si="3"/>
        <v>0</v>
      </c>
      <c r="U13" s="28"/>
      <c r="V13" s="27"/>
    </row>
    <row r="14" spans="1:22" x14ac:dyDescent="0.25">
      <c r="A14" s="61"/>
      <c r="B14" s="61"/>
      <c r="C14" s="61"/>
      <c r="D14" s="26"/>
      <c r="E14" s="74"/>
      <c r="F14" s="74"/>
      <c r="G14" s="74"/>
      <c r="H14" s="74"/>
      <c r="I14" s="76"/>
      <c r="J14" s="70"/>
      <c r="K14" s="69"/>
      <c r="L14" s="70"/>
      <c r="M14" s="69"/>
      <c r="N14" s="70"/>
      <c r="O14" s="67"/>
      <c r="P14" s="68"/>
      <c r="Q14" s="67"/>
      <c r="R14" s="68"/>
      <c r="S14" s="24">
        <f t="shared" si="2"/>
        <v>0</v>
      </c>
      <c r="T14" s="24">
        <f t="shared" si="3"/>
        <v>0</v>
      </c>
      <c r="U14" s="28"/>
      <c r="V14" s="27"/>
    </row>
    <row r="15" spans="1:22" x14ac:dyDescent="0.25">
      <c r="A15" s="61"/>
      <c r="B15" s="61"/>
      <c r="C15" s="44"/>
      <c r="D15" s="26"/>
      <c r="E15" s="74"/>
      <c r="F15" s="74"/>
      <c r="G15" s="74"/>
      <c r="H15" s="74"/>
      <c r="I15" s="76"/>
      <c r="J15" s="70"/>
      <c r="K15" s="69"/>
      <c r="L15" s="70"/>
      <c r="M15" s="69"/>
      <c r="N15" s="70"/>
      <c r="O15" s="67"/>
      <c r="P15" s="68"/>
      <c r="Q15" s="67"/>
      <c r="R15" s="68"/>
      <c r="S15" s="24">
        <f t="shared" si="2"/>
        <v>0</v>
      </c>
      <c r="T15" s="24">
        <f t="shared" si="3"/>
        <v>0</v>
      </c>
      <c r="U15" s="28"/>
      <c r="V15" s="27"/>
    </row>
    <row r="16" spans="1:22" ht="15" customHeight="1" x14ac:dyDescent="0.25">
      <c r="A16" s="61"/>
      <c r="B16" s="61"/>
      <c r="C16" s="44"/>
      <c r="D16" s="26"/>
      <c r="E16" s="74"/>
      <c r="F16" s="74"/>
      <c r="G16" s="74"/>
      <c r="H16" s="74"/>
      <c r="I16" s="76"/>
      <c r="J16" s="70"/>
      <c r="K16" s="69"/>
      <c r="L16" s="70"/>
      <c r="M16" s="69"/>
      <c r="N16" s="70"/>
      <c r="O16" s="67"/>
      <c r="P16" s="68"/>
      <c r="Q16" s="67"/>
      <c r="R16" s="68"/>
      <c r="S16" s="24">
        <f t="shared" si="2"/>
        <v>0</v>
      </c>
      <c r="T16" s="24">
        <f t="shared" si="3"/>
        <v>0</v>
      </c>
      <c r="U16" s="28"/>
      <c r="V16" s="27"/>
    </row>
    <row r="17" spans="1:22" x14ac:dyDescent="0.25">
      <c r="A17" s="62"/>
      <c r="B17" s="61"/>
      <c r="C17" s="61"/>
      <c r="D17" s="26"/>
      <c r="E17" s="69"/>
      <c r="F17" s="70"/>
      <c r="G17" s="69"/>
      <c r="H17" s="70"/>
      <c r="I17" s="76"/>
      <c r="J17" s="70"/>
      <c r="K17" s="69"/>
      <c r="L17" s="70"/>
      <c r="M17" s="69"/>
      <c r="N17" s="70"/>
      <c r="O17" s="67"/>
      <c r="P17" s="68"/>
      <c r="Q17" s="67"/>
      <c r="R17" s="68"/>
      <c r="S17" s="24">
        <f t="shared" si="1"/>
        <v>0</v>
      </c>
      <c r="T17" s="24">
        <f t="shared" si="0"/>
        <v>0</v>
      </c>
      <c r="U17" s="27"/>
      <c r="V17" s="27"/>
    </row>
    <row r="18" spans="1:22" x14ac:dyDescent="0.25">
      <c r="A18" s="60"/>
      <c r="B18" s="60"/>
      <c r="C18" s="60"/>
      <c r="D18" s="22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7"/>
      <c r="P18" s="68"/>
      <c r="Q18" s="67"/>
      <c r="R18" s="68"/>
      <c r="S18" s="24">
        <f t="shared" si="1"/>
        <v>0</v>
      </c>
      <c r="T18" s="24">
        <f t="shared" si="0"/>
        <v>0</v>
      </c>
      <c r="U18" s="28"/>
      <c r="V18" s="27"/>
    </row>
    <row r="19" spans="1:22" x14ac:dyDescent="0.25">
      <c r="A19" s="60"/>
      <c r="B19" s="60"/>
      <c r="C19" s="60"/>
      <c r="D19" s="48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7"/>
      <c r="P19" s="68"/>
      <c r="Q19" s="67"/>
      <c r="R19" s="68"/>
      <c r="S19" s="24">
        <f>E19+G19+I19+K19+M19+O19+Q19</f>
        <v>0</v>
      </c>
      <c r="T19" s="24">
        <f>SUM(S19-U19-V19)</f>
        <v>0</v>
      </c>
      <c r="U19" s="28"/>
      <c r="V19" s="27"/>
    </row>
    <row r="20" spans="1:22" x14ac:dyDescent="0.25">
      <c r="A20" s="60"/>
      <c r="B20" s="60"/>
      <c r="C20" s="60"/>
      <c r="D20" s="26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7"/>
      <c r="P20" s="68"/>
      <c r="Q20" s="67"/>
      <c r="R20" s="68"/>
      <c r="S20" s="24">
        <f>E20+G20+I20+K20+M20+O20+Q20</f>
        <v>0</v>
      </c>
      <c r="T20" s="24">
        <f>SUM(S20-U20-V20)</f>
        <v>0</v>
      </c>
      <c r="U20" s="28"/>
      <c r="V20" s="27"/>
    </row>
    <row r="21" spans="1:22" x14ac:dyDescent="0.25">
      <c r="A21" s="61"/>
      <c r="B21" s="61"/>
      <c r="C21" s="61"/>
      <c r="D21" s="26"/>
      <c r="E21" s="69"/>
      <c r="F21" s="70"/>
      <c r="G21" s="69"/>
      <c r="H21" s="70"/>
      <c r="I21" s="69"/>
      <c r="J21" s="70"/>
      <c r="K21" s="69"/>
      <c r="L21" s="70"/>
      <c r="M21" s="69"/>
      <c r="N21" s="70"/>
      <c r="O21" s="67"/>
      <c r="P21" s="68"/>
      <c r="Q21" s="67"/>
      <c r="R21" s="68"/>
      <c r="S21" s="24">
        <f t="shared" si="1"/>
        <v>0</v>
      </c>
      <c r="T21" s="24">
        <f t="shared" si="0"/>
        <v>0</v>
      </c>
      <c r="U21" s="28"/>
      <c r="V21" s="27"/>
    </row>
    <row r="22" spans="1:22" ht="15.75" customHeight="1" x14ac:dyDescent="0.25">
      <c r="A22" s="62"/>
      <c r="B22" s="61"/>
      <c r="C22" s="61"/>
      <c r="D22" s="26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7"/>
      <c r="P22" s="68"/>
      <c r="Q22" s="67"/>
      <c r="R22" s="68"/>
      <c r="S22" s="24">
        <f t="shared" si="1"/>
        <v>0</v>
      </c>
      <c r="T22" s="24">
        <f t="shared" si="0"/>
        <v>0</v>
      </c>
      <c r="U22" s="28"/>
      <c r="V22" s="27"/>
    </row>
    <row r="23" spans="1:22" x14ac:dyDescent="0.25">
      <c r="A23" s="60"/>
      <c r="B23" s="60"/>
      <c r="C23" s="60"/>
      <c r="D23" s="26"/>
      <c r="E23" s="69"/>
      <c r="F23" s="70"/>
      <c r="G23" s="69"/>
      <c r="H23" s="70"/>
      <c r="I23" s="69"/>
      <c r="J23" s="70"/>
      <c r="K23" s="69">
        <f>SUM(K6:K22)</f>
        <v>0</v>
      </c>
      <c r="L23" s="70"/>
      <c r="M23" s="69"/>
      <c r="N23" s="70"/>
      <c r="O23" s="67"/>
      <c r="P23" s="68"/>
      <c r="Q23" s="67"/>
      <c r="R23" s="68"/>
      <c r="S23" s="24">
        <f t="shared" si="1"/>
        <v>0</v>
      </c>
      <c r="T23" s="24">
        <f t="shared" si="0"/>
        <v>0</v>
      </c>
      <c r="U23" s="28"/>
      <c r="V23" s="27"/>
    </row>
    <row r="24" spans="1:22" x14ac:dyDescent="0.25">
      <c r="A24" s="61"/>
      <c r="B24" s="61"/>
      <c r="C24" s="61"/>
      <c r="D24" s="26"/>
      <c r="E24" s="69"/>
      <c r="F24" s="70"/>
      <c r="G24" s="74"/>
      <c r="H24" s="74"/>
      <c r="I24" s="69"/>
      <c r="J24" s="70"/>
      <c r="K24" s="69"/>
      <c r="L24" s="70"/>
      <c r="M24" s="69"/>
      <c r="N24" s="70"/>
      <c r="O24" s="67"/>
      <c r="P24" s="68"/>
      <c r="Q24" s="67"/>
      <c r="R24" s="68"/>
      <c r="S24" s="24">
        <f>E24+G24+I24+K24+M24+O24+Q24</f>
        <v>0</v>
      </c>
      <c r="T24" s="24">
        <f>SUM(S24-U24-V24)</f>
        <v>0</v>
      </c>
      <c r="U24" s="28"/>
      <c r="V24" s="27"/>
    </row>
    <row r="25" spans="1:22" x14ac:dyDescent="0.25">
      <c r="A25" s="22" t="s">
        <v>54</v>
      </c>
      <c r="B25" s="22"/>
      <c r="C25" s="22"/>
      <c r="D25" s="22"/>
      <c r="E25" s="69"/>
      <c r="F25" s="70"/>
      <c r="G25" s="69"/>
      <c r="H25" s="70"/>
      <c r="I25" s="69"/>
      <c r="J25" s="70"/>
      <c r="K25" s="69"/>
      <c r="L25" s="70"/>
      <c r="M25" s="69"/>
      <c r="N25" s="70"/>
      <c r="O25" s="67"/>
      <c r="P25" s="68"/>
      <c r="Q25" s="67"/>
      <c r="R25" s="68"/>
      <c r="S25" s="24">
        <f>E25+G25+I25+K25+M25+O25+Q25</f>
        <v>0</v>
      </c>
      <c r="T25" s="24"/>
      <c r="U25" s="28"/>
      <c r="V25" s="27"/>
    </row>
    <row r="26" spans="1:22" x14ac:dyDescent="0.25">
      <c r="A26" s="22" t="s">
        <v>55</v>
      </c>
      <c r="B26" s="22"/>
      <c r="C26" s="22"/>
      <c r="D26" s="22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7"/>
      <c r="P26" s="68"/>
      <c r="Q26" s="67"/>
      <c r="R26" s="68"/>
      <c r="S26" s="24">
        <f t="shared" si="1"/>
        <v>0</v>
      </c>
      <c r="T26" s="24"/>
      <c r="U26" s="28"/>
      <c r="V26" s="27"/>
    </row>
    <row r="27" spans="1:22" x14ac:dyDescent="0.25">
      <c r="A27" s="28" t="s">
        <v>11</v>
      </c>
      <c r="B27" s="28"/>
      <c r="C27" s="28"/>
      <c r="D27" s="28"/>
      <c r="E27" s="71">
        <f>SUM(E4:E26)</f>
        <v>8</v>
      </c>
      <c r="F27" s="72"/>
      <c r="G27" s="71">
        <f>SUM(G4:G26)</f>
        <v>8</v>
      </c>
      <c r="H27" s="72"/>
      <c r="I27" s="71">
        <f>SUM(I4:I26)</f>
        <v>8</v>
      </c>
      <c r="J27" s="72"/>
      <c r="K27" s="71">
        <f>SUM(K4:K26)</f>
        <v>8</v>
      </c>
      <c r="L27" s="72"/>
      <c r="M27" s="71">
        <f>SUM(M4:M26)</f>
        <v>8</v>
      </c>
      <c r="N27" s="72"/>
      <c r="O27" s="71">
        <f>SUM(O4:O26)</f>
        <v>0</v>
      </c>
      <c r="P27" s="72"/>
      <c r="Q27" s="71">
        <f>SUM(Q4:Q26)</f>
        <v>0</v>
      </c>
      <c r="R27" s="72"/>
      <c r="S27" s="24">
        <f>SUM(S4:S26)</f>
        <v>40</v>
      </c>
      <c r="T27" s="24"/>
      <c r="U27" s="28"/>
      <c r="V27" s="27"/>
    </row>
    <row r="28" spans="1:22" x14ac:dyDescent="0.25">
      <c r="A28" s="28" t="s">
        <v>6</v>
      </c>
      <c r="B28" s="28"/>
      <c r="C28" s="28"/>
      <c r="D28" s="28"/>
      <c r="E28" s="58"/>
      <c r="F28" s="59">
        <v>8</v>
      </c>
      <c r="G28" s="58"/>
      <c r="H28" s="59">
        <v>8</v>
      </c>
      <c r="I28" s="58"/>
      <c r="J28" s="59">
        <v>8</v>
      </c>
      <c r="K28" s="58"/>
      <c r="L28" s="59">
        <v>8</v>
      </c>
      <c r="M28" s="58"/>
      <c r="N28" s="59">
        <v>8</v>
      </c>
      <c r="O28" s="58"/>
      <c r="P28" s="59"/>
      <c r="Q28" s="58"/>
      <c r="R28" s="59"/>
      <c r="S28" s="24">
        <f>SUM(E28:R28)</f>
        <v>40</v>
      </c>
      <c r="T28" s="24">
        <f>SUM(T4:T27)</f>
        <v>40</v>
      </c>
      <c r="U28" s="27"/>
      <c r="V28" s="27"/>
    </row>
    <row r="29" spans="1:22" x14ac:dyDescent="0.25">
      <c r="A29" s="28" t="s">
        <v>56</v>
      </c>
      <c r="B29" s="28"/>
      <c r="C29" s="28"/>
      <c r="D29" s="28"/>
      <c r="E29" s="29"/>
      <c r="F29" s="29">
        <f>SUM(E27)-F28</f>
        <v>0</v>
      </c>
      <c r="G29" s="29"/>
      <c r="H29" s="29">
        <f>SUM(G27)-H28</f>
        <v>0</v>
      </c>
      <c r="I29" s="29"/>
      <c r="J29" s="29">
        <f>SUM(I27)-J28</f>
        <v>0</v>
      </c>
      <c r="K29" s="29"/>
      <c r="L29" s="29">
        <f>SUM(K27)-L28</f>
        <v>0</v>
      </c>
      <c r="M29" s="29"/>
      <c r="N29" s="29">
        <f>SUM(M27)-N28</f>
        <v>0</v>
      </c>
      <c r="O29" s="29"/>
      <c r="P29" s="29">
        <f>SUM(O27)</f>
        <v>0</v>
      </c>
      <c r="Q29" s="29"/>
      <c r="R29" s="29">
        <f>SUM(Q27)</f>
        <v>0</v>
      </c>
      <c r="S29" s="27">
        <f>SUM(E29:R29)</f>
        <v>0</v>
      </c>
      <c r="T29" s="27"/>
      <c r="U29" s="27">
        <f>SUM(U4:U28)</f>
        <v>0</v>
      </c>
      <c r="V29" s="27">
        <f>SUM(V4:V28)</f>
        <v>0</v>
      </c>
    </row>
    <row r="31" spans="1:22" x14ac:dyDescent="0.25">
      <c r="A31" s="2" t="s">
        <v>57</v>
      </c>
      <c r="B31" s="15"/>
    </row>
    <row r="32" spans="1:22" x14ac:dyDescent="0.25">
      <c r="A32" s="16" t="s">
        <v>6</v>
      </c>
      <c r="C32" s="30">
        <f>SUM(T28)</f>
        <v>40</v>
      </c>
      <c r="I32" s="2">
        <v>3600</v>
      </c>
    </row>
    <row r="33" spans="1:15" x14ac:dyDescent="0.25">
      <c r="A33" s="16" t="s">
        <v>44</v>
      </c>
      <c r="C33" s="30">
        <f>U29</f>
        <v>0</v>
      </c>
      <c r="F33" s="31"/>
      <c r="I33" s="41"/>
    </row>
    <row r="34" spans="1:15" x14ac:dyDescent="0.25">
      <c r="A34" s="16" t="s">
        <v>45</v>
      </c>
      <c r="C34" s="30">
        <f>V29</f>
        <v>0</v>
      </c>
    </row>
    <row r="35" spans="1:15" x14ac:dyDescent="0.25">
      <c r="A35" s="16" t="s">
        <v>58</v>
      </c>
      <c r="C35" s="30">
        <f>S25</f>
        <v>0</v>
      </c>
      <c r="K35" s="42"/>
      <c r="L35" s="42"/>
      <c r="M35" s="42"/>
      <c r="N35" s="42"/>
      <c r="O35" s="42"/>
    </row>
    <row r="36" spans="1:15" x14ac:dyDescent="0.25">
      <c r="A36" s="16" t="s">
        <v>59</v>
      </c>
      <c r="C36" s="30">
        <f>S26</f>
        <v>0</v>
      </c>
      <c r="K36" s="42"/>
      <c r="L36" s="42"/>
      <c r="M36" s="42"/>
      <c r="N36" s="42"/>
      <c r="O36" s="42"/>
    </row>
    <row r="37" spans="1:15" ht="16.5" thickBot="1" x14ac:dyDescent="0.3">
      <c r="A37" s="16" t="s">
        <v>11</v>
      </c>
      <c r="C37" s="36">
        <f>SUM(C32:C36)</f>
        <v>40</v>
      </c>
      <c r="F37" s="17" t="s">
        <v>75</v>
      </c>
      <c r="G37" s="17"/>
      <c r="H37" s="32">
        <f>S27-C37</f>
        <v>0</v>
      </c>
    </row>
    <row r="38" spans="1:15" ht="16.5" thickTop="1" x14ac:dyDescent="0.25">
      <c r="A38" s="16" t="s">
        <v>12</v>
      </c>
      <c r="C38" s="33">
        <v>0</v>
      </c>
      <c r="D38" s="33"/>
    </row>
    <row r="39" spans="1:15" x14ac:dyDescent="0.25">
      <c r="A39" s="16" t="s">
        <v>13</v>
      </c>
      <c r="C39" s="33">
        <v>0</v>
      </c>
      <c r="D39" s="33"/>
    </row>
    <row r="41" spans="1:15" x14ac:dyDescent="0.25">
      <c r="C41" s="43" t="s">
        <v>76</v>
      </c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Kendrick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Manager/>
  <Company>rapheal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 3</dc:creator>
  <cp:keywords/>
  <dc:description/>
  <cp:lastModifiedBy>Paul Bennett</cp:lastModifiedBy>
  <cp:revision/>
  <cp:lastPrinted>2016-05-16T09:09:48Z</cp:lastPrinted>
  <dcterms:created xsi:type="dcterms:W3CDTF">2010-01-14T13:00:57Z</dcterms:created>
  <dcterms:modified xsi:type="dcterms:W3CDTF">2017-05-22T14:21:05Z</dcterms:modified>
  <cp:category/>
  <cp:contentStatus/>
</cp:coreProperties>
</file>