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J.Ward" sheetId="41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4" i="1" l="1"/>
  <c r="C28" i="41" l="1"/>
  <c r="V23" i="41"/>
  <c r="U23" i="41"/>
  <c r="C27" i="41" s="1"/>
  <c r="P23" i="41"/>
  <c r="S22" i="41"/>
  <c r="Q21" i="41"/>
  <c r="R23" i="41" s="1"/>
  <c r="O21" i="41"/>
  <c r="M21" i="41"/>
  <c r="N23" i="41" s="1"/>
  <c r="K21" i="41"/>
  <c r="L23" i="41" s="1"/>
  <c r="I21" i="41"/>
  <c r="J23" i="41" s="1"/>
  <c r="G21" i="41"/>
  <c r="H23" i="41" s="1"/>
  <c r="E21" i="41"/>
  <c r="F23" i="41" s="1"/>
  <c r="S19" i="41"/>
  <c r="C30" i="41" s="1"/>
  <c r="S18" i="41"/>
  <c r="C29" i="41" s="1"/>
  <c r="S17" i="41"/>
  <c r="T17" i="41" s="1"/>
  <c r="S16" i="41"/>
  <c r="T16" i="41" s="1"/>
  <c r="S15" i="41"/>
  <c r="T15" i="41" s="1"/>
  <c r="S14" i="41"/>
  <c r="T14" i="41" s="1"/>
  <c r="S13" i="41"/>
  <c r="T13" i="41" s="1"/>
  <c r="S12" i="41"/>
  <c r="T12" i="41" s="1"/>
  <c r="S11" i="41"/>
  <c r="T11" i="41" s="1"/>
  <c r="S10" i="41"/>
  <c r="T10" i="41" s="1"/>
  <c r="S9" i="41"/>
  <c r="T9" i="41" s="1"/>
  <c r="S8" i="41"/>
  <c r="T8" i="41" s="1"/>
  <c r="S7" i="41"/>
  <c r="T7" i="41" s="1"/>
  <c r="S6" i="41"/>
  <c r="T6" i="41" s="1"/>
  <c r="S5" i="41"/>
  <c r="T5" i="41" s="1"/>
  <c r="S4" i="41"/>
  <c r="T4" i="41" s="1"/>
  <c r="A2" i="41"/>
  <c r="T22" i="41" l="1"/>
  <c r="C26" i="41" s="1"/>
  <c r="C31" i="41" s="1"/>
  <c r="S23" i="41"/>
  <c r="S21" i="41"/>
  <c r="S23" i="17"/>
  <c r="G31" i="41" l="1"/>
  <c r="P29" i="17"/>
  <c r="S22" i="16" l="1"/>
  <c r="S21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30" i="34" l="1"/>
  <c r="F32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2" i="34" l="1"/>
  <c r="T22" i="34" s="1"/>
  <c r="S21" i="34"/>
  <c r="T21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5" i="30"/>
  <c r="J27" i="30" s="1"/>
  <c r="M21" i="38"/>
  <c r="N23" i="38" s="1"/>
  <c r="S5" i="30" l="1"/>
  <c r="T5" i="30" s="1"/>
  <c r="S4" i="38" l="1"/>
  <c r="T4" i="38" s="1"/>
  <c r="S19" i="14" l="1"/>
  <c r="T19" i="14" s="1"/>
  <c r="S18" i="14"/>
  <c r="T18" i="14" s="1"/>
  <c r="S26" i="34" l="1"/>
  <c r="T26" i="34" s="1"/>
  <c r="S25" i="34"/>
  <c r="T25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1" i="28"/>
  <c r="J23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1" i="5"/>
  <c r="T21" i="5" s="1"/>
  <c r="S22" i="5"/>
  <c r="T22" i="5" s="1"/>
  <c r="S23" i="5"/>
  <c r="S24" i="5"/>
  <c r="V27" i="5"/>
  <c r="U27" i="5"/>
  <c r="S26" i="5"/>
  <c r="S25" i="5" l="1"/>
  <c r="T26" i="5"/>
  <c r="V29" i="17"/>
  <c r="U29" i="17"/>
  <c r="S28" i="17"/>
  <c r="S9" i="39" l="1"/>
  <c r="T9" i="39" s="1"/>
  <c r="S23" i="34" l="1"/>
  <c r="T23" i="34" l="1"/>
  <c r="K24" i="32"/>
  <c r="L26" i="32" s="1"/>
  <c r="S4" i="32"/>
  <c r="T4" i="32" s="1"/>
  <c r="S5" i="24" l="1"/>
  <c r="T5" i="24" s="1"/>
  <c r="M21" i="40"/>
  <c r="N23" i="40" s="1"/>
  <c r="I12" i="1" l="1"/>
  <c r="H12" i="1"/>
  <c r="V23" i="40"/>
  <c r="C28" i="40" s="1"/>
  <c r="D12" i="1" s="1"/>
  <c r="U23" i="40"/>
  <c r="C27" i="40" s="1"/>
  <c r="C12" i="1" s="1"/>
  <c r="S22" i="40"/>
  <c r="Q21" i="40"/>
  <c r="R23" i="40" s="1"/>
  <c r="O21" i="40"/>
  <c r="P23" i="40" s="1"/>
  <c r="K21" i="40"/>
  <c r="L23" i="40" s="1"/>
  <c r="I21" i="40"/>
  <c r="J23" i="40" s="1"/>
  <c r="G21" i="40"/>
  <c r="H23" i="40" s="1"/>
  <c r="E21" i="40"/>
  <c r="F23" i="40" s="1"/>
  <c r="S19" i="40"/>
  <c r="C30" i="40" s="1"/>
  <c r="F12" i="1" s="1"/>
  <c r="S18" i="40"/>
  <c r="C29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2" i="40" l="1"/>
  <c r="S23" i="40"/>
  <c r="S21" i="40"/>
  <c r="C26" i="40" l="1"/>
  <c r="C31" i="40" s="1"/>
  <c r="G31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2" i="14"/>
  <c r="T22" i="14" s="1"/>
  <c r="S21" i="14"/>
  <c r="T21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1" i="17" l="1"/>
  <c r="T21" i="17" s="1"/>
  <c r="S24" i="34" l="1"/>
  <c r="S14" i="34"/>
  <c r="T14" i="34" s="1"/>
  <c r="S15" i="32"/>
  <c r="T15" i="32" s="1"/>
  <c r="S14" i="32"/>
  <c r="T14" i="32" s="1"/>
  <c r="S13" i="32"/>
  <c r="T13" i="32" s="1"/>
  <c r="I6" i="1" l="1"/>
  <c r="H6" i="1"/>
  <c r="V27" i="39"/>
  <c r="C32" i="39" s="1"/>
  <c r="D6" i="1" s="1"/>
  <c r="U27" i="39"/>
  <c r="C31" i="39" s="1"/>
  <c r="C6" i="1" s="1"/>
  <c r="S26" i="39"/>
  <c r="Q25" i="39"/>
  <c r="R27" i="39" s="1"/>
  <c r="O25" i="39"/>
  <c r="P27" i="39" s="1"/>
  <c r="M25" i="39"/>
  <c r="N27" i="39" s="1"/>
  <c r="K25" i="39"/>
  <c r="L27" i="39" s="1"/>
  <c r="I25" i="39"/>
  <c r="J27" i="39" s="1"/>
  <c r="G25" i="39"/>
  <c r="H27" i="39" s="1"/>
  <c r="E25" i="39"/>
  <c r="S24" i="39"/>
  <c r="C34" i="39" s="1"/>
  <c r="F6" i="1" s="1"/>
  <c r="S23" i="39"/>
  <c r="C33" i="39" s="1"/>
  <c r="E6" i="1" s="1"/>
  <c r="S22" i="39"/>
  <c r="S21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1" i="39" l="1"/>
  <c r="T22" i="39"/>
  <c r="S25" i="39"/>
  <c r="F27" i="39"/>
  <c r="S27" i="39" s="1"/>
  <c r="I10" i="1"/>
  <c r="H10" i="1"/>
  <c r="V23" i="38"/>
  <c r="C28" i="38" s="1"/>
  <c r="D10" i="1" s="1"/>
  <c r="U23" i="38"/>
  <c r="C27" i="38" s="1"/>
  <c r="C10" i="1" s="1"/>
  <c r="S22" i="38"/>
  <c r="Q21" i="38"/>
  <c r="R23" i="38" s="1"/>
  <c r="O21" i="38"/>
  <c r="P23" i="38" s="1"/>
  <c r="K21" i="38"/>
  <c r="L23" i="38" s="1"/>
  <c r="I21" i="38"/>
  <c r="J23" i="38" s="1"/>
  <c r="G21" i="38"/>
  <c r="H23" i="38" s="1"/>
  <c r="E21" i="38"/>
  <c r="S19" i="38"/>
  <c r="C30" i="38" s="1"/>
  <c r="F10" i="1" s="1"/>
  <c r="S18" i="38"/>
  <c r="C29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6" i="39" l="1"/>
  <c r="C30" i="39" s="1"/>
  <c r="C35" i="39" s="1"/>
  <c r="G35" i="39" s="1"/>
  <c r="T15" i="38"/>
  <c r="K10" i="1"/>
  <c r="T16" i="38"/>
  <c r="S21" i="38"/>
  <c r="F23" i="38"/>
  <c r="S23" i="38" s="1"/>
  <c r="I15" i="1"/>
  <c r="H15" i="1"/>
  <c r="V32" i="34"/>
  <c r="C37" i="34" s="1"/>
  <c r="D15" i="1" s="1"/>
  <c r="U32" i="34"/>
  <c r="C36" i="34" s="1"/>
  <c r="C15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S29" i="34"/>
  <c r="C39" i="34" s="1"/>
  <c r="S28" i="34"/>
  <c r="C38" i="34" s="1"/>
  <c r="E15" i="1" s="1"/>
  <c r="S27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6" i="32"/>
  <c r="C31" i="32" s="1"/>
  <c r="D9" i="1" s="1"/>
  <c r="U26" i="32"/>
  <c r="C30" i="32" s="1"/>
  <c r="C9" i="1" s="1"/>
  <c r="S25" i="32"/>
  <c r="Q24" i="32"/>
  <c r="R26" i="32" s="1"/>
  <c r="O24" i="32"/>
  <c r="P26" i="32" s="1"/>
  <c r="M24" i="32"/>
  <c r="N26" i="32" s="1"/>
  <c r="I24" i="32"/>
  <c r="J26" i="32" s="1"/>
  <c r="G24" i="32"/>
  <c r="H26" i="32" s="1"/>
  <c r="E24" i="32"/>
  <c r="F26" i="32" s="1"/>
  <c r="S23" i="32"/>
  <c r="C33" i="32" s="1"/>
  <c r="S22" i="32"/>
  <c r="C32" i="32" s="1"/>
  <c r="E9" i="1" s="1"/>
  <c r="S21" i="32"/>
  <c r="T21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1" i="1"/>
  <c r="H21" i="1"/>
  <c r="V27" i="30"/>
  <c r="C32" i="30" s="1"/>
  <c r="D21" i="1" s="1"/>
  <c r="U27" i="30"/>
  <c r="C31" i="30" s="1"/>
  <c r="C21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21" i="1" s="1"/>
  <c r="S22" i="30"/>
  <c r="S21" i="30"/>
  <c r="T21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3" i="1"/>
  <c r="I22" i="1"/>
  <c r="I19" i="1"/>
  <c r="I18" i="1"/>
  <c r="I17" i="1"/>
  <c r="I14" i="1"/>
  <c r="I11" i="1"/>
  <c r="I8" i="1"/>
  <c r="I7" i="1"/>
  <c r="H23" i="1"/>
  <c r="H22" i="1"/>
  <c r="H19" i="1"/>
  <c r="H18" i="1"/>
  <c r="H17" i="1"/>
  <c r="H14" i="1"/>
  <c r="H11" i="1"/>
  <c r="H8" i="1"/>
  <c r="C31" i="16"/>
  <c r="H7" i="1"/>
  <c r="S22" i="17"/>
  <c r="T22" i="17" s="1"/>
  <c r="V23" i="24"/>
  <c r="C28" i="24" s="1"/>
  <c r="D19" i="1" s="1"/>
  <c r="U23" i="24"/>
  <c r="C27" i="24" s="1"/>
  <c r="C19" i="1" s="1"/>
  <c r="S22" i="24"/>
  <c r="Q21" i="24"/>
  <c r="R23" i="24" s="1"/>
  <c r="O21" i="24"/>
  <c r="P23" i="24" s="1"/>
  <c r="M21" i="24"/>
  <c r="N23" i="24" s="1"/>
  <c r="K21" i="24"/>
  <c r="L23" i="24" s="1"/>
  <c r="I21" i="24"/>
  <c r="J23" i="24" s="1"/>
  <c r="G21" i="24"/>
  <c r="H23" i="24" s="1"/>
  <c r="E21" i="24"/>
  <c r="F23" i="24" s="1"/>
  <c r="S19" i="24"/>
  <c r="C30" i="24" s="1"/>
  <c r="S18" i="24"/>
  <c r="C29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5" i="16"/>
  <c r="C30" i="16" s="1"/>
  <c r="D18" i="1" s="1"/>
  <c r="U25" i="16"/>
  <c r="C29" i="16" s="1"/>
  <c r="C18" i="1" s="1"/>
  <c r="S24" i="16"/>
  <c r="Q23" i="16"/>
  <c r="R25" i="16" s="1"/>
  <c r="O23" i="16"/>
  <c r="P25" i="16" s="1"/>
  <c r="M23" i="16"/>
  <c r="N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A2" i="16"/>
  <c r="C34" i="17"/>
  <c r="D17" i="1" s="1"/>
  <c r="C33" i="17"/>
  <c r="C17" i="1" s="1"/>
  <c r="Q27" i="17"/>
  <c r="R29" i="17" s="1"/>
  <c r="O27" i="17"/>
  <c r="M27" i="17"/>
  <c r="N29" i="17" s="1"/>
  <c r="K27" i="17"/>
  <c r="L29" i="17" s="1"/>
  <c r="I27" i="17"/>
  <c r="J29" i="17" s="1"/>
  <c r="G27" i="17"/>
  <c r="H29" i="17" s="1"/>
  <c r="E27" i="17"/>
  <c r="F29" i="17" s="1"/>
  <c r="S26" i="17"/>
  <c r="C36" i="17" s="1"/>
  <c r="S25" i="17"/>
  <c r="C35" i="17" s="1"/>
  <c r="E17" i="1" s="1"/>
  <c r="S24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7" i="6"/>
  <c r="C32" i="6" s="1"/>
  <c r="D16" i="1" s="1"/>
  <c r="U27" i="6"/>
  <c r="C31" i="6" s="1"/>
  <c r="C16" i="1" s="1"/>
  <c r="S26" i="6"/>
  <c r="Q25" i="6"/>
  <c r="R27" i="6" s="1"/>
  <c r="O25" i="6"/>
  <c r="P27" i="6" s="1"/>
  <c r="M25" i="6"/>
  <c r="N27" i="6" s="1"/>
  <c r="K25" i="6"/>
  <c r="L27" i="6" s="1"/>
  <c r="I25" i="6"/>
  <c r="J27" i="6" s="1"/>
  <c r="G25" i="6"/>
  <c r="H27" i="6" s="1"/>
  <c r="E25" i="6"/>
  <c r="F27" i="6" s="1"/>
  <c r="S24" i="6"/>
  <c r="C34" i="6" s="1"/>
  <c r="F16" i="1" s="1"/>
  <c r="S23" i="6"/>
  <c r="C33" i="6" s="1"/>
  <c r="E16" i="1" s="1"/>
  <c r="S22" i="6"/>
  <c r="S21" i="6"/>
  <c r="T21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3" i="9"/>
  <c r="C28" i="9" s="1"/>
  <c r="D14" i="1" s="1"/>
  <c r="U23" i="9"/>
  <c r="C27" i="9" s="1"/>
  <c r="C14" i="1" s="1"/>
  <c r="S22" i="9"/>
  <c r="Q21" i="9"/>
  <c r="R23" i="9" s="1"/>
  <c r="O21" i="9"/>
  <c r="P23" i="9" s="1"/>
  <c r="M21" i="9"/>
  <c r="K21" i="9"/>
  <c r="L23" i="9" s="1"/>
  <c r="I21" i="9"/>
  <c r="J23" i="9" s="1"/>
  <c r="G21" i="9"/>
  <c r="H23" i="9" s="1"/>
  <c r="E21" i="9"/>
  <c r="F23" i="9" s="1"/>
  <c r="S19" i="9"/>
  <c r="C30" i="9" s="1"/>
  <c r="S18" i="9"/>
  <c r="C29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3" i="28"/>
  <c r="C28" i="28" s="1"/>
  <c r="D11" i="1" s="1"/>
  <c r="U23" i="28"/>
  <c r="C27" i="28" s="1"/>
  <c r="C11" i="1" s="1"/>
  <c r="S22" i="28"/>
  <c r="Q21" i="28"/>
  <c r="R23" i="28" s="1"/>
  <c r="O21" i="28"/>
  <c r="P23" i="28" s="1"/>
  <c r="M21" i="28"/>
  <c r="N23" i="28" s="1"/>
  <c r="K21" i="28"/>
  <c r="L23" i="28" s="1"/>
  <c r="G21" i="28"/>
  <c r="H23" i="28" s="1"/>
  <c r="E21" i="28"/>
  <c r="F23" i="28" s="1"/>
  <c r="S19" i="28"/>
  <c r="C30" i="28" s="1"/>
  <c r="S18" i="28"/>
  <c r="C29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9" i="14"/>
  <c r="C34" i="14" s="1"/>
  <c r="D8" i="1" s="1"/>
  <c r="U29" i="14"/>
  <c r="C33" i="14" s="1"/>
  <c r="C8" i="1" s="1"/>
  <c r="S28" i="14"/>
  <c r="Q27" i="14"/>
  <c r="R29" i="14" s="1"/>
  <c r="O27" i="14"/>
  <c r="P29" i="14" s="1"/>
  <c r="M27" i="14"/>
  <c r="N29" i="14" s="1"/>
  <c r="K27" i="14"/>
  <c r="I27" i="14"/>
  <c r="J29" i="14" s="1"/>
  <c r="G27" i="14"/>
  <c r="H29" i="14" s="1"/>
  <c r="E27" i="14"/>
  <c r="F29" i="14" s="1"/>
  <c r="S26" i="14"/>
  <c r="C36" i="14" s="1"/>
  <c r="S25" i="14"/>
  <c r="C35" i="14" s="1"/>
  <c r="E8" i="1" s="1"/>
  <c r="S24" i="14"/>
  <c r="T24" i="14" s="1"/>
  <c r="S23" i="14"/>
  <c r="T23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3" i="22"/>
  <c r="C28" i="22" s="1"/>
  <c r="D7" i="1" s="1"/>
  <c r="U23" i="22"/>
  <c r="C27" i="22" s="1"/>
  <c r="C7" i="1" s="1"/>
  <c r="S22" i="22"/>
  <c r="Q21" i="22"/>
  <c r="R23" i="22" s="1"/>
  <c r="O21" i="22"/>
  <c r="P23" i="22" s="1"/>
  <c r="M21" i="22"/>
  <c r="N23" i="22" s="1"/>
  <c r="K21" i="22"/>
  <c r="L23" i="22" s="1"/>
  <c r="I21" i="22"/>
  <c r="J23" i="22" s="1"/>
  <c r="G21" i="22"/>
  <c r="H23" i="22" s="1"/>
  <c r="E21" i="22"/>
  <c r="F23" i="22" s="1"/>
  <c r="S19" i="22"/>
  <c r="C30" i="22" s="1"/>
  <c r="S18" i="22"/>
  <c r="C29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1" i="5"/>
  <c r="C23" i="1" s="1"/>
  <c r="C32" i="5"/>
  <c r="D23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A2" i="18"/>
  <c r="S16" i="18"/>
  <c r="T16" i="18" s="1"/>
  <c r="S17" i="18"/>
  <c r="T17" i="18" s="1"/>
  <c r="S18" i="18"/>
  <c r="S19" i="18"/>
  <c r="T19" i="18" s="1"/>
  <c r="S21" i="18"/>
  <c r="T21" i="18" s="1"/>
  <c r="S22" i="18"/>
  <c r="S23" i="18"/>
  <c r="S24" i="18"/>
  <c r="C34" i="18" s="1"/>
  <c r="E22" i="1" s="1"/>
  <c r="S25" i="18"/>
  <c r="C35" i="18" s="1"/>
  <c r="E26" i="18"/>
  <c r="F28" i="18" s="1"/>
  <c r="G26" i="18"/>
  <c r="H28" i="18" s="1"/>
  <c r="I26" i="18"/>
  <c r="J28" i="18" s="1"/>
  <c r="K26" i="18"/>
  <c r="L28" i="18" s="1"/>
  <c r="M26" i="18"/>
  <c r="N28" i="18" s="1"/>
  <c r="O26" i="18"/>
  <c r="P28" i="18" s="1"/>
  <c r="Q26" i="18"/>
  <c r="R28" i="18" s="1"/>
  <c r="S27" i="18"/>
  <c r="U28" i="18"/>
  <c r="C32" i="18" s="1"/>
  <c r="V28" i="18"/>
  <c r="C33" i="18" s="1"/>
  <c r="A2" i="5"/>
  <c r="K23" i="1"/>
  <c r="C33" i="5"/>
  <c r="E23" i="1" s="1"/>
  <c r="C34" i="5"/>
  <c r="Q25" i="5"/>
  <c r="R27" i="5" s="1"/>
  <c r="T27" i="34" l="1"/>
  <c r="K15" i="1"/>
  <c r="T22" i="38"/>
  <c r="C26" i="38" s="1"/>
  <c r="B10" i="1" s="1"/>
  <c r="G10" i="1" s="1"/>
  <c r="T17" i="6"/>
  <c r="T23" i="17"/>
  <c r="B6" i="1"/>
  <c r="G6" i="1" s="1"/>
  <c r="T17" i="32"/>
  <c r="K9" i="1"/>
  <c r="K24" i="1" s="1"/>
  <c r="S27" i="5"/>
  <c r="C30" i="5"/>
  <c r="B23" i="1" s="1"/>
  <c r="S27" i="17"/>
  <c r="S29" i="17"/>
  <c r="T13" i="30"/>
  <c r="T18" i="18"/>
  <c r="T23" i="18"/>
  <c r="K22" i="1" s="1"/>
  <c r="T22" i="6"/>
  <c r="T19" i="32"/>
  <c r="T22" i="18"/>
  <c r="T17" i="22"/>
  <c r="T22" i="22" s="1"/>
  <c r="C26" i="22" s="1"/>
  <c r="B7" i="1" s="1"/>
  <c r="K7" i="1"/>
  <c r="T24" i="17"/>
  <c r="T22" i="30"/>
  <c r="K21" i="1" s="1"/>
  <c r="T24" i="16"/>
  <c r="C28" i="16" s="1"/>
  <c r="B18" i="1" s="1"/>
  <c r="T22" i="24"/>
  <c r="C26" i="24" s="1"/>
  <c r="B19" i="1" s="1"/>
  <c r="T22" i="28"/>
  <c r="C26" i="28" s="1"/>
  <c r="B11" i="1" s="1"/>
  <c r="S25" i="6"/>
  <c r="T22" i="9"/>
  <c r="C26" i="9" s="1"/>
  <c r="B14" i="1" s="1"/>
  <c r="T28" i="14"/>
  <c r="C32" i="14" s="1"/>
  <c r="B8" i="1" s="1"/>
  <c r="C22" i="1"/>
  <c r="C24" i="1" s="1"/>
  <c r="S21" i="22"/>
  <c r="D24" i="1"/>
  <c r="S21" i="9"/>
  <c r="S30" i="34"/>
  <c r="S32" i="34"/>
  <c r="S23" i="28"/>
  <c r="S21" i="28"/>
  <c r="S24" i="32"/>
  <c r="S21" i="24"/>
  <c r="F7" i="1"/>
  <c r="F23" i="1"/>
  <c r="S28" i="18"/>
  <c r="S26" i="18"/>
  <c r="F22" i="1"/>
  <c r="F19" i="1"/>
  <c r="S27" i="30"/>
  <c r="F21" i="1"/>
  <c r="S25" i="30"/>
  <c r="S23" i="24"/>
  <c r="S23" i="16"/>
  <c r="S25" i="16"/>
  <c r="F18" i="1"/>
  <c r="F17" i="1"/>
  <c r="S27" i="6"/>
  <c r="N23" i="9"/>
  <c r="S23" i="9" s="1"/>
  <c r="F14" i="1"/>
  <c r="F15" i="1"/>
  <c r="F11" i="1"/>
  <c r="S26" i="32"/>
  <c r="F9" i="1"/>
  <c r="S27" i="14"/>
  <c r="F8" i="1"/>
  <c r="L29" i="14"/>
  <c r="S29" i="14" s="1"/>
  <c r="S23" i="22"/>
  <c r="I24" i="1"/>
  <c r="E24" i="1"/>
  <c r="G18" i="1" l="1"/>
  <c r="K17" i="1"/>
  <c r="C28" i="1" s="1"/>
  <c r="T26" i="6"/>
  <c r="C30" i="6" s="1"/>
  <c r="B16" i="1" s="1"/>
  <c r="G16" i="1" s="1"/>
  <c r="C31" i="38"/>
  <c r="G31" i="38" s="1"/>
  <c r="T31" i="34"/>
  <c r="C35" i="34" s="1"/>
  <c r="B15" i="1" s="1"/>
  <c r="G15" i="1" s="1"/>
  <c r="T25" i="32"/>
  <c r="C29" i="32" s="1"/>
  <c r="B9" i="1" s="1"/>
  <c r="G9" i="1" s="1"/>
  <c r="T26" i="30"/>
  <c r="C30" i="30" s="1"/>
  <c r="B21" i="1" s="1"/>
  <c r="G21" i="1" s="1"/>
  <c r="T28" i="17"/>
  <c r="C32" i="17" s="1"/>
  <c r="T27" i="18"/>
  <c r="C31" i="18" s="1"/>
  <c r="B22" i="1" s="1"/>
  <c r="G22" i="1" s="1"/>
  <c r="C31" i="24"/>
  <c r="G31" i="24" s="1"/>
  <c r="G11" i="1"/>
  <c r="C33" i="16"/>
  <c r="G7" i="1"/>
  <c r="G19" i="1"/>
  <c r="G14" i="1"/>
  <c r="C31" i="9"/>
  <c r="G31" i="9" s="1"/>
  <c r="C31" i="22"/>
  <c r="G31" i="22" s="1"/>
  <c r="C31" i="28"/>
  <c r="C35" i="5"/>
  <c r="G35" i="5" s="1"/>
  <c r="G23" i="1"/>
  <c r="G8" i="1"/>
  <c r="C37" i="14"/>
  <c r="H24" i="1" s="1"/>
  <c r="C35" i="6" l="1"/>
  <c r="G35" i="6" s="1"/>
  <c r="C40" i="34"/>
  <c r="G40" i="34" s="1"/>
  <c r="C34" i="32"/>
  <c r="G34" i="32" s="1"/>
  <c r="C35" i="30"/>
  <c r="G35" i="30" s="1"/>
  <c r="B17" i="1"/>
  <c r="G17" i="1" s="1"/>
  <c r="C37" i="17"/>
  <c r="G37" i="17" s="1"/>
  <c r="C36" i="18"/>
  <c r="G36" i="18" s="1"/>
  <c r="G31" i="28"/>
  <c r="G37" i="14"/>
  <c r="C27" i="1" l="1"/>
  <c r="C29" i="1" s="1"/>
  <c r="G24" i="1"/>
  <c r="F24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<sst xmlns="http://schemas.openxmlformats.org/spreadsheetml/2006/main" count="741" uniqueCount="112">
  <si>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</si>
  <si>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</si>
  <si>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</si>
  <si>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</si>
  <si>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</si>
  <si>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</si>
  <si>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</si>
  <si>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</si>
  <si>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</si>
  <si>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</si>
  <si>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</si>
  <si>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</si>
  <si>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</si>
  <si>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</si>
  <si>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</si>
  <si>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</si>
  <si>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</si>
  <si>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</si>
  <si>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</si>
  <si>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</si>
  <si>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</si>
  <si>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</si>
  <si>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</si>
  <si>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</si>
  <si>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</si>
  <si>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</si>
  <si>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</si>
  <si>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</si>
  <si>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</si>
  <si>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</si>
  <si>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</si>
  <si>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</si>
  <si>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</si>
  <si>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</si>
  <si>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</si>
  <si>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</si>
  <si>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</si>
  <si>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</si>
  <si>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</si>
  <si>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</si>
  <si>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</si>
  <si>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</si>
  <si>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</si>
  <si>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</si>
  <si>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</si>
  <si>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</si>
  <si>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</si>
  <si>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</si>
  <si>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</si>
  <si>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</si>
  <si>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</si>
  <si>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</si>
  <si>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</si>
  <si>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</si>
  <si>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</si>
  <si>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</si>
  <si>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</si>
  <si>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</si>
  <si>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</si>
  <si>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</si>
  <si>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units</t>
  </si>
  <si>
    <t>paintshop maintenance</t>
  </si>
  <si>
    <t>vanity units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</si>
  <si>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</si>
  <si>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</si>
  <si>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</si>
  <si>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</si>
  <si>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</si>
  <si>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</si>
  <si>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check tools</t>
  </si>
  <si>
    <t>battons</t>
  </si>
  <si>
    <t>fork lift</t>
  </si>
  <si>
    <t>seating</t>
  </si>
  <si>
    <t>training</t>
  </si>
  <si>
    <t>155to159</t>
  </si>
  <si>
    <t>155to160</t>
  </si>
  <si>
    <t>production meeting</t>
  </si>
  <si>
    <t>J. WARD</t>
  </si>
  <si>
    <t>maintenance re saw</t>
  </si>
  <si>
    <t>storage at jms 6519</t>
  </si>
  <si>
    <t>moving storage to staiways</t>
  </si>
  <si>
    <t>W/E 18.09.2016</t>
  </si>
  <si>
    <t>wrap panels</t>
  </si>
  <si>
    <t>door &amp; frame</t>
  </si>
  <si>
    <t>fr panels</t>
  </si>
  <si>
    <t>loading</t>
  </si>
  <si>
    <t>load lorry</t>
  </si>
  <si>
    <t>frames</t>
  </si>
  <si>
    <t>sample hinge 6635</t>
  </si>
  <si>
    <t>desk</t>
  </si>
  <si>
    <t>bench</t>
  </si>
  <si>
    <t>from storage 6519 at  jms</t>
  </si>
  <si>
    <t>tidy area</t>
  </si>
  <si>
    <t>z section</t>
  </si>
  <si>
    <t>clarendon weigh desks</t>
  </si>
  <si>
    <t>labouring</t>
  </si>
  <si>
    <t>6429pf / 6429</t>
  </si>
  <si>
    <t xml:space="preserve">van deliveries 6436 / 6607 / </t>
  </si>
  <si>
    <t xml:space="preserve">van deliveries 6519 </t>
  </si>
  <si>
    <t>framework</t>
  </si>
  <si>
    <t>wardrobes</t>
  </si>
  <si>
    <t>vince fraikin to station</t>
  </si>
  <si>
    <t>wardrobe</t>
  </si>
  <si>
    <t>drive to astleys</t>
  </si>
  <si>
    <t>tops</t>
  </si>
  <si>
    <t>WEST10</t>
  </si>
  <si>
    <t>USEM01</t>
  </si>
  <si>
    <t>offi01</t>
  </si>
  <si>
    <t>CENT01</t>
  </si>
  <si>
    <t>ADEL02</t>
  </si>
  <si>
    <t>WEST09</t>
  </si>
  <si>
    <t>PRIO12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</si>
</sst>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8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B25" sqref="B25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81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SUM(Buckingham!C30)</f>
        <v>39.75</v>
      </c>
      <c r="C6" s="9">
        <f>SUM(Buckingham!C31)</f>
        <v>0</v>
      </c>
      <c r="D6" s="9">
        <f>SUM(Buckingham!C32)</f>
        <v>0</v>
      </c>
      <c r="E6" s="9">
        <f>SUM(Buckingham!C33)</f>
        <v>0</v>
      </c>
      <c r="F6" s="9">
        <f>SUM(Buckingham!C34)</f>
        <v>0</v>
      </c>
      <c r="G6" s="10">
        <f>B6+C6+D6+E6+F6</f>
        <v>39.75</v>
      </c>
      <c r="H6" s="62">
        <f>SUM(Buckingham!C36)</f>
        <v>0</v>
      </c>
      <c r="I6" s="62">
        <f>SUM(Buckingham!C37)</f>
        <v>0</v>
      </c>
      <c r="K6" s="43">
        <v>6.75</v>
      </c>
    </row>
    <row r="7" spans="1:11" x14ac:dyDescent="0.25">
      <c r="A7" s="8" t="s">
        <v>45</v>
      </c>
      <c r="B7" s="9">
        <f>SUM(Czege!C26)</f>
        <v>40</v>
      </c>
      <c r="C7" s="9">
        <f>SUM(Czege!C27)</f>
        <v>0</v>
      </c>
      <c r="D7" s="9">
        <f>SUM(Czege!C28)</f>
        <v>0</v>
      </c>
      <c r="E7" s="9">
        <f>SUM(Czege!C29)</f>
        <v>0</v>
      </c>
      <c r="F7" s="9">
        <f>SUM(Czege!C30)</f>
        <v>0</v>
      </c>
      <c r="G7" s="10">
        <f>B7+C7+D7+E7+F7</f>
        <v>40</v>
      </c>
      <c r="H7" s="11">
        <f>SUM(Czege!C32)</f>
        <v>0</v>
      </c>
      <c r="I7" s="11">
        <f>SUM(Czege!C33)</f>
        <v>0</v>
      </c>
      <c r="K7" s="43">
        <f>SUM(Czege!I27)</f>
        <v>0</v>
      </c>
    </row>
    <row r="8" spans="1:11" ht="17.25" customHeight="1" x14ac:dyDescent="0.25">
      <c r="A8" s="8" t="s">
        <v>7</v>
      </c>
      <c r="B8" s="9">
        <f>SUM(Doran!C32)</f>
        <v>0</v>
      </c>
      <c r="C8" s="9">
        <f>SUM(Doran!C33)</f>
        <v>0</v>
      </c>
      <c r="D8" s="9">
        <f>SUM(Doran!C34)</f>
        <v>0</v>
      </c>
      <c r="E8" s="9">
        <f>SUM(Doran!C35)</f>
        <v>40</v>
      </c>
      <c r="F8" s="9">
        <f>SUM(Doran!C36)</f>
        <v>0</v>
      </c>
      <c r="G8" s="10">
        <f t="shared" ref="G8:G23" si="0">B8+C8+D8+E8+F8</f>
        <v>40</v>
      </c>
      <c r="H8" s="11">
        <f>SUM(Doran!C38)</f>
        <v>0</v>
      </c>
      <c r="I8" s="11">
        <f>SUM(Doran!C39)</f>
        <v>0</v>
      </c>
      <c r="K8" s="43">
        <f>SUM(Doran!I33)</f>
        <v>0</v>
      </c>
    </row>
    <row r="9" spans="1:11" x14ac:dyDescent="0.25">
      <c r="A9" s="8" t="s">
        <v>53</v>
      </c>
      <c r="B9" s="9">
        <f>SUM(Drinkwater!C29)</f>
        <v>39.75</v>
      </c>
      <c r="C9" s="9">
        <f>SUM(Drinkwater!C30)</f>
        <v>0</v>
      </c>
      <c r="D9" s="9">
        <f>SUM(Drinkwater!C31)</f>
        <v>0</v>
      </c>
      <c r="E9" s="9">
        <f>SUM(Drinkwater!C32)</f>
        <v>0</v>
      </c>
      <c r="F9" s="9">
        <f>SUM(Drinkwater!C33)</f>
        <v>0</v>
      </c>
      <c r="G9" s="10">
        <f t="shared" si="0"/>
        <v>39.75</v>
      </c>
      <c r="H9" s="11">
        <f>SUM(Drinkwater!C35)</f>
        <v>0</v>
      </c>
      <c r="I9" s="11">
        <f>SUM(Drinkwater!C36)</f>
        <v>0</v>
      </c>
      <c r="K9" s="43">
        <f>SUM(Drinkwater!I30)</f>
        <v>2.75</v>
      </c>
    </row>
    <row r="10" spans="1:11" x14ac:dyDescent="0.25">
      <c r="A10" s="8" t="s">
        <v>55</v>
      </c>
      <c r="B10" s="9">
        <f>SUM(Hammond!C26)</f>
        <v>0</v>
      </c>
      <c r="C10" s="9">
        <f>SUM(Hammond!C27)</f>
        <v>0</v>
      </c>
      <c r="D10" s="9">
        <f>SUM(Hammond!C28)</f>
        <v>0</v>
      </c>
      <c r="E10" s="9">
        <f>SUM(Hammond!C29)</f>
        <v>40</v>
      </c>
      <c r="F10" s="9">
        <f>SUM(Hammond!C30)</f>
        <v>0</v>
      </c>
      <c r="G10" s="10">
        <f t="shared" si="0"/>
        <v>40</v>
      </c>
      <c r="H10" s="11">
        <f>SUM(Hammond!C32)</f>
        <v>0</v>
      </c>
      <c r="I10" s="11">
        <f>SUM(Hammond!C33)</f>
        <v>0</v>
      </c>
      <c r="K10" s="43">
        <f>SUM(Hammond!I27)</f>
        <v>0</v>
      </c>
    </row>
    <row r="11" spans="1:11" x14ac:dyDescent="0.25">
      <c r="A11" s="8" t="s">
        <v>8</v>
      </c>
      <c r="B11" s="9">
        <f>SUM('Harland '!C26)</f>
        <v>37</v>
      </c>
      <c r="C11" s="9">
        <f>SUM('Harland '!C27)</f>
        <v>0</v>
      </c>
      <c r="D11" s="9">
        <f>SUM('Harland '!C28)</f>
        <v>0</v>
      </c>
      <c r="E11" s="9">
        <f>SUM('Harland '!C29)</f>
        <v>0</v>
      </c>
      <c r="F11" s="9">
        <f>SUM('Harland '!C30)</f>
        <v>0</v>
      </c>
      <c r="G11" s="10">
        <f>B11+C11+D11+E11+F11</f>
        <v>37</v>
      </c>
      <c r="H11" s="11">
        <f>SUM('Harland '!C32)</f>
        <v>0</v>
      </c>
      <c r="I11" s="11">
        <f>SUM('Harland '!C33)</f>
        <v>0</v>
      </c>
      <c r="K11" s="43">
        <f>SUM('Harland '!I27)</f>
        <v>2</v>
      </c>
    </row>
    <row r="12" spans="1:11" ht="18" customHeight="1" x14ac:dyDescent="0.25">
      <c r="A12" s="8" t="s">
        <v>58</v>
      </c>
      <c r="B12" s="9">
        <f>SUM(Harrison!C26)</f>
        <v>40</v>
      </c>
      <c r="C12" s="9">
        <f>SUM(Harrison!C27)</f>
        <v>2</v>
      </c>
      <c r="D12" s="9">
        <f>SUM(Harrison!C28)</f>
        <v>0</v>
      </c>
      <c r="E12" s="9">
        <f>SUM(Harrison!C29)</f>
        <v>0</v>
      </c>
      <c r="F12" s="9">
        <f>SUM(Harrison!C30)</f>
        <v>0</v>
      </c>
      <c r="G12" s="10">
        <f>B12+C12+D12+E12+F12</f>
        <v>42</v>
      </c>
      <c r="H12" s="11">
        <f>SUM(Harrison!C32)</f>
        <v>0</v>
      </c>
      <c r="I12" s="11">
        <f>SUM(Harrison!C33)</f>
        <v>0</v>
      </c>
      <c r="K12" s="43">
        <f>SUM(Harrison!I27)</f>
        <v>42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SUM(McSharry!C26)</f>
        <v>38.5</v>
      </c>
      <c r="C14" s="9">
        <f>SUM(McSharry!C27)</f>
        <v>0</v>
      </c>
      <c r="D14" s="9">
        <f>SUM(McSharry!C28)</f>
        <v>0</v>
      </c>
      <c r="E14" s="9">
        <f>SUM(McSharry!C29)</f>
        <v>0</v>
      </c>
      <c r="F14" s="9">
        <f>SUM(McSharry!C30)</f>
        <v>0</v>
      </c>
      <c r="G14" s="10">
        <f t="shared" si="0"/>
        <v>38.5</v>
      </c>
      <c r="H14" s="11">
        <f>SUM(McSharry!C32)</f>
        <v>0</v>
      </c>
      <c r="I14" s="11">
        <f>SUM(McSharry!C33)</f>
        <v>0</v>
      </c>
      <c r="K14" s="43">
        <f>SUM(McSharry!I27)</f>
        <v>0</v>
      </c>
    </row>
    <row r="15" spans="1:11" x14ac:dyDescent="0.25">
      <c r="A15" s="8" t="s">
        <v>65</v>
      </c>
      <c r="B15" s="9">
        <f>SUM(Pender!C35)</f>
        <v>29</v>
      </c>
      <c r="C15" s="9">
        <f>SUM(Pender!C36)</f>
        <v>0</v>
      </c>
      <c r="D15" s="9">
        <f>SUM(Pender!C37)</f>
        <v>0</v>
      </c>
      <c r="E15" s="9">
        <f>SUM(Pender!C38)</f>
        <v>8</v>
      </c>
      <c r="F15" s="9">
        <f>SUM(Pender!C39)</f>
        <v>0</v>
      </c>
      <c r="G15" s="10">
        <f>B15+C15+D15+E15+F15</f>
        <v>37</v>
      </c>
      <c r="H15" s="11">
        <f>SUM(Pender!C41)</f>
        <v>0</v>
      </c>
      <c r="I15" s="11">
        <f>SUM(Pender!C42)</f>
        <v>0</v>
      </c>
      <c r="K15" s="43">
        <f>SUM(Pender!I36)</f>
        <v>9</v>
      </c>
    </row>
    <row r="16" spans="1:11" ht="18" customHeight="1" x14ac:dyDescent="0.25">
      <c r="A16" s="8" t="s">
        <v>10</v>
      </c>
      <c r="B16" s="9">
        <f>SUM('Reading-Jones'!C30)</f>
        <v>40</v>
      </c>
      <c r="C16" s="9">
        <f>SUM('Reading-Jones'!C31)</f>
        <v>0</v>
      </c>
      <c r="D16" s="9">
        <f>SUM('Reading-Jones'!C32)</f>
        <v>0</v>
      </c>
      <c r="E16" s="9">
        <f>SUM('Reading-Jones'!C33)</f>
        <v>0</v>
      </c>
      <c r="F16" s="9">
        <f>SUM('Reading-Jones'!C34)</f>
        <v>0</v>
      </c>
      <c r="G16" s="10">
        <f t="shared" si="0"/>
        <v>40</v>
      </c>
      <c r="H16" s="11">
        <f>SUM('Reading-Jones'!C36)</f>
        <v>0</v>
      </c>
      <c r="I16" s="11">
        <f>SUM('Reading-Jones'!C37)</f>
        <v>0</v>
      </c>
      <c r="K16" s="43">
        <f>SUM('Reading-Jones'!I31)</f>
        <v>7</v>
      </c>
    </row>
    <row r="17" spans="1:11" x14ac:dyDescent="0.25">
      <c r="A17" s="8" t="s">
        <v>11</v>
      </c>
      <c r="B17" s="9">
        <f>SUM(Spann!C32)</f>
        <v>32</v>
      </c>
      <c r="C17" s="9">
        <f>SUM(Spann!C33)</f>
        <v>0</v>
      </c>
      <c r="D17" s="9">
        <f>SUM(Spann!C34)</f>
        <v>0</v>
      </c>
      <c r="E17" s="9">
        <f>SUM(Spann!C35)</f>
        <v>8</v>
      </c>
      <c r="F17" s="9">
        <f>SUM(Spann!C36)</f>
        <v>0</v>
      </c>
      <c r="G17" s="10">
        <f t="shared" si="0"/>
        <v>40</v>
      </c>
      <c r="H17" s="11">
        <f>SUM(Spann!C38)</f>
        <v>0</v>
      </c>
      <c r="I17" s="11">
        <f>SUM(Spann!C39)</f>
        <v>0</v>
      </c>
      <c r="K17" s="43">
        <f>SUM(Spann!I33)</f>
        <v>4.75</v>
      </c>
    </row>
    <row r="18" spans="1:11" x14ac:dyDescent="0.25">
      <c r="A18" s="8" t="s">
        <v>12</v>
      </c>
      <c r="B18" s="9">
        <f>SUM(Taylor!C28)</f>
        <v>32</v>
      </c>
      <c r="C18" s="9">
        <f>SUM(Taylor!C29)</f>
        <v>0</v>
      </c>
      <c r="D18" s="9">
        <f>SUM(Taylor!C30)</f>
        <v>0</v>
      </c>
      <c r="E18" s="9">
        <v>8</v>
      </c>
      <c r="F18" s="9">
        <f>SUM(Taylor!C32)</f>
        <v>0</v>
      </c>
      <c r="G18" s="10">
        <f t="shared" si="0"/>
        <v>40</v>
      </c>
      <c r="H18" s="11">
        <f>SUM(Taylor!C34)</f>
        <v>0</v>
      </c>
      <c r="I18" s="11">
        <f>SUM(Taylor!C35)</f>
        <v>0</v>
      </c>
      <c r="K18" s="43">
        <f>SUM(Taylor!I29)</f>
        <v>0</v>
      </c>
    </row>
    <row r="19" spans="1:11" x14ac:dyDescent="0.25">
      <c r="A19" s="8" t="s">
        <v>48</v>
      </c>
      <c r="B19" s="9">
        <f>SUM(G.Ward!C26)</f>
        <v>40</v>
      </c>
      <c r="C19" s="9">
        <f>SUM(G.Ward!C27)</f>
        <v>0</v>
      </c>
      <c r="D19" s="9">
        <f>SUM(G.Ward!C28)</f>
        <v>0</v>
      </c>
      <c r="E19" s="9">
        <f>SUM(G.Ward!C29)</f>
        <v>0</v>
      </c>
      <c r="F19" s="9">
        <f>SUM(T.Winterburn!C35)</f>
        <v>0</v>
      </c>
      <c r="G19" s="10">
        <f t="shared" si="0"/>
        <v>40</v>
      </c>
      <c r="H19" s="11">
        <f>SUM(G.Ward!C32)</f>
        <v>0</v>
      </c>
      <c r="I19" s="11">
        <f>SUM(G.Ward!C33)</f>
        <v>0</v>
      </c>
      <c r="K19" s="43">
        <f>SUM(G.Ward!I27)</f>
        <v>0</v>
      </c>
    </row>
    <row r="20" spans="1:11" x14ac:dyDescent="0.25">
      <c r="A20" s="8"/>
      <c r="B20" s="9"/>
      <c r="C20" s="9"/>
      <c r="D20" s="9"/>
      <c r="E20" s="9"/>
      <c r="F20" s="9"/>
      <c r="G20" s="10"/>
      <c r="H20" s="11"/>
      <c r="I20" s="11"/>
      <c r="K20" s="43"/>
    </row>
    <row r="21" spans="1:11" x14ac:dyDescent="0.25">
      <c r="A21" s="8" t="s">
        <v>50</v>
      </c>
      <c r="B21" s="9">
        <f>SUM(N.Winterburn!C30)</f>
        <v>24</v>
      </c>
      <c r="C21" s="9">
        <f>SUM(N.Winterburn!C31)</f>
        <v>0</v>
      </c>
      <c r="D21" s="9">
        <f>SUM(N.Winterburn!C32)</f>
        <v>0</v>
      </c>
      <c r="E21" s="9">
        <f>SUM(N.Winterburn!C33)</f>
        <v>16</v>
      </c>
      <c r="F21" s="9">
        <f>SUM(N.Winterburn!C34)</f>
        <v>0</v>
      </c>
      <c r="G21" s="10">
        <f t="shared" si="0"/>
        <v>40</v>
      </c>
      <c r="H21" s="11">
        <f>SUM(N.Winterburn!C36)</f>
        <v>0</v>
      </c>
      <c r="I21" s="11">
        <f>SUM(N.Winterburn!C37)</f>
        <v>0</v>
      </c>
      <c r="K21" s="43">
        <f>SUM(N.Winterburn!I31)</f>
        <v>3</v>
      </c>
    </row>
    <row r="22" spans="1:11" x14ac:dyDescent="0.25">
      <c r="A22" s="8" t="s">
        <v>13</v>
      </c>
      <c r="B22" s="9">
        <f>SUM(T.Winterburn!C31)</f>
        <v>40</v>
      </c>
      <c r="C22" s="9">
        <f>SUM(T.Winterburn!C32)</f>
        <v>0</v>
      </c>
      <c r="D22" s="9">
        <v>0</v>
      </c>
      <c r="E22" s="9">
        <f>SUM(T.Winterburn!C34)</f>
        <v>0</v>
      </c>
      <c r="F22" s="9">
        <f>SUM(T.Winterburn!C35)</f>
        <v>0</v>
      </c>
      <c r="G22" s="10">
        <f t="shared" si="0"/>
        <v>40</v>
      </c>
      <c r="H22" s="11">
        <f>SUM(T.Winterburn!C37)</f>
        <v>0</v>
      </c>
      <c r="I22" s="11">
        <f>SUM(T.Winterburn!C38)</f>
        <v>0</v>
      </c>
      <c r="K22" s="43">
        <f>SUM(T.Winterburn!I32)</f>
        <v>5</v>
      </c>
    </row>
    <row r="23" spans="1:11" x14ac:dyDescent="0.25">
      <c r="A23" s="8" t="s">
        <v>14</v>
      </c>
      <c r="B23" s="9">
        <f>SUM(Wright!C30)</f>
        <v>40</v>
      </c>
      <c r="C23" s="9">
        <f>SUM(Wright!C31)</f>
        <v>4</v>
      </c>
      <c r="D23" s="9">
        <f>SUM(Wright!C32)</f>
        <v>0</v>
      </c>
      <c r="E23" s="9">
        <f>SUM(Wright!C33)</f>
        <v>0</v>
      </c>
      <c r="F23" s="9">
        <f>SUM(Wright!C34)</f>
        <v>0</v>
      </c>
      <c r="G23" s="10">
        <f t="shared" si="0"/>
        <v>44</v>
      </c>
      <c r="H23" s="11">
        <f>SUM(Wright!C36)</f>
        <v>0</v>
      </c>
      <c r="I23" s="11">
        <f>SUM(Wright!C37)</f>
        <v>0</v>
      </c>
      <c r="K23" s="43">
        <f>SUM(Wright!I31)</f>
        <v>41.25</v>
      </c>
    </row>
    <row r="24" spans="1:11" ht="17.25" customHeight="1" x14ac:dyDescent="0.25">
      <c r="A24" s="12" t="s">
        <v>24</v>
      </c>
      <c r="B24" s="13">
        <f>SUM(B6:B23)</f>
        <v>512</v>
      </c>
      <c r="C24" s="13">
        <f t="shared" ref="B24:I24" si="1">SUM(C7:C23)</f>
        <v>6</v>
      </c>
      <c r="D24" s="13">
        <f t="shared" si="1"/>
        <v>0</v>
      </c>
      <c r="E24" s="13">
        <f t="shared" si="1"/>
        <v>120</v>
      </c>
      <c r="F24" s="13">
        <f t="shared" si="1"/>
        <v>0</v>
      </c>
      <c r="G24" s="13">
        <f t="shared" si="1"/>
        <v>598.25</v>
      </c>
      <c r="H24" s="14">
        <f t="shared" si="1"/>
        <v>0</v>
      </c>
      <c r="I24" s="14">
        <f t="shared" si="1"/>
        <v>0</v>
      </c>
      <c r="J24" s="4"/>
      <c r="K24" s="13">
        <f>SUM(K6:K23)</f>
        <v>123.5</v>
      </c>
    </row>
    <row r="25" spans="1:11" s="4" customFormat="1" x14ac:dyDescent="0.25">
      <c r="A25" s="1"/>
      <c r="B25" s="1"/>
      <c r="C25" s="1"/>
      <c r="D25" s="1"/>
      <c r="E25" s="1"/>
      <c r="F25" s="1"/>
      <c r="J25" s="1"/>
      <c r="K25" s="1"/>
    </row>
    <row r="27" spans="1:11" x14ac:dyDescent="0.25">
      <c r="A27" s="1" t="s">
        <v>30</v>
      </c>
      <c r="C27" s="35">
        <f>B24+C24+D24</f>
        <v>518</v>
      </c>
    </row>
    <row r="28" spans="1:11" x14ac:dyDescent="0.25">
      <c r="A28" s="1" t="s">
        <v>31</v>
      </c>
      <c r="C28" s="35">
        <f>K24</f>
        <v>123.5</v>
      </c>
    </row>
    <row r="29" spans="1:11" x14ac:dyDescent="0.25">
      <c r="A29" s="1" t="s">
        <v>35</v>
      </c>
      <c r="C29" s="41">
        <f>C28/C27</f>
        <v>0.23841698841698841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7" zoomScale="90" zoomScaleNormal="90" workbookViewId="0">
      <selection activeCell="G20" sqref="G20:N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64</v>
      </c>
      <c r="B1" s="15"/>
      <c r="C1" s="15"/>
    </row>
    <row r="2" spans="1:22" s="22" customFormat="1" x14ac:dyDescent="0.25">
      <c r="A2" s="18" t="str">
        <f>Analysis!A3</f>
        <v>W/E 18.09.2016</v>
      </c>
      <c r="B2" s="19"/>
      <c r="C2" s="19"/>
      <c r="D2" s="19"/>
      <c r="E2" s="208" t="s">
        <v>15</v>
      </c>
      <c r="F2" s="208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2"/>
      <c r="F3" s="172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79">
        <v>6615</v>
      </c>
      <c r="B4" s="199" t="s">
        <v>105</v>
      </c>
      <c r="C4" s="179">
        <v>2</v>
      </c>
      <c r="D4" s="38" t="s">
        <v>70</v>
      </c>
      <c r="E4" s="211"/>
      <c r="F4" s="211"/>
      <c r="G4" s="202">
        <v>6</v>
      </c>
      <c r="H4" s="203"/>
      <c r="I4" s="202">
        <v>2</v>
      </c>
      <c r="J4" s="203"/>
      <c r="K4" s="202"/>
      <c r="L4" s="203"/>
      <c r="M4" s="201"/>
      <c r="N4" s="201"/>
      <c r="O4" s="202"/>
      <c r="P4" s="203"/>
      <c r="Q4" s="204"/>
      <c r="R4" s="205"/>
      <c r="S4" s="25">
        <f>E4+G4+I4+K4+M4+O4+Q4</f>
        <v>8</v>
      </c>
      <c r="T4" s="25">
        <f t="shared" ref="T4:T27" si="0">SUM(S4-U4-V4)</f>
        <v>8</v>
      </c>
      <c r="U4" s="28"/>
      <c r="V4" s="28"/>
    </row>
    <row r="5" spans="1:22" x14ac:dyDescent="0.25">
      <c r="A5" s="177">
        <v>6607</v>
      </c>
      <c r="B5" s="199" t="s">
        <v>110</v>
      </c>
      <c r="C5" s="177">
        <v>13</v>
      </c>
      <c r="D5" s="27" t="s">
        <v>87</v>
      </c>
      <c r="E5" s="211"/>
      <c r="F5" s="211"/>
      <c r="G5" s="202"/>
      <c r="H5" s="203"/>
      <c r="I5" s="202">
        <v>1</v>
      </c>
      <c r="J5" s="203"/>
      <c r="K5" s="202"/>
      <c r="L5" s="203"/>
      <c r="M5" s="202"/>
      <c r="N5" s="203"/>
      <c r="O5" s="202"/>
      <c r="P5" s="203"/>
      <c r="Q5" s="204"/>
      <c r="R5" s="205"/>
      <c r="S5" s="25">
        <f t="shared" ref="S5:S30" si="1">E5+G5+I5+K5+M5+O5+Q5</f>
        <v>1</v>
      </c>
      <c r="T5" s="25">
        <f t="shared" si="0"/>
        <v>1</v>
      </c>
      <c r="U5" s="28"/>
      <c r="V5" s="28"/>
    </row>
    <row r="6" spans="1:22" x14ac:dyDescent="0.25">
      <c r="A6" s="152">
        <v>6519</v>
      </c>
      <c r="B6" s="199" t="s">
        <v>106</v>
      </c>
      <c r="C6" s="152">
        <v>186</v>
      </c>
      <c r="D6" s="38" t="s">
        <v>60</v>
      </c>
      <c r="E6" s="211"/>
      <c r="F6" s="211"/>
      <c r="G6" s="202"/>
      <c r="H6" s="203"/>
      <c r="I6" s="202">
        <v>1</v>
      </c>
      <c r="J6" s="203"/>
      <c r="K6" s="202"/>
      <c r="L6" s="203"/>
      <c r="M6" s="202"/>
      <c r="N6" s="203"/>
      <c r="O6" s="202"/>
      <c r="P6" s="203"/>
      <c r="Q6" s="204"/>
      <c r="R6" s="205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81">
        <v>6519</v>
      </c>
      <c r="B7" s="199" t="s">
        <v>106</v>
      </c>
      <c r="C7" s="152">
        <v>102</v>
      </c>
      <c r="D7" s="38" t="s">
        <v>86</v>
      </c>
      <c r="E7" s="209"/>
      <c r="F7" s="210"/>
      <c r="G7" s="202"/>
      <c r="H7" s="203"/>
      <c r="I7" s="202">
        <v>0.5</v>
      </c>
      <c r="J7" s="203"/>
      <c r="K7" s="202"/>
      <c r="L7" s="203"/>
      <c r="M7" s="202"/>
      <c r="N7" s="203"/>
      <c r="O7" s="202"/>
      <c r="P7" s="203"/>
      <c r="Q7" s="204"/>
      <c r="R7" s="205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81">
        <v>6519</v>
      </c>
      <c r="B8" s="199" t="s">
        <v>106</v>
      </c>
      <c r="C8" s="152">
        <v>104</v>
      </c>
      <c r="D8" s="38" t="s">
        <v>86</v>
      </c>
      <c r="E8" s="209"/>
      <c r="F8" s="210"/>
      <c r="G8" s="202"/>
      <c r="H8" s="203"/>
      <c r="I8" s="202">
        <v>0.5</v>
      </c>
      <c r="J8" s="203"/>
      <c r="K8" s="202"/>
      <c r="L8" s="203"/>
      <c r="M8" s="202"/>
      <c r="N8" s="203"/>
      <c r="O8" s="202"/>
      <c r="P8" s="203"/>
      <c r="Q8" s="204"/>
      <c r="R8" s="205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84">
        <v>6615</v>
      </c>
      <c r="B9" s="199" t="s">
        <v>105</v>
      </c>
      <c r="C9" s="184">
        <v>2</v>
      </c>
      <c r="D9" s="38" t="s">
        <v>70</v>
      </c>
      <c r="E9" s="209"/>
      <c r="F9" s="210"/>
      <c r="G9" s="202"/>
      <c r="H9" s="203"/>
      <c r="I9" s="202"/>
      <c r="J9" s="203"/>
      <c r="K9" s="202">
        <v>6</v>
      </c>
      <c r="L9" s="203"/>
      <c r="M9" s="202"/>
      <c r="N9" s="203"/>
      <c r="O9" s="202"/>
      <c r="P9" s="203"/>
      <c r="Q9" s="204"/>
      <c r="R9" s="205"/>
      <c r="S9" s="25">
        <f t="shared" si="1"/>
        <v>6</v>
      </c>
      <c r="T9" s="25">
        <f t="shared" si="0"/>
        <v>6</v>
      </c>
      <c r="U9" s="28"/>
      <c r="V9" s="28"/>
    </row>
    <row r="10" spans="1:22" x14ac:dyDescent="0.25">
      <c r="A10" s="165">
        <v>6635</v>
      </c>
      <c r="B10" s="199" t="s">
        <v>111</v>
      </c>
      <c r="C10" s="165">
        <v>2</v>
      </c>
      <c r="D10" s="38" t="s">
        <v>102</v>
      </c>
      <c r="E10" s="211"/>
      <c r="F10" s="211"/>
      <c r="G10" s="202"/>
      <c r="H10" s="203"/>
      <c r="I10" s="202"/>
      <c r="J10" s="203"/>
      <c r="K10" s="202"/>
      <c r="L10" s="203"/>
      <c r="M10" s="202">
        <v>2</v>
      </c>
      <c r="N10" s="203"/>
      <c r="O10" s="202"/>
      <c r="P10" s="203"/>
      <c r="Q10" s="204"/>
      <c r="R10" s="20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185">
        <v>6635</v>
      </c>
      <c r="B11" s="199" t="s">
        <v>111</v>
      </c>
      <c r="C11" s="185">
        <v>3</v>
      </c>
      <c r="D11" s="38" t="s">
        <v>102</v>
      </c>
      <c r="E11" s="209"/>
      <c r="F11" s="210"/>
      <c r="G11" s="202"/>
      <c r="H11" s="203"/>
      <c r="I11" s="202"/>
      <c r="J11" s="203"/>
      <c r="K11" s="202"/>
      <c r="L11" s="203"/>
      <c r="M11" s="202">
        <v>1</v>
      </c>
      <c r="N11" s="203"/>
      <c r="O11" s="202"/>
      <c r="P11" s="203"/>
      <c r="Q11" s="204"/>
      <c r="R11" s="205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132"/>
      <c r="B12" s="48"/>
      <c r="C12" s="128"/>
      <c r="D12" s="38"/>
      <c r="E12" s="209"/>
      <c r="F12" s="210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0"/>
      <c r="B13" s="48"/>
      <c r="C13" s="140"/>
      <c r="D13" s="38"/>
      <c r="E13" s="209"/>
      <c r="F13" s="210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7"/>
      <c r="B14" s="48"/>
      <c r="C14" s="46"/>
      <c r="D14" s="38"/>
      <c r="E14" s="209"/>
      <c r="F14" s="210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4"/>
      <c r="R14" s="205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33"/>
      <c r="B15" s="48"/>
      <c r="C15" s="133"/>
      <c r="D15" s="38"/>
      <c r="E15" s="209"/>
      <c r="F15" s="210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4"/>
      <c r="R15" s="205"/>
      <c r="S15" s="25">
        <f t="shared" ref="S15:S22" si="2">E15+G15+I15+K15+M15+O15+Q15</f>
        <v>0</v>
      </c>
      <c r="T15" s="25">
        <f t="shared" ref="T15:T22" si="3">SUM(S15-U15-V15)</f>
        <v>0</v>
      </c>
      <c r="U15" s="28"/>
      <c r="V15" s="28"/>
    </row>
    <row r="16" spans="1:22" ht="15.75" customHeight="1" x14ac:dyDescent="0.25">
      <c r="A16" s="141"/>
      <c r="B16" s="48"/>
      <c r="C16" s="120"/>
      <c r="D16" s="38"/>
      <c r="E16" s="209"/>
      <c r="F16" s="210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4"/>
      <c r="R16" s="20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41"/>
      <c r="B17" s="114"/>
      <c r="C17" s="47"/>
      <c r="D17" s="38"/>
      <c r="E17" s="209"/>
      <c r="F17" s="210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4"/>
      <c r="R17" s="20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6"/>
      <c r="B18" s="116"/>
      <c r="C18" s="47"/>
      <c r="D18" s="38"/>
      <c r="E18" s="209"/>
      <c r="F18" s="210"/>
      <c r="G18" s="202"/>
      <c r="H18" s="203"/>
      <c r="I18" s="202"/>
      <c r="J18" s="203"/>
      <c r="K18" s="202"/>
      <c r="L18" s="203"/>
      <c r="M18" s="202"/>
      <c r="N18" s="203"/>
      <c r="O18" s="202"/>
      <c r="P18" s="203"/>
      <c r="Q18" s="204"/>
      <c r="R18" s="205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16"/>
      <c r="B19" s="116"/>
      <c r="C19" s="47"/>
      <c r="D19" s="38"/>
      <c r="E19" s="209"/>
      <c r="F19" s="210"/>
      <c r="G19" s="202"/>
      <c r="H19" s="203"/>
      <c r="I19" s="202"/>
      <c r="J19" s="203"/>
      <c r="K19" s="202"/>
      <c r="L19" s="203"/>
      <c r="M19" s="202"/>
      <c r="N19" s="203"/>
      <c r="O19" s="202"/>
      <c r="P19" s="203"/>
      <c r="Q19" s="204"/>
      <c r="R19" s="205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92"/>
      <c r="B20" s="192"/>
      <c r="C20" s="47"/>
      <c r="D20" s="38"/>
      <c r="E20" s="193"/>
      <c r="F20" s="194"/>
      <c r="G20" s="188"/>
      <c r="H20" s="189"/>
      <c r="I20" s="188"/>
      <c r="J20" s="189"/>
      <c r="K20" s="188"/>
      <c r="L20" s="189"/>
      <c r="M20" s="188"/>
      <c r="N20" s="189"/>
      <c r="O20" s="188"/>
      <c r="P20" s="189"/>
      <c r="Q20" s="190"/>
      <c r="R20" s="191"/>
      <c r="S20" s="25"/>
      <c r="T20" s="25"/>
      <c r="U20" s="28"/>
      <c r="V20" s="28"/>
    </row>
    <row r="21" spans="1:22" x14ac:dyDescent="0.25">
      <c r="A21" s="175">
        <v>3600</v>
      </c>
      <c r="B21" s="175" t="s">
        <v>107</v>
      </c>
      <c r="C21" s="175"/>
      <c r="D21" s="27" t="s">
        <v>79</v>
      </c>
      <c r="E21" s="209"/>
      <c r="F21" s="210"/>
      <c r="G21" s="202"/>
      <c r="H21" s="203"/>
      <c r="I21" s="202">
        <v>0.5</v>
      </c>
      <c r="J21" s="203"/>
      <c r="K21" s="202"/>
      <c r="L21" s="203"/>
      <c r="M21" s="202"/>
      <c r="N21" s="203"/>
      <c r="O21" s="202"/>
      <c r="P21" s="203"/>
      <c r="Q21" s="204"/>
      <c r="R21" s="205"/>
      <c r="S21" s="25">
        <f t="shared" si="2"/>
        <v>0.5</v>
      </c>
      <c r="T21" s="25">
        <f t="shared" si="3"/>
        <v>0.5</v>
      </c>
      <c r="U21" s="28"/>
      <c r="V21" s="28"/>
    </row>
    <row r="22" spans="1:22" x14ac:dyDescent="0.25">
      <c r="A22" s="47"/>
      <c r="B22" s="38"/>
      <c r="C22" s="38"/>
      <c r="D22" s="38"/>
      <c r="E22" s="209"/>
      <c r="F22" s="210"/>
      <c r="G22" s="202"/>
      <c r="H22" s="203"/>
      <c r="I22" s="202"/>
      <c r="J22" s="203"/>
      <c r="K22" s="202"/>
      <c r="L22" s="203"/>
      <c r="M22" s="202"/>
      <c r="N22" s="203"/>
      <c r="O22" s="202"/>
      <c r="P22" s="203"/>
      <c r="Q22" s="204"/>
      <c r="R22" s="205"/>
      <c r="S22" s="25">
        <f t="shared" si="2"/>
        <v>0</v>
      </c>
      <c r="T22" s="25">
        <f t="shared" si="3"/>
        <v>0</v>
      </c>
      <c r="U22" s="28"/>
      <c r="V22" s="28"/>
    </row>
    <row r="23" spans="1:22" ht="15.75" customHeight="1" x14ac:dyDescent="0.25">
      <c r="A23" s="124"/>
      <c r="B23" s="124"/>
      <c r="C23" s="47"/>
      <c r="D23" s="27"/>
      <c r="E23" s="209"/>
      <c r="F23" s="210"/>
      <c r="G23" s="202"/>
      <c r="H23" s="203"/>
      <c r="I23" s="202"/>
      <c r="J23" s="203"/>
      <c r="K23" s="202"/>
      <c r="L23" s="203"/>
      <c r="M23" s="202"/>
      <c r="N23" s="203"/>
      <c r="O23" s="202"/>
      <c r="P23" s="203"/>
      <c r="Q23" s="204"/>
      <c r="R23" s="205"/>
      <c r="S23" s="25">
        <f>E23+G23+I23+K23+M23+O23+Q23</f>
        <v>0</v>
      </c>
      <c r="T23" s="25">
        <f>SUM(S23-U23-V23)</f>
        <v>0</v>
      </c>
      <c r="U23" s="28"/>
      <c r="V23" s="28"/>
    </row>
    <row r="24" spans="1:22" x14ac:dyDescent="0.25">
      <c r="A24" s="163">
        <v>3600</v>
      </c>
      <c r="B24" s="163" t="s">
        <v>107</v>
      </c>
      <c r="C24" s="47"/>
      <c r="D24" s="27" t="s">
        <v>73</v>
      </c>
      <c r="E24" s="209"/>
      <c r="F24" s="210"/>
      <c r="G24" s="202"/>
      <c r="H24" s="203"/>
      <c r="I24" s="202">
        <v>1</v>
      </c>
      <c r="J24" s="203"/>
      <c r="K24" s="202"/>
      <c r="L24" s="203"/>
      <c r="M24" s="202"/>
      <c r="N24" s="203"/>
      <c r="O24" s="202"/>
      <c r="P24" s="203"/>
      <c r="Q24" s="204"/>
      <c r="R24" s="205"/>
      <c r="S24" s="25">
        <f t="shared" si="1"/>
        <v>1</v>
      </c>
      <c r="T24" s="25">
        <f t="shared" si="0"/>
        <v>1</v>
      </c>
      <c r="U24" s="28"/>
      <c r="V24" s="28"/>
    </row>
    <row r="25" spans="1:22" x14ac:dyDescent="0.25">
      <c r="A25" s="150"/>
      <c r="B25" s="150"/>
      <c r="C25" s="150"/>
      <c r="D25" s="27"/>
      <c r="E25" s="209"/>
      <c r="F25" s="210"/>
      <c r="G25" s="202"/>
      <c r="H25" s="203"/>
      <c r="I25" s="202"/>
      <c r="J25" s="203"/>
      <c r="K25" s="202"/>
      <c r="L25" s="203"/>
      <c r="M25" s="202"/>
      <c r="N25" s="203"/>
      <c r="O25" s="202"/>
      <c r="P25" s="203"/>
      <c r="Q25" s="204"/>
      <c r="R25" s="205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150"/>
      <c r="B26" s="150"/>
      <c r="C26" s="150"/>
      <c r="D26" s="27"/>
      <c r="E26" s="209"/>
      <c r="F26" s="210"/>
      <c r="G26" s="202"/>
      <c r="H26" s="203"/>
      <c r="I26" s="202"/>
      <c r="J26" s="203"/>
      <c r="K26" s="202"/>
      <c r="L26" s="203"/>
      <c r="M26" s="202"/>
      <c r="N26" s="203"/>
      <c r="O26" s="202"/>
      <c r="P26" s="203"/>
      <c r="Q26" s="204"/>
      <c r="R26" s="205"/>
      <c r="S26" s="25">
        <f>E26+G26+I26+K26+M26+O26+Q26</f>
        <v>0</v>
      </c>
      <c r="T26" s="25">
        <f>SUM(S26-U26-V26)</f>
        <v>0</v>
      </c>
      <c r="U26" s="28"/>
      <c r="V26" s="28"/>
    </row>
    <row r="27" spans="1:22" x14ac:dyDescent="0.25">
      <c r="A27" s="150">
        <v>3600</v>
      </c>
      <c r="B27" s="150" t="s">
        <v>107</v>
      </c>
      <c r="C27" s="150"/>
      <c r="D27" s="38" t="s">
        <v>71</v>
      </c>
      <c r="E27" s="209"/>
      <c r="F27" s="210"/>
      <c r="G27" s="202">
        <v>2</v>
      </c>
      <c r="H27" s="203"/>
      <c r="I27" s="202">
        <v>1.5</v>
      </c>
      <c r="J27" s="203"/>
      <c r="K27" s="202">
        <v>2</v>
      </c>
      <c r="L27" s="203"/>
      <c r="M27" s="202">
        <v>2</v>
      </c>
      <c r="N27" s="203"/>
      <c r="O27" s="202"/>
      <c r="P27" s="203"/>
      <c r="Q27" s="204"/>
      <c r="R27" s="205"/>
      <c r="S27" s="25">
        <f t="shared" si="1"/>
        <v>7.5</v>
      </c>
      <c r="T27" s="25">
        <f t="shared" si="0"/>
        <v>7.5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209">
        <v>8</v>
      </c>
      <c r="F28" s="210"/>
      <c r="G28" s="202"/>
      <c r="H28" s="203"/>
      <c r="I28" s="202"/>
      <c r="J28" s="203"/>
      <c r="K28" s="202"/>
      <c r="L28" s="203"/>
      <c r="M28" s="202"/>
      <c r="N28" s="203"/>
      <c r="O28" s="204"/>
      <c r="P28" s="205"/>
      <c r="Q28" s="204"/>
      <c r="R28" s="205"/>
      <c r="S28" s="25">
        <f t="shared" si="1"/>
        <v>8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202"/>
      <c r="F29" s="203"/>
      <c r="G29" s="202"/>
      <c r="H29" s="203"/>
      <c r="I29" s="202"/>
      <c r="J29" s="203"/>
      <c r="K29" s="202"/>
      <c r="L29" s="203"/>
      <c r="M29" s="202"/>
      <c r="N29" s="203"/>
      <c r="O29" s="204"/>
      <c r="P29" s="205"/>
      <c r="Q29" s="204"/>
      <c r="R29" s="205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206">
        <f>SUM(E4:E29)</f>
        <v>8</v>
      </c>
      <c r="F30" s="207"/>
      <c r="G30" s="206">
        <f>SUM(G4:G29)</f>
        <v>8</v>
      </c>
      <c r="H30" s="207"/>
      <c r="I30" s="206">
        <f>SUM(I4:I29)</f>
        <v>8</v>
      </c>
      <c r="J30" s="207"/>
      <c r="K30" s="206">
        <f>SUM(K4:K29)</f>
        <v>8</v>
      </c>
      <c r="L30" s="207"/>
      <c r="M30" s="206">
        <f>SUM(M4:M29)</f>
        <v>5</v>
      </c>
      <c r="N30" s="207"/>
      <c r="O30" s="206">
        <f>SUM(O4:O29)</f>
        <v>0</v>
      </c>
      <c r="P30" s="207"/>
      <c r="Q30" s="206">
        <f>SUM(Q4:Q29)</f>
        <v>0</v>
      </c>
      <c r="R30" s="207"/>
      <c r="S30" s="25">
        <f t="shared" si="1"/>
        <v>37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108"/>
      <c r="F31" s="109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29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-3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-3</v>
      </c>
      <c r="T32" s="28"/>
      <c r="U32" s="28">
        <f>SUM(U4:U31)</f>
        <v>0</v>
      </c>
      <c r="V32" s="28">
        <f>SUM(V4:V31)</f>
        <v>0</v>
      </c>
    </row>
    <row r="33" spans="1:9" x14ac:dyDescent="0.25">
      <c r="E33" s="45"/>
      <c r="F33" s="45"/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29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9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8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37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K14:L14"/>
    <mergeCell ref="M14:N14"/>
    <mergeCell ref="G28:H28"/>
    <mergeCell ref="I28:J28"/>
    <mergeCell ref="K28:L28"/>
    <mergeCell ref="M28:N28"/>
    <mergeCell ref="Q29:R29"/>
    <mergeCell ref="E25:F25"/>
    <mergeCell ref="G26:H26"/>
    <mergeCell ref="I26:J26"/>
    <mergeCell ref="K26:L26"/>
    <mergeCell ref="M26:N26"/>
    <mergeCell ref="O26:P26"/>
    <mergeCell ref="Q26:R26"/>
    <mergeCell ref="E26:F26"/>
    <mergeCell ref="O28:P28"/>
    <mergeCell ref="Q28:R28"/>
    <mergeCell ref="E27:F27"/>
    <mergeCell ref="G27:H27"/>
    <mergeCell ref="I27:J27"/>
    <mergeCell ref="K27:L27"/>
    <mergeCell ref="M27:N27"/>
    <mergeCell ref="O27:P27"/>
    <mergeCell ref="Q27:R27"/>
    <mergeCell ref="E28:F28"/>
    <mergeCell ref="G25:H25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I29:J29"/>
    <mergeCell ref="K29:L29"/>
    <mergeCell ref="M29:N29"/>
    <mergeCell ref="O29:P29"/>
    <mergeCell ref="E23:F23"/>
    <mergeCell ref="G23:H23"/>
    <mergeCell ref="I23:J23"/>
    <mergeCell ref="K23:L23"/>
    <mergeCell ref="M23:N23"/>
    <mergeCell ref="O23:P23"/>
    <mergeCell ref="Q23:R23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2" zoomScale="90" zoomScaleNormal="90" workbookViewId="0">
      <selection activeCell="S50" sqref="S50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18.09.2016</v>
      </c>
      <c r="B2" s="19"/>
      <c r="C2" s="19"/>
      <c r="D2" s="1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9">
        <v>6519</v>
      </c>
      <c r="B4" s="199" t="s">
        <v>106</v>
      </c>
      <c r="C4" s="179">
        <v>104</v>
      </c>
      <c r="D4" s="38" t="s">
        <v>60</v>
      </c>
      <c r="E4" s="201">
        <v>7.25</v>
      </c>
      <c r="F4" s="201"/>
      <c r="G4" s="201">
        <v>1.5</v>
      </c>
      <c r="H4" s="201"/>
      <c r="I4" s="201"/>
      <c r="J4" s="201"/>
      <c r="K4" s="201"/>
      <c r="L4" s="201"/>
      <c r="M4" s="201"/>
      <c r="N4" s="201"/>
      <c r="O4" s="202"/>
      <c r="P4" s="203"/>
      <c r="Q4" s="204"/>
      <c r="R4" s="205"/>
      <c r="S4" s="25">
        <f>E4+G4+I4+K4+M4+O4+Q4</f>
        <v>8.75</v>
      </c>
      <c r="T4" s="25">
        <f t="shared" ref="T4:T22" si="0">SUM(S4-U4-V4)</f>
        <v>8.75</v>
      </c>
      <c r="U4" s="28"/>
      <c r="V4" s="28"/>
    </row>
    <row r="5" spans="1:22" x14ac:dyDescent="0.25">
      <c r="A5" s="179">
        <v>6538</v>
      </c>
      <c r="B5" s="199" t="s">
        <v>108</v>
      </c>
      <c r="C5" s="179">
        <v>5</v>
      </c>
      <c r="D5" s="38" t="s">
        <v>62</v>
      </c>
      <c r="E5" s="201">
        <v>0.75</v>
      </c>
      <c r="F5" s="201"/>
      <c r="G5" s="201">
        <v>2</v>
      </c>
      <c r="H5" s="201"/>
      <c r="I5" s="201"/>
      <c r="J5" s="201"/>
      <c r="K5" s="201"/>
      <c r="L5" s="201"/>
      <c r="M5" s="201"/>
      <c r="N5" s="201"/>
      <c r="O5" s="202"/>
      <c r="P5" s="203"/>
      <c r="Q5" s="204"/>
      <c r="R5" s="205"/>
      <c r="S5" s="25">
        <f>E5+G5+I5+K5+M5+O5+Q5</f>
        <v>2.75</v>
      </c>
      <c r="T5" s="25">
        <f t="shared" si="0"/>
        <v>2.75</v>
      </c>
      <c r="U5" s="28"/>
      <c r="V5" s="28"/>
    </row>
    <row r="6" spans="1:22" x14ac:dyDescent="0.25">
      <c r="A6" s="179">
        <v>6538</v>
      </c>
      <c r="B6" s="199" t="s">
        <v>108</v>
      </c>
      <c r="C6" s="179">
        <v>6</v>
      </c>
      <c r="D6" s="38" t="s">
        <v>62</v>
      </c>
      <c r="E6" s="201"/>
      <c r="F6" s="201"/>
      <c r="G6" s="201">
        <v>0.75</v>
      </c>
      <c r="H6" s="201"/>
      <c r="I6" s="201"/>
      <c r="J6" s="201"/>
      <c r="K6" s="201"/>
      <c r="L6" s="201"/>
      <c r="M6" s="202">
        <v>7</v>
      </c>
      <c r="N6" s="203"/>
      <c r="O6" s="202"/>
      <c r="P6" s="203"/>
      <c r="Q6" s="204"/>
      <c r="R6" s="205"/>
      <c r="S6" s="25">
        <f t="shared" ref="S6:S25" si="1">E6+G6+I6+K6+M6+O6+Q6</f>
        <v>7.75</v>
      </c>
      <c r="T6" s="25">
        <f t="shared" si="0"/>
        <v>7.75</v>
      </c>
      <c r="U6" s="28"/>
      <c r="V6" s="28"/>
    </row>
    <row r="7" spans="1:22" x14ac:dyDescent="0.25">
      <c r="A7" s="179">
        <v>6538</v>
      </c>
      <c r="B7" s="199" t="s">
        <v>108</v>
      </c>
      <c r="C7" s="179">
        <v>8</v>
      </c>
      <c r="D7" s="38" t="s">
        <v>62</v>
      </c>
      <c r="E7" s="201"/>
      <c r="F7" s="201"/>
      <c r="G7" s="201">
        <v>3</v>
      </c>
      <c r="H7" s="201"/>
      <c r="I7" s="201">
        <v>2</v>
      </c>
      <c r="J7" s="201"/>
      <c r="K7" s="202"/>
      <c r="L7" s="203"/>
      <c r="M7" s="202"/>
      <c r="N7" s="203"/>
      <c r="O7" s="202"/>
      <c r="P7" s="203"/>
      <c r="Q7" s="204"/>
      <c r="R7" s="205"/>
      <c r="S7" s="25">
        <f t="shared" si="1"/>
        <v>5</v>
      </c>
      <c r="T7" s="25">
        <f t="shared" si="0"/>
        <v>5</v>
      </c>
      <c r="U7" s="28"/>
      <c r="V7" s="28"/>
    </row>
    <row r="8" spans="1:22" x14ac:dyDescent="0.25">
      <c r="A8" s="179">
        <v>6519</v>
      </c>
      <c r="B8" s="199" t="s">
        <v>106</v>
      </c>
      <c r="C8" s="179">
        <v>102</v>
      </c>
      <c r="D8" s="38" t="s">
        <v>60</v>
      </c>
      <c r="E8" s="202"/>
      <c r="F8" s="203"/>
      <c r="G8" s="201">
        <v>0.75</v>
      </c>
      <c r="H8" s="201"/>
      <c r="I8" s="216"/>
      <c r="J8" s="203"/>
      <c r="K8" s="202"/>
      <c r="L8" s="203"/>
      <c r="M8" s="202"/>
      <c r="N8" s="203"/>
      <c r="O8" s="202"/>
      <c r="P8" s="203"/>
      <c r="Q8" s="204"/>
      <c r="R8" s="205"/>
      <c r="S8" s="25">
        <f>E8+G8+I8+K8+M8+O8+Q8</f>
        <v>0.75</v>
      </c>
      <c r="T8" s="25">
        <f t="shared" si="0"/>
        <v>0.75</v>
      </c>
      <c r="U8" s="28"/>
      <c r="V8" s="28"/>
    </row>
    <row r="9" spans="1:22" x14ac:dyDescent="0.25">
      <c r="A9" s="181">
        <v>6538</v>
      </c>
      <c r="B9" s="199" t="s">
        <v>108</v>
      </c>
      <c r="C9" s="181">
        <v>7</v>
      </c>
      <c r="D9" s="38" t="s">
        <v>62</v>
      </c>
      <c r="E9" s="223"/>
      <c r="F9" s="223"/>
      <c r="G9" s="223"/>
      <c r="H9" s="223"/>
      <c r="I9" s="201">
        <v>5</v>
      </c>
      <c r="J9" s="201"/>
      <c r="K9" s="202"/>
      <c r="L9" s="203"/>
      <c r="M9" s="202"/>
      <c r="N9" s="203"/>
      <c r="O9" s="202"/>
      <c r="P9" s="203"/>
      <c r="Q9" s="204"/>
      <c r="R9" s="205"/>
      <c r="S9" s="25">
        <f t="shared" si="1"/>
        <v>5</v>
      </c>
      <c r="T9" s="25">
        <f t="shared" si="0"/>
        <v>5</v>
      </c>
      <c r="U9" s="28"/>
      <c r="V9" s="28"/>
    </row>
    <row r="10" spans="1:22" x14ac:dyDescent="0.25">
      <c r="A10" s="184">
        <v>6519</v>
      </c>
      <c r="B10" s="199" t="s">
        <v>106</v>
      </c>
      <c r="C10" s="184" t="s">
        <v>75</v>
      </c>
      <c r="D10" s="38" t="s">
        <v>72</v>
      </c>
      <c r="E10" s="217"/>
      <c r="F10" s="218"/>
      <c r="G10" s="217"/>
      <c r="H10" s="218"/>
      <c r="I10" s="202"/>
      <c r="J10" s="203"/>
      <c r="K10" s="202">
        <v>3</v>
      </c>
      <c r="L10" s="203"/>
      <c r="M10" s="202"/>
      <c r="N10" s="203"/>
      <c r="O10" s="202"/>
      <c r="P10" s="203"/>
      <c r="Q10" s="204"/>
      <c r="R10" s="205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163"/>
      <c r="B11" s="48"/>
      <c r="C11" s="163"/>
      <c r="D11" s="38"/>
      <c r="E11" s="217"/>
      <c r="F11" s="218"/>
      <c r="G11" s="217"/>
      <c r="H11" s="218"/>
      <c r="I11" s="202"/>
      <c r="J11" s="203"/>
      <c r="K11" s="202"/>
      <c r="L11" s="203"/>
      <c r="M11" s="202"/>
      <c r="N11" s="203"/>
      <c r="O11" s="202"/>
      <c r="P11" s="203"/>
      <c r="Q11" s="204"/>
      <c r="R11" s="205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10"/>
      <c r="B12" s="48"/>
      <c r="C12" s="110"/>
      <c r="D12" s="38"/>
      <c r="E12" s="217"/>
      <c r="F12" s="218"/>
      <c r="G12" s="217"/>
      <c r="H12" s="218"/>
      <c r="I12" s="221"/>
      <c r="J12" s="222"/>
      <c r="K12" s="202"/>
      <c r="L12" s="203"/>
      <c r="M12" s="202"/>
      <c r="N12" s="203"/>
      <c r="O12" s="202"/>
      <c r="P12" s="203"/>
      <c r="Q12" s="204"/>
      <c r="R12" s="205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46"/>
      <c r="B13" s="48"/>
      <c r="C13" s="46"/>
      <c r="D13" s="38"/>
      <c r="E13" s="217"/>
      <c r="F13" s="218"/>
      <c r="G13" s="217"/>
      <c r="H13" s="218"/>
      <c r="I13" s="221"/>
      <c r="J13" s="222"/>
      <c r="K13" s="202"/>
      <c r="L13" s="203"/>
      <c r="M13" s="202"/>
      <c r="N13" s="203"/>
      <c r="O13" s="202"/>
      <c r="P13" s="203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17"/>
      <c r="F14" s="218"/>
      <c r="G14" s="217"/>
      <c r="H14" s="218"/>
      <c r="I14" s="221"/>
      <c r="J14" s="222"/>
      <c r="K14" s="202"/>
      <c r="L14" s="203"/>
      <c r="M14" s="202"/>
      <c r="N14" s="203"/>
      <c r="O14" s="202"/>
      <c r="P14" s="203"/>
      <c r="Q14" s="204"/>
      <c r="R14" s="20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17"/>
      <c r="F15" s="218"/>
      <c r="G15" s="217"/>
      <c r="H15" s="218"/>
      <c r="I15" s="221"/>
      <c r="J15" s="222"/>
      <c r="K15" s="202"/>
      <c r="L15" s="203"/>
      <c r="M15" s="202"/>
      <c r="N15" s="203"/>
      <c r="O15" s="202"/>
      <c r="P15" s="203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19"/>
      <c r="F16" s="220"/>
      <c r="G16" s="219"/>
      <c r="H16" s="220"/>
      <c r="I16" s="202"/>
      <c r="J16" s="203"/>
      <c r="K16" s="202"/>
      <c r="L16" s="203"/>
      <c r="M16" s="202"/>
      <c r="N16" s="203"/>
      <c r="O16" s="202"/>
      <c r="P16" s="203"/>
      <c r="Q16" s="204"/>
      <c r="R16" s="2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19"/>
      <c r="F17" s="220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4"/>
      <c r="R17" s="20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64"/>
      <c r="B18" s="164"/>
      <c r="C18" s="164"/>
      <c r="D18" s="38"/>
      <c r="E18" s="217"/>
      <c r="F18" s="218"/>
      <c r="G18" s="217"/>
      <c r="H18" s="218"/>
      <c r="I18" s="202"/>
      <c r="J18" s="203"/>
      <c r="K18" s="202"/>
      <c r="L18" s="203"/>
      <c r="M18" s="202"/>
      <c r="N18" s="203"/>
      <c r="O18" s="202"/>
      <c r="P18" s="203"/>
      <c r="Q18" s="204"/>
      <c r="R18" s="20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47">
        <v>3600</v>
      </c>
      <c r="B19" s="147" t="s">
        <v>107</v>
      </c>
      <c r="C19" s="147"/>
      <c r="D19" s="38" t="s">
        <v>103</v>
      </c>
      <c r="E19" s="219"/>
      <c r="F19" s="220"/>
      <c r="G19" s="202"/>
      <c r="H19" s="203"/>
      <c r="I19" s="202"/>
      <c r="J19" s="203"/>
      <c r="K19" s="202"/>
      <c r="L19" s="203"/>
      <c r="M19" s="202">
        <v>1</v>
      </c>
      <c r="N19" s="203"/>
      <c r="O19" s="202"/>
      <c r="P19" s="203"/>
      <c r="Q19" s="204"/>
      <c r="R19" s="205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186"/>
      <c r="B20" s="186"/>
      <c r="C20" s="186"/>
      <c r="D20" s="38"/>
      <c r="E20" s="197"/>
      <c r="F20" s="198"/>
      <c r="G20" s="188"/>
      <c r="H20" s="189"/>
      <c r="I20" s="188"/>
      <c r="J20" s="189"/>
      <c r="K20" s="188"/>
      <c r="L20" s="189"/>
      <c r="M20" s="188"/>
      <c r="N20" s="189"/>
      <c r="O20" s="188"/>
      <c r="P20" s="189"/>
      <c r="Q20" s="190"/>
      <c r="R20" s="191"/>
      <c r="S20" s="25"/>
      <c r="T20" s="25"/>
      <c r="U20" s="28"/>
      <c r="V20" s="28"/>
    </row>
    <row r="21" spans="1:22" x14ac:dyDescent="0.25">
      <c r="A21" s="183">
        <v>3600</v>
      </c>
      <c r="B21" s="183" t="s">
        <v>107</v>
      </c>
      <c r="C21" s="183"/>
      <c r="D21" s="38" t="s">
        <v>94</v>
      </c>
      <c r="E21" s="202"/>
      <c r="F21" s="203"/>
      <c r="G21" s="219"/>
      <c r="H21" s="220"/>
      <c r="I21" s="202"/>
      <c r="J21" s="203"/>
      <c r="K21" s="202">
        <v>5</v>
      </c>
      <c r="L21" s="203"/>
      <c r="M21" s="202"/>
      <c r="N21" s="203"/>
      <c r="O21" s="202"/>
      <c r="P21" s="203"/>
      <c r="Q21" s="204"/>
      <c r="R21" s="205"/>
      <c r="S21" s="25">
        <f t="shared" si="1"/>
        <v>5</v>
      </c>
      <c r="T21" s="25">
        <f t="shared" si="0"/>
        <v>5</v>
      </c>
      <c r="U21" s="28"/>
      <c r="V21" s="28"/>
    </row>
    <row r="22" spans="1:22" x14ac:dyDescent="0.25">
      <c r="A22" s="178">
        <v>3600</v>
      </c>
      <c r="B22" s="178" t="s">
        <v>107</v>
      </c>
      <c r="C22" s="178"/>
      <c r="D22" s="27" t="s">
        <v>88</v>
      </c>
      <c r="E22" s="219"/>
      <c r="F22" s="220"/>
      <c r="G22" s="202"/>
      <c r="H22" s="203"/>
      <c r="I22" s="202">
        <v>1</v>
      </c>
      <c r="J22" s="203"/>
      <c r="K22" s="202"/>
      <c r="L22" s="203"/>
      <c r="M22" s="202"/>
      <c r="N22" s="203"/>
      <c r="O22" s="202"/>
      <c r="P22" s="203"/>
      <c r="Q22" s="204"/>
      <c r="R22" s="205"/>
      <c r="S22" s="25">
        <f t="shared" si="1"/>
        <v>1</v>
      </c>
      <c r="T22" s="25">
        <f t="shared" si="0"/>
        <v>1</v>
      </c>
      <c r="U22" s="28"/>
      <c r="V22" s="28"/>
    </row>
    <row r="23" spans="1:22" x14ac:dyDescent="0.25">
      <c r="A23" s="23" t="s">
        <v>37</v>
      </c>
      <c r="B23" s="23"/>
      <c r="C23" s="27"/>
      <c r="D23" s="27"/>
      <c r="E23" s="202"/>
      <c r="F23" s="203"/>
      <c r="G23" s="202"/>
      <c r="H23" s="203"/>
      <c r="I23" s="202"/>
      <c r="J23" s="203"/>
      <c r="K23" s="202"/>
      <c r="L23" s="203"/>
      <c r="M23" s="202"/>
      <c r="N23" s="203"/>
      <c r="O23" s="202"/>
      <c r="P23" s="203"/>
      <c r="Q23" s="204"/>
      <c r="R23" s="205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7"/>
      <c r="D24" s="27"/>
      <c r="E24" s="202"/>
      <c r="F24" s="203"/>
      <c r="G24" s="202"/>
      <c r="H24" s="203"/>
      <c r="I24" s="202"/>
      <c r="J24" s="203"/>
      <c r="K24" s="202"/>
      <c r="L24" s="203"/>
      <c r="M24" s="202"/>
      <c r="N24" s="203"/>
      <c r="O24" s="202"/>
      <c r="P24" s="203"/>
      <c r="Q24" s="204"/>
      <c r="R24" s="205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06">
        <f>SUM(E4:E24)</f>
        <v>8</v>
      </c>
      <c r="F25" s="207"/>
      <c r="G25" s="206">
        <f>SUM(G4:G24)</f>
        <v>8</v>
      </c>
      <c r="H25" s="207"/>
      <c r="I25" s="206">
        <f>SUM(I4:I24)</f>
        <v>8</v>
      </c>
      <c r="J25" s="207"/>
      <c r="K25" s="206">
        <f>SUM(K4:K24)</f>
        <v>8</v>
      </c>
      <c r="L25" s="207"/>
      <c r="M25" s="206">
        <f>SUM(M4:M24)</f>
        <v>8</v>
      </c>
      <c r="N25" s="207"/>
      <c r="O25" s="206">
        <f>SUM(O4:O24)</f>
        <v>0</v>
      </c>
      <c r="P25" s="207"/>
      <c r="Q25" s="206">
        <f>SUM(Q4:Q24)</f>
        <v>0</v>
      </c>
      <c r="R25" s="207"/>
      <c r="S25" s="25">
        <f t="shared" si="1"/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8" spans="1:22" x14ac:dyDescent="0.25">
      <c r="G28" s="79"/>
      <c r="H28" s="79"/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40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54">
    <mergeCell ref="M18:N18"/>
    <mergeCell ref="M23:N23"/>
    <mergeCell ref="O23:P23"/>
    <mergeCell ref="Q23:R23"/>
    <mergeCell ref="M19:N19"/>
    <mergeCell ref="E23:F23"/>
    <mergeCell ref="G23:H23"/>
    <mergeCell ref="I23:J23"/>
    <mergeCell ref="K23:L23"/>
    <mergeCell ref="Q22:R22"/>
    <mergeCell ref="E21:F21"/>
    <mergeCell ref="G21:H21"/>
    <mergeCell ref="E22:F22"/>
    <mergeCell ref="G22:H22"/>
    <mergeCell ref="I22:J22"/>
    <mergeCell ref="K22:L22"/>
    <mergeCell ref="I21:J21"/>
    <mergeCell ref="Q21:R21"/>
    <mergeCell ref="M22:N22"/>
    <mergeCell ref="O22:P22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1:N21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O21:P21"/>
    <mergeCell ref="O18:P18"/>
    <mergeCell ref="K15:L15"/>
    <mergeCell ref="G18:H18"/>
    <mergeCell ref="I18:J18"/>
    <mergeCell ref="K21:L21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87" zoomScaleNormal="87" workbookViewId="0">
      <selection activeCell="E23" sqref="E23:L2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18.09.2016</v>
      </c>
      <c r="B2" s="19"/>
      <c r="C2" s="19"/>
      <c r="D2" s="1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72"/>
      <c r="N3" s="172"/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79">
        <v>6519</v>
      </c>
      <c r="B4" s="199" t="s">
        <v>106</v>
      </c>
      <c r="C4" s="179">
        <v>152</v>
      </c>
      <c r="D4" s="38" t="s">
        <v>84</v>
      </c>
      <c r="E4" s="201">
        <v>1</v>
      </c>
      <c r="F4" s="201"/>
      <c r="G4" s="202"/>
      <c r="H4" s="203"/>
      <c r="I4" s="202"/>
      <c r="J4" s="203"/>
      <c r="K4" s="201"/>
      <c r="L4" s="201"/>
      <c r="M4" s="209"/>
      <c r="N4" s="210"/>
      <c r="O4" s="202"/>
      <c r="P4" s="203"/>
      <c r="Q4" s="204"/>
      <c r="R4" s="205"/>
      <c r="S4" s="25">
        <f>E4+G4+I4+K4+M4+O4+Q4</f>
        <v>1</v>
      </c>
      <c r="T4" s="25">
        <f t="shared" ref="T4:T24" si="0">SUM(S4-U4-V4)</f>
        <v>1</v>
      </c>
      <c r="U4" s="28"/>
      <c r="V4" s="28"/>
    </row>
    <row r="5" spans="1:22" x14ac:dyDescent="0.25">
      <c r="A5" s="179">
        <v>6519</v>
      </c>
      <c r="B5" s="199" t="s">
        <v>106</v>
      </c>
      <c r="C5" s="179">
        <v>54</v>
      </c>
      <c r="D5" s="38" t="s">
        <v>84</v>
      </c>
      <c r="E5" s="201">
        <v>1</v>
      </c>
      <c r="F5" s="201"/>
      <c r="G5" s="202"/>
      <c r="H5" s="203"/>
      <c r="I5" s="202"/>
      <c r="J5" s="203"/>
      <c r="K5" s="201"/>
      <c r="L5" s="201"/>
      <c r="M5" s="209"/>
      <c r="N5" s="210"/>
      <c r="O5" s="202"/>
      <c r="P5" s="203"/>
      <c r="Q5" s="204"/>
      <c r="R5" s="205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179">
        <v>6538</v>
      </c>
      <c r="B6" s="199" t="s">
        <v>108</v>
      </c>
      <c r="C6" s="179">
        <v>6</v>
      </c>
      <c r="D6" s="38" t="s">
        <v>62</v>
      </c>
      <c r="E6" s="201">
        <v>2.5</v>
      </c>
      <c r="F6" s="201"/>
      <c r="G6" s="202"/>
      <c r="H6" s="203"/>
      <c r="I6" s="202"/>
      <c r="J6" s="203"/>
      <c r="K6" s="201"/>
      <c r="L6" s="201"/>
      <c r="M6" s="209"/>
      <c r="N6" s="210"/>
      <c r="O6" s="202"/>
      <c r="P6" s="203"/>
      <c r="Q6" s="204"/>
      <c r="R6" s="205"/>
      <c r="S6" s="25">
        <f t="shared" ref="S6:S26" si="1">E6+G6+I6+K6+M6+O6+Q6</f>
        <v>2.5</v>
      </c>
      <c r="T6" s="25">
        <f t="shared" si="0"/>
        <v>2.5</v>
      </c>
      <c r="U6" s="28"/>
      <c r="V6" s="28"/>
    </row>
    <row r="7" spans="1:22" x14ac:dyDescent="0.25">
      <c r="A7" s="179">
        <v>6615</v>
      </c>
      <c r="B7" s="199" t="s">
        <v>105</v>
      </c>
      <c r="C7" s="179">
        <v>2</v>
      </c>
      <c r="D7" s="38" t="s">
        <v>70</v>
      </c>
      <c r="E7" s="201">
        <v>1.75</v>
      </c>
      <c r="F7" s="201"/>
      <c r="G7" s="202">
        <v>6</v>
      </c>
      <c r="H7" s="203"/>
      <c r="I7" s="202">
        <v>3</v>
      </c>
      <c r="J7" s="203"/>
      <c r="K7" s="201"/>
      <c r="L7" s="201"/>
      <c r="M7" s="209"/>
      <c r="N7" s="210"/>
      <c r="O7" s="202"/>
      <c r="P7" s="203"/>
      <c r="Q7" s="204"/>
      <c r="R7" s="205"/>
      <c r="S7" s="25">
        <f t="shared" si="1"/>
        <v>10.75</v>
      </c>
      <c r="T7" s="25">
        <f t="shared" si="0"/>
        <v>10.75</v>
      </c>
      <c r="U7" s="28"/>
      <c r="V7" s="28"/>
    </row>
    <row r="8" spans="1:22" x14ac:dyDescent="0.25">
      <c r="A8" s="181">
        <v>6519</v>
      </c>
      <c r="B8" s="199" t="s">
        <v>106</v>
      </c>
      <c r="C8" s="181">
        <v>186</v>
      </c>
      <c r="D8" s="38" t="s">
        <v>60</v>
      </c>
      <c r="E8" s="201"/>
      <c r="F8" s="201"/>
      <c r="G8" s="202"/>
      <c r="H8" s="203"/>
      <c r="I8" s="202">
        <v>0.75</v>
      </c>
      <c r="J8" s="203"/>
      <c r="K8" s="201"/>
      <c r="L8" s="201"/>
      <c r="M8" s="209"/>
      <c r="N8" s="210"/>
      <c r="O8" s="202"/>
      <c r="P8" s="203"/>
      <c r="Q8" s="204"/>
      <c r="R8" s="205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181">
        <v>6538</v>
      </c>
      <c r="B9" s="199" t="s">
        <v>108</v>
      </c>
      <c r="C9" s="181">
        <v>5</v>
      </c>
      <c r="D9" s="38" t="s">
        <v>62</v>
      </c>
      <c r="E9" s="201"/>
      <c r="F9" s="201"/>
      <c r="G9" s="202"/>
      <c r="H9" s="203"/>
      <c r="I9" s="202">
        <v>2</v>
      </c>
      <c r="J9" s="203"/>
      <c r="K9" s="202">
        <v>2</v>
      </c>
      <c r="L9" s="203"/>
      <c r="M9" s="209"/>
      <c r="N9" s="210"/>
      <c r="O9" s="202"/>
      <c r="P9" s="203"/>
      <c r="Q9" s="204"/>
      <c r="R9" s="205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181">
        <v>6538</v>
      </c>
      <c r="B10" s="199" t="s">
        <v>108</v>
      </c>
      <c r="C10" s="181">
        <v>6</v>
      </c>
      <c r="D10" s="38" t="s">
        <v>62</v>
      </c>
      <c r="E10" s="201"/>
      <c r="F10" s="201"/>
      <c r="G10" s="202"/>
      <c r="H10" s="203"/>
      <c r="I10" s="202">
        <v>2.25</v>
      </c>
      <c r="J10" s="203"/>
      <c r="K10" s="202">
        <v>2.25</v>
      </c>
      <c r="L10" s="203"/>
      <c r="M10" s="209"/>
      <c r="N10" s="210"/>
      <c r="O10" s="202"/>
      <c r="P10" s="203"/>
      <c r="Q10" s="204"/>
      <c r="R10" s="205"/>
      <c r="S10" s="25">
        <f t="shared" si="1"/>
        <v>4.5</v>
      </c>
      <c r="T10" s="25">
        <f t="shared" si="0"/>
        <v>4.5</v>
      </c>
      <c r="U10" s="28"/>
      <c r="V10" s="28"/>
    </row>
    <row r="11" spans="1:22" x14ac:dyDescent="0.25">
      <c r="A11" s="153">
        <v>6519</v>
      </c>
      <c r="B11" s="199" t="s">
        <v>106</v>
      </c>
      <c r="C11" s="135">
        <v>172</v>
      </c>
      <c r="D11" s="38" t="s">
        <v>99</v>
      </c>
      <c r="E11" s="201"/>
      <c r="F11" s="201"/>
      <c r="G11" s="202"/>
      <c r="H11" s="203"/>
      <c r="I11" s="201"/>
      <c r="J11" s="201"/>
      <c r="K11" s="201">
        <v>0.75</v>
      </c>
      <c r="L11" s="201"/>
      <c r="M11" s="209"/>
      <c r="N11" s="210"/>
      <c r="O11" s="202"/>
      <c r="P11" s="203"/>
      <c r="Q11" s="204"/>
      <c r="R11" s="205"/>
      <c r="S11" s="25">
        <f t="shared" si="1"/>
        <v>0.75</v>
      </c>
      <c r="T11" s="25">
        <f t="shared" si="0"/>
        <v>0.75</v>
      </c>
      <c r="U11" s="28"/>
      <c r="V11" s="28"/>
    </row>
    <row r="12" spans="1:22" x14ac:dyDescent="0.25">
      <c r="A12" s="128">
        <v>6635</v>
      </c>
      <c r="B12" s="199" t="s">
        <v>111</v>
      </c>
      <c r="C12" s="128">
        <v>2</v>
      </c>
      <c r="D12" s="38" t="s">
        <v>100</v>
      </c>
      <c r="E12" s="201"/>
      <c r="F12" s="201"/>
      <c r="G12" s="202"/>
      <c r="H12" s="203"/>
      <c r="I12" s="201"/>
      <c r="J12" s="201"/>
      <c r="K12" s="202">
        <v>2</v>
      </c>
      <c r="L12" s="203"/>
      <c r="M12" s="209"/>
      <c r="N12" s="210"/>
      <c r="O12" s="202"/>
      <c r="P12" s="203"/>
      <c r="Q12" s="204"/>
      <c r="R12" s="205"/>
      <c r="S12" s="25">
        <f t="shared" si="1"/>
        <v>2</v>
      </c>
      <c r="T12" s="25">
        <f t="shared" si="0"/>
        <v>2</v>
      </c>
      <c r="U12" s="28"/>
      <c r="V12" s="28"/>
    </row>
    <row r="13" spans="1:22" ht="15" customHeight="1" x14ac:dyDescent="0.25">
      <c r="A13" s="179"/>
      <c r="B13" s="48"/>
      <c r="C13" s="179"/>
      <c r="D13" s="38"/>
      <c r="E13" s="201"/>
      <c r="F13" s="201"/>
      <c r="G13" s="202"/>
      <c r="H13" s="203"/>
      <c r="I13" s="201"/>
      <c r="J13" s="201"/>
      <c r="K13" s="202"/>
      <c r="L13" s="203"/>
      <c r="M13" s="209"/>
      <c r="N13" s="210"/>
      <c r="O13" s="202"/>
      <c r="P13" s="203"/>
      <c r="Q13" s="204"/>
      <c r="R13" s="205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79"/>
      <c r="B14" s="48"/>
      <c r="C14" s="179"/>
      <c r="D14" s="38"/>
      <c r="E14" s="201"/>
      <c r="F14" s="201"/>
      <c r="G14" s="202"/>
      <c r="H14" s="203"/>
      <c r="I14" s="201"/>
      <c r="J14" s="201"/>
      <c r="K14" s="202"/>
      <c r="L14" s="203"/>
      <c r="M14" s="209"/>
      <c r="N14" s="210"/>
      <c r="O14" s="202"/>
      <c r="P14" s="203"/>
      <c r="Q14" s="204"/>
      <c r="R14" s="205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32"/>
      <c r="B15" s="48"/>
      <c r="C15" s="132"/>
      <c r="D15" s="38"/>
      <c r="E15" s="202"/>
      <c r="F15" s="203"/>
      <c r="G15" s="202"/>
      <c r="H15" s="203"/>
      <c r="I15" s="202"/>
      <c r="J15" s="203"/>
      <c r="K15" s="202"/>
      <c r="L15" s="203"/>
      <c r="M15" s="209"/>
      <c r="N15" s="210"/>
      <c r="O15" s="202"/>
      <c r="P15" s="203"/>
      <c r="Q15" s="204"/>
      <c r="R15" s="205"/>
      <c r="S15" s="25">
        <f t="shared" ref="S15:S22" si="2">E15+G15+I15+K15+M15+O15+Q15</f>
        <v>0</v>
      </c>
      <c r="T15" s="25">
        <f t="shared" ref="T15:T22" si="3">SUM(S15-U15-V15)</f>
        <v>0</v>
      </c>
      <c r="U15" s="28"/>
      <c r="V15" s="28"/>
    </row>
    <row r="16" spans="1:22" ht="15" customHeight="1" x14ac:dyDescent="0.25">
      <c r="A16" s="179"/>
      <c r="B16" s="48"/>
      <c r="C16" s="179"/>
      <c r="D16" s="38"/>
      <c r="E16" s="202"/>
      <c r="F16" s="203"/>
      <c r="G16" s="202"/>
      <c r="H16" s="203"/>
      <c r="I16" s="202"/>
      <c r="J16" s="203"/>
      <c r="K16" s="202"/>
      <c r="L16" s="203"/>
      <c r="M16" s="209"/>
      <c r="N16" s="210"/>
      <c r="O16" s="202"/>
      <c r="P16" s="203"/>
      <c r="Q16" s="204"/>
      <c r="R16" s="205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16"/>
      <c r="B17" s="116"/>
      <c r="C17" s="47"/>
      <c r="D17" s="38"/>
      <c r="E17" s="202"/>
      <c r="F17" s="203"/>
      <c r="G17" s="202"/>
      <c r="H17" s="203"/>
      <c r="I17" s="202"/>
      <c r="J17" s="203"/>
      <c r="K17" s="202"/>
      <c r="L17" s="203"/>
      <c r="M17" s="209"/>
      <c r="N17" s="210"/>
      <c r="O17" s="202"/>
      <c r="P17" s="203"/>
      <c r="Q17" s="204"/>
      <c r="R17" s="20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7"/>
      <c r="B18" s="127"/>
      <c r="C18" s="47"/>
      <c r="D18" s="38"/>
      <c r="E18" s="202"/>
      <c r="F18" s="203"/>
      <c r="G18" s="202"/>
      <c r="H18" s="203"/>
      <c r="I18" s="202"/>
      <c r="J18" s="203"/>
      <c r="K18" s="202"/>
      <c r="L18" s="203"/>
      <c r="M18" s="209"/>
      <c r="N18" s="210"/>
      <c r="O18" s="202"/>
      <c r="P18" s="203"/>
      <c r="Q18" s="204"/>
      <c r="R18" s="20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6"/>
      <c r="B19" s="126"/>
      <c r="C19" s="126"/>
      <c r="D19" s="27"/>
      <c r="E19" s="202"/>
      <c r="F19" s="203"/>
      <c r="G19" s="202"/>
      <c r="H19" s="203"/>
      <c r="I19" s="202"/>
      <c r="J19" s="203"/>
      <c r="K19" s="202"/>
      <c r="L19" s="203"/>
      <c r="M19" s="209"/>
      <c r="N19" s="210"/>
      <c r="O19" s="202"/>
      <c r="P19" s="203"/>
      <c r="Q19" s="204"/>
      <c r="R19" s="20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92"/>
      <c r="B20" s="192"/>
      <c r="C20" s="192"/>
      <c r="D20" s="27"/>
      <c r="E20" s="188"/>
      <c r="F20" s="189"/>
      <c r="G20" s="188"/>
      <c r="H20" s="189"/>
      <c r="I20" s="188"/>
      <c r="J20" s="189"/>
      <c r="K20" s="188"/>
      <c r="L20" s="189"/>
      <c r="M20" s="193"/>
      <c r="N20" s="194"/>
      <c r="O20" s="188"/>
      <c r="P20" s="189"/>
      <c r="Q20" s="190"/>
      <c r="R20" s="191"/>
      <c r="S20" s="25"/>
      <c r="T20" s="25"/>
      <c r="U20" s="28"/>
      <c r="V20" s="28"/>
    </row>
    <row r="21" spans="1:22" x14ac:dyDescent="0.25">
      <c r="A21" s="107"/>
      <c r="B21" s="107"/>
      <c r="C21" s="107"/>
      <c r="D21" s="27"/>
      <c r="E21" s="202"/>
      <c r="F21" s="203"/>
      <c r="G21" s="202"/>
      <c r="H21" s="203"/>
      <c r="I21" s="202"/>
      <c r="J21" s="203"/>
      <c r="K21" s="202"/>
      <c r="L21" s="203"/>
      <c r="M21" s="209"/>
      <c r="N21" s="210"/>
      <c r="O21" s="202"/>
      <c r="P21" s="203"/>
      <c r="Q21" s="204"/>
      <c r="R21" s="20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39"/>
      <c r="B22" s="139"/>
      <c r="C22" s="139"/>
      <c r="D22" s="27"/>
      <c r="E22" s="202"/>
      <c r="F22" s="203"/>
      <c r="G22" s="202"/>
      <c r="H22" s="203"/>
      <c r="I22" s="202"/>
      <c r="J22" s="203"/>
      <c r="K22" s="202"/>
      <c r="L22" s="203"/>
      <c r="M22" s="209"/>
      <c r="N22" s="210"/>
      <c r="O22" s="202"/>
      <c r="P22" s="203"/>
      <c r="Q22" s="204"/>
      <c r="R22" s="205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158">
        <v>3600</v>
      </c>
      <c r="B23" s="158" t="s">
        <v>107</v>
      </c>
      <c r="C23" s="158"/>
      <c r="D23" s="27" t="s">
        <v>78</v>
      </c>
      <c r="E23" s="202">
        <v>0.25</v>
      </c>
      <c r="F23" s="203"/>
      <c r="G23" s="202"/>
      <c r="H23" s="203"/>
      <c r="I23" s="202"/>
      <c r="J23" s="203"/>
      <c r="K23" s="202"/>
      <c r="L23" s="203"/>
      <c r="M23" s="209"/>
      <c r="N23" s="210"/>
      <c r="O23" s="202"/>
      <c r="P23" s="203"/>
      <c r="Q23" s="204"/>
      <c r="R23" s="205"/>
      <c r="S23" s="25">
        <f>E23+G23+I23+K23+M23+O23+Q23</f>
        <v>0.25</v>
      </c>
      <c r="T23" s="25">
        <f t="shared" si="0"/>
        <v>0.25</v>
      </c>
      <c r="U23" s="28"/>
      <c r="V23" s="28"/>
    </row>
    <row r="24" spans="1:22" x14ac:dyDescent="0.25">
      <c r="A24" s="96">
        <v>3600</v>
      </c>
      <c r="B24" s="96" t="s">
        <v>107</v>
      </c>
      <c r="C24" s="96"/>
      <c r="D24" s="38" t="s">
        <v>63</v>
      </c>
      <c r="E24" s="202">
        <v>1.5</v>
      </c>
      <c r="F24" s="203"/>
      <c r="G24" s="202">
        <v>2</v>
      </c>
      <c r="H24" s="203"/>
      <c r="I24" s="202"/>
      <c r="J24" s="203"/>
      <c r="K24" s="202">
        <v>1</v>
      </c>
      <c r="L24" s="203"/>
      <c r="M24" s="209"/>
      <c r="N24" s="210"/>
      <c r="O24" s="202"/>
      <c r="P24" s="203"/>
      <c r="Q24" s="204"/>
      <c r="R24" s="205"/>
      <c r="S24" s="25">
        <f t="shared" si="1"/>
        <v>4.5</v>
      </c>
      <c r="T24" s="25">
        <f t="shared" si="0"/>
        <v>4.5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02"/>
      <c r="F25" s="203"/>
      <c r="G25" s="202"/>
      <c r="H25" s="203"/>
      <c r="I25" s="202"/>
      <c r="J25" s="203"/>
      <c r="K25" s="202"/>
      <c r="L25" s="203"/>
      <c r="M25" s="209">
        <v>8</v>
      </c>
      <c r="N25" s="210"/>
      <c r="O25" s="204"/>
      <c r="P25" s="205"/>
      <c r="Q25" s="204"/>
      <c r="R25" s="205"/>
      <c r="S25" s="25">
        <f t="shared" si="1"/>
        <v>8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02"/>
      <c r="F26" s="203"/>
      <c r="G26" s="202"/>
      <c r="H26" s="203"/>
      <c r="I26" s="202"/>
      <c r="J26" s="203"/>
      <c r="K26" s="202"/>
      <c r="L26" s="203"/>
      <c r="M26" s="202"/>
      <c r="N26" s="203"/>
      <c r="O26" s="204"/>
      <c r="P26" s="205"/>
      <c r="Q26" s="204"/>
      <c r="R26" s="205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06">
        <f>SUM(E4:E26)</f>
        <v>8</v>
      </c>
      <c r="F27" s="207"/>
      <c r="G27" s="206">
        <f>SUM(G4:G26)</f>
        <v>8</v>
      </c>
      <c r="H27" s="207"/>
      <c r="I27" s="206">
        <f>SUM(I4:I26)</f>
        <v>8</v>
      </c>
      <c r="J27" s="207"/>
      <c r="K27" s="206">
        <f>SUM(K4:K26)</f>
        <v>8</v>
      </c>
      <c r="L27" s="207"/>
      <c r="M27" s="206">
        <f>SUM(M4:M26)</f>
        <v>8</v>
      </c>
      <c r="N27" s="207"/>
      <c r="O27" s="206">
        <f>SUM(O4:O26)</f>
        <v>0</v>
      </c>
      <c r="P27" s="207"/>
      <c r="Q27" s="206">
        <f>SUM(Q4:Q26)</f>
        <v>0</v>
      </c>
      <c r="R27" s="207"/>
      <c r="S27" s="25">
        <f>SUM(S2:S26)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SUM(T2:T25)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SUM(U2:U28)</f>
        <v>0</v>
      </c>
      <c r="V29" s="28">
        <f>SUM(V2:V28)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32</v>
      </c>
      <c r="I32" s="2">
        <v>3600</v>
      </c>
    </row>
    <row r="33" spans="1:9" x14ac:dyDescent="0.25">
      <c r="A33" s="16" t="s">
        <v>26</v>
      </c>
      <c r="C33" s="40">
        <f>U29</f>
        <v>0</v>
      </c>
      <c r="D33" s="33"/>
      <c r="I33" s="44">
        <v>4.75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8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40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</sheetData>
  <mergeCells count="168">
    <mergeCell ref="E21:F21"/>
    <mergeCell ref="G21:H21"/>
    <mergeCell ref="I21:J21"/>
    <mergeCell ref="K21:L21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2:R22"/>
    <mergeCell ref="M23:N23"/>
    <mergeCell ref="Q24:R24"/>
    <mergeCell ref="Q23:R23"/>
    <mergeCell ref="M22:N22"/>
    <mergeCell ref="I22:J22"/>
    <mergeCell ref="I23:J23"/>
    <mergeCell ref="O13:P13"/>
    <mergeCell ref="Q13:R13"/>
    <mergeCell ref="Q14:R14"/>
    <mergeCell ref="O14:P14"/>
    <mergeCell ref="M14:N14"/>
    <mergeCell ref="M21:N21"/>
    <mergeCell ref="O21:P21"/>
    <mergeCell ref="Q21:R21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5:R25"/>
    <mergeCell ref="E25:F25"/>
    <mergeCell ref="K23:L23"/>
    <mergeCell ref="M24:N24"/>
    <mergeCell ref="O24:P24"/>
    <mergeCell ref="G22:H22"/>
    <mergeCell ref="K25:L25"/>
    <mergeCell ref="I25:J25"/>
    <mergeCell ref="O25:P25"/>
    <mergeCell ref="M25:N25"/>
    <mergeCell ref="K24:L24"/>
    <mergeCell ref="I24:J24"/>
    <mergeCell ref="E23:F23"/>
    <mergeCell ref="G23:H23"/>
    <mergeCell ref="E24:F24"/>
    <mergeCell ref="G24:H24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6:N26"/>
    <mergeCell ref="O26:P26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2:P22"/>
    <mergeCell ref="O23:P23"/>
    <mergeCell ref="K22:L22"/>
    <mergeCell ref="G25:H25"/>
    <mergeCell ref="E11:F11"/>
    <mergeCell ref="E12:F12"/>
    <mergeCell ref="G11:H11"/>
    <mergeCell ref="E22:F22"/>
    <mergeCell ref="E19:F19"/>
    <mergeCell ref="I11:J11"/>
    <mergeCell ref="E2:F2"/>
    <mergeCell ref="G2:H2"/>
    <mergeCell ref="I2:J2"/>
    <mergeCell ref="K2:L2"/>
    <mergeCell ref="E4:F4"/>
    <mergeCell ref="G5:H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Q2:R2"/>
    <mergeCell ref="M4:N4"/>
    <mergeCell ref="M2:N2"/>
    <mergeCell ref="O2:P2"/>
    <mergeCell ref="O4:P4"/>
    <mergeCell ref="Q4:R4"/>
    <mergeCell ref="I26:J26"/>
    <mergeCell ref="K26:L26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zoomScalePageLayoutView="89" workbookViewId="0">
      <selection activeCell="A20" sqref="A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18.09.2016</v>
      </c>
      <c r="B2" s="19"/>
      <c r="C2" s="19"/>
      <c r="D2" s="1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172"/>
      <c r="H3" s="172"/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6">
        <v>6519</v>
      </c>
      <c r="B4" s="199" t="s">
        <v>106</v>
      </c>
      <c r="C4" s="166" t="s">
        <v>74</v>
      </c>
      <c r="D4" s="38" t="s">
        <v>72</v>
      </c>
      <c r="E4" s="201">
        <v>2</v>
      </c>
      <c r="F4" s="201"/>
      <c r="G4" s="211"/>
      <c r="H4" s="211"/>
      <c r="I4" s="201">
        <v>8</v>
      </c>
      <c r="J4" s="201"/>
      <c r="K4" s="201">
        <v>8</v>
      </c>
      <c r="L4" s="201"/>
      <c r="M4" s="201">
        <v>8</v>
      </c>
      <c r="N4" s="201"/>
      <c r="O4" s="201"/>
      <c r="P4" s="201"/>
      <c r="Q4" s="204"/>
      <c r="R4" s="205"/>
      <c r="S4" s="25">
        <f>E4+G4+I4+K4+M4+O4+Q4</f>
        <v>26</v>
      </c>
      <c r="T4" s="25">
        <f>SUM(S4-U4-V4)</f>
        <v>26</v>
      </c>
      <c r="U4" s="28"/>
      <c r="V4" s="28"/>
    </row>
    <row r="5" spans="1:22" x14ac:dyDescent="0.25">
      <c r="A5" s="179">
        <v>6519</v>
      </c>
      <c r="B5" s="199" t="s">
        <v>106</v>
      </c>
      <c r="C5" s="179">
        <v>152</v>
      </c>
      <c r="D5" s="38" t="s">
        <v>84</v>
      </c>
      <c r="E5" s="201">
        <v>3</v>
      </c>
      <c r="F5" s="201"/>
      <c r="G5" s="211"/>
      <c r="H5" s="211"/>
      <c r="I5" s="201"/>
      <c r="J5" s="201"/>
      <c r="K5" s="201"/>
      <c r="L5" s="201"/>
      <c r="M5" s="201"/>
      <c r="N5" s="201"/>
      <c r="O5" s="201"/>
      <c r="P5" s="201"/>
      <c r="Q5" s="204"/>
      <c r="R5" s="205"/>
      <c r="S5" s="25">
        <f t="shared" ref="S5:S22" si="0">E5+G5+I5+K5+M5+O5+Q5</f>
        <v>3</v>
      </c>
      <c r="T5" s="25">
        <f t="shared" ref="T5:T19" si="1">SUM(S5-U5-V5)</f>
        <v>3</v>
      </c>
      <c r="U5" s="28"/>
      <c r="V5" s="28"/>
    </row>
    <row r="6" spans="1:22" x14ac:dyDescent="0.25">
      <c r="A6" s="179">
        <v>6519</v>
      </c>
      <c r="B6" s="199" t="s">
        <v>106</v>
      </c>
      <c r="C6" s="179">
        <v>54</v>
      </c>
      <c r="D6" s="38" t="s">
        <v>84</v>
      </c>
      <c r="E6" s="201">
        <v>3</v>
      </c>
      <c r="F6" s="201"/>
      <c r="G6" s="211"/>
      <c r="H6" s="211"/>
      <c r="I6" s="201"/>
      <c r="J6" s="201"/>
      <c r="K6" s="201"/>
      <c r="L6" s="201"/>
      <c r="M6" s="201"/>
      <c r="N6" s="201"/>
      <c r="O6" s="201"/>
      <c r="P6" s="201"/>
      <c r="Q6" s="204"/>
      <c r="R6" s="205"/>
      <c r="S6" s="25">
        <f t="shared" si="0"/>
        <v>3</v>
      </c>
      <c r="T6" s="25">
        <f t="shared" si="1"/>
        <v>3</v>
      </c>
      <c r="U6" s="28"/>
      <c r="V6" s="28"/>
    </row>
    <row r="7" spans="1:22" x14ac:dyDescent="0.25">
      <c r="A7" s="131"/>
      <c r="B7" s="48"/>
      <c r="C7" s="131"/>
      <c r="D7" s="38"/>
      <c r="E7" s="201"/>
      <c r="F7" s="201"/>
      <c r="G7" s="209"/>
      <c r="H7" s="210"/>
      <c r="I7" s="216"/>
      <c r="J7" s="203"/>
      <c r="K7" s="201"/>
      <c r="L7" s="201"/>
      <c r="M7" s="201"/>
      <c r="N7" s="201"/>
      <c r="O7" s="201"/>
      <c r="P7" s="201"/>
      <c r="Q7" s="204"/>
      <c r="R7" s="20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2"/>
      <c r="B8" s="48"/>
      <c r="C8" s="132"/>
      <c r="D8" s="38"/>
      <c r="E8" s="201"/>
      <c r="F8" s="201"/>
      <c r="G8" s="211"/>
      <c r="H8" s="211"/>
      <c r="I8" s="201"/>
      <c r="J8" s="201"/>
      <c r="K8" s="201"/>
      <c r="L8" s="201"/>
      <c r="M8" s="201"/>
      <c r="N8" s="201"/>
      <c r="O8" s="201"/>
      <c r="P8" s="201"/>
      <c r="Q8" s="204"/>
      <c r="R8" s="20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2"/>
      <c r="B9" s="48"/>
      <c r="C9" s="132"/>
      <c r="D9" s="38"/>
      <c r="E9" s="201"/>
      <c r="F9" s="201"/>
      <c r="G9" s="211"/>
      <c r="H9" s="211"/>
      <c r="I9" s="201"/>
      <c r="J9" s="201"/>
      <c r="K9" s="201"/>
      <c r="L9" s="201"/>
      <c r="M9" s="201"/>
      <c r="N9" s="201"/>
      <c r="O9" s="201"/>
      <c r="P9" s="201"/>
      <c r="Q9" s="204"/>
      <c r="R9" s="20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2"/>
      <c r="B10" s="48"/>
      <c r="C10" s="132"/>
      <c r="D10" s="38"/>
      <c r="E10" s="201"/>
      <c r="F10" s="201"/>
      <c r="G10" s="211"/>
      <c r="H10" s="211"/>
      <c r="I10" s="201"/>
      <c r="J10" s="201"/>
      <c r="K10" s="201"/>
      <c r="L10" s="201"/>
      <c r="M10" s="201"/>
      <c r="N10" s="201"/>
      <c r="O10" s="201"/>
      <c r="P10" s="201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2"/>
      <c r="B11" s="48"/>
      <c r="C11" s="132"/>
      <c r="D11" s="38"/>
      <c r="E11" s="201"/>
      <c r="F11" s="201"/>
      <c r="G11" s="211"/>
      <c r="H11" s="211"/>
      <c r="I11" s="201"/>
      <c r="J11" s="201"/>
      <c r="K11" s="201"/>
      <c r="L11" s="201"/>
      <c r="M11" s="201"/>
      <c r="N11" s="201"/>
      <c r="O11" s="201"/>
      <c r="P11" s="201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4"/>
      <c r="B12" s="48"/>
      <c r="C12" s="134"/>
      <c r="D12" s="38"/>
      <c r="E12" s="201"/>
      <c r="F12" s="201"/>
      <c r="G12" s="211"/>
      <c r="H12" s="211"/>
      <c r="I12" s="201"/>
      <c r="J12" s="201"/>
      <c r="K12" s="201"/>
      <c r="L12" s="201"/>
      <c r="M12" s="201"/>
      <c r="N12" s="201"/>
      <c r="O12" s="201"/>
      <c r="P12" s="201"/>
      <c r="Q12" s="204"/>
      <c r="R12" s="20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25"/>
      <c r="B13" s="48"/>
      <c r="C13" s="125"/>
      <c r="D13" s="38"/>
      <c r="E13" s="201"/>
      <c r="F13" s="201"/>
      <c r="G13" s="211"/>
      <c r="H13" s="211"/>
      <c r="I13" s="201"/>
      <c r="J13" s="201"/>
      <c r="K13" s="201"/>
      <c r="L13" s="201"/>
      <c r="M13" s="201"/>
      <c r="N13" s="201"/>
      <c r="O13" s="201"/>
      <c r="P13" s="201"/>
      <c r="Q13" s="204"/>
      <c r="R13" s="20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01"/>
      <c r="F14" s="201"/>
      <c r="G14" s="211"/>
      <c r="H14" s="211"/>
      <c r="I14" s="201"/>
      <c r="J14" s="201"/>
      <c r="K14" s="201"/>
      <c r="L14" s="201"/>
      <c r="M14" s="201"/>
      <c r="N14" s="201"/>
      <c r="O14" s="201"/>
      <c r="P14" s="201"/>
      <c r="Q14" s="204"/>
      <c r="R14" s="20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1"/>
      <c r="F15" s="201"/>
      <c r="G15" s="211"/>
      <c r="H15" s="211"/>
      <c r="I15" s="201"/>
      <c r="J15" s="201"/>
      <c r="K15" s="201"/>
      <c r="L15" s="201"/>
      <c r="M15" s="201"/>
      <c r="N15" s="201"/>
      <c r="O15" s="201"/>
      <c r="P15" s="201"/>
      <c r="Q15" s="204"/>
      <c r="R15" s="20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9"/>
      <c r="B16" s="46"/>
      <c r="C16" s="46"/>
      <c r="D16" s="27"/>
      <c r="E16" s="201"/>
      <c r="F16" s="201"/>
      <c r="G16" s="211"/>
      <c r="H16" s="211"/>
      <c r="I16" s="201"/>
      <c r="J16" s="201"/>
      <c r="K16" s="201"/>
      <c r="L16" s="201"/>
      <c r="M16" s="201"/>
      <c r="N16" s="201"/>
      <c r="O16" s="201"/>
      <c r="P16" s="201"/>
      <c r="Q16" s="204"/>
      <c r="R16" s="20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90"/>
      <c r="B17" s="90"/>
      <c r="C17" s="90"/>
      <c r="D17" s="27"/>
      <c r="E17" s="201"/>
      <c r="F17" s="201"/>
      <c r="G17" s="211"/>
      <c r="H17" s="211"/>
      <c r="I17" s="201"/>
      <c r="J17" s="201"/>
      <c r="K17" s="201"/>
      <c r="L17" s="201"/>
      <c r="M17" s="201"/>
      <c r="N17" s="201"/>
      <c r="O17" s="201"/>
      <c r="P17" s="201"/>
      <c r="Q17" s="204"/>
      <c r="R17" s="20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42"/>
      <c r="B18" s="142"/>
      <c r="C18" s="142"/>
      <c r="D18" s="27"/>
      <c r="E18" s="201"/>
      <c r="F18" s="201"/>
      <c r="G18" s="211"/>
      <c r="H18" s="211"/>
      <c r="I18" s="201"/>
      <c r="J18" s="201"/>
      <c r="K18" s="201"/>
      <c r="L18" s="201"/>
      <c r="M18" s="201"/>
      <c r="N18" s="201"/>
      <c r="O18" s="201"/>
      <c r="P18" s="201"/>
      <c r="Q18" s="204"/>
      <c r="R18" s="205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64"/>
      <c r="B19" s="164"/>
      <c r="C19" s="164"/>
      <c r="D19" s="38"/>
      <c r="E19" s="202"/>
      <c r="F19" s="203"/>
      <c r="G19" s="209"/>
      <c r="H19" s="210"/>
      <c r="I19" s="202"/>
      <c r="J19" s="203"/>
      <c r="K19" s="201"/>
      <c r="L19" s="201"/>
      <c r="M19" s="201"/>
      <c r="N19" s="201"/>
      <c r="O19" s="201"/>
      <c r="P19" s="201"/>
      <c r="Q19" s="204"/>
      <c r="R19" s="205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86"/>
      <c r="B20" s="186"/>
      <c r="C20" s="186"/>
      <c r="D20" s="38"/>
      <c r="E20" s="188"/>
      <c r="F20" s="189"/>
      <c r="G20" s="193"/>
      <c r="H20" s="194"/>
      <c r="I20" s="188"/>
      <c r="J20" s="189"/>
      <c r="K20" s="187"/>
      <c r="L20" s="187"/>
      <c r="M20" s="187"/>
      <c r="N20" s="187"/>
      <c r="O20" s="187"/>
      <c r="P20" s="187"/>
      <c r="Q20" s="190"/>
      <c r="R20" s="191"/>
      <c r="S20" s="25"/>
      <c r="T20" s="25"/>
      <c r="U20" s="28"/>
      <c r="V20" s="28"/>
    </row>
    <row r="21" spans="1:22" x14ac:dyDescent="0.25">
      <c r="A21" s="23" t="s">
        <v>37</v>
      </c>
      <c r="B21" s="23"/>
      <c r="C21" s="23"/>
      <c r="D21" s="23"/>
      <c r="E21" s="201"/>
      <c r="F21" s="201"/>
      <c r="G21" s="211">
        <v>8</v>
      </c>
      <c r="H21" s="211"/>
      <c r="I21" s="201"/>
      <c r="J21" s="201"/>
      <c r="K21" s="201"/>
      <c r="L21" s="201"/>
      <c r="M21" s="201"/>
      <c r="N21" s="201"/>
      <c r="O21" s="201"/>
      <c r="P21" s="201"/>
      <c r="Q21" s="204"/>
      <c r="R21" s="205"/>
      <c r="S21" s="25">
        <f t="shared" si="0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4"/>
      <c r="R22" s="205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206">
        <f>SUM(E4:E22)</f>
        <v>8</v>
      </c>
      <c r="F23" s="207"/>
      <c r="G23" s="206">
        <f>SUM(G4:G22)</f>
        <v>8</v>
      </c>
      <c r="H23" s="207"/>
      <c r="I23" s="206">
        <f>SUM(I4:I22)</f>
        <v>8</v>
      </c>
      <c r="J23" s="207"/>
      <c r="K23" s="206">
        <f>SUM(K4:K22)</f>
        <v>8</v>
      </c>
      <c r="L23" s="207"/>
      <c r="M23" s="206">
        <f>SUM(M4:M22)</f>
        <v>8</v>
      </c>
      <c r="N23" s="207"/>
      <c r="O23" s="206">
        <f>SUM(O4:O22)</f>
        <v>0</v>
      </c>
      <c r="P23" s="207"/>
      <c r="Q23" s="206">
        <f>SUM(Q4:Q22)</f>
        <v>0</v>
      </c>
      <c r="R23" s="207"/>
      <c r="S23" s="25">
        <f>E23+G23+I23+K23+M23+O23+Q23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1:P21"/>
    <mergeCell ref="Q21:R21"/>
    <mergeCell ref="E19:F19"/>
    <mergeCell ref="G19:H19"/>
    <mergeCell ref="I19:J19"/>
    <mergeCell ref="K19:L19"/>
    <mergeCell ref="M19:N19"/>
    <mergeCell ref="O19:P19"/>
    <mergeCell ref="I22:J22"/>
    <mergeCell ref="K22:L22"/>
    <mergeCell ref="M22:N22"/>
    <mergeCell ref="O22:P22"/>
    <mergeCell ref="Q19:R19"/>
    <mergeCell ref="E21:F21"/>
    <mergeCell ref="G21:H21"/>
    <mergeCell ref="I21:J21"/>
    <mergeCell ref="K21:L21"/>
    <mergeCell ref="M21:N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A20" sqref="A2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18.09.2016</v>
      </c>
      <c r="B2" s="19"/>
      <c r="C2" s="19"/>
      <c r="D2" s="1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62">
        <v>6519</v>
      </c>
      <c r="B4" s="199" t="s">
        <v>106</v>
      </c>
      <c r="C4" s="162">
        <v>130</v>
      </c>
      <c r="D4" s="38" t="s">
        <v>60</v>
      </c>
      <c r="E4" s="201">
        <v>8</v>
      </c>
      <c r="F4" s="201"/>
      <c r="G4" s="201">
        <v>2.5</v>
      </c>
      <c r="H4" s="201"/>
      <c r="I4" s="201"/>
      <c r="J4" s="201"/>
      <c r="K4" s="201"/>
      <c r="L4" s="201"/>
      <c r="M4" s="201"/>
      <c r="N4" s="201"/>
      <c r="O4" s="202"/>
      <c r="P4" s="203"/>
      <c r="Q4" s="204"/>
      <c r="R4" s="205"/>
      <c r="S4" s="25">
        <f>E4+G4+I4+K4+M4+O4+Q4</f>
        <v>10.5</v>
      </c>
      <c r="T4" s="25">
        <f t="shared" ref="T4:T17" si="0">SUM(S4-U4-V4)</f>
        <v>10.5</v>
      </c>
      <c r="U4" s="28"/>
      <c r="V4" s="28"/>
    </row>
    <row r="5" spans="1:22" x14ac:dyDescent="0.25">
      <c r="A5" s="174">
        <v>6607</v>
      </c>
      <c r="B5" s="199" t="s">
        <v>110</v>
      </c>
      <c r="C5" s="174">
        <v>13</v>
      </c>
      <c r="D5" s="38" t="s">
        <v>87</v>
      </c>
      <c r="E5" s="201"/>
      <c r="F5" s="201"/>
      <c r="G5" s="201">
        <v>5.5</v>
      </c>
      <c r="H5" s="201"/>
      <c r="I5" s="201">
        <v>6</v>
      </c>
      <c r="J5" s="201"/>
      <c r="K5" s="201"/>
      <c r="L5" s="201"/>
      <c r="M5" s="201"/>
      <c r="N5" s="201"/>
      <c r="O5" s="202"/>
      <c r="P5" s="203"/>
      <c r="Q5" s="204"/>
      <c r="R5" s="205"/>
      <c r="S5" s="25">
        <f>E5+G5+I5+K5+M5+O5+Q5</f>
        <v>11.5</v>
      </c>
      <c r="T5" s="25">
        <f t="shared" si="0"/>
        <v>11.5</v>
      </c>
      <c r="U5" s="28"/>
      <c r="V5" s="28"/>
    </row>
    <row r="6" spans="1:22" x14ac:dyDescent="0.25">
      <c r="A6" s="161">
        <v>6519</v>
      </c>
      <c r="B6" s="199" t="s">
        <v>106</v>
      </c>
      <c r="C6" s="161">
        <v>115</v>
      </c>
      <c r="D6" s="38" t="s">
        <v>89</v>
      </c>
      <c r="E6" s="201"/>
      <c r="F6" s="201"/>
      <c r="G6" s="201"/>
      <c r="H6" s="201"/>
      <c r="I6" s="216">
        <v>1</v>
      </c>
      <c r="J6" s="203"/>
      <c r="K6" s="216"/>
      <c r="L6" s="203"/>
      <c r="M6" s="216"/>
      <c r="N6" s="203"/>
      <c r="O6" s="202"/>
      <c r="P6" s="203"/>
      <c r="Q6" s="204"/>
      <c r="R6" s="205"/>
      <c r="S6" s="25">
        <f>E6+G6+I6+K6+M6+O6+Q6</f>
        <v>1</v>
      </c>
      <c r="T6" s="25">
        <f>SUM(S6-U6-V6)</f>
        <v>1</v>
      </c>
      <c r="U6" s="28"/>
      <c r="V6" s="28"/>
    </row>
    <row r="7" spans="1:22" x14ac:dyDescent="0.25">
      <c r="A7" s="145">
        <v>6519</v>
      </c>
      <c r="B7" s="199" t="s">
        <v>106</v>
      </c>
      <c r="C7" s="145">
        <v>172</v>
      </c>
      <c r="D7" s="38" t="s">
        <v>90</v>
      </c>
      <c r="E7" s="201"/>
      <c r="F7" s="201"/>
      <c r="G7" s="201"/>
      <c r="H7" s="201"/>
      <c r="I7" s="216">
        <v>1</v>
      </c>
      <c r="J7" s="203"/>
      <c r="K7" s="216">
        <v>8</v>
      </c>
      <c r="L7" s="203"/>
      <c r="M7" s="216">
        <v>5</v>
      </c>
      <c r="N7" s="203"/>
      <c r="O7" s="202"/>
      <c r="P7" s="203"/>
      <c r="Q7" s="204"/>
      <c r="R7" s="205"/>
      <c r="S7" s="25">
        <f t="shared" ref="S7:S21" si="1">E7+G7+I7+K7+M7+O7+Q7</f>
        <v>14</v>
      </c>
      <c r="T7" s="25">
        <f t="shared" si="0"/>
        <v>14</v>
      </c>
      <c r="U7" s="28"/>
      <c r="V7" s="28"/>
    </row>
    <row r="8" spans="1:22" x14ac:dyDescent="0.25">
      <c r="A8" s="185">
        <v>6519</v>
      </c>
      <c r="B8" s="199" t="s">
        <v>106</v>
      </c>
      <c r="C8" s="46">
        <v>127</v>
      </c>
      <c r="D8" s="38" t="s">
        <v>104</v>
      </c>
      <c r="E8" s="201"/>
      <c r="F8" s="201"/>
      <c r="G8" s="201"/>
      <c r="H8" s="201"/>
      <c r="I8" s="216"/>
      <c r="J8" s="203"/>
      <c r="K8" s="202"/>
      <c r="L8" s="203"/>
      <c r="M8" s="202">
        <v>1.5</v>
      </c>
      <c r="N8" s="203"/>
      <c r="O8" s="202"/>
      <c r="P8" s="203"/>
      <c r="Q8" s="204"/>
      <c r="R8" s="205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185">
        <v>6519</v>
      </c>
      <c r="B9" s="199" t="s">
        <v>106</v>
      </c>
      <c r="C9" s="46">
        <v>129</v>
      </c>
      <c r="D9" s="38" t="s">
        <v>104</v>
      </c>
      <c r="E9" s="202"/>
      <c r="F9" s="203"/>
      <c r="G9" s="202"/>
      <c r="H9" s="203"/>
      <c r="I9" s="202"/>
      <c r="J9" s="203"/>
      <c r="K9" s="202"/>
      <c r="L9" s="203"/>
      <c r="M9" s="202">
        <v>1.5</v>
      </c>
      <c r="N9" s="203"/>
      <c r="O9" s="202"/>
      <c r="P9" s="203"/>
      <c r="Q9" s="204"/>
      <c r="R9" s="205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111"/>
      <c r="B10" s="46"/>
      <c r="C10" s="46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6"/>
      <c r="B11" s="48"/>
      <c r="C11" s="116"/>
      <c r="D11" s="38"/>
      <c r="E11" s="201"/>
      <c r="F11" s="201"/>
      <c r="G11" s="201"/>
      <c r="H11" s="201"/>
      <c r="I11" s="216"/>
      <c r="J11" s="203"/>
      <c r="K11" s="202"/>
      <c r="L11" s="203"/>
      <c r="M11" s="202"/>
      <c r="N11" s="203"/>
      <c r="O11" s="202"/>
      <c r="P11" s="203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01"/>
      <c r="F12" s="201"/>
      <c r="G12" s="201"/>
      <c r="H12" s="201"/>
      <c r="I12" s="216"/>
      <c r="J12" s="203"/>
      <c r="K12" s="202"/>
      <c r="L12" s="203"/>
      <c r="M12" s="202"/>
      <c r="N12" s="203"/>
      <c r="O12" s="202"/>
      <c r="P12" s="203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2"/>
      <c r="F13" s="203"/>
      <c r="G13" s="202"/>
      <c r="H13" s="203"/>
      <c r="I13" s="216"/>
      <c r="J13" s="203"/>
      <c r="K13" s="202"/>
      <c r="L13" s="203"/>
      <c r="M13" s="202"/>
      <c r="N13" s="203"/>
      <c r="O13" s="202"/>
      <c r="P13" s="203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201"/>
      <c r="F14" s="201"/>
      <c r="G14" s="201"/>
      <c r="H14" s="201"/>
      <c r="I14" s="216"/>
      <c r="J14" s="203"/>
      <c r="K14" s="202"/>
      <c r="L14" s="203"/>
      <c r="M14" s="202"/>
      <c r="N14" s="203"/>
      <c r="O14" s="202"/>
      <c r="P14" s="203"/>
      <c r="Q14" s="204"/>
      <c r="R14" s="2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201"/>
      <c r="F15" s="201"/>
      <c r="G15" s="201"/>
      <c r="H15" s="201"/>
      <c r="I15" s="216"/>
      <c r="J15" s="203"/>
      <c r="K15" s="202"/>
      <c r="L15" s="203"/>
      <c r="M15" s="202"/>
      <c r="N15" s="203"/>
      <c r="O15" s="202"/>
      <c r="P15" s="203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4"/>
      <c r="R16" s="2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27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4"/>
      <c r="R17" s="20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4"/>
      <c r="P18" s="205"/>
      <c r="Q18" s="204"/>
      <c r="R18" s="2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2"/>
      <c r="F19" s="203"/>
      <c r="G19" s="202"/>
      <c r="H19" s="203"/>
      <c r="I19" s="202"/>
      <c r="J19" s="203"/>
      <c r="K19" s="202"/>
      <c r="L19" s="203"/>
      <c r="M19" s="202"/>
      <c r="N19" s="203"/>
      <c r="O19" s="204"/>
      <c r="P19" s="205"/>
      <c r="Q19" s="204"/>
      <c r="R19" s="205"/>
      <c r="S19" s="25">
        <f t="shared" si="1"/>
        <v>0</v>
      </c>
      <c r="T19" s="25"/>
      <c r="U19" s="29"/>
      <c r="V19" s="28"/>
    </row>
    <row r="20" spans="1:22" x14ac:dyDescent="0.25">
      <c r="A20" s="23"/>
      <c r="B20" s="23"/>
      <c r="C20" s="23"/>
      <c r="D20" s="23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90"/>
      <c r="P20" s="191"/>
      <c r="Q20" s="190"/>
      <c r="R20" s="191"/>
      <c r="S20" s="25"/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206">
        <f>SUM(E4:E19)</f>
        <v>8</v>
      </c>
      <c r="F21" s="207"/>
      <c r="G21" s="206">
        <f>SUM(G4:G19)</f>
        <v>8</v>
      </c>
      <c r="H21" s="207"/>
      <c r="I21" s="206">
        <f>SUM(I4:I19)</f>
        <v>8</v>
      </c>
      <c r="J21" s="207"/>
      <c r="K21" s="206">
        <f>SUM(K4:K19)</f>
        <v>8</v>
      </c>
      <c r="L21" s="207"/>
      <c r="M21" s="206">
        <f>SUM(M4:M19)</f>
        <v>8</v>
      </c>
      <c r="N21" s="207"/>
      <c r="O21" s="206">
        <f>SUM(O4:O19)</f>
        <v>0</v>
      </c>
      <c r="P21" s="207"/>
      <c r="Q21" s="206">
        <f>SUM(Q4:Q19)</f>
        <v>0</v>
      </c>
      <c r="R21" s="207"/>
      <c r="S21" s="25">
        <f t="shared" si="1"/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40">
        <f>SUM(T22)</f>
        <v>40</v>
      </c>
      <c r="I26" s="2">
        <v>3600</v>
      </c>
    </row>
    <row r="27" spans="1:22" x14ac:dyDescent="0.25">
      <c r="A27" s="16" t="s">
        <v>26</v>
      </c>
      <c r="C27" s="40">
        <f>U23</f>
        <v>0</v>
      </c>
      <c r="D27" s="33"/>
      <c r="I27" s="44"/>
    </row>
    <row r="28" spans="1:22" x14ac:dyDescent="0.25">
      <c r="A28" s="16" t="s">
        <v>27</v>
      </c>
      <c r="C28" s="33">
        <f>V23</f>
        <v>0</v>
      </c>
      <c r="I28" s="45"/>
    </row>
    <row r="29" spans="1:22" x14ac:dyDescent="0.25">
      <c r="A29" s="16" t="s">
        <v>28</v>
      </c>
      <c r="C29" s="33">
        <f>S18</f>
        <v>0</v>
      </c>
      <c r="I29" s="40"/>
    </row>
    <row r="30" spans="1:22" x14ac:dyDescent="0.25">
      <c r="A30" s="16" t="s">
        <v>4</v>
      </c>
      <c r="C30" s="33">
        <f>S19</f>
        <v>0</v>
      </c>
    </row>
    <row r="31" spans="1:22" ht="16.5" thickBot="1" x14ac:dyDescent="0.3">
      <c r="A31" s="17" t="s">
        <v>6</v>
      </c>
      <c r="C31" s="39">
        <f>SUM(C26:C30)</f>
        <v>40</v>
      </c>
      <c r="E31" s="17" t="s">
        <v>42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1:R21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A27" sqref="A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77</v>
      </c>
      <c r="B1" s="15"/>
      <c r="C1" s="15"/>
    </row>
    <row r="2" spans="1:22" s="22" customFormat="1" x14ac:dyDescent="0.25">
      <c r="A2" s="18" t="str">
        <f>Analysis!A3</f>
        <v>W/E 18.09.2016</v>
      </c>
      <c r="B2" s="169"/>
      <c r="C2" s="169"/>
      <c r="D2" s="16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171"/>
      <c r="P3" s="171"/>
      <c r="Q3" s="171"/>
      <c r="R3" s="171"/>
      <c r="S3" s="25"/>
      <c r="T3" s="25"/>
      <c r="U3" s="26"/>
      <c r="V3" s="26"/>
    </row>
    <row r="4" spans="1:22" x14ac:dyDescent="0.25">
      <c r="A4" s="174"/>
      <c r="B4" s="48"/>
      <c r="C4" s="174"/>
      <c r="D4" s="38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2"/>
      <c r="P4" s="203"/>
      <c r="Q4" s="204"/>
      <c r="R4" s="205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74"/>
      <c r="B5" s="48"/>
      <c r="C5" s="174"/>
      <c r="D5" s="38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2"/>
      <c r="P5" s="203"/>
      <c r="Q5" s="204"/>
      <c r="R5" s="205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74"/>
      <c r="B6" s="48"/>
      <c r="C6" s="174"/>
      <c r="D6" s="38"/>
      <c r="E6" s="201"/>
      <c r="F6" s="201"/>
      <c r="G6" s="201"/>
      <c r="H6" s="201"/>
      <c r="I6" s="216"/>
      <c r="J6" s="203"/>
      <c r="K6" s="216"/>
      <c r="L6" s="203"/>
      <c r="M6" s="216"/>
      <c r="N6" s="203"/>
      <c r="O6" s="202"/>
      <c r="P6" s="203"/>
      <c r="Q6" s="204"/>
      <c r="R6" s="205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74"/>
      <c r="B7" s="48"/>
      <c r="C7" s="174"/>
      <c r="D7" s="38"/>
      <c r="E7" s="201"/>
      <c r="F7" s="201"/>
      <c r="G7" s="201"/>
      <c r="H7" s="201"/>
      <c r="I7" s="216"/>
      <c r="J7" s="203"/>
      <c r="K7" s="216"/>
      <c r="L7" s="203"/>
      <c r="M7" s="216"/>
      <c r="N7" s="203"/>
      <c r="O7" s="202"/>
      <c r="P7" s="203"/>
      <c r="Q7" s="204"/>
      <c r="R7" s="205"/>
      <c r="S7" s="25">
        <f t="shared" ref="S7:S21" si="1">E7+G7+I7+K7+M7+O7+Q7</f>
        <v>0</v>
      </c>
      <c r="T7" s="25">
        <f t="shared" si="0"/>
        <v>0</v>
      </c>
      <c r="U7" s="28"/>
      <c r="V7" s="28"/>
    </row>
    <row r="8" spans="1:22" x14ac:dyDescent="0.25">
      <c r="A8" s="170"/>
      <c r="B8" s="48"/>
      <c r="C8" s="170"/>
      <c r="D8" s="38"/>
      <c r="E8" s="201"/>
      <c r="F8" s="201"/>
      <c r="G8" s="201"/>
      <c r="H8" s="201"/>
      <c r="I8" s="216"/>
      <c r="J8" s="203"/>
      <c r="K8" s="202"/>
      <c r="L8" s="203"/>
      <c r="M8" s="202"/>
      <c r="N8" s="203"/>
      <c r="O8" s="202"/>
      <c r="P8" s="203"/>
      <c r="Q8" s="204"/>
      <c r="R8" s="2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0"/>
      <c r="B9" s="48"/>
      <c r="C9" s="170"/>
      <c r="D9" s="38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2"/>
      <c r="P9" s="203"/>
      <c r="Q9" s="204"/>
      <c r="R9" s="2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0"/>
      <c r="B10" s="170"/>
      <c r="C10" s="170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0"/>
      <c r="B11" s="48"/>
      <c r="C11" s="170"/>
      <c r="D11" s="38"/>
      <c r="E11" s="201"/>
      <c r="F11" s="201"/>
      <c r="G11" s="201"/>
      <c r="H11" s="201"/>
      <c r="I11" s="216"/>
      <c r="J11" s="203"/>
      <c r="K11" s="202"/>
      <c r="L11" s="203"/>
      <c r="M11" s="202"/>
      <c r="N11" s="203"/>
      <c r="O11" s="202"/>
      <c r="P11" s="203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0"/>
      <c r="B12" s="170"/>
      <c r="C12" s="170"/>
      <c r="D12" s="27"/>
      <c r="E12" s="201"/>
      <c r="F12" s="201"/>
      <c r="G12" s="201"/>
      <c r="H12" s="201"/>
      <c r="I12" s="216"/>
      <c r="J12" s="203"/>
      <c r="K12" s="202"/>
      <c r="L12" s="203"/>
      <c r="M12" s="202"/>
      <c r="N12" s="203"/>
      <c r="O12" s="202"/>
      <c r="P12" s="203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0"/>
      <c r="B13" s="170"/>
      <c r="C13" s="170"/>
      <c r="D13" s="27"/>
      <c r="E13" s="202"/>
      <c r="F13" s="203"/>
      <c r="G13" s="202"/>
      <c r="H13" s="203"/>
      <c r="I13" s="216"/>
      <c r="J13" s="203"/>
      <c r="K13" s="202"/>
      <c r="L13" s="203"/>
      <c r="M13" s="202"/>
      <c r="N13" s="203"/>
      <c r="O13" s="202"/>
      <c r="P13" s="203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0"/>
      <c r="B14" s="170"/>
      <c r="C14" s="170"/>
      <c r="D14" s="27"/>
      <c r="E14" s="201"/>
      <c r="F14" s="201"/>
      <c r="G14" s="201"/>
      <c r="H14" s="201"/>
      <c r="I14" s="216"/>
      <c r="J14" s="203"/>
      <c r="K14" s="202"/>
      <c r="L14" s="203"/>
      <c r="M14" s="202"/>
      <c r="N14" s="203"/>
      <c r="O14" s="202"/>
      <c r="P14" s="203"/>
      <c r="Q14" s="204"/>
      <c r="R14" s="2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0"/>
      <c r="B15" s="170"/>
      <c r="C15" s="170"/>
      <c r="D15" s="27"/>
      <c r="E15" s="201"/>
      <c r="F15" s="201"/>
      <c r="G15" s="201"/>
      <c r="H15" s="201"/>
      <c r="I15" s="216"/>
      <c r="J15" s="203"/>
      <c r="K15" s="202"/>
      <c r="L15" s="203"/>
      <c r="M15" s="202"/>
      <c r="N15" s="203"/>
      <c r="O15" s="202"/>
      <c r="P15" s="203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69"/>
      <c r="B16" s="169"/>
      <c r="C16" s="169"/>
      <c r="D16" s="23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4"/>
      <c r="R16" s="2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70"/>
      <c r="B17" s="170"/>
      <c r="C17" s="170"/>
      <c r="D17" s="27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4"/>
      <c r="R17" s="20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4"/>
      <c r="P18" s="205"/>
      <c r="Q18" s="204"/>
      <c r="R18" s="2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2"/>
      <c r="F19" s="203"/>
      <c r="G19" s="202"/>
      <c r="H19" s="203"/>
      <c r="I19" s="202"/>
      <c r="J19" s="203"/>
      <c r="K19" s="202"/>
      <c r="L19" s="203"/>
      <c r="M19" s="202"/>
      <c r="N19" s="203"/>
      <c r="O19" s="204"/>
      <c r="P19" s="205"/>
      <c r="Q19" s="204"/>
      <c r="R19" s="205"/>
      <c r="S19" s="25">
        <f t="shared" si="1"/>
        <v>0</v>
      </c>
      <c r="T19" s="25"/>
      <c r="U19" s="29"/>
      <c r="V19" s="28"/>
    </row>
    <row r="20" spans="1:22" x14ac:dyDescent="0.25">
      <c r="A20" s="23"/>
      <c r="B20" s="23"/>
      <c r="C20" s="23"/>
      <c r="D20" s="23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90"/>
      <c r="P20" s="191"/>
      <c r="Q20" s="190"/>
      <c r="R20" s="191"/>
      <c r="S20" s="25"/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206">
        <f>SUM(E4:E19)</f>
        <v>0</v>
      </c>
      <c r="F21" s="207"/>
      <c r="G21" s="206">
        <f>SUM(G4:G19)</f>
        <v>0</v>
      </c>
      <c r="H21" s="207"/>
      <c r="I21" s="206">
        <f>SUM(I4:I19)</f>
        <v>0</v>
      </c>
      <c r="J21" s="207"/>
      <c r="K21" s="206">
        <f>SUM(K4:K19)</f>
        <v>0</v>
      </c>
      <c r="L21" s="207"/>
      <c r="M21" s="206">
        <f>SUM(M4:M19)</f>
        <v>0</v>
      </c>
      <c r="N21" s="207"/>
      <c r="O21" s="206">
        <f>SUM(O4:O19)</f>
        <v>0</v>
      </c>
      <c r="P21" s="207"/>
      <c r="Q21" s="206">
        <f>SUM(Q4:Q19)</f>
        <v>0</v>
      </c>
      <c r="R21" s="207"/>
      <c r="S21" s="25">
        <f t="shared" si="1"/>
        <v>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167"/>
      <c r="F22" s="168">
        <v>8</v>
      </c>
      <c r="G22" s="167"/>
      <c r="H22" s="168">
        <v>8</v>
      </c>
      <c r="I22" s="167"/>
      <c r="J22" s="168">
        <v>8</v>
      </c>
      <c r="K22" s="167"/>
      <c r="L22" s="168">
        <v>8</v>
      </c>
      <c r="M22" s="167"/>
      <c r="N22" s="168">
        <v>8</v>
      </c>
      <c r="O22" s="167"/>
      <c r="P22" s="168"/>
      <c r="Q22" s="167"/>
      <c r="R22" s="168"/>
      <c r="S22" s="25">
        <f>SUM(E22:R22)</f>
        <v>40</v>
      </c>
      <c r="T22" s="25">
        <f>SUM(T4:T21)</f>
        <v>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-8</v>
      </c>
      <c r="G23" s="32"/>
      <c r="H23" s="32">
        <f>SUM(G21)-H22</f>
        <v>-8</v>
      </c>
      <c r="I23" s="32"/>
      <c r="J23" s="32">
        <f>SUM(I21)-J22</f>
        <v>-8</v>
      </c>
      <c r="K23" s="32"/>
      <c r="L23" s="32">
        <f>SUM(K21)-L22</f>
        <v>-8</v>
      </c>
      <c r="M23" s="32"/>
      <c r="N23" s="32">
        <f>SUM(M21)-N22</f>
        <v>-8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-40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40">
        <f>SUM(T22)</f>
        <v>0</v>
      </c>
      <c r="I26" s="2">
        <v>3600</v>
      </c>
    </row>
    <row r="27" spans="1:22" x14ac:dyDescent="0.25">
      <c r="A27" s="16" t="s">
        <v>26</v>
      </c>
      <c r="C27" s="40">
        <f>U23</f>
        <v>0</v>
      </c>
      <c r="D27" s="33"/>
      <c r="I27" s="44"/>
    </row>
    <row r="28" spans="1:22" x14ac:dyDescent="0.25">
      <c r="A28" s="16" t="s">
        <v>27</v>
      </c>
      <c r="C28" s="33">
        <f>V23</f>
        <v>0</v>
      </c>
      <c r="I28" s="45"/>
    </row>
    <row r="29" spans="1:22" x14ac:dyDescent="0.25">
      <c r="A29" s="16" t="s">
        <v>28</v>
      </c>
      <c r="C29" s="33">
        <f>S18</f>
        <v>0</v>
      </c>
      <c r="I29" s="40"/>
    </row>
    <row r="30" spans="1:22" x14ac:dyDescent="0.25">
      <c r="A30" s="16" t="s">
        <v>4</v>
      </c>
      <c r="C30" s="33">
        <f>S19</f>
        <v>0</v>
      </c>
    </row>
    <row r="31" spans="1:22" ht="16.5" thickBot="1" x14ac:dyDescent="0.3">
      <c r="A31" s="17" t="s">
        <v>6</v>
      </c>
      <c r="C31" s="39">
        <f>SUM(C26:C30)</f>
        <v>0</v>
      </c>
      <c r="E31" s="17" t="s">
        <v>42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26">
    <mergeCell ref="Q19:R19"/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opLeftCell="A13" zoomScale="90" zoomScaleNormal="90" workbookViewId="0">
      <selection activeCell="A20" sqref="A2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18.09.2016</v>
      </c>
      <c r="B2" s="19"/>
      <c r="C2" s="19"/>
      <c r="D2" s="1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72"/>
      <c r="L3" s="172"/>
      <c r="M3" s="172"/>
      <c r="N3" s="172"/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79">
        <v>6615</v>
      </c>
      <c r="B4" s="48" t="s">
        <v>105</v>
      </c>
      <c r="C4" s="179">
        <v>2</v>
      </c>
      <c r="D4" s="38" t="s">
        <v>70</v>
      </c>
      <c r="E4" s="201">
        <v>7</v>
      </c>
      <c r="F4" s="201"/>
      <c r="G4" s="201">
        <v>7</v>
      </c>
      <c r="H4" s="201"/>
      <c r="I4" s="201">
        <v>7</v>
      </c>
      <c r="J4" s="201"/>
      <c r="K4" s="211"/>
      <c r="L4" s="211"/>
      <c r="M4" s="211"/>
      <c r="N4" s="211"/>
      <c r="O4" s="202"/>
      <c r="P4" s="203"/>
      <c r="Q4" s="204"/>
      <c r="R4" s="205"/>
      <c r="S4" s="25">
        <f>E4+G4+I4+K4+M4+O4+Q4</f>
        <v>21</v>
      </c>
      <c r="T4" s="25">
        <f>SUM(S4-U4-V4)</f>
        <v>21</v>
      </c>
      <c r="U4" s="28"/>
      <c r="V4" s="28"/>
    </row>
    <row r="5" spans="1:22" ht="15.75" customHeight="1" x14ac:dyDescent="0.25">
      <c r="A5" s="157"/>
      <c r="B5" s="48"/>
      <c r="C5" s="157"/>
      <c r="D5" s="38"/>
      <c r="E5" s="201"/>
      <c r="F5" s="201"/>
      <c r="G5" s="201"/>
      <c r="H5" s="201"/>
      <c r="I5" s="201"/>
      <c r="J5" s="201"/>
      <c r="K5" s="211"/>
      <c r="L5" s="211"/>
      <c r="M5" s="211"/>
      <c r="N5" s="211"/>
      <c r="O5" s="202"/>
      <c r="P5" s="203"/>
      <c r="Q5" s="204"/>
      <c r="R5" s="205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57"/>
      <c r="B6" s="48"/>
      <c r="C6" s="157"/>
      <c r="D6" s="38"/>
      <c r="E6" s="201"/>
      <c r="F6" s="201"/>
      <c r="G6" s="201"/>
      <c r="H6" s="201"/>
      <c r="I6" s="201"/>
      <c r="J6" s="201"/>
      <c r="K6" s="211"/>
      <c r="L6" s="211"/>
      <c r="M6" s="211"/>
      <c r="N6" s="211"/>
      <c r="O6" s="202"/>
      <c r="P6" s="203"/>
      <c r="Q6" s="204"/>
      <c r="R6" s="205"/>
      <c r="S6" s="25">
        <f t="shared" ref="S6:S25" si="0">E6+G6+I6+K6+M6+O6+Q6</f>
        <v>0</v>
      </c>
      <c r="T6" s="25">
        <f t="shared" ref="T6:T22" si="1">SUM(S6-U6-V6)</f>
        <v>0</v>
      </c>
      <c r="U6" s="28"/>
      <c r="V6" s="28"/>
    </row>
    <row r="7" spans="1:22" x14ac:dyDescent="0.25">
      <c r="A7" s="178"/>
      <c r="B7" s="48"/>
      <c r="C7" s="178"/>
      <c r="D7" s="38"/>
      <c r="E7" s="201"/>
      <c r="F7" s="201"/>
      <c r="G7" s="201"/>
      <c r="H7" s="201"/>
      <c r="I7" s="202"/>
      <c r="J7" s="203"/>
      <c r="K7" s="209"/>
      <c r="L7" s="210"/>
      <c r="M7" s="209"/>
      <c r="N7" s="210"/>
      <c r="O7" s="202"/>
      <c r="P7" s="203"/>
      <c r="Q7" s="204"/>
      <c r="R7" s="20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21"/>
      <c r="B8" s="48"/>
      <c r="C8" s="121"/>
      <c r="D8" s="38"/>
      <c r="E8" s="201"/>
      <c r="F8" s="201"/>
      <c r="G8" s="201"/>
      <c r="H8" s="201"/>
      <c r="I8" s="202"/>
      <c r="J8" s="203"/>
      <c r="K8" s="211"/>
      <c r="L8" s="211"/>
      <c r="M8" s="209"/>
      <c r="N8" s="210"/>
      <c r="O8" s="202"/>
      <c r="P8" s="203"/>
      <c r="Q8" s="204"/>
      <c r="R8" s="20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1"/>
      <c r="B9" s="48"/>
      <c r="C9" s="121"/>
      <c r="D9" s="38"/>
      <c r="E9" s="202"/>
      <c r="F9" s="203"/>
      <c r="G9" s="202"/>
      <c r="H9" s="203"/>
      <c r="I9" s="202"/>
      <c r="J9" s="203"/>
      <c r="K9" s="209"/>
      <c r="L9" s="210"/>
      <c r="M9" s="209"/>
      <c r="N9" s="210"/>
      <c r="O9" s="202"/>
      <c r="P9" s="203"/>
      <c r="Q9" s="204"/>
      <c r="R9" s="20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5"/>
      <c r="B10" s="48"/>
      <c r="C10" s="46"/>
      <c r="D10" s="38"/>
      <c r="E10" s="202"/>
      <c r="F10" s="203"/>
      <c r="G10" s="202"/>
      <c r="H10" s="203"/>
      <c r="I10" s="202"/>
      <c r="J10" s="203"/>
      <c r="K10" s="209"/>
      <c r="L10" s="210"/>
      <c r="M10" s="209"/>
      <c r="N10" s="210"/>
      <c r="O10" s="202"/>
      <c r="P10" s="203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6"/>
      <c r="B11" s="48"/>
      <c r="C11" s="106"/>
      <c r="D11" s="38"/>
      <c r="E11" s="202"/>
      <c r="F11" s="203"/>
      <c r="G11" s="202"/>
      <c r="H11" s="203"/>
      <c r="I11" s="202"/>
      <c r="J11" s="203"/>
      <c r="K11" s="209"/>
      <c r="L11" s="210"/>
      <c r="M11" s="209"/>
      <c r="N11" s="210"/>
      <c r="O11" s="202"/>
      <c r="P11" s="203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6"/>
      <c r="B12" s="48"/>
      <c r="C12" s="106"/>
      <c r="D12" s="38"/>
      <c r="E12" s="202"/>
      <c r="F12" s="203"/>
      <c r="G12" s="202"/>
      <c r="H12" s="203"/>
      <c r="I12" s="202"/>
      <c r="J12" s="203"/>
      <c r="K12" s="209"/>
      <c r="L12" s="210"/>
      <c r="M12" s="209"/>
      <c r="N12" s="210"/>
      <c r="O12" s="202"/>
      <c r="P12" s="203"/>
      <c r="Q12" s="204"/>
      <c r="R12" s="20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2"/>
      <c r="B13" s="48"/>
      <c r="C13" s="102"/>
      <c r="D13" s="38"/>
      <c r="E13" s="202"/>
      <c r="F13" s="203"/>
      <c r="G13" s="202"/>
      <c r="H13" s="203"/>
      <c r="I13" s="202"/>
      <c r="J13" s="203"/>
      <c r="K13" s="209"/>
      <c r="L13" s="210"/>
      <c r="M13" s="209"/>
      <c r="N13" s="210"/>
      <c r="O13" s="202"/>
      <c r="P13" s="203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02"/>
      <c r="F14" s="203"/>
      <c r="G14" s="202"/>
      <c r="H14" s="203"/>
      <c r="I14" s="202"/>
      <c r="J14" s="203"/>
      <c r="K14" s="209"/>
      <c r="L14" s="210"/>
      <c r="M14" s="209"/>
      <c r="N14" s="210"/>
      <c r="O14" s="202"/>
      <c r="P14" s="203"/>
      <c r="Q14" s="204"/>
      <c r="R14" s="20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202"/>
      <c r="F15" s="203"/>
      <c r="G15" s="202"/>
      <c r="H15" s="203"/>
      <c r="I15" s="202"/>
      <c r="J15" s="203"/>
      <c r="K15" s="209"/>
      <c r="L15" s="210"/>
      <c r="M15" s="209"/>
      <c r="N15" s="210"/>
      <c r="O15" s="202"/>
      <c r="P15" s="203"/>
      <c r="Q15" s="204"/>
      <c r="R15" s="205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02"/>
      <c r="F16" s="203"/>
      <c r="G16" s="202"/>
      <c r="H16" s="203"/>
      <c r="I16" s="202"/>
      <c r="J16" s="203"/>
      <c r="K16" s="209"/>
      <c r="L16" s="210"/>
      <c r="M16" s="209"/>
      <c r="N16" s="210"/>
      <c r="O16" s="202"/>
      <c r="P16" s="203"/>
      <c r="Q16" s="204"/>
      <c r="R16" s="20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02"/>
      <c r="F17" s="203"/>
      <c r="G17" s="202"/>
      <c r="H17" s="203"/>
      <c r="I17" s="202"/>
      <c r="J17" s="203"/>
      <c r="K17" s="209"/>
      <c r="L17" s="210"/>
      <c r="M17" s="209"/>
      <c r="N17" s="210"/>
      <c r="O17" s="202"/>
      <c r="P17" s="203"/>
      <c r="Q17" s="204"/>
      <c r="R17" s="20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8"/>
      <c r="B18" s="46"/>
      <c r="C18" s="46"/>
      <c r="D18" s="27"/>
      <c r="E18" s="202"/>
      <c r="F18" s="203"/>
      <c r="G18" s="202"/>
      <c r="H18" s="203"/>
      <c r="I18" s="202"/>
      <c r="J18" s="203"/>
      <c r="K18" s="209"/>
      <c r="L18" s="210"/>
      <c r="M18" s="209"/>
      <c r="N18" s="210"/>
      <c r="O18" s="202"/>
      <c r="P18" s="203"/>
      <c r="Q18" s="204"/>
      <c r="R18" s="205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43"/>
      <c r="B19" s="143"/>
      <c r="C19" s="143"/>
      <c r="D19" s="27"/>
      <c r="E19" s="202"/>
      <c r="F19" s="203"/>
      <c r="G19" s="202"/>
      <c r="H19" s="203"/>
      <c r="I19" s="202"/>
      <c r="J19" s="203"/>
      <c r="K19" s="209"/>
      <c r="L19" s="210"/>
      <c r="M19" s="209"/>
      <c r="N19" s="210"/>
      <c r="O19" s="202"/>
      <c r="P19" s="203"/>
      <c r="Q19" s="204"/>
      <c r="R19" s="205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86"/>
      <c r="B20" s="186"/>
      <c r="C20" s="186"/>
      <c r="D20" s="27"/>
      <c r="E20" s="188"/>
      <c r="F20" s="189"/>
      <c r="G20" s="188"/>
      <c r="H20" s="189"/>
      <c r="I20" s="188"/>
      <c r="J20" s="189"/>
      <c r="K20" s="193"/>
      <c r="L20" s="194"/>
      <c r="M20" s="193"/>
      <c r="N20" s="194"/>
      <c r="O20" s="188"/>
      <c r="P20" s="189"/>
      <c r="Q20" s="190"/>
      <c r="R20" s="191"/>
      <c r="S20" s="25"/>
      <c r="T20" s="25"/>
      <c r="U20" s="28"/>
      <c r="V20" s="28"/>
    </row>
    <row r="21" spans="1:22" s="17" customFormat="1" x14ac:dyDescent="0.25">
      <c r="A21" s="142"/>
      <c r="B21" s="142"/>
      <c r="C21" s="142"/>
      <c r="D21" s="27"/>
      <c r="E21" s="202"/>
      <c r="F21" s="203"/>
      <c r="G21" s="202"/>
      <c r="H21" s="203"/>
      <c r="I21" s="202"/>
      <c r="J21" s="203"/>
      <c r="K21" s="209"/>
      <c r="L21" s="210"/>
      <c r="M21" s="209"/>
      <c r="N21" s="210"/>
      <c r="O21" s="202"/>
      <c r="P21" s="203"/>
      <c r="Q21" s="204"/>
      <c r="R21" s="205"/>
      <c r="S21" s="25">
        <f t="shared" si="0"/>
        <v>0</v>
      </c>
      <c r="T21" s="25">
        <f t="shared" si="1"/>
        <v>0</v>
      </c>
      <c r="U21" s="28"/>
      <c r="V21" s="28"/>
    </row>
    <row r="22" spans="1:22" s="17" customFormat="1" x14ac:dyDescent="0.25">
      <c r="A22" s="95">
        <v>3600</v>
      </c>
      <c r="B22" s="95" t="s">
        <v>107</v>
      </c>
      <c r="C22" s="95"/>
      <c r="D22" s="27" t="s">
        <v>61</v>
      </c>
      <c r="E22" s="202">
        <v>1</v>
      </c>
      <c r="F22" s="203"/>
      <c r="G22" s="202">
        <v>1</v>
      </c>
      <c r="H22" s="203"/>
      <c r="I22" s="202">
        <v>1</v>
      </c>
      <c r="J22" s="203"/>
      <c r="K22" s="209"/>
      <c r="L22" s="210"/>
      <c r="M22" s="209"/>
      <c r="N22" s="210"/>
      <c r="O22" s="202"/>
      <c r="P22" s="203"/>
      <c r="Q22" s="204"/>
      <c r="R22" s="205"/>
      <c r="S22" s="25">
        <f t="shared" si="0"/>
        <v>3</v>
      </c>
      <c r="T22" s="25">
        <f t="shared" si="1"/>
        <v>3</v>
      </c>
      <c r="U22" s="28"/>
      <c r="V22" s="28"/>
    </row>
    <row r="23" spans="1:22" s="17" customFormat="1" x14ac:dyDescent="0.25">
      <c r="A23" s="23" t="s">
        <v>37</v>
      </c>
      <c r="B23" s="50"/>
      <c r="C23" s="19"/>
      <c r="D23" s="19"/>
      <c r="E23" s="202"/>
      <c r="F23" s="203"/>
      <c r="G23" s="202"/>
      <c r="H23" s="203"/>
      <c r="I23" s="202"/>
      <c r="J23" s="203"/>
      <c r="K23" s="209">
        <v>8</v>
      </c>
      <c r="L23" s="210"/>
      <c r="M23" s="209">
        <v>8</v>
      </c>
      <c r="N23" s="210"/>
      <c r="O23" s="204"/>
      <c r="P23" s="205"/>
      <c r="Q23" s="204"/>
      <c r="R23" s="205"/>
      <c r="S23" s="25">
        <f t="shared" si="0"/>
        <v>16</v>
      </c>
      <c r="T23" s="25"/>
      <c r="U23" s="29"/>
      <c r="V23" s="28"/>
    </row>
    <row r="24" spans="1:22" x14ac:dyDescent="0.25">
      <c r="A24" s="50" t="s">
        <v>38</v>
      </c>
      <c r="B24" s="50"/>
      <c r="C24" s="19"/>
      <c r="D24" s="19"/>
      <c r="E24" s="202"/>
      <c r="F24" s="203"/>
      <c r="G24" s="202"/>
      <c r="H24" s="203"/>
      <c r="I24" s="202"/>
      <c r="J24" s="203"/>
      <c r="K24" s="202"/>
      <c r="L24" s="203"/>
      <c r="M24" s="202"/>
      <c r="N24" s="203"/>
      <c r="O24" s="204"/>
      <c r="P24" s="205"/>
      <c r="Q24" s="204"/>
      <c r="R24" s="205"/>
      <c r="S24" s="25">
        <f t="shared" si="0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06">
        <f>SUM(E4:E24)</f>
        <v>8</v>
      </c>
      <c r="F25" s="207"/>
      <c r="G25" s="206">
        <f>SUM(G4:G24)</f>
        <v>8</v>
      </c>
      <c r="H25" s="207"/>
      <c r="I25" s="206">
        <f>SUM(I4:I24)</f>
        <v>8</v>
      </c>
      <c r="J25" s="207"/>
      <c r="K25" s="206">
        <f>SUM(K4:K24)</f>
        <v>8</v>
      </c>
      <c r="L25" s="207"/>
      <c r="M25" s="206">
        <f>SUM(M4:M24)</f>
        <v>8</v>
      </c>
      <c r="N25" s="207"/>
      <c r="O25" s="206">
        <f>SUM(O4:O24)</f>
        <v>0</v>
      </c>
      <c r="P25" s="207"/>
      <c r="Q25" s="206">
        <f>SUM(Q4:Q24)</f>
        <v>0</v>
      </c>
      <c r="R25" s="207"/>
      <c r="S25" s="25">
        <f t="shared" si="0"/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93"/>
      <c r="J26" s="94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24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8" spans="1:22" x14ac:dyDescent="0.25">
      <c r="E28" s="45"/>
      <c r="F28" s="45"/>
      <c r="M28" s="45"/>
      <c r="N28" s="45"/>
      <c r="S28" s="16"/>
    </row>
    <row r="29" spans="1:22" x14ac:dyDescent="0.25">
      <c r="A29" s="2" t="s">
        <v>25</v>
      </c>
      <c r="B29" s="15"/>
      <c r="S29" s="16"/>
    </row>
    <row r="30" spans="1:22" x14ac:dyDescent="0.25">
      <c r="A30" s="16" t="s">
        <v>2</v>
      </c>
      <c r="C30" s="40">
        <f>SUM(T26)</f>
        <v>24</v>
      </c>
      <c r="I30" s="2">
        <v>3600</v>
      </c>
      <c r="S30" s="16"/>
    </row>
    <row r="31" spans="1:22" x14ac:dyDescent="0.25">
      <c r="A31" s="16" t="s">
        <v>26</v>
      </c>
      <c r="C31" s="40">
        <f>U27</f>
        <v>0</v>
      </c>
      <c r="D31" s="33"/>
      <c r="I31" s="44">
        <v>3</v>
      </c>
      <c r="S31" s="16"/>
    </row>
    <row r="32" spans="1:22" x14ac:dyDescent="0.25">
      <c r="A32" s="16" t="s">
        <v>27</v>
      </c>
      <c r="C32" s="33">
        <f>V27</f>
        <v>0</v>
      </c>
      <c r="I32" s="45"/>
      <c r="S32" s="16"/>
    </row>
    <row r="33" spans="1:19" x14ac:dyDescent="0.25">
      <c r="A33" s="16" t="s">
        <v>28</v>
      </c>
      <c r="C33" s="33">
        <f>S23</f>
        <v>16</v>
      </c>
      <c r="I33" s="40"/>
      <c r="S33" s="16"/>
    </row>
    <row r="34" spans="1:19" x14ac:dyDescent="0.25">
      <c r="A34" s="16" t="s">
        <v>4</v>
      </c>
      <c r="C34" s="33">
        <f>S24</f>
        <v>0</v>
      </c>
      <c r="S34" s="16"/>
    </row>
    <row r="35" spans="1:19" ht="16.5" thickBot="1" x14ac:dyDescent="0.3">
      <c r="A35" s="17" t="s">
        <v>6</v>
      </c>
      <c r="C35" s="39">
        <f>SUM(C30:C34)</f>
        <v>40</v>
      </c>
      <c r="E35" s="17" t="s">
        <v>42</v>
      </c>
      <c r="F35" s="17"/>
      <c r="G35" s="35">
        <f>S25-C35</f>
        <v>0</v>
      </c>
      <c r="S35" s="16"/>
    </row>
    <row r="36" spans="1:19" ht="16.5" thickTop="1" x14ac:dyDescent="0.25">
      <c r="A36" s="16" t="s">
        <v>29</v>
      </c>
      <c r="C36" s="36">
        <v>0</v>
      </c>
      <c r="D36" s="36"/>
      <c r="S36" s="16"/>
    </row>
    <row r="37" spans="1:19" x14ac:dyDescent="0.25">
      <c r="A37" s="16" t="s">
        <v>36</v>
      </c>
      <c r="C37" s="36">
        <v>0</v>
      </c>
      <c r="D37" s="36"/>
      <c r="S37" s="16"/>
    </row>
    <row r="38" spans="1:19" x14ac:dyDescent="0.25">
      <c r="S38" s="16"/>
    </row>
    <row r="39" spans="1:19" x14ac:dyDescent="0.25">
      <c r="S39" s="16"/>
    </row>
    <row r="40" spans="1:19" x14ac:dyDescent="0.25">
      <c r="S40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="90" zoomScaleNormal="90" workbookViewId="0">
      <selection activeCell="A20" sqref="A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18.09.2016</v>
      </c>
      <c r="B2" s="19"/>
      <c r="C2" s="19"/>
      <c r="D2" s="1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79">
        <v>6615</v>
      </c>
      <c r="B4" s="199" t="s">
        <v>105</v>
      </c>
      <c r="C4" s="179">
        <v>2</v>
      </c>
      <c r="D4" s="38" t="s">
        <v>70</v>
      </c>
      <c r="E4" s="201">
        <v>7</v>
      </c>
      <c r="F4" s="201"/>
      <c r="G4" s="201">
        <v>7</v>
      </c>
      <c r="H4" s="201"/>
      <c r="I4" s="201">
        <v>4</v>
      </c>
      <c r="J4" s="201"/>
      <c r="K4" s="201">
        <v>7</v>
      </c>
      <c r="L4" s="201"/>
      <c r="M4" s="201">
        <v>7</v>
      </c>
      <c r="N4" s="201"/>
      <c r="O4" s="201"/>
      <c r="P4" s="201"/>
      <c r="Q4" s="224"/>
      <c r="R4" s="224"/>
      <c r="S4" s="25">
        <f t="shared" ref="S4:S11" si="0">E4+G4+I4+K4+M4+O4+Q4</f>
        <v>32</v>
      </c>
      <c r="T4" s="25">
        <f t="shared" ref="T4:T11" si="1">SUM(S4-U4-V4)</f>
        <v>32</v>
      </c>
      <c r="U4" s="28"/>
      <c r="V4" s="28"/>
    </row>
    <row r="5" spans="1:22" x14ac:dyDescent="0.25">
      <c r="A5" s="158">
        <v>6519</v>
      </c>
      <c r="B5" s="199" t="s">
        <v>106</v>
      </c>
      <c r="C5" s="158"/>
      <c r="D5" s="38" t="s">
        <v>93</v>
      </c>
      <c r="E5" s="202"/>
      <c r="F5" s="203"/>
      <c r="G5" s="202"/>
      <c r="H5" s="203"/>
      <c r="I5" s="202">
        <v>3</v>
      </c>
      <c r="J5" s="203"/>
      <c r="K5" s="202"/>
      <c r="L5" s="203"/>
      <c r="M5" s="202"/>
      <c r="N5" s="203"/>
      <c r="O5" s="201"/>
      <c r="P5" s="201"/>
      <c r="Q5" s="224"/>
      <c r="R5" s="224"/>
      <c r="S5" s="25">
        <f t="shared" si="0"/>
        <v>3</v>
      </c>
      <c r="T5" s="25">
        <f t="shared" si="1"/>
        <v>3</v>
      </c>
      <c r="U5" s="28"/>
      <c r="V5" s="28"/>
    </row>
    <row r="6" spans="1:22" x14ac:dyDescent="0.25">
      <c r="A6" s="158"/>
      <c r="B6" s="48"/>
      <c r="C6" s="158"/>
      <c r="D6" s="38"/>
      <c r="E6" s="202"/>
      <c r="F6" s="203"/>
      <c r="G6" s="202"/>
      <c r="H6" s="203"/>
      <c r="I6" s="202"/>
      <c r="J6" s="203"/>
      <c r="K6" s="201"/>
      <c r="L6" s="201"/>
      <c r="M6" s="201"/>
      <c r="N6" s="201"/>
      <c r="O6" s="201"/>
      <c r="P6" s="201"/>
      <c r="Q6" s="224"/>
      <c r="R6" s="224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76"/>
      <c r="B7" s="48"/>
      <c r="C7" s="176"/>
      <c r="D7" s="38"/>
      <c r="E7" s="202"/>
      <c r="F7" s="203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24"/>
      <c r="R7" s="22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3"/>
      <c r="B8" s="48"/>
      <c r="C8" s="133"/>
      <c r="D8" s="38"/>
      <c r="E8" s="202"/>
      <c r="F8" s="203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24"/>
      <c r="R8" s="22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7"/>
      <c r="B9" s="48"/>
      <c r="C9" s="107"/>
      <c r="D9" s="38"/>
      <c r="E9" s="202"/>
      <c r="F9" s="203"/>
      <c r="G9" s="201"/>
      <c r="H9" s="201"/>
      <c r="I9" s="216"/>
      <c r="J9" s="203"/>
      <c r="K9" s="202"/>
      <c r="L9" s="203"/>
      <c r="M9" s="202"/>
      <c r="N9" s="203"/>
      <c r="O9" s="202"/>
      <c r="P9" s="203"/>
      <c r="Q9" s="204"/>
      <c r="R9" s="20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7"/>
      <c r="B10" s="48"/>
      <c r="C10" s="107"/>
      <c r="D10" s="38"/>
      <c r="E10" s="202"/>
      <c r="F10" s="203"/>
      <c r="G10" s="201"/>
      <c r="H10" s="201"/>
      <c r="I10" s="216"/>
      <c r="J10" s="203"/>
      <c r="K10" s="202"/>
      <c r="L10" s="203"/>
      <c r="M10" s="202"/>
      <c r="N10" s="203"/>
      <c r="O10" s="202"/>
      <c r="P10" s="203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48"/>
      <c r="C11" s="99"/>
      <c r="D11" s="38"/>
      <c r="E11" s="201"/>
      <c r="F11" s="201"/>
      <c r="G11" s="201"/>
      <c r="H11" s="201"/>
      <c r="I11" s="216"/>
      <c r="J11" s="203"/>
      <c r="K11" s="202"/>
      <c r="L11" s="203"/>
      <c r="M11" s="202"/>
      <c r="N11" s="203"/>
      <c r="O11" s="202"/>
      <c r="P11" s="203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201"/>
      <c r="F12" s="201"/>
      <c r="G12" s="201"/>
      <c r="H12" s="201"/>
      <c r="I12" s="216"/>
      <c r="J12" s="203"/>
      <c r="K12" s="202"/>
      <c r="L12" s="203"/>
      <c r="M12" s="202"/>
      <c r="N12" s="203"/>
      <c r="O12" s="202"/>
      <c r="P12" s="203"/>
      <c r="Q12" s="204"/>
      <c r="R12" s="205"/>
      <c r="S12" s="25">
        <f t="shared" ref="S12:S25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01"/>
      <c r="B13" s="48"/>
      <c r="C13" s="46"/>
      <c r="D13" s="38"/>
      <c r="E13" s="201"/>
      <c r="F13" s="201"/>
      <c r="G13" s="201"/>
      <c r="H13" s="201"/>
      <c r="I13" s="216"/>
      <c r="J13" s="203"/>
      <c r="K13" s="202"/>
      <c r="L13" s="203"/>
      <c r="M13" s="202"/>
      <c r="N13" s="203"/>
      <c r="O13" s="202"/>
      <c r="P13" s="203"/>
      <c r="Q13" s="204"/>
      <c r="R13" s="205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01"/>
      <c r="F14" s="201"/>
      <c r="G14" s="201"/>
      <c r="H14" s="201"/>
      <c r="I14" s="216"/>
      <c r="J14" s="203"/>
      <c r="K14" s="202"/>
      <c r="L14" s="203"/>
      <c r="M14" s="202"/>
      <c r="N14" s="203"/>
      <c r="O14" s="202"/>
      <c r="P14" s="203"/>
      <c r="Q14" s="204"/>
      <c r="R14" s="205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101"/>
      <c r="B15" s="48"/>
      <c r="C15" s="101"/>
      <c r="D15" s="38"/>
      <c r="E15" s="201"/>
      <c r="F15" s="201"/>
      <c r="G15" s="201"/>
      <c r="H15" s="201"/>
      <c r="I15" s="216"/>
      <c r="J15" s="203"/>
      <c r="K15" s="202"/>
      <c r="L15" s="203"/>
      <c r="M15" s="202"/>
      <c r="N15" s="203"/>
      <c r="O15" s="202"/>
      <c r="P15" s="203"/>
      <c r="Q15" s="204"/>
      <c r="R15" s="205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101"/>
      <c r="B16" s="48"/>
      <c r="C16" s="101"/>
      <c r="D16" s="38"/>
      <c r="E16" s="201"/>
      <c r="F16" s="201"/>
      <c r="G16" s="201"/>
      <c r="H16" s="201"/>
      <c r="I16" s="216"/>
      <c r="J16" s="203"/>
      <c r="K16" s="202"/>
      <c r="L16" s="203"/>
      <c r="M16" s="202"/>
      <c r="N16" s="203"/>
      <c r="O16" s="202"/>
      <c r="P16" s="203"/>
      <c r="Q16" s="204"/>
      <c r="R16" s="205"/>
      <c r="S16" s="25">
        <f t="shared" si="2"/>
        <v>0</v>
      </c>
      <c r="T16" s="25">
        <f t="shared" ref="T16:T23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2"/>
      <c r="F17" s="203"/>
      <c r="G17" s="202"/>
      <c r="H17" s="203"/>
      <c r="I17" s="216"/>
      <c r="J17" s="203"/>
      <c r="K17" s="202"/>
      <c r="L17" s="203"/>
      <c r="M17" s="202"/>
      <c r="N17" s="203"/>
      <c r="O17" s="202"/>
      <c r="P17" s="203"/>
      <c r="Q17" s="204"/>
      <c r="R17" s="20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9"/>
      <c r="B18" s="46"/>
      <c r="C18" s="46"/>
      <c r="D18" s="27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2"/>
      <c r="P18" s="203"/>
      <c r="Q18" s="204"/>
      <c r="R18" s="20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1"/>
      <c r="B19" s="46"/>
      <c r="C19" s="46"/>
      <c r="D19" s="27"/>
      <c r="E19" s="202"/>
      <c r="F19" s="203"/>
      <c r="G19" s="202"/>
      <c r="H19" s="203"/>
      <c r="I19" s="202"/>
      <c r="J19" s="203"/>
      <c r="K19" s="202"/>
      <c r="L19" s="203"/>
      <c r="M19" s="202"/>
      <c r="N19" s="203"/>
      <c r="O19" s="202"/>
      <c r="P19" s="203"/>
      <c r="Q19" s="204"/>
      <c r="R19" s="20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97"/>
      <c r="B20" s="192"/>
      <c r="C20" s="192"/>
      <c r="D20" s="27"/>
      <c r="E20" s="188"/>
      <c r="F20" s="189"/>
      <c r="G20" s="188"/>
      <c r="H20" s="189"/>
      <c r="I20" s="196"/>
      <c r="J20" s="189"/>
      <c r="K20" s="188"/>
      <c r="L20" s="189"/>
      <c r="M20" s="188"/>
      <c r="N20" s="189"/>
      <c r="O20" s="188"/>
      <c r="P20" s="189"/>
      <c r="Q20" s="190"/>
      <c r="R20" s="191"/>
      <c r="S20" s="25"/>
      <c r="T20" s="25"/>
      <c r="U20" s="28"/>
      <c r="V20" s="28"/>
    </row>
    <row r="21" spans="1:22" x14ac:dyDescent="0.25">
      <c r="A21" s="144"/>
      <c r="B21" s="144"/>
      <c r="C21" s="144"/>
      <c r="D21" s="27"/>
      <c r="E21" s="202"/>
      <c r="F21" s="203"/>
      <c r="G21" s="202"/>
      <c r="H21" s="203"/>
      <c r="I21" s="216"/>
      <c r="J21" s="203"/>
      <c r="K21" s="202"/>
      <c r="L21" s="203"/>
      <c r="M21" s="202"/>
      <c r="N21" s="203"/>
      <c r="O21" s="202"/>
      <c r="P21" s="203"/>
      <c r="Q21" s="204"/>
      <c r="R21" s="205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47"/>
      <c r="B22" s="147"/>
      <c r="C22" s="147"/>
      <c r="D22" s="38"/>
      <c r="E22" s="219"/>
      <c r="F22" s="220"/>
      <c r="G22" s="202"/>
      <c r="H22" s="203"/>
      <c r="I22" s="216"/>
      <c r="J22" s="203"/>
      <c r="K22" s="202"/>
      <c r="L22" s="203"/>
      <c r="M22" s="202"/>
      <c r="N22" s="203"/>
      <c r="O22" s="202"/>
      <c r="P22" s="203"/>
      <c r="Q22" s="204"/>
      <c r="R22" s="205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97">
        <v>3600</v>
      </c>
      <c r="B23" s="96" t="s">
        <v>107</v>
      </c>
      <c r="C23" s="96"/>
      <c r="D23" s="27" t="s">
        <v>61</v>
      </c>
      <c r="E23" s="202">
        <v>1</v>
      </c>
      <c r="F23" s="203"/>
      <c r="G23" s="202">
        <v>1</v>
      </c>
      <c r="H23" s="203"/>
      <c r="I23" s="202">
        <v>1</v>
      </c>
      <c r="J23" s="203"/>
      <c r="K23" s="202">
        <v>1</v>
      </c>
      <c r="L23" s="203"/>
      <c r="M23" s="202">
        <v>1</v>
      </c>
      <c r="N23" s="203"/>
      <c r="O23" s="202"/>
      <c r="P23" s="203"/>
      <c r="Q23" s="204"/>
      <c r="R23" s="205"/>
      <c r="S23" s="25">
        <f t="shared" si="2"/>
        <v>5</v>
      </c>
      <c r="T23" s="25">
        <f t="shared" si="3"/>
        <v>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2"/>
      <c r="F24" s="203"/>
      <c r="G24" s="202"/>
      <c r="H24" s="203"/>
      <c r="I24" s="202"/>
      <c r="J24" s="203"/>
      <c r="K24" s="202"/>
      <c r="L24" s="203"/>
      <c r="M24" s="202"/>
      <c r="N24" s="203"/>
      <c r="O24" s="204"/>
      <c r="P24" s="205"/>
      <c r="Q24" s="204"/>
      <c r="R24" s="205"/>
      <c r="S24" s="25">
        <f t="shared" si="2"/>
        <v>0</v>
      </c>
      <c r="T24" s="25"/>
      <c r="U24" s="28"/>
      <c r="V24" s="28"/>
    </row>
    <row r="25" spans="1:22" x14ac:dyDescent="0.25">
      <c r="A25" s="23" t="s">
        <v>38</v>
      </c>
      <c r="B25" s="23"/>
      <c r="C25" s="23"/>
      <c r="D25" s="23"/>
      <c r="E25" s="202"/>
      <c r="F25" s="203"/>
      <c r="G25" s="202"/>
      <c r="H25" s="203"/>
      <c r="I25" s="202"/>
      <c r="J25" s="203"/>
      <c r="K25" s="202"/>
      <c r="L25" s="203"/>
      <c r="M25" s="202"/>
      <c r="N25" s="203"/>
      <c r="O25" s="204"/>
      <c r="P25" s="205"/>
      <c r="Q25" s="204"/>
      <c r="R25" s="205"/>
      <c r="S25" s="25">
        <f t="shared" si="2"/>
        <v>0</v>
      </c>
      <c r="T25" s="25"/>
      <c r="U25" s="28"/>
      <c r="V25" s="28"/>
    </row>
    <row r="26" spans="1:22" x14ac:dyDescent="0.25">
      <c r="A26" s="29" t="s">
        <v>6</v>
      </c>
      <c r="B26" s="29"/>
      <c r="C26" s="29"/>
      <c r="D26" s="29"/>
      <c r="E26" s="206">
        <f>SUM(E4:E25)</f>
        <v>8</v>
      </c>
      <c r="F26" s="207"/>
      <c r="G26" s="206">
        <f>SUM(G4:G25)</f>
        <v>8</v>
      </c>
      <c r="H26" s="207"/>
      <c r="I26" s="206">
        <f>SUM(I4:I25)</f>
        <v>8</v>
      </c>
      <c r="J26" s="207"/>
      <c r="K26" s="206">
        <f>SUM(K4:K25)</f>
        <v>8</v>
      </c>
      <c r="L26" s="207"/>
      <c r="M26" s="206">
        <f>SUM(M4:M25)</f>
        <v>8</v>
      </c>
      <c r="N26" s="207"/>
      <c r="O26" s="206">
        <f>SUM(O4:O25)</f>
        <v>0</v>
      </c>
      <c r="P26" s="207"/>
      <c r="Q26" s="206">
        <f>SUM(Q4:Q25)</f>
        <v>0</v>
      </c>
      <c r="R26" s="207"/>
      <c r="S26" s="25">
        <f>SUM(S4:S25)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  <c r="C30" s="4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5</v>
      </c>
    </row>
    <row r="33" spans="1:14" x14ac:dyDescent="0.25">
      <c r="A33" s="16" t="s">
        <v>27</v>
      </c>
      <c r="C33" s="33">
        <f>V28</f>
        <v>0</v>
      </c>
      <c r="I33" s="33"/>
    </row>
    <row r="34" spans="1:14" x14ac:dyDescent="0.25">
      <c r="A34" s="34" t="s">
        <v>28</v>
      </c>
      <c r="B34" s="34"/>
      <c r="C34" s="37">
        <f>S24</f>
        <v>0</v>
      </c>
      <c r="D34" s="34"/>
      <c r="I34" s="45"/>
      <c r="J34" s="45"/>
      <c r="K34" s="45"/>
      <c r="L34" s="45"/>
      <c r="M34" s="45"/>
      <c r="N34" s="45"/>
    </row>
    <row r="35" spans="1:14" x14ac:dyDescent="0.25">
      <c r="A35" s="16" t="s">
        <v>4</v>
      </c>
      <c r="C35" s="33">
        <f>S25</f>
        <v>0</v>
      </c>
      <c r="I35" s="45"/>
      <c r="J35" s="45"/>
      <c r="K35" s="45"/>
      <c r="L35" s="45"/>
      <c r="M35" s="45"/>
      <c r="N35" s="45"/>
    </row>
    <row r="36" spans="1:14" ht="16.5" thickBot="1" x14ac:dyDescent="0.3">
      <c r="A36" s="17" t="s">
        <v>6</v>
      </c>
      <c r="B36" s="17"/>
      <c r="C36" s="39">
        <f>SUM(C31:C35)</f>
        <v>40</v>
      </c>
      <c r="E36" s="17" t="s">
        <v>40</v>
      </c>
      <c r="F36" s="17"/>
      <c r="G36" s="35">
        <f>S26-C36</f>
        <v>0</v>
      </c>
    </row>
    <row r="37" spans="1:14" ht="16.5" thickTop="1" x14ac:dyDescent="0.25">
      <c r="A37" s="16" t="s">
        <v>29</v>
      </c>
      <c r="C37" s="36">
        <v>0</v>
      </c>
      <c r="D37" s="36"/>
    </row>
    <row r="38" spans="1:14" x14ac:dyDescent="0.25">
      <c r="A38" s="16" t="s">
        <v>36</v>
      </c>
      <c r="C38" s="36">
        <v>0</v>
      </c>
      <c r="D38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2:H22"/>
    <mergeCell ref="G23:H23"/>
    <mergeCell ref="G21:H21"/>
    <mergeCell ref="I25:J25"/>
    <mergeCell ref="E22:F22"/>
    <mergeCell ref="E23:F23"/>
    <mergeCell ref="G25:H25"/>
    <mergeCell ref="G24:H24"/>
    <mergeCell ref="I22:J22"/>
    <mergeCell ref="I23:J23"/>
    <mergeCell ref="I21:J21"/>
    <mergeCell ref="E21:F21"/>
    <mergeCell ref="E26:F26"/>
    <mergeCell ref="G26:H26"/>
    <mergeCell ref="E25:F25"/>
    <mergeCell ref="E24:F24"/>
    <mergeCell ref="I24:J24"/>
    <mergeCell ref="I26:J26"/>
    <mergeCell ref="Q26:R26"/>
    <mergeCell ref="M24:N24"/>
    <mergeCell ref="Q24:R24"/>
    <mergeCell ref="O25:P25"/>
    <mergeCell ref="Q25:R25"/>
    <mergeCell ref="O24:P24"/>
    <mergeCell ref="M26:N26"/>
    <mergeCell ref="O26:P26"/>
    <mergeCell ref="M25:N25"/>
    <mergeCell ref="K21:L21"/>
    <mergeCell ref="M23:N23"/>
    <mergeCell ref="M21:N21"/>
    <mergeCell ref="K26:L26"/>
    <mergeCell ref="K25:L25"/>
    <mergeCell ref="K24:L24"/>
    <mergeCell ref="K22:L22"/>
    <mergeCell ref="K23:L23"/>
    <mergeCell ref="Q22:R22"/>
    <mergeCell ref="O21:P21"/>
    <mergeCell ref="Q23:R23"/>
    <mergeCell ref="O23:P23"/>
    <mergeCell ref="M19:N19"/>
    <mergeCell ref="M18:N18"/>
    <mergeCell ref="M22:N22"/>
    <mergeCell ref="E18:F18"/>
    <mergeCell ref="G18:H18"/>
    <mergeCell ref="E19:F19"/>
    <mergeCell ref="G19:H19"/>
    <mergeCell ref="K19:L19"/>
    <mergeCell ref="Q14:R14"/>
    <mergeCell ref="O22:P22"/>
    <mergeCell ref="Q18:R18"/>
    <mergeCell ref="O18:P18"/>
    <mergeCell ref="O17:P17"/>
    <mergeCell ref="O19:P19"/>
    <mergeCell ref="Q19:R19"/>
    <mergeCell ref="Q21:R21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E14" sqref="E14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18.09.2016</v>
      </c>
      <c r="B2" s="19"/>
      <c r="C2" s="19"/>
      <c r="D2" s="1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18</v>
      </c>
      <c r="M3" s="64">
        <v>8</v>
      </c>
      <c r="N3" s="64">
        <v>16.45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76">
        <v>6519</v>
      </c>
      <c r="B4" s="199" t="s">
        <v>106</v>
      </c>
      <c r="C4" s="176">
        <v>130</v>
      </c>
      <c r="D4" s="38" t="s">
        <v>85</v>
      </c>
      <c r="E4" s="202"/>
      <c r="F4" s="203"/>
      <c r="G4" s="202">
        <v>0.5</v>
      </c>
      <c r="H4" s="203"/>
      <c r="I4" s="216"/>
      <c r="J4" s="203"/>
      <c r="K4" s="202"/>
      <c r="L4" s="203"/>
      <c r="M4" s="202"/>
      <c r="N4" s="203"/>
      <c r="O4" s="202"/>
      <c r="P4" s="203"/>
      <c r="Q4" s="204"/>
      <c r="R4" s="205"/>
      <c r="S4" s="25">
        <f t="shared" ref="S4:S22" si="0">E4+G4+I4+K4+M4+O4+Q4</f>
        <v>0.5</v>
      </c>
      <c r="T4" s="25">
        <f t="shared" ref="T4:T22" si="1">SUM(S4-U4-V4)</f>
        <v>0.5</v>
      </c>
      <c r="U4" s="28"/>
      <c r="V4" s="28"/>
    </row>
    <row r="5" spans="1:22" x14ac:dyDescent="0.25">
      <c r="A5" s="163">
        <v>6519</v>
      </c>
      <c r="B5" s="199" t="s">
        <v>106</v>
      </c>
      <c r="C5" s="163">
        <v>102</v>
      </c>
      <c r="D5" s="38" t="s">
        <v>85</v>
      </c>
      <c r="E5" s="202"/>
      <c r="F5" s="203"/>
      <c r="G5" s="202">
        <v>0.5</v>
      </c>
      <c r="H5" s="203"/>
      <c r="I5" s="202">
        <v>0.5</v>
      </c>
      <c r="J5" s="203"/>
      <c r="K5" s="202"/>
      <c r="L5" s="203"/>
      <c r="M5" s="202"/>
      <c r="N5" s="203"/>
      <c r="O5" s="202"/>
      <c r="P5" s="203"/>
      <c r="Q5" s="204"/>
      <c r="R5" s="205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179">
        <v>6519</v>
      </c>
      <c r="B6" s="199" t="s">
        <v>106</v>
      </c>
      <c r="C6" s="179">
        <v>152</v>
      </c>
      <c r="D6" s="38" t="s">
        <v>84</v>
      </c>
      <c r="E6" s="202"/>
      <c r="F6" s="203"/>
      <c r="G6" s="202">
        <v>0.25</v>
      </c>
      <c r="H6" s="203"/>
      <c r="I6" s="202"/>
      <c r="J6" s="203"/>
      <c r="K6" s="202"/>
      <c r="L6" s="203"/>
      <c r="M6" s="202"/>
      <c r="N6" s="203"/>
      <c r="O6" s="202"/>
      <c r="P6" s="203"/>
      <c r="Q6" s="204"/>
      <c r="R6" s="205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179">
        <v>6519</v>
      </c>
      <c r="B7" s="199" t="s">
        <v>106</v>
      </c>
      <c r="C7" s="179">
        <v>54</v>
      </c>
      <c r="D7" s="38" t="s">
        <v>84</v>
      </c>
      <c r="E7" s="202"/>
      <c r="F7" s="203"/>
      <c r="G7" s="202">
        <v>0.25</v>
      </c>
      <c r="H7" s="203"/>
      <c r="I7" s="202"/>
      <c r="J7" s="203"/>
      <c r="K7" s="202"/>
      <c r="L7" s="203"/>
      <c r="M7" s="202"/>
      <c r="N7" s="203"/>
      <c r="O7" s="202"/>
      <c r="P7" s="203"/>
      <c r="Q7" s="204"/>
      <c r="R7" s="205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181">
        <v>6519</v>
      </c>
      <c r="B8" s="199" t="s">
        <v>106</v>
      </c>
      <c r="C8" s="181">
        <v>104</v>
      </c>
      <c r="D8" s="38" t="s">
        <v>85</v>
      </c>
      <c r="E8" s="202"/>
      <c r="F8" s="203"/>
      <c r="G8" s="202"/>
      <c r="H8" s="203"/>
      <c r="I8" s="202">
        <v>0.5</v>
      </c>
      <c r="J8" s="203"/>
      <c r="K8" s="202"/>
      <c r="L8" s="203"/>
      <c r="M8" s="202"/>
      <c r="N8" s="203"/>
      <c r="O8" s="202"/>
      <c r="P8" s="203"/>
      <c r="Q8" s="204"/>
      <c r="R8" s="205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29">
        <v>66.7</v>
      </c>
      <c r="B9" s="199" t="s">
        <v>110</v>
      </c>
      <c r="C9" s="129">
        <v>13</v>
      </c>
      <c r="D9" s="38" t="s">
        <v>85</v>
      </c>
      <c r="E9" s="202"/>
      <c r="F9" s="203"/>
      <c r="G9" s="202"/>
      <c r="H9" s="203"/>
      <c r="I9" s="202"/>
      <c r="J9" s="203"/>
      <c r="K9" s="202">
        <v>0.25</v>
      </c>
      <c r="L9" s="203"/>
      <c r="M9" s="202"/>
      <c r="N9" s="203"/>
      <c r="O9" s="202"/>
      <c r="P9" s="203"/>
      <c r="Q9" s="204"/>
      <c r="R9" s="205"/>
      <c r="S9" s="25">
        <f t="shared" si="0"/>
        <v>0.25</v>
      </c>
      <c r="T9" s="25">
        <f t="shared" si="1"/>
        <v>0.25</v>
      </c>
      <c r="U9" s="28"/>
      <c r="V9" s="28"/>
    </row>
    <row r="10" spans="1:22" x14ac:dyDescent="0.25">
      <c r="A10" s="129"/>
      <c r="B10" s="48"/>
      <c r="C10" s="125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4"/>
      <c r="R12" s="20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4"/>
      <c r="B13" s="164"/>
      <c r="C13" s="164"/>
      <c r="D13" s="38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4"/>
      <c r="R13" s="205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75">
        <v>3600</v>
      </c>
      <c r="B14" s="175" t="s">
        <v>107</v>
      </c>
      <c r="C14" s="175"/>
      <c r="D14" s="27" t="s">
        <v>101</v>
      </c>
      <c r="E14" s="202"/>
      <c r="F14" s="203"/>
      <c r="G14" s="202"/>
      <c r="H14" s="203"/>
      <c r="I14" s="202"/>
      <c r="J14" s="203"/>
      <c r="K14" s="202">
        <v>1.5</v>
      </c>
      <c r="L14" s="203"/>
      <c r="M14" s="202"/>
      <c r="N14" s="203"/>
      <c r="O14" s="202"/>
      <c r="P14" s="203"/>
      <c r="Q14" s="204"/>
      <c r="R14" s="205"/>
      <c r="S14" s="25">
        <f t="shared" si="0"/>
        <v>1.5</v>
      </c>
      <c r="T14" s="25">
        <f t="shared" si="1"/>
        <v>0</v>
      </c>
      <c r="U14" s="28">
        <v>1.5</v>
      </c>
      <c r="V14" s="28"/>
    </row>
    <row r="15" spans="1:22" x14ac:dyDescent="0.25">
      <c r="A15" s="173">
        <v>3600</v>
      </c>
      <c r="B15" s="173" t="s">
        <v>107</v>
      </c>
      <c r="C15" s="173"/>
      <c r="D15" s="38" t="s">
        <v>91</v>
      </c>
      <c r="E15" s="202"/>
      <c r="F15" s="203"/>
      <c r="G15" s="202"/>
      <c r="H15" s="203"/>
      <c r="I15" s="202">
        <v>1</v>
      </c>
      <c r="J15" s="203"/>
      <c r="K15" s="202"/>
      <c r="L15" s="203"/>
      <c r="M15" s="202">
        <v>1</v>
      </c>
      <c r="N15" s="203"/>
      <c r="O15" s="202"/>
      <c r="P15" s="203"/>
      <c r="Q15" s="204"/>
      <c r="R15" s="205"/>
      <c r="S15" s="25">
        <f t="shared" si="0"/>
        <v>2</v>
      </c>
      <c r="T15" s="25">
        <f t="shared" si="1"/>
        <v>2</v>
      </c>
      <c r="U15" s="28"/>
      <c r="V15" s="28"/>
    </row>
    <row r="16" spans="1:22" x14ac:dyDescent="0.25">
      <c r="A16" s="173">
        <v>3600</v>
      </c>
      <c r="B16" s="173" t="s">
        <v>107</v>
      </c>
      <c r="C16" s="173"/>
      <c r="D16" s="38" t="s">
        <v>80</v>
      </c>
      <c r="E16" s="202">
        <v>3</v>
      </c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4"/>
      <c r="R16" s="205"/>
      <c r="S16" s="25">
        <f t="shared" si="0"/>
        <v>3</v>
      </c>
      <c r="T16" s="25">
        <f t="shared" si="1"/>
        <v>3</v>
      </c>
      <c r="U16" s="28"/>
      <c r="V16" s="28"/>
    </row>
    <row r="17" spans="1:22" x14ac:dyDescent="0.25">
      <c r="A17" s="173">
        <v>3600</v>
      </c>
      <c r="B17" s="173" t="s">
        <v>107</v>
      </c>
      <c r="C17" s="173"/>
      <c r="D17" s="27" t="s">
        <v>69</v>
      </c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4"/>
      <c r="R17" s="20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73">
        <v>3600</v>
      </c>
      <c r="B18" s="173" t="s">
        <v>107</v>
      </c>
      <c r="C18" s="173"/>
      <c r="D18" s="23" t="s">
        <v>66</v>
      </c>
      <c r="E18" s="202">
        <v>0.25</v>
      </c>
      <c r="F18" s="203"/>
      <c r="G18" s="202"/>
      <c r="H18" s="203"/>
      <c r="I18" s="202">
        <v>0.25</v>
      </c>
      <c r="J18" s="203"/>
      <c r="K18" s="202"/>
      <c r="L18" s="203"/>
      <c r="M18" s="202">
        <v>0.25</v>
      </c>
      <c r="N18" s="203"/>
      <c r="O18" s="202"/>
      <c r="P18" s="203"/>
      <c r="Q18" s="204"/>
      <c r="R18" s="205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130">
        <v>3600</v>
      </c>
      <c r="B19" s="130" t="s">
        <v>107</v>
      </c>
      <c r="C19" s="130"/>
      <c r="D19" s="23" t="s">
        <v>76</v>
      </c>
      <c r="E19" s="202">
        <v>1.5</v>
      </c>
      <c r="F19" s="203"/>
      <c r="G19" s="202"/>
      <c r="H19" s="203"/>
      <c r="I19" s="202"/>
      <c r="J19" s="203"/>
      <c r="K19" s="202"/>
      <c r="L19" s="203"/>
      <c r="M19" s="202"/>
      <c r="N19" s="203"/>
      <c r="O19" s="202"/>
      <c r="P19" s="203"/>
      <c r="Q19" s="204"/>
      <c r="R19" s="205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86"/>
      <c r="B20" s="186"/>
      <c r="C20" s="186"/>
      <c r="D20" s="23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88"/>
      <c r="P20" s="189"/>
      <c r="Q20" s="190"/>
      <c r="R20" s="191"/>
      <c r="S20" s="25"/>
      <c r="T20" s="25"/>
      <c r="U20" s="28"/>
      <c r="V20" s="28"/>
    </row>
    <row r="21" spans="1:22" x14ac:dyDescent="0.25">
      <c r="A21" s="122">
        <v>3600</v>
      </c>
      <c r="B21" s="122" t="s">
        <v>107</v>
      </c>
      <c r="C21" s="122"/>
      <c r="D21" s="27" t="s">
        <v>67</v>
      </c>
      <c r="E21" s="202">
        <v>3.5</v>
      </c>
      <c r="F21" s="203"/>
      <c r="G21" s="202">
        <v>6.75</v>
      </c>
      <c r="H21" s="203"/>
      <c r="I21" s="202">
        <v>6</v>
      </c>
      <c r="J21" s="203"/>
      <c r="K21" s="202">
        <v>8</v>
      </c>
      <c r="L21" s="203"/>
      <c r="M21" s="202">
        <v>7</v>
      </c>
      <c r="N21" s="203"/>
      <c r="O21" s="202"/>
      <c r="P21" s="203"/>
      <c r="Q21" s="204"/>
      <c r="R21" s="205"/>
      <c r="S21" s="25">
        <f t="shared" si="0"/>
        <v>31.25</v>
      </c>
      <c r="T21" s="25">
        <f t="shared" si="1"/>
        <v>28.75</v>
      </c>
      <c r="U21" s="28">
        <v>2.5</v>
      </c>
      <c r="V21" s="28"/>
    </row>
    <row r="22" spans="1:22" x14ac:dyDescent="0.25">
      <c r="A22" s="122">
        <v>3600</v>
      </c>
      <c r="B22" s="122" t="s">
        <v>107</v>
      </c>
      <c r="C22" s="122"/>
      <c r="D22" s="27" t="s">
        <v>68</v>
      </c>
      <c r="E22" s="202">
        <v>0.25</v>
      </c>
      <c r="F22" s="203"/>
      <c r="G22" s="202">
        <v>0.25</v>
      </c>
      <c r="H22" s="203"/>
      <c r="I22" s="202">
        <v>0.25</v>
      </c>
      <c r="J22" s="203"/>
      <c r="K22" s="202">
        <v>0.25</v>
      </c>
      <c r="L22" s="203"/>
      <c r="M22" s="202">
        <v>0.25</v>
      </c>
      <c r="N22" s="203"/>
      <c r="O22" s="202"/>
      <c r="P22" s="203"/>
      <c r="Q22" s="204"/>
      <c r="R22" s="205"/>
      <c r="S22" s="25">
        <f t="shared" si="0"/>
        <v>1.25</v>
      </c>
      <c r="T22" s="25">
        <f t="shared" si="1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202"/>
      <c r="F23" s="203"/>
      <c r="G23" s="202"/>
      <c r="H23" s="203"/>
      <c r="I23" s="202"/>
      <c r="J23" s="203"/>
      <c r="K23" s="202"/>
      <c r="L23" s="203"/>
      <c r="M23" s="202"/>
      <c r="N23" s="203"/>
      <c r="O23" s="204"/>
      <c r="P23" s="205"/>
      <c r="Q23" s="204"/>
      <c r="R23" s="205"/>
      <c r="S23" s="25">
        <f>E23+G23+I23+K23+M23+O23+Q23</f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202"/>
      <c r="F24" s="203"/>
      <c r="G24" s="202"/>
      <c r="H24" s="203"/>
      <c r="I24" s="202"/>
      <c r="J24" s="203"/>
      <c r="K24" s="202"/>
      <c r="L24" s="203"/>
      <c r="M24" s="202"/>
      <c r="N24" s="203"/>
      <c r="O24" s="204"/>
      <c r="P24" s="205"/>
      <c r="Q24" s="204"/>
      <c r="R24" s="205"/>
      <c r="S24" s="25">
        <f>E24+G24+I24+K24+M24+O24+Q24</f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06">
        <f>SUM(E4:E24)</f>
        <v>8.5</v>
      </c>
      <c r="F25" s="207"/>
      <c r="G25" s="206">
        <f>SUM(G4:G24)</f>
        <v>8.5</v>
      </c>
      <c r="H25" s="207"/>
      <c r="I25" s="206">
        <f>SUM(I4:I24)</f>
        <v>8.5</v>
      </c>
      <c r="J25" s="207"/>
      <c r="K25" s="206">
        <f>SUM(K4:K24)</f>
        <v>10</v>
      </c>
      <c r="L25" s="207"/>
      <c r="M25" s="206">
        <f>SUM(M4:M24)</f>
        <v>8.5</v>
      </c>
      <c r="N25" s="207"/>
      <c r="O25" s="206">
        <f>SUM(O4:O24)</f>
        <v>0</v>
      </c>
      <c r="P25" s="207"/>
      <c r="Q25" s="206">
        <f>SUM(Q4:Q24)</f>
        <v>0</v>
      </c>
      <c r="R25" s="207"/>
      <c r="S25" s="25">
        <f>SUM(S4:S24)</f>
        <v>44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2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4</v>
      </c>
      <c r="T27" s="28"/>
      <c r="U27" s="28">
        <f>SUM(U4:U26)</f>
        <v>4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4</v>
      </c>
      <c r="D31" s="33"/>
      <c r="I31" s="44">
        <v>41.25</v>
      </c>
    </row>
    <row r="32" spans="1:22" x14ac:dyDescent="0.25">
      <c r="A32" s="16" t="s">
        <v>27</v>
      </c>
      <c r="C32" s="33">
        <f>V27</f>
        <v>0</v>
      </c>
      <c r="I32" s="45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44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  <row r="38" spans="1:9" ht="13.5" customHeight="1" x14ac:dyDescent="0.25"/>
  </sheetData>
  <mergeCells count="154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4:L14"/>
    <mergeCell ref="M14:N14"/>
    <mergeCell ref="G21:H21"/>
    <mergeCell ref="M17:N17"/>
    <mergeCell ref="M11:N11"/>
    <mergeCell ref="M13:N13"/>
    <mergeCell ref="K12:L12"/>
    <mergeCell ref="M12:N12"/>
    <mergeCell ref="M21:N21"/>
    <mergeCell ref="I21:J21"/>
    <mergeCell ref="K21:L21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2:F22"/>
    <mergeCell ref="G22:H22"/>
    <mergeCell ref="I22:J22"/>
    <mergeCell ref="E21:F21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0" sqref="A20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Normal="100" workbookViewId="0">
      <selection activeCell="A20" sqref="A2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18.09.2016</v>
      </c>
      <c r="B2" s="59"/>
      <c r="C2" s="59"/>
      <c r="D2" s="5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8.15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79">
        <v>6615</v>
      </c>
      <c r="B4" s="199" t="s">
        <v>105</v>
      </c>
      <c r="C4" s="179">
        <v>2</v>
      </c>
      <c r="D4" s="38" t="s">
        <v>70</v>
      </c>
      <c r="E4" s="201">
        <v>4</v>
      </c>
      <c r="F4" s="201"/>
      <c r="G4" s="201">
        <v>8</v>
      </c>
      <c r="H4" s="201"/>
      <c r="I4" s="201">
        <v>8</v>
      </c>
      <c r="J4" s="201"/>
      <c r="K4" s="201"/>
      <c r="L4" s="201"/>
      <c r="M4" s="201">
        <v>8</v>
      </c>
      <c r="N4" s="201"/>
      <c r="O4" s="202"/>
      <c r="P4" s="203"/>
      <c r="Q4" s="204"/>
      <c r="R4" s="205"/>
      <c r="S4" s="25">
        <f>E4+G4+I4+K4+M4+O4+Q4</f>
        <v>28</v>
      </c>
      <c r="T4" s="25">
        <f t="shared" ref="T4:T22" si="0">SUM(S4-U4-V4)</f>
        <v>28</v>
      </c>
      <c r="U4" s="28"/>
      <c r="V4" s="28"/>
    </row>
    <row r="5" spans="1:22" x14ac:dyDescent="0.25">
      <c r="A5" s="157">
        <v>6519</v>
      </c>
      <c r="B5" s="199" t="s">
        <v>106</v>
      </c>
      <c r="C5" s="157">
        <v>180</v>
      </c>
      <c r="D5" s="38" t="s">
        <v>82</v>
      </c>
      <c r="E5" s="202">
        <v>2</v>
      </c>
      <c r="F5" s="203"/>
      <c r="G5" s="202"/>
      <c r="H5" s="203"/>
      <c r="I5" s="202"/>
      <c r="J5" s="203"/>
      <c r="K5" s="202"/>
      <c r="L5" s="203"/>
      <c r="M5" s="202"/>
      <c r="N5" s="203"/>
      <c r="O5" s="202"/>
      <c r="P5" s="203"/>
      <c r="Q5" s="204"/>
      <c r="R5" s="205"/>
      <c r="S5" s="25">
        <f t="shared" ref="S5:S25" si="1">E5+G5+I5+K5+M5+O5+Q5</f>
        <v>2</v>
      </c>
      <c r="T5" s="25">
        <f t="shared" si="0"/>
        <v>2</v>
      </c>
      <c r="U5" s="28"/>
      <c r="V5" s="28"/>
    </row>
    <row r="6" spans="1:22" x14ac:dyDescent="0.25">
      <c r="A6" s="184">
        <v>6519</v>
      </c>
      <c r="B6" s="199" t="s">
        <v>106</v>
      </c>
      <c r="C6" s="184" t="s">
        <v>75</v>
      </c>
      <c r="D6" s="38" t="s">
        <v>72</v>
      </c>
      <c r="E6" s="202"/>
      <c r="F6" s="203"/>
      <c r="G6" s="202"/>
      <c r="H6" s="203"/>
      <c r="I6" s="202"/>
      <c r="J6" s="203"/>
      <c r="K6" s="202">
        <v>3</v>
      </c>
      <c r="L6" s="203"/>
      <c r="M6" s="202"/>
      <c r="N6" s="203"/>
      <c r="O6" s="202"/>
      <c r="P6" s="203"/>
      <c r="Q6" s="204"/>
      <c r="R6" s="205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160"/>
      <c r="B7" s="48"/>
      <c r="C7" s="160"/>
      <c r="D7" s="38"/>
      <c r="E7" s="202"/>
      <c r="F7" s="203"/>
      <c r="G7" s="202"/>
      <c r="H7" s="203"/>
      <c r="I7" s="202"/>
      <c r="J7" s="203"/>
      <c r="K7" s="202"/>
      <c r="L7" s="203"/>
      <c r="M7" s="202"/>
      <c r="N7" s="203"/>
      <c r="O7" s="202"/>
      <c r="P7" s="203"/>
      <c r="Q7" s="204"/>
      <c r="R7" s="20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4"/>
      <c r="B8" s="48"/>
      <c r="C8" s="107"/>
      <c r="D8" s="38"/>
      <c r="E8" s="202"/>
      <c r="F8" s="203"/>
      <c r="G8" s="202"/>
      <c r="H8" s="203"/>
      <c r="I8" s="202"/>
      <c r="J8" s="203"/>
      <c r="K8" s="202"/>
      <c r="L8" s="203"/>
      <c r="M8" s="202"/>
      <c r="N8" s="203"/>
      <c r="O8" s="202"/>
      <c r="P8" s="203"/>
      <c r="Q8" s="204"/>
      <c r="R8" s="2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4"/>
      <c r="B9" s="48"/>
      <c r="C9" s="107"/>
      <c r="D9" s="38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2"/>
      <c r="P9" s="203"/>
      <c r="Q9" s="204"/>
      <c r="R9" s="205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44"/>
      <c r="B10" s="48"/>
      <c r="C10" s="96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5"/>
      <c r="B11" s="48"/>
      <c r="C11" s="145"/>
      <c r="D11" s="38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8"/>
      <c r="B12" s="48"/>
      <c r="C12" s="98"/>
      <c r="D12" s="38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4"/>
      <c r="R12" s="205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9"/>
      <c r="B13" s="99"/>
      <c r="C13" s="47"/>
      <c r="D13" s="38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4"/>
      <c r="R13" s="205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99"/>
      <c r="B14" s="99"/>
      <c r="C14" s="47"/>
      <c r="D14" s="38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4"/>
      <c r="R14" s="20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0"/>
      <c r="B15" s="100"/>
      <c r="C15" s="47"/>
      <c r="D15" s="38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4"/>
      <c r="R15" s="20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1"/>
      <c r="B16" s="101"/>
      <c r="C16" s="47"/>
      <c r="D16" s="38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4"/>
      <c r="R16" s="20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1"/>
      <c r="B17" s="101"/>
      <c r="C17" s="47"/>
      <c r="D17" s="38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4"/>
      <c r="R17" s="20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101"/>
      <c r="C18" s="47"/>
      <c r="D18" s="27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2"/>
      <c r="P18" s="203"/>
      <c r="Q18" s="204"/>
      <c r="R18" s="20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6">
        <v>3600</v>
      </c>
      <c r="B19" s="136" t="s">
        <v>107</v>
      </c>
      <c r="C19" s="136"/>
      <c r="D19" s="38" t="s">
        <v>94</v>
      </c>
      <c r="E19" s="202"/>
      <c r="F19" s="203"/>
      <c r="G19" s="202"/>
      <c r="H19" s="203"/>
      <c r="I19" s="202"/>
      <c r="J19" s="203"/>
      <c r="K19" s="202">
        <v>5</v>
      </c>
      <c r="L19" s="203"/>
      <c r="M19" s="202"/>
      <c r="N19" s="203"/>
      <c r="O19" s="202"/>
      <c r="P19" s="203"/>
      <c r="Q19" s="204"/>
      <c r="R19" s="205"/>
      <c r="S19" s="25">
        <f t="shared" si="2"/>
        <v>5</v>
      </c>
      <c r="T19" s="25">
        <f t="shared" si="3"/>
        <v>5</v>
      </c>
      <c r="U19" s="28"/>
      <c r="V19" s="28"/>
    </row>
    <row r="20" spans="1:22" x14ac:dyDescent="0.25">
      <c r="A20" s="186"/>
      <c r="B20" s="186"/>
      <c r="C20" s="186"/>
      <c r="D20" s="38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88"/>
      <c r="P20" s="189"/>
      <c r="Q20" s="190"/>
      <c r="R20" s="191"/>
      <c r="S20" s="25"/>
      <c r="T20" s="25"/>
      <c r="U20" s="28"/>
      <c r="V20" s="28"/>
    </row>
    <row r="21" spans="1:22" x14ac:dyDescent="0.25">
      <c r="A21" s="136">
        <v>3600</v>
      </c>
      <c r="B21" s="136" t="s">
        <v>107</v>
      </c>
      <c r="C21" s="136"/>
      <c r="D21" s="27" t="s">
        <v>79</v>
      </c>
      <c r="E21" s="202"/>
      <c r="F21" s="203"/>
      <c r="G21" s="202"/>
      <c r="H21" s="203"/>
      <c r="I21" s="202"/>
      <c r="J21" s="203"/>
      <c r="K21" s="202"/>
      <c r="L21" s="203"/>
      <c r="M21" s="202"/>
      <c r="N21" s="203"/>
      <c r="O21" s="202"/>
      <c r="P21" s="203"/>
      <c r="Q21" s="204"/>
      <c r="R21" s="205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173">
        <v>3600</v>
      </c>
      <c r="B22" s="173" t="s">
        <v>107</v>
      </c>
      <c r="C22" s="173"/>
      <c r="D22" s="38" t="s">
        <v>80</v>
      </c>
      <c r="E22" s="202">
        <v>1.75</v>
      </c>
      <c r="F22" s="203"/>
      <c r="G22" s="202"/>
      <c r="H22" s="203"/>
      <c r="I22" s="202"/>
      <c r="J22" s="203"/>
      <c r="K22" s="202"/>
      <c r="L22" s="203"/>
      <c r="M22" s="202"/>
      <c r="N22" s="203"/>
      <c r="O22" s="202"/>
      <c r="P22" s="203"/>
      <c r="Q22" s="204"/>
      <c r="R22" s="205"/>
      <c r="S22" s="25">
        <f t="shared" si="1"/>
        <v>1.75</v>
      </c>
      <c r="T22" s="25">
        <f t="shared" si="0"/>
        <v>1.75</v>
      </c>
      <c r="U22" s="28"/>
      <c r="V22" s="28"/>
    </row>
    <row r="23" spans="1:22" s="17" customFormat="1" x14ac:dyDescent="0.25">
      <c r="A23" s="50" t="s">
        <v>37</v>
      </c>
      <c r="B23" s="50"/>
      <c r="C23" s="59"/>
      <c r="D23" s="50"/>
      <c r="E23" s="202"/>
      <c r="F23" s="203"/>
      <c r="G23" s="202"/>
      <c r="H23" s="203"/>
      <c r="I23" s="202"/>
      <c r="J23" s="203"/>
      <c r="K23" s="202"/>
      <c r="L23" s="203"/>
      <c r="M23" s="202"/>
      <c r="N23" s="203"/>
      <c r="O23" s="204"/>
      <c r="P23" s="205"/>
      <c r="Q23" s="204"/>
      <c r="R23" s="205"/>
      <c r="S23" s="25">
        <f t="shared" si="1"/>
        <v>0</v>
      </c>
      <c r="T23" s="25"/>
      <c r="U23" s="29"/>
      <c r="V23" s="28"/>
    </row>
    <row r="24" spans="1:22" x14ac:dyDescent="0.25">
      <c r="A24" s="50" t="s">
        <v>38</v>
      </c>
      <c r="B24" s="50"/>
      <c r="C24" s="59"/>
      <c r="D24" s="59"/>
      <c r="E24" s="202"/>
      <c r="F24" s="203"/>
      <c r="G24" s="202"/>
      <c r="H24" s="203"/>
      <c r="I24" s="202"/>
      <c r="J24" s="203"/>
      <c r="K24" s="202"/>
      <c r="L24" s="203"/>
      <c r="M24" s="202"/>
      <c r="N24" s="203"/>
      <c r="O24" s="204"/>
      <c r="P24" s="205"/>
      <c r="Q24" s="204"/>
      <c r="R24" s="205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206">
        <f>SUM(E4:E24)</f>
        <v>7.75</v>
      </c>
      <c r="F25" s="207"/>
      <c r="G25" s="206">
        <f>SUM(G4:G24)</f>
        <v>8</v>
      </c>
      <c r="H25" s="207"/>
      <c r="I25" s="206">
        <f>SUM(I4:I24)</f>
        <v>8</v>
      </c>
      <c r="J25" s="207"/>
      <c r="K25" s="206">
        <f>SUM(K4:K24)</f>
        <v>8</v>
      </c>
      <c r="L25" s="207"/>
      <c r="M25" s="206">
        <f>SUM(M4:M24)</f>
        <v>8</v>
      </c>
      <c r="N25" s="207"/>
      <c r="O25" s="206">
        <f>SUM(O4:O24)</f>
        <v>0</v>
      </c>
      <c r="P25" s="207"/>
      <c r="Q25" s="206">
        <f>SUM(Q4:Q24)</f>
        <v>0</v>
      </c>
      <c r="R25" s="207"/>
      <c r="S25" s="25">
        <f t="shared" si="1"/>
        <v>39.75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60"/>
      <c r="F26" s="61">
        <v>8</v>
      </c>
      <c r="G26" s="60"/>
      <c r="H26" s="61">
        <v>8</v>
      </c>
      <c r="I26" s="60"/>
      <c r="J26" s="61">
        <v>8</v>
      </c>
      <c r="K26" s="60"/>
      <c r="L26" s="61">
        <v>8</v>
      </c>
      <c r="M26" s="60"/>
      <c r="N26" s="61">
        <v>8</v>
      </c>
      <c r="O26" s="60"/>
      <c r="P26" s="61"/>
      <c r="Q26" s="60"/>
      <c r="R26" s="61"/>
      <c r="S26" s="25">
        <f>SUM(E26:R26)</f>
        <v>40</v>
      </c>
      <c r="T26" s="25">
        <f>SUM(T4:T25)</f>
        <v>39.75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-0.25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-0.25</v>
      </c>
      <c r="T27" s="28"/>
      <c r="U27" s="28">
        <f>SUM(U4:U26)</f>
        <v>0</v>
      </c>
      <c r="V27" s="28">
        <f>SUM(V4:V26)</f>
        <v>0</v>
      </c>
    </row>
    <row r="28" spans="1:22" x14ac:dyDescent="0.25">
      <c r="S28" s="16"/>
    </row>
    <row r="29" spans="1:22" x14ac:dyDescent="0.25">
      <c r="A29" s="2" t="s">
        <v>25</v>
      </c>
      <c r="B29" s="15"/>
      <c r="S29" s="16"/>
    </row>
    <row r="30" spans="1:22" x14ac:dyDescent="0.25">
      <c r="A30" s="16" t="s">
        <v>2</v>
      </c>
      <c r="C30" s="40">
        <f>SUM(T26)</f>
        <v>39.75</v>
      </c>
      <c r="I30" s="2">
        <v>3600</v>
      </c>
      <c r="S30" s="16"/>
    </row>
    <row r="31" spans="1:22" x14ac:dyDescent="0.25">
      <c r="A31" s="16" t="s">
        <v>26</v>
      </c>
      <c r="C31" s="40">
        <f>U27</f>
        <v>0</v>
      </c>
      <c r="D31" s="33"/>
      <c r="I31" s="44">
        <v>6.75</v>
      </c>
      <c r="S31" s="16"/>
    </row>
    <row r="32" spans="1:22" x14ac:dyDescent="0.25">
      <c r="A32" s="16" t="s">
        <v>27</v>
      </c>
      <c r="C32" s="33">
        <f>V27</f>
        <v>0</v>
      </c>
      <c r="I32" s="45"/>
      <c r="S32" s="16"/>
    </row>
    <row r="33" spans="1:19" x14ac:dyDescent="0.25">
      <c r="A33" s="16" t="s">
        <v>28</v>
      </c>
      <c r="C33" s="33">
        <f>S23</f>
        <v>0</v>
      </c>
      <c r="I33" s="40"/>
      <c r="S33" s="16"/>
    </row>
    <row r="34" spans="1:19" x14ac:dyDescent="0.25">
      <c r="A34" s="16" t="s">
        <v>4</v>
      </c>
      <c r="C34" s="33">
        <f>S24</f>
        <v>0</v>
      </c>
      <c r="S34" s="16"/>
    </row>
    <row r="35" spans="1:19" ht="16.5" thickBot="1" x14ac:dyDescent="0.3">
      <c r="A35" s="17" t="s">
        <v>6</v>
      </c>
      <c r="C35" s="39">
        <f>SUM(C30:C34)</f>
        <v>39.75</v>
      </c>
      <c r="E35" s="17" t="s">
        <v>42</v>
      </c>
      <c r="F35" s="17"/>
      <c r="G35" s="35">
        <f>S25-C35</f>
        <v>0</v>
      </c>
      <c r="S35" s="16"/>
    </row>
    <row r="36" spans="1:19" ht="16.5" thickTop="1" x14ac:dyDescent="0.25">
      <c r="A36" s="16" t="s">
        <v>29</v>
      </c>
      <c r="C36" s="36">
        <v>0</v>
      </c>
      <c r="D36" s="36"/>
      <c r="S36" s="16"/>
    </row>
    <row r="37" spans="1:19" x14ac:dyDescent="0.25">
      <c r="A37" s="16" t="s">
        <v>36</v>
      </c>
      <c r="C37" s="36">
        <v>0</v>
      </c>
      <c r="D37" s="3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  <row r="40" spans="1:19" ht="15" x14ac:dyDescent="0.2">
      <c r="R40" s="16"/>
      <c r="S40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A20" sqref="A20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18.09.2016</v>
      </c>
      <c r="B2" s="19"/>
      <c r="C2" s="19"/>
      <c r="D2" s="19"/>
      <c r="E2" s="208" t="s">
        <v>15</v>
      </c>
      <c r="F2" s="208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46">
        <v>6538</v>
      </c>
      <c r="B4" s="199" t="s">
        <v>108</v>
      </c>
      <c r="C4" s="146">
        <v>5</v>
      </c>
      <c r="D4" s="38" t="s">
        <v>62</v>
      </c>
      <c r="E4" s="201">
        <v>2</v>
      </c>
      <c r="F4" s="201"/>
      <c r="G4" s="201">
        <v>3</v>
      </c>
      <c r="H4" s="201"/>
      <c r="I4" s="201">
        <v>3</v>
      </c>
      <c r="J4" s="201"/>
      <c r="K4" s="201">
        <v>3</v>
      </c>
      <c r="L4" s="201"/>
      <c r="M4" s="201"/>
      <c r="N4" s="201"/>
      <c r="O4" s="202"/>
      <c r="P4" s="203"/>
      <c r="Q4" s="204"/>
      <c r="R4" s="205"/>
      <c r="S4" s="25">
        <f>E4+G4+I4+K4+M4+O4+Q4</f>
        <v>11</v>
      </c>
      <c r="T4" s="25">
        <f t="shared" ref="T4:T17" si="0">SUM(S4-U4-V4)</f>
        <v>11</v>
      </c>
      <c r="U4" s="28"/>
      <c r="V4" s="28"/>
    </row>
    <row r="5" spans="1:22" x14ac:dyDescent="0.25">
      <c r="A5" s="146">
        <v>6538</v>
      </c>
      <c r="B5" s="199" t="s">
        <v>108</v>
      </c>
      <c r="C5" s="146">
        <v>6</v>
      </c>
      <c r="D5" s="38" t="s">
        <v>62</v>
      </c>
      <c r="E5" s="201">
        <v>3</v>
      </c>
      <c r="F5" s="201"/>
      <c r="G5" s="201">
        <v>2</v>
      </c>
      <c r="H5" s="201"/>
      <c r="I5" s="201">
        <v>2</v>
      </c>
      <c r="J5" s="201"/>
      <c r="K5" s="201">
        <v>2</v>
      </c>
      <c r="L5" s="201"/>
      <c r="M5" s="201">
        <v>8</v>
      </c>
      <c r="N5" s="201"/>
      <c r="O5" s="202"/>
      <c r="P5" s="203"/>
      <c r="Q5" s="204"/>
      <c r="R5" s="205"/>
      <c r="S5" s="25">
        <f t="shared" ref="S5:S21" si="1">E5+G5+I5+K5+M5+O5+Q5</f>
        <v>17</v>
      </c>
      <c r="T5" s="25">
        <f t="shared" si="0"/>
        <v>17</v>
      </c>
      <c r="U5" s="28"/>
      <c r="V5" s="28"/>
    </row>
    <row r="6" spans="1:22" x14ac:dyDescent="0.25">
      <c r="A6" s="146">
        <v>6538</v>
      </c>
      <c r="B6" s="199" t="s">
        <v>108</v>
      </c>
      <c r="C6" s="146">
        <v>8</v>
      </c>
      <c r="D6" s="38" t="s">
        <v>62</v>
      </c>
      <c r="E6" s="201">
        <v>3</v>
      </c>
      <c r="F6" s="201"/>
      <c r="G6" s="201">
        <v>3</v>
      </c>
      <c r="H6" s="201"/>
      <c r="I6" s="201">
        <v>3</v>
      </c>
      <c r="J6" s="201"/>
      <c r="K6" s="201">
        <v>3</v>
      </c>
      <c r="L6" s="201"/>
      <c r="M6" s="201"/>
      <c r="N6" s="201"/>
      <c r="O6" s="202"/>
      <c r="P6" s="203"/>
      <c r="Q6" s="204"/>
      <c r="R6" s="205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163"/>
      <c r="B7" s="48"/>
      <c r="C7" s="163"/>
      <c r="D7" s="38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2"/>
      <c r="P7" s="203"/>
      <c r="Q7" s="204"/>
      <c r="R7" s="20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3"/>
      <c r="B8" s="48"/>
      <c r="C8" s="163"/>
      <c r="D8" s="38"/>
      <c r="E8" s="202"/>
      <c r="F8" s="203"/>
      <c r="G8" s="202"/>
      <c r="H8" s="203"/>
      <c r="I8" s="201"/>
      <c r="J8" s="201"/>
      <c r="K8" s="201"/>
      <c r="L8" s="201"/>
      <c r="M8" s="201"/>
      <c r="N8" s="201"/>
      <c r="O8" s="202"/>
      <c r="P8" s="203"/>
      <c r="Q8" s="204"/>
      <c r="R8" s="2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3"/>
      <c r="B9" s="48"/>
      <c r="C9" s="163"/>
      <c r="D9" s="38"/>
      <c r="E9" s="202"/>
      <c r="F9" s="203"/>
      <c r="G9" s="202"/>
      <c r="H9" s="203"/>
      <c r="I9" s="201"/>
      <c r="J9" s="201"/>
      <c r="K9" s="201"/>
      <c r="L9" s="201"/>
      <c r="M9" s="201"/>
      <c r="N9" s="201"/>
      <c r="O9" s="202"/>
      <c r="P9" s="203"/>
      <c r="Q9" s="204"/>
      <c r="R9" s="2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8"/>
      <c r="B10" s="48"/>
      <c r="C10" s="112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9"/>
      <c r="B11" s="48"/>
      <c r="C11" s="119"/>
      <c r="D11" s="38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0"/>
      <c r="B12" s="48"/>
      <c r="C12" s="46"/>
      <c r="D12" s="38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0"/>
      <c r="B13" s="46"/>
      <c r="C13" s="46"/>
      <c r="D13" s="38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4"/>
      <c r="R14" s="20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4"/>
      <c r="R16" s="20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51"/>
      <c r="B17" s="151"/>
      <c r="C17" s="151"/>
      <c r="D17" s="27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4"/>
      <c r="R17" s="20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4"/>
      <c r="P18" s="205"/>
      <c r="Q18" s="204"/>
      <c r="R18" s="2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2"/>
      <c r="F19" s="203"/>
      <c r="G19" s="202"/>
      <c r="H19" s="203"/>
      <c r="I19" s="202"/>
      <c r="J19" s="203"/>
      <c r="K19" s="202"/>
      <c r="L19" s="203"/>
      <c r="M19" s="202"/>
      <c r="N19" s="203"/>
      <c r="O19" s="204"/>
      <c r="P19" s="205"/>
      <c r="Q19" s="204"/>
      <c r="R19" s="205"/>
      <c r="S19" s="25">
        <f t="shared" si="1"/>
        <v>0</v>
      </c>
      <c r="T19" s="25"/>
      <c r="U19" s="29"/>
      <c r="V19" s="28"/>
    </row>
    <row r="20" spans="1:22" x14ac:dyDescent="0.25">
      <c r="A20" s="23"/>
      <c r="B20" s="23"/>
      <c r="C20" s="23"/>
      <c r="D20" s="23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90"/>
      <c r="P20" s="191"/>
      <c r="Q20" s="190"/>
      <c r="R20" s="191"/>
      <c r="S20" s="25"/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206">
        <f>SUM(E4:E19)</f>
        <v>8</v>
      </c>
      <c r="F21" s="207"/>
      <c r="G21" s="206">
        <f>SUM(G4:G19)</f>
        <v>8</v>
      </c>
      <c r="H21" s="207"/>
      <c r="I21" s="206">
        <f>SUM(I4:I19)</f>
        <v>8</v>
      </c>
      <c r="J21" s="207"/>
      <c r="K21" s="206">
        <f>SUM(K4:K19)</f>
        <v>8</v>
      </c>
      <c r="L21" s="207"/>
      <c r="M21" s="206">
        <f>SUM(M4:M19)</f>
        <v>8</v>
      </c>
      <c r="N21" s="207"/>
      <c r="O21" s="206">
        <f>SUM(O4:O19)</f>
        <v>0</v>
      </c>
      <c r="P21" s="207"/>
      <c r="Q21" s="206">
        <f>SUM(Q4:Q19)</f>
        <v>0</v>
      </c>
      <c r="R21" s="207"/>
      <c r="S21" s="25">
        <f t="shared" si="1"/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4" spans="1:22" x14ac:dyDescent="0.25">
      <c r="S24" s="16"/>
    </row>
    <row r="25" spans="1:22" x14ac:dyDescent="0.25">
      <c r="A25" s="2" t="s">
        <v>25</v>
      </c>
      <c r="B25" s="15"/>
      <c r="S25" s="16"/>
    </row>
    <row r="26" spans="1:22" x14ac:dyDescent="0.25">
      <c r="A26" s="16" t="s">
        <v>2</v>
      </c>
      <c r="C26" s="40">
        <f>SUM(T22)</f>
        <v>40</v>
      </c>
      <c r="I26" s="2">
        <v>3600</v>
      </c>
      <c r="S26" s="16"/>
    </row>
    <row r="27" spans="1:22" x14ac:dyDescent="0.25">
      <c r="A27" s="16" t="s">
        <v>26</v>
      </c>
      <c r="C27" s="40">
        <f>U23</f>
        <v>0</v>
      </c>
      <c r="D27" s="33"/>
      <c r="I27" s="44"/>
      <c r="S27" s="16"/>
    </row>
    <row r="28" spans="1:22" x14ac:dyDescent="0.25">
      <c r="A28" s="16" t="s">
        <v>27</v>
      </c>
      <c r="C28" s="33">
        <f>V23</f>
        <v>0</v>
      </c>
      <c r="I28" s="45"/>
      <c r="S28" s="16"/>
    </row>
    <row r="29" spans="1:22" x14ac:dyDescent="0.25">
      <c r="A29" s="16" t="s">
        <v>28</v>
      </c>
      <c r="C29" s="33">
        <f>S18</f>
        <v>0</v>
      </c>
      <c r="I29" s="40"/>
      <c r="S29" s="16"/>
    </row>
    <row r="30" spans="1:22" x14ac:dyDescent="0.25">
      <c r="A30" s="16" t="s">
        <v>4</v>
      </c>
      <c r="C30" s="33">
        <f>S19</f>
        <v>0</v>
      </c>
      <c r="S30" s="16"/>
    </row>
    <row r="31" spans="1:22" ht="16.5" thickBot="1" x14ac:dyDescent="0.3">
      <c r="A31" s="17" t="s">
        <v>6</v>
      </c>
      <c r="C31" s="39">
        <f>SUM(C26:C30)</f>
        <v>40</v>
      </c>
      <c r="E31" s="17" t="s">
        <v>42</v>
      </c>
      <c r="F31" s="17"/>
      <c r="G31" s="35">
        <f>S21-C31</f>
        <v>0</v>
      </c>
      <c r="S31" s="16"/>
    </row>
    <row r="32" spans="1:22" ht="16.5" thickTop="1" x14ac:dyDescent="0.25">
      <c r="A32" s="16" t="s">
        <v>29</v>
      </c>
      <c r="C32" s="36">
        <v>0</v>
      </c>
      <c r="D32" s="36"/>
      <c r="S32" s="16"/>
    </row>
    <row r="33" spans="1:19" x14ac:dyDescent="0.25">
      <c r="A33" s="16" t="s">
        <v>36</v>
      </c>
      <c r="C33" s="36">
        <v>0</v>
      </c>
      <c r="D33" s="36"/>
      <c r="S33" s="16"/>
    </row>
    <row r="34" spans="1:19" x14ac:dyDescent="0.25">
      <c r="S34" s="16"/>
    </row>
    <row r="35" spans="1:19" x14ac:dyDescent="0.25">
      <c r="S35" s="16"/>
    </row>
    <row r="36" spans="1:19" x14ac:dyDescent="0.25">
      <c r="S36" s="16"/>
    </row>
    <row r="37" spans="1:19" x14ac:dyDescent="0.25">
      <c r="S37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1:R21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A20" sqref="A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18.09.2016</v>
      </c>
      <c r="B2" s="19"/>
      <c r="C2" s="19"/>
      <c r="D2" s="1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6"/>
      <c r="B4" s="48"/>
      <c r="C4" s="166"/>
      <c r="D4" s="38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02"/>
      <c r="P4" s="203"/>
      <c r="Q4" s="204"/>
      <c r="R4" s="205"/>
      <c r="S4" s="25">
        <f>E4+G4+I4+K4+M4+O4+Q4</f>
        <v>0</v>
      </c>
      <c r="T4" s="25">
        <f t="shared" ref="T4:T24" si="0">SUM(S4-U4-V4)</f>
        <v>0</v>
      </c>
      <c r="U4" s="28"/>
      <c r="V4" s="28"/>
    </row>
    <row r="5" spans="1:22" x14ac:dyDescent="0.25">
      <c r="A5" s="166"/>
      <c r="B5" s="48"/>
      <c r="C5" s="166"/>
      <c r="D5" s="38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02"/>
      <c r="P5" s="203"/>
      <c r="Q5" s="204"/>
      <c r="R5" s="205"/>
      <c r="S5" s="25">
        <f t="shared" ref="S5:S27" si="1">E5+G5+I5+K5+M5+O5+Q5</f>
        <v>0</v>
      </c>
      <c r="T5" s="25">
        <f t="shared" si="0"/>
        <v>0</v>
      </c>
      <c r="U5" s="28"/>
      <c r="V5" s="28"/>
    </row>
    <row r="6" spans="1:22" x14ac:dyDescent="0.25">
      <c r="A6" s="148"/>
      <c r="B6" s="48"/>
      <c r="C6" s="148"/>
      <c r="D6" s="38"/>
      <c r="E6" s="209"/>
      <c r="F6" s="210"/>
      <c r="G6" s="209"/>
      <c r="H6" s="210"/>
      <c r="I6" s="209"/>
      <c r="J6" s="210"/>
      <c r="K6" s="209"/>
      <c r="L6" s="210"/>
      <c r="M6" s="209"/>
      <c r="N6" s="210"/>
      <c r="O6" s="202"/>
      <c r="P6" s="203"/>
      <c r="Q6" s="204"/>
      <c r="R6" s="20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4"/>
      <c r="B7" s="48"/>
      <c r="C7" s="144"/>
      <c r="D7" s="38"/>
      <c r="E7" s="211"/>
      <c r="F7" s="211"/>
      <c r="G7" s="209"/>
      <c r="H7" s="210"/>
      <c r="I7" s="209"/>
      <c r="J7" s="210"/>
      <c r="K7" s="209"/>
      <c r="L7" s="210"/>
      <c r="M7" s="209"/>
      <c r="N7" s="210"/>
      <c r="O7" s="202"/>
      <c r="P7" s="203"/>
      <c r="Q7" s="204"/>
      <c r="R7" s="20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5"/>
      <c r="B8" s="48"/>
      <c r="C8" s="165"/>
      <c r="D8" s="38"/>
      <c r="E8" s="209"/>
      <c r="F8" s="210"/>
      <c r="G8" s="209"/>
      <c r="H8" s="210"/>
      <c r="I8" s="209"/>
      <c r="J8" s="210"/>
      <c r="K8" s="209"/>
      <c r="L8" s="210"/>
      <c r="M8" s="209"/>
      <c r="N8" s="210"/>
      <c r="O8" s="202"/>
      <c r="P8" s="203"/>
      <c r="Q8" s="204"/>
      <c r="R8" s="2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5"/>
      <c r="B9" s="48"/>
      <c r="C9" s="165"/>
      <c r="D9" s="38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02"/>
      <c r="P9" s="203"/>
      <c r="Q9" s="204"/>
      <c r="R9" s="2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1"/>
      <c r="B10" s="48"/>
      <c r="C10" s="138"/>
      <c r="D10" s="38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02"/>
      <c r="P10" s="203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1"/>
      <c r="B11" s="48"/>
      <c r="C11" s="111"/>
      <c r="D11" s="38"/>
      <c r="E11" s="209"/>
      <c r="F11" s="210"/>
      <c r="G11" s="211"/>
      <c r="H11" s="211"/>
      <c r="I11" s="209"/>
      <c r="J11" s="210"/>
      <c r="K11" s="209"/>
      <c r="L11" s="210"/>
      <c r="M11" s="209"/>
      <c r="N11" s="210"/>
      <c r="O11" s="202"/>
      <c r="P11" s="203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6"/>
      <c r="B12" s="48"/>
      <c r="C12" s="103"/>
      <c r="D12" s="38"/>
      <c r="E12" s="209"/>
      <c r="F12" s="210"/>
      <c r="G12" s="211"/>
      <c r="H12" s="211"/>
      <c r="I12" s="209"/>
      <c r="J12" s="210"/>
      <c r="K12" s="209"/>
      <c r="L12" s="210"/>
      <c r="M12" s="209"/>
      <c r="N12" s="210"/>
      <c r="O12" s="202"/>
      <c r="P12" s="203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6"/>
      <c r="B13" s="126"/>
      <c r="C13" s="47"/>
      <c r="D13" s="38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02"/>
      <c r="P13" s="203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3"/>
      <c r="B14" s="48"/>
      <c r="C14" s="103"/>
      <c r="D14" s="38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02"/>
      <c r="P14" s="203"/>
      <c r="Q14" s="204"/>
      <c r="R14" s="2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4"/>
      <c r="B15" s="48"/>
      <c r="C15" s="104"/>
      <c r="D15" s="38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02"/>
      <c r="P15" s="203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4"/>
      <c r="B16" s="48"/>
      <c r="C16" s="104"/>
      <c r="D16" s="38"/>
      <c r="E16" s="209"/>
      <c r="F16" s="210"/>
      <c r="G16" s="211"/>
      <c r="H16" s="211"/>
      <c r="I16" s="209"/>
      <c r="J16" s="210"/>
      <c r="K16" s="209"/>
      <c r="L16" s="210"/>
      <c r="M16" s="209"/>
      <c r="N16" s="210"/>
      <c r="O16" s="202"/>
      <c r="P16" s="203"/>
      <c r="Q16" s="204"/>
      <c r="R16" s="205"/>
      <c r="S16" s="25">
        <f t="shared" ref="S16:S22" si="2">E16+G16+I16+K16+M16+O16+Q16</f>
        <v>0</v>
      </c>
      <c r="T16" s="25">
        <f t="shared" ref="T16:T22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209"/>
      <c r="F17" s="210"/>
      <c r="G17" s="211"/>
      <c r="H17" s="211"/>
      <c r="I17" s="209"/>
      <c r="J17" s="210"/>
      <c r="K17" s="209"/>
      <c r="L17" s="210"/>
      <c r="M17" s="209"/>
      <c r="N17" s="210"/>
      <c r="O17" s="202"/>
      <c r="P17" s="203"/>
      <c r="Q17" s="204"/>
      <c r="R17" s="205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209"/>
      <c r="F18" s="210"/>
      <c r="G18" s="211"/>
      <c r="H18" s="211"/>
      <c r="I18" s="209"/>
      <c r="J18" s="210"/>
      <c r="K18" s="209"/>
      <c r="L18" s="210"/>
      <c r="M18" s="209"/>
      <c r="N18" s="210"/>
      <c r="O18" s="202"/>
      <c r="P18" s="203"/>
      <c r="Q18" s="204"/>
      <c r="R18" s="205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209"/>
      <c r="F19" s="210"/>
      <c r="G19" s="211"/>
      <c r="H19" s="211"/>
      <c r="I19" s="209"/>
      <c r="J19" s="210"/>
      <c r="K19" s="209"/>
      <c r="L19" s="210"/>
      <c r="M19" s="209"/>
      <c r="N19" s="210"/>
      <c r="O19" s="202"/>
      <c r="P19" s="203"/>
      <c r="Q19" s="204"/>
      <c r="R19" s="205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192"/>
      <c r="B20" s="192"/>
      <c r="C20" s="192"/>
      <c r="D20" s="27"/>
      <c r="E20" s="193"/>
      <c r="F20" s="194"/>
      <c r="G20" s="195"/>
      <c r="H20" s="195"/>
      <c r="I20" s="193"/>
      <c r="J20" s="194"/>
      <c r="K20" s="193"/>
      <c r="L20" s="194"/>
      <c r="M20" s="193"/>
      <c r="N20" s="194"/>
      <c r="O20" s="188"/>
      <c r="P20" s="189"/>
      <c r="Q20" s="190"/>
      <c r="R20" s="191"/>
      <c r="S20" s="25"/>
      <c r="T20" s="25"/>
      <c r="U20" s="28"/>
      <c r="V20" s="28"/>
    </row>
    <row r="21" spans="1:22" ht="15" customHeight="1" x14ac:dyDescent="0.25">
      <c r="A21" s="46"/>
      <c r="B21" s="46"/>
      <c r="C21" s="46"/>
      <c r="D21" s="27"/>
      <c r="E21" s="209"/>
      <c r="F21" s="210"/>
      <c r="G21" s="211"/>
      <c r="H21" s="211"/>
      <c r="I21" s="209"/>
      <c r="J21" s="210"/>
      <c r="K21" s="209"/>
      <c r="L21" s="210"/>
      <c r="M21" s="209"/>
      <c r="N21" s="210"/>
      <c r="O21" s="202"/>
      <c r="P21" s="203"/>
      <c r="Q21" s="204"/>
      <c r="R21" s="205"/>
      <c r="S21" s="25">
        <f t="shared" si="2"/>
        <v>0</v>
      </c>
      <c r="T21" s="25">
        <f t="shared" si="3"/>
        <v>0</v>
      </c>
      <c r="U21" s="28"/>
      <c r="V21" s="28"/>
    </row>
    <row r="22" spans="1:22" ht="15" customHeight="1" x14ac:dyDescent="0.25">
      <c r="A22" s="46"/>
      <c r="B22" s="46"/>
      <c r="C22" s="46"/>
      <c r="D22" s="27"/>
      <c r="E22" s="209"/>
      <c r="F22" s="210"/>
      <c r="G22" s="211"/>
      <c r="H22" s="211"/>
      <c r="I22" s="209"/>
      <c r="J22" s="210"/>
      <c r="K22" s="209"/>
      <c r="L22" s="210"/>
      <c r="M22" s="209"/>
      <c r="N22" s="210"/>
      <c r="O22" s="202"/>
      <c r="P22" s="203"/>
      <c r="Q22" s="204"/>
      <c r="R22" s="205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6"/>
      <c r="B23" s="46"/>
      <c r="C23" s="46"/>
      <c r="D23" s="27"/>
      <c r="E23" s="209"/>
      <c r="F23" s="210"/>
      <c r="G23" s="211"/>
      <c r="H23" s="211"/>
      <c r="I23" s="209"/>
      <c r="J23" s="210"/>
      <c r="K23" s="209"/>
      <c r="L23" s="210"/>
      <c r="M23" s="209"/>
      <c r="N23" s="210"/>
      <c r="O23" s="202"/>
      <c r="P23" s="203"/>
      <c r="Q23" s="204"/>
      <c r="R23" s="205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27"/>
      <c r="B24" s="127"/>
      <c r="C24" s="127"/>
      <c r="D24" s="27"/>
      <c r="E24" s="209"/>
      <c r="F24" s="210"/>
      <c r="G24" s="209"/>
      <c r="H24" s="210"/>
      <c r="I24" s="209"/>
      <c r="J24" s="210"/>
      <c r="K24" s="209"/>
      <c r="L24" s="210"/>
      <c r="M24" s="209"/>
      <c r="N24" s="210"/>
      <c r="O24" s="202"/>
      <c r="P24" s="203"/>
      <c r="Q24" s="204"/>
      <c r="R24" s="205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209">
        <v>8</v>
      </c>
      <c r="F25" s="210"/>
      <c r="G25" s="209">
        <v>8</v>
      </c>
      <c r="H25" s="210"/>
      <c r="I25" s="209">
        <v>8</v>
      </c>
      <c r="J25" s="210"/>
      <c r="K25" s="209">
        <v>8</v>
      </c>
      <c r="L25" s="210"/>
      <c r="M25" s="209">
        <v>8</v>
      </c>
      <c r="N25" s="210"/>
      <c r="O25" s="204"/>
      <c r="P25" s="205"/>
      <c r="Q25" s="204"/>
      <c r="R25" s="205"/>
      <c r="S25" s="25">
        <f t="shared" si="1"/>
        <v>40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202"/>
      <c r="F26" s="203"/>
      <c r="G26" s="202"/>
      <c r="H26" s="203"/>
      <c r="I26" s="202"/>
      <c r="J26" s="203"/>
      <c r="K26" s="202"/>
      <c r="L26" s="203"/>
      <c r="M26" s="202"/>
      <c r="N26" s="203"/>
      <c r="O26" s="204"/>
      <c r="P26" s="205"/>
      <c r="Q26" s="204"/>
      <c r="R26" s="205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206">
        <f>SUM(E4:E26)</f>
        <v>8</v>
      </c>
      <c r="F27" s="207"/>
      <c r="G27" s="206">
        <f>SUM(G4:G26)</f>
        <v>8</v>
      </c>
      <c r="H27" s="207"/>
      <c r="I27" s="206">
        <f>SUM(I4:I26)</f>
        <v>8</v>
      </c>
      <c r="J27" s="207"/>
      <c r="K27" s="206">
        <f>SUM(K4:K26)</f>
        <v>8</v>
      </c>
      <c r="L27" s="207"/>
      <c r="M27" s="206">
        <f>SUM(M4:M26)</f>
        <v>8</v>
      </c>
      <c r="N27" s="207"/>
      <c r="O27" s="206">
        <f>SUM(O4:O26)</f>
        <v>0</v>
      </c>
      <c r="P27" s="207"/>
      <c r="Q27" s="206">
        <f>SUM(Q4:Q26)</f>
        <v>0</v>
      </c>
      <c r="R27" s="207"/>
      <c r="S27" s="25">
        <f t="shared" si="1"/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0" spans="1:22" x14ac:dyDescent="0.25">
      <c r="I30" s="45"/>
      <c r="J30" s="45"/>
      <c r="K30" s="45"/>
      <c r="L30" s="45"/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0</v>
      </c>
      <c r="I32" s="2">
        <v>3600</v>
      </c>
    </row>
    <row r="33" spans="1:9" x14ac:dyDescent="0.25">
      <c r="A33" s="16" t="s">
        <v>26</v>
      </c>
      <c r="C33" s="40">
        <f>U29</f>
        <v>0</v>
      </c>
      <c r="D33" s="33"/>
      <c r="I33" s="44"/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40</v>
      </c>
      <c r="I35" s="40"/>
    </row>
    <row r="36" spans="1:9" x14ac:dyDescent="0.25">
      <c r="A36" s="16" t="s">
        <v>4</v>
      </c>
      <c r="C36" s="33">
        <f>S26</f>
        <v>0</v>
      </c>
    </row>
    <row r="37" spans="1:9" ht="16.5" thickBot="1" x14ac:dyDescent="0.3">
      <c r="A37" s="17" t="s">
        <v>6</v>
      </c>
      <c r="C37" s="39">
        <f>SUM(C32:C36)</f>
        <v>40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5:F25"/>
    <mergeCell ref="G25:H25"/>
    <mergeCell ref="O24:P24"/>
    <mergeCell ref="Q24:R24"/>
    <mergeCell ref="E23:F23"/>
    <mergeCell ref="G23:H23"/>
    <mergeCell ref="I23:J23"/>
    <mergeCell ref="K23:L23"/>
    <mergeCell ref="M23:N23"/>
    <mergeCell ref="O23:P23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Q25:R25"/>
    <mergeCell ref="Q27:R27"/>
    <mergeCell ref="E27:F27"/>
    <mergeCell ref="G27:H27"/>
    <mergeCell ref="I27:J27"/>
    <mergeCell ref="K27:L27"/>
    <mergeCell ref="M27:N27"/>
    <mergeCell ref="O27:P27"/>
    <mergeCell ref="E26:F26"/>
    <mergeCell ref="G26:H26"/>
    <mergeCell ref="I26:J26"/>
    <mergeCell ref="K26:L26"/>
    <mergeCell ref="M26:N26"/>
    <mergeCell ref="O26:P26"/>
    <mergeCell ref="Q26:R26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6" zoomScale="90" zoomScaleNormal="90" workbookViewId="0">
      <selection activeCell="I31" sqref="I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18.09.2016</v>
      </c>
      <c r="B2" s="19"/>
      <c r="C2" s="19"/>
      <c r="D2" s="1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8.15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57">
        <v>6538</v>
      </c>
      <c r="B4" s="199" t="s">
        <v>108</v>
      </c>
      <c r="C4" s="157">
        <v>5</v>
      </c>
      <c r="D4" s="38" t="s">
        <v>62</v>
      </c>
      <c r="E4" s="202">
        <v>2</v>
      </c>
      <c r="F4" s="203"/>
      <c r="G4" s="202">
        <v>2</v>
      </c>
      <c r="H4" s="203"/>
      <c r="I4" s="202"/>
      <c r="J4" s="203"/>
      <c r="K4" s="202"/>
      <c r="L4" s="203"/>
      <c r="M4" s="202"/>
      <c r="N4" s="203"/>
      <c r="O4" s="202"/>
      <c r="P4" s="203"/>
      <c r="Q4" s="204"/>
      <c r="R4" s="205"/>
      <c r="S4" s="25">
        <f>E4+G4+I4+K4+M4+O4+Q4</f>
        <v>4</v>
      </c>
      <c r="T4" s="25">
        <f>SUM(S4-U4-V4)</f>
        <v>4</v>
      </c>
      <c r="U4" s="28"/>
      <c r="V4" s="28"/>
    </row>
    <row r="5" spans="1:22" x14ac:dyDescent="0.25">
      <c r="A5" s="157">
        <v>6538</v>
      </c>
      <c r="B5" s="199" t="s">
        <v>108</v>
      </c>
      <c r="C5" s="157">
        <v>6</v>
      </c>
      <c r="D5" s="38" t="s">
        <v>62</v>
      </c>
      <c r="E5" s="201">
        <v>2</v>
      </c>
      <c r="F5" s="201"/>
      <c r="G5" s="201">
        <v>2</v>
      </c>
      <c r="H5" s="201"/>
      <c r="I5" s="201"/>
      <c r="J5" s="201"/>
      <c r="K5" s="201"/>
      <c r="L5" s="201"/>
      <c r="M5" s="201"/>
      <c r="N5" s="201"/>
      <c r="O5" s="202"/>
      <c r="P5" s="203"/>
      <c r="Q5" s="204"/>
      <c r="R5" s="205"/>
      <c r="S5" s="25">
        <f t="shared" ref="S5:S24" si="0">E5+G5+I5+K5+M5+O5+Q5</f>
        <v>4</v>
      </c>
      <c r="T5" s="25">
        <f t="shared" ref="T5:T21" si="1">SUM(S5-U5-V5)</f>
        <v>4</v>
      </c>
      <c r="U5" s="28"/>
      <c r="V5" s="28"/>
    </row>
    <row r="6" spans="1:22" x14ac:dyDescent="0.25">
      <c r="A6" s="157">
        <v>6538</v>
      </c>
      <c r="B6" s="199" t="s">
        <v>108</v>
      </c>
      <c r="C6" s="157">
        <v>8</v>
      </c>
      <c r="D6" s="38" t="s">
        <v>62</v>
      </c>
      <c r="E6" s="201">
        <v>1</v>
      </c>
      <c r="F6" s="201"/>
      <c r="G6" s="201">
        <v>2</v>
      </c>
      <c r="H6" s="201"/>
      <c r="I6" s="201"/>
      <c r="J6" s="201"/>
      <c r="K6" s="201"/>
      <c r="L6" s="201"/>
      <c r="M6" s="201"/>
      <c r="N6" s="201"/>
      <c r="O6" s="202"/>
      <c r="P6" s="203"/>
      <c r="Q6" s="204"/>
      <c r="R6" s="205"/>
      <c r="S6" s="25">
        <f t="shared" si="0"/>
        <v>3</v>
      </c>
      <c r="T6" s="25">
        <f t="shared" si="1"/>
        <v>3</v>
      </c>
      <c r="U6" s="28"/>
      <c r="V6" s="28"/>
    </row>
    <row r="7" spans="1:22" x14ac:dyDescent="0.25">
      <c r="A7" s="149">
        <v>6519</v>
      </c>
      <c r="B7" s="199" t="s">
        <v>106</v>
      </c>
      <c r="C7" s="149">
        <v>130</v>
      </c>
      <c r="D7" s="38" t="s">
        <v>86</v>
      </c>
      <c r="E7" s="201"/>
      <c r="F7" s="201"/>
      <c r="G7" s="201">
        <v>1</v>
      </c>
      <c r="H7" s="201"/>
      <c r="I7" s="201"/>
      <c r="J7" s="201"/>
      <c r="K7" s="201"/>
      <c r="L7" s="201"/>
      <c r="M7" s="201"/>
      <c r="N7" s="201"/>
      <c r="O7" s="202"/>
      <c r="P7" s="203"/>
      <c r="Q7" s="204"/>
      <c r="R7" s="205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180">
        <v>6519</v>
      </c>
      <c r="B8" s="199" t="s">
        <v>106</v>
      </c>
      <c r="C8" s="163">
        <v>102</v>
      </c>
      <c r="D8" s="38" t="s">
        <v>86</v>
      </c>
      <c r="E8" s="201"/>
      <c r="F8" s="201"/>
      <c r="G8" s="201">
        <v>1</v>
      </c>
      <c r="H8" s="201"/>
      <c r="I8" s="201"/>
      <c r="J8" s="201"/>
      <c r="K8" s="201"/>
      <c r="L8" s="201"/>
      <c r="M8" s="201"/>
      <c r="N8" s="201"/>
      <c r="O8" s="202"/>
      <c r="P8" s="203"/>
      <c r="Q8" s="204"/>
      <c r="R8" s="205"/>
      <c r="S8" s="25">
        <f t="shared" si="0"/>
        <v>1</v>
      </c>
      <c r="T8" s="25">
        <f t="shared" si="1"/>
        <v>1</v>
      </c>
      <c r="U8" s="28"/>
      <c r="V8" s="28"/>
    </row>
    <row r="9" spans="1:22" x14ac:dyDescent="0.25">
      <c r="A9" s="181">
        <v>6538</v>
      </c>
      <c r="B9" s="199" t="s">
        <v>108</v>
      </c>
      <c r="C9" s="181">
        <v>7</v>
      </c>
      <c r="D9" s="38" t="s">
        <v>62</v>
      </c>
      <c r="E9" s="201"/>
      <c r="F9" s="201"/>
      <c r="G9" s="201"/>
      <c r="H9" s="201"/>
      <c r="I9" s="201">
        <v>8</v>
      </c>
      <c r="J9" s="201"/>
      <c r="K9" s="201">
        <v>8</v>
      </c>
      <c r="L9" s="201"/>
      <c r="M9" s="201">
        <v>8</v>
      </c>
      <c r="N9" s="201"/>
      <c r="O9" s="202"/>
      <c r="P9" s="203"/>
      <c r="Q9" s="204"/>
      <c r="R9" s="205"/>
      <c r="S9" s="25">
        <f t="shared" si="0"/>
        <v>24</v>
      </c>
      <c r="T9" s="25">
        <f t="shared" si="1"/>
        <v>24</v>
      </c>
      <c r="U9" s="28"/>
      <c r="V9" s="28"/>
    </row>
    <row r="10" spans="1:22" x14ac:dyDescent="0.25">
      <c r="A10" s="163"/>
      <c r="B10" s="48"/>
      <c r="C10" s="163"/>
      <c r="D10" s="38"/>
      <c r="E10" s="201"/>
      <c r="F10" s="201"/>
      <c r="G10" s="201"/>
      <c r="H10" s="201"/>
      <c r="I10" s="201"/>
      <c r="J10" s="201"/>
      <c r="K10" s="201"/>
      <c r="L10" s="201"/>
      <c r="M10" s="202"/>
      <c r="N10" s="203"/>
      <c r="O10" s="202"/>
      <c r="P10" s="203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6"/>
      <c r="D11" s="27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4"/>
      <c r="R12" s="20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8"/>
      <c r="C13" s="46"/>
      <c r="D13" s="38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4"/>
      <c r="R13" s="205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4"/>
      <c r="R14" s="20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7"/>
      <c r="B15" s="87"/>
      <c r="C15" s="87"/>
      <c r="D15" s="27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4"/>
      <c r="R15" s="20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4"/>
      <c r="R16" s="20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4"/>
      <c r="R17" s="20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4"/>
      <c r="B18" s="114"/>
      <c r="C18" s="114"/>
      <c r="D18" s="27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2"/>
      <c r="P18" s="203"/>
      <c r="Q18" s="204"/>
      <c r="R18" s="205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77"/>
      <c r="B19" s="177"/>
      <c r="C19" s="177"/>
      <c r="D19" s="27"/>
      <c r="E19" s="202"/>
      <c r="F19" s="203"/>
      <c r="G19" s="201"/>
      <c r="H19" s="201"/>
      <c r="I19" s="202"/>
      <c r="J19" s="203"/>
      <c r="K19" s="202"/>
      <c r="L19" s="203"/>
      <c r="M19" s="202"/>
      <c r="N19" s="203"/>
      <c r="O19" s="202"/>
      <c r="P19" s="203"/>
      <c r="Q19" s="204"/>
      <c r="R19" s="205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86"/>
      <c r="B20" s="186"/>
      <c r="C20" s="186"/>
      <c r="D20" s="38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88"/>
      <c r="P20" s="189"/>
      <c r="Q20" s="190"/>
      <c r="R20" s="191"/>
      <c r="S20" s="25"/>
      <c r="T20" s="25"/>
      <c r="U20" s="28"/>
      <c r="V20" s="28"/>
    </row>
    <row r="21" spans="1:22" x14ac:dyDescent="0.25">
      <c r="A21" s="164">
        <v>3600</v>
      </c>
      <c r="B21" s="164" t="s">
        <v>107</v>
      </c>
      <c r="C21" s="173"/>
      <c r="D21" s="38" t="s">
        <v>80</v>
      </c>
      <c r="E21" s="202">
        <v>2.75</v>
      </c>
      <c r="F21" s="203"/>
      <c r="G21" s="202"/>
      <c r="H21" s="203"/>
      <c r="I21" s="202"/>
      <c r="J21" s="203"/>
      <c r="K21" s="202"/>
      <c r="L21" s="203"/>
      <c r="M21" s="202"/>
      <c r="N21" s="203"/>
      <c r="O21" s="202"/>
      <c r="P21" s="203"/>
      <c r="Q21" s="204"/>
      <c r="R21" s="205"/>
      <c r="S21" s="25">
        <f>E21+G21+I21+K21+M21+O21+Q21</f>
        <v>2.75</v>
      </c>
      <c r="T21" s="25">
        <f t="shared" si="1"/>
        <v>2.75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2"/>
      <c r="F22" s="203"/>
      <c r="G22" s="202"/>
      <c r="H22" s="203"/>
      <c r="I22" s="202"/>
      <c r="J22" s="203"/>
      <c r="K22" s="202"/>
      <c r="L22" s="203"/>
      <c r="M22" s="202"/>
      <c r="N22" s="203"/>
      <c r="O22" s="204"/>
      <c r="P22" s="205"/>
      <c r="Q22" s="204"/>
      <c r="R22" s="205"/>
      <c r="S22" s="25">
        <f t="shared" si="0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202"/>
      <c r="F23" s="203"/>
      <c r="G23" s="202"/>
      <c r="H23" s="203"/>
      <c r="I23" s="202"/>
      <c r="J23" s="203"/>
      <c r="K23" s="202"/>
      <c r="L23" s="203"/>
      <c r="M23" s="202"/>
      <c r="N23" s="203"/>
      <c r="O23" s="204"/>
      <c r="P23" s="205"/>
      <c r="Q23" s="204"/>
      <c r="R23" s="205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6">
        <f>SUM(E4:E23)</f>
        <v>7.75</v>
      </c>
      <c r="F24" s="207"/>
      <c r="G24" s="206">
        <f>SUM(G4:G23)</f>
        <v>8</v>
      </c>
      <c r="H24" s="207"/>
      <c r="I24" s="206">
        <f>SUM(I4:I23)</f>
        <v>8</v>
      </c>
      <c r="J24" s="207"/>
      <c r="K24" s="206">
        <f>SUM(K4:K23)</f>
        <v>8</v>
      </c>
      <c r="L24" s="207"/>
      <c r="M24" s="206">
        <f>SUM(M4:M23)</f>
        <v>8</v>
      </c>
      <c r="N24" s="207"/>
      <c r="O24" s="206">
        <f>SUM(O4:O23)</f>
        <v>0</v>
      </c>
      <c r="P24" s="207"/>
      <c r="Q24" s="206">
        <f>SUM(Q4:Q23)</f>
        <v>0</v>
      </c>
      <c r="R24" s="207"/>
      <c r="S24" s="25">
        <f t="shared" si="0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74"/>
      <c r="L25" s="75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-0.25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39.75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workbookViewId="0">
      <selection activeCell="A20" sqref="A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18.09.2016</v>
      </c>
      <c r="B2" s="56"/>
      <c r="C2" s="56"/>
      <c r="D2" s="56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48"/>
      <c r="B4" s="48"/>
      <c r="C4" s="148"/>
      <c r="D4" s="38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02"/>
      <c r="P4" s="203"/>
      <c r="Q4" s="204"/>
      <c r="R4" s="205"/>
      <c r="S4" s="25">
        <f>E4+G4+I4+K4+M4+O4+Q4</f>
        <v>0</v>
      </c>
      <c r="T4" s="25">
        <f>SUM(S4-U4-V4)</f>
        <v>0</v>
      </c>
      <c r="U4" s="28"/>
      <c r="V4" s="28"/>
    </row>
    <row r="5" spans="1:22" x14ac:dyDescent="0.25">
      <c r="A5" s="174"/>
      <c r="B5" s="48"/>
      <c r="C5" s="174"/>
      <c r="D5" s="38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02"/>
      <c r="P5" s="203"/>
      <c r="Q5" s="204"/>
      <c r="R5" s="205"/>
      <c r="S5" s="25">
        <f t="shared" ref="S5:S21" si="0">E5+G5+I5+K5+M5+O5+Q5</f>
        <v>0</v>
      </c>
      <c r="T5" s="25">
        <f t="shared" ref="T5:T17" si="1">SUM(S5-U5-V5)</f>
        <v>0</v>
      </c>
      <c r="U5" s="28"/>
      <c r="V5" s="28"/>
    </row>
    <row r="6" spans="1:22" x14ac:dyDescent="0.25">
      <c r="A6" s="159"/>
      <c r="B6" s="48"/>
      <c r="C6" s="159"/>
      <c r="D6" s="38"/>
      <c r="E6" s="211"/>
      <c r="F6" s="211"/>
      <c r="G6" s="211"/>
      <c r="H6" s="211"/>
      <c r="I6" s="214"/>
      <c r="J6" s="210"/>
      <c r="K6" s="214"/>
      <c r="L6" s="210"/>
      <c r="M6" s="215"/>
      <c r="N6" s="213"/>
      <c r="O6" s="202"/>
      <c r="P6" s="203"/>
      <c r="Q6" s="204"/>
      <c r="R6" s="20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41"/>
      <c r="B7" s="48"/>
      <c r="C7" s="137"/>
      <c r="D7" s="38"/>
      <c r="E7" s="211"/>
      <c r="F7" s="211"/>
      <c r="G7" s="211"/>
      <c r="H7" s="211"/>
      <c r="I7" s="214"/>
      <c r="J7" s="210"/>
      <c r="K7" s="209"/>
      <c r="L7" s="210"/>
      <c r="M7" s="212"/>
      <c r="N7" s="213"/>
      <c r="O7" s="202"/>
      <c r="P7" s="203"/>
      <c r="Q7" s="204"/>
      <c r="R7" s="205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38"/>
      <c r="B8" s="48"/>
      <c r="C8" s="138"/>
      <c r="D8" s="38"/>
      <c r="E8" s="211"/>
      <c r="F8" s="211"/>
      <c r="G8" s="211"/>
      <c r="H8" s="211"/>
      <c r="I8" s="214"/>
      <c r="J8" s="210"/>
      <c r="K8" s="214"/>
      <c r="L8" s="210"/>
      <c r="M8" s="215"/>
      <c r="N8" s="213"/>
      <c r="O8" s="202"/>
      <c r="P8" s="203"/>
      <c r="Q8" s="204"/>
      <c r="R8" s="205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00"/>
      <c r="B9" s="48"/>
      <c r="C9" s="100"/>
      <c r="D9" s="38"/>
      <c r="E9" s="209"/>
      <c r="F9" s="210"/>
      <c r="G9" s="209"/>
      <c r="H9" s="210"/>
      <c r="I9" s="209"/>
      <c r="J9" s="210"/>
      <c r="K9" s="209"/>
      <c r="L9" s="210"/>
      <c r="M9" s="212"/>
      <c r="N9" s="213"/>
      <c r="O9" s="202"/>
      <c r="P9" s="203"/>
      <c r="Q9" s="204"/>
      <c r="R9" s="20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6"/>
      <c r="D10" s="38"/>
      <c r="E10" s="209"/>
      <c r="F10" s="210"/>
      <c r="G10" s="209"/>
      <c r="H10" s="210"/>
      <c r="I10" s="209"/>
      <c r="J10" s="210"/>
      <c r="K10" s="209"/>
      <c r="L10" s="210"/>
      <c r="M10" s="212"/>
      <c r="N10" s="213"/>
      <c r="O10" s="202"/>
      <c r="P10" s="203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8"/>
      <c r="C11" s="46"/>
      <c r="D11" s="38"/>
      <c r="E11" s="209"/>
      <c r="F11" s="210"/>
      <c r="G11" s="209"/>
      <c r="H11" s="210"/>
      <c r="I11" s="209"/>
      <c r="J11" s="210"/>
      <c r="K11" s="209"/>
      <c r="L11" s="210"/>
      <c r="M11" s="212"/>
      <c r="N11" s="213"/>
      <c r="O11" s="202"/>
      <c r="P11" s="203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209"/>
      <c r="F12" s="210"/>
      <c r="G12" s="209"/>
      <c r="H12" s="210"/>
      <c r="I12" s="209"/>
      <c r="J12" s="210"/>
      <c r="K12" s="209"/>
      <c r="L12" s="210"/>
      <c r="M12" s="212"/>
      <c r="N12" s="213"/>
      <c r="O12" s="202"/>
      <c r="P12" s="203"/>
      <c r="Q12" s="204"/>
      <c r="R12" s="20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209"/>
      <c r="F13" s="210"/>
      <c r="G13" s="209"/>
      <c r="H13" s="210"/>
      <c r="I13" s="209"/>
      <c r="J13" s="210"/>
      <c r="K13" s="209"/>
      <c r="L13" s="210"/>
      <c r="M13" s="212"/>
      <c r="N13" s="213"/>
      <c r="O13" s="202"/>
      <c r="P13" s="203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209"/>
      <c r="F14" s="210"/>
      <c r="G14" s="209"/>
      <c r="H14" s="210"/>
      <c r="I14" s="209"/>
      <c r="J14" s="210"/>
      <c r="K14" s="209"/>
      <c r="L14" s="210"/>
      <c r="M14" s="212"/>
      <c r="N14" s="213"/>
      <c r="O14" s="202"/>
      <c r="P14" s="203"/>
      <c r="Q14" s="204"/>
      <c r="R14" s="20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9"/>
      <c r="F15" s="210"/>
      <c r="G15" s="209"/>
      <c r="H15" s="210"/>
      <c r="I15" s="209"/>
      <c r="J15" s="210"/>
      <c r="K15" s="209"/>
      <c r="L15" s="210"/>
      <c r="M15" s="212"/>
      <c r="N15" s="213"/>
      <c r="O15" s="202"/>
      <c r="P15" s="203"/>
      <c r="Q15" s="204"/>
      <c r="R15" s="20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58"/>
      <c r="B16" s="46"/>
      <c r="C16" s="46"/>
      <c r="D16" s="27"/>
      <c r="E16" s="209"/>
      <c r="F16" s="210"/>
      <c r="G16" s="209"/>
      <c r="H16" s="210"/>
      <c r="I16" s="209"/>
      <c r="J16" s="210"/>
      <c r="K16" s="209"/>
      <c r="L16" s="210"/>
      <c r="M16" s="212"/>
      <c r="N16" s="213"/>
      <c r="O16" s="202"/>
      <c r="P16" s="203"/>
      <c r="Q16" s="204"/>
      <c r="R16" s="20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42"/>
      <c r="B17" s="142"/>
      <c r="C17" s="142"/>
      <c r="D17" s="27"/>
      <c r="E17" s="209"/>
      <c r="F17" s="210"/>
      <c r="G17" s="209"/>
      <c r="H17" s="210"/>
      <c r="I17" s="209"/>
      <c r="J17" s="210"/>
      <c r="K17" s="209"/>
      <c r="L17" s="210"/>
      <c r="M17" s="212"/>
      <c r="N17" s="213"/>
      <c r="O17" s="202"/>
      <c r="P17" s="203"/>
      <c r="Q17" s="204"/>
      <c r="R17" s="205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9">
        <v>8</v>
      </c>
      <c r="F18" s="210"/>
      <c r="G18" s="209">
        <v>8</v>
      </c>
      <c r="H18" s="210"/>
      <c r="I18" s="209">
        <v>8</v>
      </c>
      <c r="J18" s="210"/>
      <c r="K18" s="209">
        <v>8</v>
      </c>
      <c r="L18" s="210"/>
      <c r="M18" s="209">
        <v>8</v>
      </c>
      <c r="N18" s="210"/>
      <c r="O18" s="204"/>
      <c r="P18" s="205"/>
      <c r="Q18" s="204"/>
      <c r="R18" s="205"/>
      <c r="S18" s="25">
        <f t="shared" si="0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2"/>
      <c r="F19" s="203"/>
      <c r="G19" s="202"/>
      <c r="H19" s="203"/>
      <c r="I19" s="202"/>
      <c r="J19" s="203"/>
      <c r="K19" s="202"/>
      <c r="L19" s="203"/>
      <c r="M19" s="202"/>
      <c r="N19" s="203"/>
      <c r="O19" s="204"/>
      <c r="P19" s="205"/>
      <c r="Q19" s="204"/>
      <c r="R19" s="205"/>
      <c r="S19" s="25">
        <f t="shared" si="0"/>
        <v>0</v>
      </c>
      <c r="T19" s="25"/>
      <c r="U19" s="29"/>
      <c r="V19" s="28"/>
    </row>
    <row r="20" spans="1:22" x14ac:dyDescent="0.25">
      <c r="A20" s="23"/>
      <c r="B20" s="23"/>
      <c r="C20" s="23"/>
      <c r="D20" s="23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90"/>
      <c r="P20" s="191"/>
      <c r="Q20" s="190"/>
      <c r="R20" s="191"/>
      <c r="S20" s="25"/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206">
        <f>SUM(E4:E19)</f>
        <v>8</v>
      </c>
      <c r="F21" s="207"/>
      <c r="G21" s="206">
        <f>SUM(G4:G19)</f>
        <v>8</v>
      </c>
      <c r="H21" s="207"/>
      <c r="I21" s="206">
        <f>SUM(I4:I19)</f>
        <v>8</v>
      </c>
      <c r="J21" s="207"/>
      <c r="K21" s="206">
        <f>SUM(K4:K19)</f>
        <v>8</v>
      </c>
      <c r="L21" s="207"/>
      <c r="M21" s="206">
        <f>SUM(M4:M19)</f>
        <v>8</v>
      </c>
      <c r="N21" s="207"/>
      <c r="O21" s="206">
        <f>SUM(O4:O19)</f>
        <v>0</v>
      </c>
      <c r="P21" s="207"/>
      <c r="Q21" s="206">
        <f>SUM(Q4:Q19)</f>
        <v>0</v>
      </c>
      <c r="R21" s="207"/>
      <c r="S21" s="25">
        <f t="shared" si="0"/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54"/>
      <c r="F22" s="55">
        <v>8</v>
      </c>
      <c r="G22" s="54"/>
      <c r="H22" s="55">
        <v>8</v>
      </c>
      <c r="I22" s="54"/>
      <c r="J22" s="55">
        <v>8</v>
      </c>
      <c r="K22" s="54"/>
      <c r="L22" s="55">
        <v>8</v>
      </c>
      <c r="M22" s="154"/>
      <c r="N22" s="155">
        <v>8</v>
      </c>
      <c r="O22" s="54"/>
      <c r="P22" s="55"/>
      <c r="Q22" s="54"/>
      <c r="R22" s="55"/>
      <c r="S22" s="25">
        <f>SUM(E22:R22)</f>
        <v>40</v>
      </c>
      <c r="T22" s="25">
        <f>SUM(T4:T21)</f>
        <v>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156"/>
      <c r="N23" s="156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40">
        <f>SUM(T22)</f>
        <v>0</v>
      </c>
      <c r="I26" s="2">
        <v>3600</v>
      </c>
    </row>
    <row r="27" spans="1:22" x14ac:dyDescent="0.25">
      <c r="A27" s="16" t="s">
        <v>26</v>
      </c>
      <c r="C27" s="40">
        <f>U23</f>
        <v>0</v>
      </c>
      <c r="D27" s="33"/>
      <c r="I27" s="44"/>
    </row>
    <row r="28" spans="1:22" x14ac:dyDescent="0.25">
      <c r="A28" s="16" t="s">
        <v>27</v>
      </c>
      <c r="C28" s="33">
        <f>V23</f>
        <v>0</v>
      </c>
      <c r="I28" s="45"/>
    </row>
    <row r="29" spans="1:22" x14ac:dyDescent="0.25">
      <c r="A29" s="16" t="s">
        <v>28</v>
      </c>
      <c r="C29" s="33">
        <f>S18</f>
        <v>40</v>
      </c>
      <c r="I29" s="40"/>
    </row>
    <row r="30" spans="1:22" x14ac:dyDescent="0.25">
      <c r="A30" s="16" t="s">
        <v>4</v>
      </c>
      <c r="C30" s="33">
        <f>S19</f>
        <v>0</v>
      </c>
    </row>
    <row r="31" spans="1:22" ht="16.5" thickBot="1" x14ac:dyDescent="0.3">
      <c r="A31" s="17" t="s">
        <v>6</v>
      </c>
      <c r="C31" s="39">
        <f>SUM(C26:C30)</f>
        <v>40</v>
      </c>
      <c r="E31" s="17" t="s">
        <v>42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A20" sqref="A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18.09.2016</v>
      </c>
      <c r="B2" s="19"/>
      <c r="C2" s="19"/>
      <c r="D2" s="1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92"/>
      <c r="P3" s="92"/>
      <c r="Q3" s="24"/>
      <c r="R3" s="24"/>
      <c r="S3" s="25"/>
      <c r="T3" s="25"/>
      <c r="U3" s="26"/>
      <c r="V3" s="26"/>
    </row>
    <row r="4" spans="1:22" x14ac:dyDescent="0.25">
      <c r="A4" s="179">
        <v>6519</v>
      </c>
      <c r="B4" s="199" t="s">
        <v>106</v>
      </c>
      <c r="C4" s="179">
        <v>130</v>
      </c>
      <c r="D4" s="38" t="s">
        <v>60</v>
      </c>
      <c r="E4" s="201">
        <v>8</v>
      </c>
      <c r="F4" s="201"/>
      <c r="G4" s="201">
        <v>3</v>
      </c>
      <c r="H4" s="201"/>
      <c r="I4" s="201"/>
      <c r="J4" s="201"/>
      <c r="K4" s="201"/>
      <c r="L4" s="201"/>
      <c r="M4" s="201"/>
      <c r="N4" s="201"/>
      <c r="O4" s="202"/>
      <c r="P4" s="203"/>
      <c r="Q4" s="204"/>
      <c r="R4" s="205"/>
      <c r="S4" s="25">
        <f>E4+G4+I4+K4+M4+O4+Q4</f>
        <v>11</v>
      </c>
      <c r="T4" s="25">
        <f>SUM(S4-U4-V4)</f>
        <v>11</v>
      </c>
      <c r="U4" s="28"/>
      <c r="V4" s="28"/>
    </row>
    <row r="5" spans="1:22" x14ac:dyDescent="0.25">
      <c r="A5" s="176">
        <v>6436</v>
      </c>
      <c r="B5" s="199" t="s">
        <v>109</v>
      </c>
      <c r="C5" s="176">
        <v>142</v>
      </c>
      <c r="D5" s="38" t="s">
        <v>83</v>
      </c>
      <c r="E5" s="201"/>
      <c r="F5" s="201"/>
      <c r="G5" s="201">
        <v>5</v>
      </c>
      <c r="H5" s="201"/>
      <c r="I5" s="201">
        <v>3</v>
      </c>
      <c r="J5" s="201"/>
      <c r="K5" s="216"/>
      <c r="L5" s="203"/>
      <c r="M5" s="202"/>
      <c r="N5" s="203"/>
      <c r="O5" s="202"/>
      <c r="P5" s="203"/>
      <c r="Q5" s="204"/>
      <c r="R5" s="205"/>
      <c r="S5" s="25">
        <f>E5+G5+I5+K5+M5+O5+Q5</f>
        <v>8</v>
      </c>
      <c r="T5" s="25">
        <f>SUM(S5-U5-V5)</f>
        <v>8</v>
      </c>
      <c r="U5" s="28"/>
      <c r="V5" s="28"/>
    </row>
    <row r="6" spans="1:22" x14ac:dyDescent="0.25">
      <c r="A6" s="182">
        <v>6519</v>
      </c>
      <c r="B6" s="199" t="s">
        <v>106</v>
      </c>
      <c r="C6" s="182">
        <v>126</v>
      </c>
      <c r="D6" s="38" t="s">
        <v>60</v>
      </c>
      <c r="E6" s="201"/>
      <c r="F6" s="201"/>
      <c r="G6" s="202"/>
      <c r="H6" s="203"/>
      <c r="I6" s="202">
        <v>4</v>
      </c>
      <c r="J6" s="203"/>
      <c r="K6" s="202">
        <v>7</v>
      </c>
      <c r="L6" s="203"/>
      <c r="M6" s="202"/>
      <c r="N6" s="203"/>
      <c r="O6" s="202"/>
      <c r="P6" s="203"/>
      <c r="Q6" s="204"/>
      <c r="R6" s="205"/>
      <c r="S6" s="25">
        <f>E6+G6+I6+K6+M6+O6+Q6</f>
        <v>11</v>
      </c>
      <c r="T6" s="25">
        <f>SUM(S6-U6-V6)</f>
        <v>11</v>
      </c>
      <c r="U6" s="28"/>
      <c r="V6" s="28"/>
    </row>
    <row r="7" spans="1:22" x14ac:dyDescent="0.25">
      <c r="A7" s="184">
        <v>6519</v>
      </c>
      <c r="B7" s="199" t="s">
        <v>106</v>
      </c>
      <c r="C7" s="184">
        <v>186</v>
      </c>
      <c r="D7" s="38" t="s">
        <v>60</v>
      </c>
      <c r="E7" s="201"/>
      <c r="F7" s="201"/>
      <c r="G7" s="202"/>
      <c r="H7" s="203"/>
      <c r="I7" s="202"/>
      <c r="J7" s="203"/>
      <c r="K7" s="202">
        <v>1</v>
      </c>
      <c r="L7" s="203"/>
      <c r="M7" s="202">
        <v>4</v>
      </c>
      <c r="N7" s="203"/>
      <c r="O7" s="202"/>
      <c r="P7" s="203"/>
      <c r="Q7" s="204"/>
      <c r="R7" s="205"/>
      <c r="S7" s="25">
        <f>E7+G7+I7+K7+M7+O7+Q7</f>
        <v>5</v>
      </c>
      <c r="T7" s="25">
        <f>SUM(S7-U7-V7)</f>
        <v>5</v>
      </c>
      <c r="U7" s="28"/>
      <c r="V7" s="28"/>
    </row>
    <row r="8" spans="1:22" x14ac:dyDescent="0.25">
      <c r="A8" s="179"/>
      <c r="B8" s="48"/>
      <c r="C8" s="179"/>
      <c r="D8" s="38"/>
      <c r="E8" s="201"/>
      <c r="F8" s="201"/>
      <c r="G8" s="202"/>
      <c r="H8" s="203"/>
      <c r="I8" s="202"/>
      <c r="J8" s="203"/>
      <c r="K8" s="202"/>
      <c r="L8" s="203"/>
      <c r="M8" s="202"/>
      <c r="N8" s="203"/>
      <c r="O8" s="202"/>
      <c r="P8" s="203"/>
      <c r="Q8" s="204"/>
      <c r="R8" s="205"/>
      <c r="S8" s="25">
        <f t="shared" ref="S8:S21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2"/>
      <c r="P9" s="203"/>
      <c r="Q9" s="204"/>
      <c r="R9" s="205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4"/>
      <c r="R10" s="20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4"/>
      <c r="R11" s="20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4"/>
      <c r="R12" s="20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4"/>
      <c r="R14" s="205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4"/>
      <c r="R15" s="205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4"/>
      <c r="R16" s="205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>
        <v>3600</v>
      </c>
      <c r="B17" s="46" t="s">
        <v>107</v>
      </c>
      <c r="C17" s="46"/>
      <c r="D17" s="27" t="s">
        <v>92</v>
      </c>
      <c r="E17" s="202"/>
      <c r="F17" s="203"/>
      <c r="G17" s="202"/>
      <c r="H17" s="203"/>
      <c r="I17" s="202">
        <v>1</v>
      </c>
      <c r="J17" s="203"/>
      <c r="K17" s="202"/>
      <c r="L17" s="203"/>
      <c r="M17" s="202">
        <v>1</v>
      </c>
      <c r="N17" s="203"/>
      <c r="O17" s="202"/>
      <c r="P17" s="203"/>
      <c r="Q17" s="204"/>
      <c r="R17" s="205"/>
      <c r="S17" s="25">
        <f t="shared" si="0"/>
        <v>2</v>
      </c>
      <c r="T17" s="25">
        <f t="shared" si="1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2"/>
      <c r="P18" s="203"/>
      <c r="Q18" s="204"/>
      <c r="R18" s="205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2"/>
      <c r="F19" s="203"/>
      <c r="G19" s="202"/>
      <c r="H19" s="203"/>
      <c r="I19" s="202"/>
      <c r="J19" s="203"/>
      <c r="K19" s="202"/>
      <c r="L19" s="203"/>
      <c r="M19" s="202"/>
      <c r="N19" s="203"/>
      <c r="O19" s="202"/>
      <c r="P19" s="203"/>
      <c r="Q19" s="204"/>
      <c r="R19" s="205"/>
      <c r="S19" s="25">
        <f t="shared" si="0"/>
        <v>0</v>
      </c>
      <c r="T19" s="25"/>
      <c r="U19" s="29"/>
      <c r="V19" s="28"/>
    </row>
    <row r="20" spans="1:22" x14ac:dyDescent="0.25">
      <c r="A20" s="23"/>
      <c r="B20" s="23"/>
      <c r="C20" s="23"/>
      <c r="D20" s="23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88"/>
      <c r="P20" s="189"/>
      <c r="Q20" s="190"/>
      <c r="R20" s="191"/>
      <c r="S20" s="25"/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206">
        <f>SUM(E4:E19)</f>
        <v>8</v>
      </c>
      <c r="F21" s="207"/>
      <c r="G21" s="206">
        <f>SUM(G4:G19)</f>
        <v>8</v>
      </c>
      <c r="H21" s="207"/>
      <c r="I21" s="206">
        <f>SUM(I4:I19)</f>
        <v>8</v>
      </c>
      <c r="J21" s="207"/>
      <c r="K21" s="206">
        <f>SUM(K4:K19)</f>
        <v>8</v>
      </c>
      <c r="L21" s="207"/>
      <c r="M21" s="206">
        <f>SUM(M4:M19)</f>
        <v>5</v>
      </c>
      <c r="N21" s="207"/>
      <c r="O21" s="206">
        <f>SUM(O4:O19)</f>
        <v>0</v>
      </c>
      <c r="P21" s="207"/>
      <c r="Q21" s="206">
        <f>SUM(Q4:Q19)</f>
        <v>0</v>
      </c>
      <c r="R21" s="207"/>
      <c r="S21" s="25">
        <f t="shared" si="0"/>
        <v>37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80"/>
      <c r="J22" s="81">
        <v>8</v>
      </c>
      <c r="K22" s="30"/>
      <c r="L22" s="31">
        <v>8</v>
      </c>
      <c r="M22" s="30"/>
      <c r="N22" s="82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37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-3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-3</v>
      </c>
      <c r="T23" s="28"/>
      <c r="U23" s="28">
        <f>SUM(U4:U22)</f>
        <v>0</v>
      </c>
      <c r="V23" s="28">
        <f>SUM(V4:V22)</f>
        <v>0</v>
      </c>
    </row>
    <row r="24" spans="1:22" x14ac:dyDescent="0.25">
      <c r="I24" s="45"/>
      <c r="J24" s="45"/>
      <c r="K24" s="45"/>
      <c r="L24" s="45"/>
      <c r="M24" s="45"/>
      <c r="N24" s="45"/>
    </row>
    <row r="25" spans="1:22" x14ac:dyDescent="0.25">
      <c r="A25" s="2" t="s">
        <v>25</v>
      </c>
      <c r="B25" s="1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1:22" x14ac:dyDescent="0.25">
      <c r="A26" s="16" t="s">
        <v>2</v>
      </c>
      <c r="C26" s="40">
        <f>SUM(T22)</f>
        <v>37</v>
      </c>
      <c r="I26" s="2">
        <v>3600</v>
      </c>
    </row>
    <row r="27" spans="1:22" x14ac:dyDescent="0.25">
      <c r="A27" s="16" t="s">
        <v>26</v>
      </c>
      <c r="C27" s="40">
        <f>U23</f>
        <v>0</v>
      </c>
      <c r="D27" s="33"/>
      <c r="I27" s="44">
        <v>2</v>
      </c>
    </row>
    <row r="28" spans="1:22" x14ac:dyDescent="0.25">
      <c r="A28" s="16" t="s">
        <v>27</v>
      </c>
      <c r="C28" s="33">
        <f>V23</f>
        <v>0</v>
      </c>
      <c r="I28" s="45"/>
    </row>
    <row r="29" spans="1:22" x14ac:dyDescent="0.25">
      <c r="A29" s="16" t="s">
        <v>28</v>
      </c>
      <c r="C29" s="33">
        <f>S18</f>
        <v>0</v>
      </c>
      <c r="I29" s="40"/>
    </row>
    <row r="30" spans="1:22" x14ac:dyDescent="0.25">
      <c r="A30" s="16" t="s">
        <v>4</v>
      </c>
      <c r="C30" s="33">
        <f>S19</f>
        <v>0</v>
      </c>
    </row>
    <row r="31" spans="1:22" ht="16.5" thickBot="1" x14ac:dyDescent="0.3">
      <c r="A31" s="17" t="s">
        <v>6</v>
      </c>
      <c r="C31" s="39">
        <f>SUM(C26:C30)</f>
        <v>37</v>
      </c>
      <c r="E31" s="17" t="s">
        <v>42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1:R21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workbookViewId="0">
      <selection activeCell="A20" sqref="A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18.09.2016</v>
      </c>
      <c r="B2" s="69"/>
      <c r="C2" s="69"/>
      <c r="D2" s="6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107</v>
      </c>
      <c r="C4" s="48"/>
      <c r="D4" s="38" t="s">
        <v>95</v>
      </c>
      <c r="E4" s="201">
        <v>8</v>
      </c>
      <c r="F4" s="201"/>
      <c r="G4" s="201">
        <v>8</v>
      </c>
      <c r="H4" s="201"/>
      <c r="I4" s="201">
        <v>8</v>
      </c>
      <c r="J4" s="201"/>
      <c r="K4" s="201"/>
      <c r="L4" s="201"/>
      <c r="M4" s="201"/>
      <c r="N4" s="201"/>
      <c r="O4" s="202"/>
      <c r="P4" s="203"/>
      <c r="Q4" s="204"/>
      <c r="R4" s="205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6">
        <v>3600</v>
      </c>
      <c r="B5" s="48" t="s">
        <v>107</v>
      </c>
      <c r="C5" s="46"/>
      <c r="D5" s="38" t="s">
        <v>97</v>
      </c>
      <c r="E5" s="202"/>
      <c r="F5" s="203"/>
      <c r="G5" s="202"/>
      <c r="H5" s="203"/>
      <c r="I5" s="202"/>
      <c r="J5" s="203"/>
      <c r="K5" s="202">
        <v>8</v>
      </c>
      <c r="L5" s="203"/>
      <c r="M5" s="202"/>
      <c r="N5" s="203"/>
      <c r="O5" s="202"/>
      <c r="P5" s="203"/>
      <c r="Q5" s="204"/>
      <c r="R5" s="205"/>
      <c r="S5" s="25">
        <f t="shared" ref="S5:S21" si="1">E5+G5+I5+K5+M5+O5+Q5</f>
        <v>8</v>
      </c>
      <c r="T5" s="25">
        <f t="shared" si="0"/>
        <v>8</v>
      </c>
      <c r="U5" s="28"/>
      <c r="V5" s="28"/>
    </row>
    <row r="6" spans="1:22" x14ac:dyDescent="0.25">
      <c r="A6" s="46"/>
      <c r="B6" s="48"/>
      <c r="C6" s="46"/>
      <c r="D6" s="38" t="s">
        <v>96</v>
      </c>
      <c r="E6" s="202"/>
      <c r="F6" s="203"/>
      <c r="G6" s="202"/>
      <c r="H6" s="203"/>
      <c r="I6" s="202"/>
      <c r="J6" s="203"/>
      <c r="K6" s="202"/>
      <c r="L6" s="203"/>
      <c r="M6" s="202"/>
      <c r="N6" s="203"/>
      <c r="O6" s="202"/>
      <c r="P6" s="203"/>
      <c r="Q6" s="204"/>
      <c r="R6" s="20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84">
        <v>3600</v>
      </c>
      <c r="B7" s="48" t="s">
        <v>107</v>
      </c>
      <c r="C7" s="184"/>
      <c r="D7" s="38" t="s">
        <v>98</v>
      </c>
      <c r="E7" s="202"/>
      <c r="F7" s="203"/>
      <c r="G7" s="202"/>
      <c r="H7" s="203"/>
      <c r="I7" s="202"/>
      <c r="J7" s="203"/>
      <c r="K7" s="202"/>
      <c r="L7" s="203"/>
      <c r="M7" s="202">
        <v>10</v>
      </c>
      <c r="N7" s="203"/>
      <c r="O7" s="202"/>
      <c r="P7" s="203"/>
      <c r="Q7" s="204"/>
      <c r="R7" s="205"/>
      <c r="S7" s="25">
        <f t="shared" si="1"/>
        <v>10</v>
      </c>
      <c r="T7" s="25">
        <f t="shared" si="0"/>
        <v>8</v>
      </c>
      <c r="U7" s="28">
        <v>2</v>
      </c>
      <c r="V7" s="28"/>
    </row>
    <row r="8" spans="1:22" x14ac:dyDescent="0.25">
      <c r="A8" s="46"/>
      <c r="B8" s="46"/>
      <c r="C8" s="47"/>
      <c r="D8" s="38"/>
      <c r="E8" s="202"/>
      <c r="F8" s="203"/>
      <c r="G8" s="202"/>
      <c r="H8" s="203"/>
      <c r="I8" s="202"/>
      <c r="J8" s="203"/>
      <c r="K8" s="202"/>
      <c r="L8" s="203"/>
      <c r="M8" s="202"/>
      <c r="N8" s="203"/>
      <c r="O8" s="202"/>
      <c r="P8" s="203"/>
      <c r="Q8" s="204"/>
      <c r="R8" s="2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2"/>
      <c r="P9" s="203"/>
      <c r="Q9" s="204"/>
      <c r="R9" s="2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4"/>
      <c r="R14" s="2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202"/>
      <c r="F16" s="203"/>
      <c r="G16" s="202"/>
      <c r="H16" s="203"/>
      <c r="I16" s="202"/>
      <c r="J16" s="203"/>
      <c r="K16" s="202"/>
      <c r="L16" s="203"/>
      <c r="M16" s="202"/>
      <c r="N16" s="203"/>
      <c r="O16" s="202"/>
      <c r="P16" s="203"/>
      <c r="Q16" s="204"/>
      <c r="R16" s="2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27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4"/>
      <c r="R17" s="20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4"/>
      <c r="P18" s="205"/>
      <c r="Q18" s="204"/>
      <c r="R18" s="2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2"/>
      <c r="F19" s="203"/>
      <c r="G19" s="202"/>
      <c r="H19" s="203"/>
      <c r="I19" s="202"/>
      <c r="J19" s="203"/>
      <c r="K19" s="202"/>
      <c r="L19" s="203"/>
      <c r="M19" s="202"/>
      <c r="N19" s="203"/>
      <c r="O19" s="204"/>
      <c r="P19" s="205"/>
      <c r="Q19" s="204"/>
      <c r="R19" s="205"/>
      <c r="S19" s="25">
        <f t="shared" si="1"/>
        <v>0</v>
      </c>
      <c r="T19" s="25"/>
      <c r="U19" s="29"/>
      <c r="V19" s="28"/>
    </row>
    <row r="20" spans="1:22" x14ac:dyDescent="0.25">
      <c r="A20" s="23"/>
      <c r="B20" s="23"/>
      <c r="C20" s="23"/>
      <c r="D20" s="23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90"/>
      <c r="P20" s="191"/>
      <c r="Q20" s="190"/>
      <c r="R20" s="191"/>
      <c r="S20" s="25"/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206">
        <f>SUM(E4:E19)</f>
        <v>8</v>
      </c>
      <c r="F21" s="207"/>
      <c r="G21" s="206">
        <f>SUM(G4:G19)</f>
        <v>8</v>
      </c>
      <c r="H21" s="207"/>
      <c r="I21" s="206">
        <f>SUM(I4:I19)</f>
        <v>8</v>
      </c>
      <c r="J21" s="207"/>
      <c r="K21" s="206">
        <f>SUM(K4:K19)</f>
        <v>8</v>
      </c>
      <c r="L21" s="207"/>
      <c r="M21" s="206">
        <f>SUM(M4:M19)</f>
        <v>10</v>
      </c>
      <c r="N21" s="207"/>
      <c r="O21" s="206">
        <f>SUM(O4:O19)</f>
        <v>0</v>
      </c>
      <c r="P21" s="207"/>
      <c r="Q21" s="206">
        <f>SUM(Q4:Q19)</f>
        <v>0</v>
      </c>
      <c r="R21" s="207"/>
      <c r="S21" s="25">
        <f t="shared" si="1"/>
        <v>42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67"/>
      <c r="F22" s="68">
        <v>8</v>
      </c>
      <c r="G22" s="67"/>
      <c r="H22" s="68">
        <v>8</v>
      </c>
      <c r="I22" s="67"/>
      <c r="J22" s="68">
        <v>8</v>
      </c>
      <c r="K22" s="67"/>
      <c r="L22" s="68">
        <v>8</v>
      </c>
      <c r="M22" s="71"/>
      <c r="N22" s="72">
        <v>8</v>
      </c>
      <c r="O22" s="67"/>
      <c r="P22" s="68"/>
      <c r="Q22" s="67"/>
      <c r="R22" s="68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2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2</v>
      </c>
      <c r="T23" s="28"/>
      <c r="U23" s="28">
        <f>SUM(U4:U22)</f>
        <v>2</v>
      </c>
      <c r="V23" s="28">
        <f>SUM(V4:V22)</f>
        <v>0</v>
      </c>
    </row>
    <row r="24" spans="1:22" x14ac:dyDescent="0.25">
      <c r="K24" s="45"/>
      <c r="L24" s="45"/>
      <c r="M24" s="45"/>
      <c r="N24" s="45"/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40">
        <f>SUM(T22)</f>
        <v>40</v>
      </c>
      <c r="I26" s="2">
        <v>3600</v>
      </c>
    </row>
    <row r="27" spans="1:22" x14ac:dyDescent="0.25">
      <c r="A27" s="16" t="s">
        <v>26</v>
      </c>
      <c r="C27" s="40">
        <f>U23</f>
        <v>2</v>
      </c>
      <c r="D27" s="33"/>
      <c r="I27" s="44">
        <v>42</v>
      </c>
    </row>
    <row r="28" spans="1:22" x14ac:dyDescent="0.25">
      <c r="A28" s="16" t="s">
        <v>27</v>
      </c>
      <c r="C28" s="33">
        <f>V23</f>
        <v>0</v>
      </c>
      <c r="I28" s="45"/>
    </row>
    <row r="29" spans="1:22" x14ac:dyDescent="0.25">
      <c r="A29" s="16" t="s">
        <v>28</v>
      </c>
      <c r="C29" s="33">
        <f>S18</f>
        <v>0</v>
      </c>
      <c r="I29" s="40"/>
    </row>
    <row r="30" spans="1:22" x14ac:dyDescent="0.25">
      <c r="A30" s="16" t="s">
        <v>4</v>
      </c>
      <c r="C30" s="33">
        <f>S19</f>
        <v>0</v>
      </c>
    </row>
    <row r="31" spans="1:22" ht="16.5" thickBot="1" x14ac:dyDescent="0.3">
      <c r="A31" s="17" t="s">
        <v>6</v>
      </c>
      <c r="C31" s="39">
        <f>SUM(C26:C30)</f>
        <v>42</v>
      </c>
      <c r="E31" s="17" t="s">
        <v>42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26">
    <mergeCell ref="Q19:R19"/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A20" sqref="A2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18.09.2016</v>
      </c>
      <c r="B2" s="19"/>
      <c r="C2" s="19"/>
      <c r="D2" s="19"/>
      <c r="E2" s="200" t="s">
        <v>15</v>
      </c>
      <c r="F2" s="200"/>
      <c r="G2" s="200" t="s">
        <v>16</v>
      </c>
      <c r="H2" s="200"/>
      <c r="I2" s="200" t="s">
        <v>17</v>
      </c>
      <c r="J2" s="200"/>
      <c r="K2" s="200" t="s">
        <v>18</v>
      </c>
      <c r="L2" s="200"/>
      <c r="M2" s="200" t="s">
        <v>19</v>
      </c>
      <c r="N2" s="200"/>
      <c r="O2" s="200" t="s">
        <v>20</v>
      </c>
      <c r="P2" s="200"/>
      <c r="Q2" s="200" t="s">
        <v>21</v>
      </c>
      <c r="R2" s="20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8.4499999999999993</v>
      </c>
      <c r="H3" s="64">
        <v>16.3</v>
      </c>
      <c r="I3" s="64">
        <v>8</v>
      </c>
      <c r="J3" s="64">
        <v>16.3</v>
      </c>
      <c r="K3" s="64">
        <v>8.4499999999999993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6">
        <v>6519</v>
      </c>
      <c r="B4" s="199" t="s">
        <v>106</v>
      </c>
      <c r="C4" s="166" t="s">
        <v>75</v>
      </c>
      <c r="D4" s="38" t="s">
        <v>72</v>
      </c>
      <c r="E4" s="201"/>
      <c r="F4" s="201"/>
      <c r="G4" s="201">
        <v>7.25</v>
      </c>
      <c r="H4" s="201"/>
      <c r="I4" s="201">
        <v>8</v>
      </c>
      <c r="J4" s="201"/>
      <c r="K4" s="201">
        <v>7.25</v>
      </c>
      <c r="L4" s="201"/>
      <c r="M4" s="201">
        <v>8</v>
      </c>
      <c r="N4" s="201"/>
      <c r="O4" s="202"/>
      <c r="P4" s="203"/>
      <c r="Q4" s="204"/>
      <c r="R4" s="205"/>
      <c r="S4" s="25">
        <f>E4+G4+I4+K4+M4+O4+Q4</f>
        <v>30.5</v>
      </c>
      <c r="T4" s="25">
        <f t="shared" ref="T4:T17" si="0">SUM(S4-U4-V4)</f>
        <v>30.5</v>
      </c>
      <c r="U4" s="28"/>
      <c r="V4" s="28"/>
    </row>
    <row r="5" spans="1:22" x14ac:dyDescent="0.25">
      <c r="A5" s="161">
        <v>6519</v>
      </c>
      <c r="B5" s="199" t="s">
        <v>106</v>
      </c>
      <c r="C5" s="161">
        <v>152</v>
      </c>
      <c r="D5" s="38" t="s">
        <v>84</v>
      </c>
      <c r="E5" s="201">
        <v>4</v>
      </c>
      <c r="F5" s="201"/>
      <c r="G5" s="201"/>
      <c r="H5" s="201"/>
      <c r="I5" s="201"/>
      <c r="J5" s="201"/>
      <c r="K5" s="201"/>
      <c r="L5" s="201"/>
      <c r="M5" s="201"/>
      <c r="N5" s="201"/>
      <c r="O5" s="202"/>
      <c r="P5" s="203"/>
      <c r="Q5" s="204"/>
      <c r="R5" s="205"/>
      <c r="S5" s="25">
        <f t="shared" ref="S5:S21" si="1">E5+G5+I5+K5+M5+O5+Q5</f>
        <v>4</v>
      </c>
      <c r="T5" s="25">
        <f t="shared" si="0"/>
        <v>4</v>
      </c>
      <c r="U5" s="28"/>
      <c r="V5" s="28"/>
    </row>
    <row r="6" spans="1:22" x14ac:dyDescent="0.25">
      <c r="A6" s="179">
        <v>6519</v>
      </c>
      <c r="B6" s="199" t="s">
        <v>106</v>
      </c>
      <c r="C6" s="123">
        <v>54</v>
      </c>
      <c r="D6" s="38" t="s">
        <v>84</v>
      </c>
      <c r="E6" s="201">
        <v>4</v>
      </c>
      <c r="F6" s="201"/>
      <c r="G6" s="201"/>
      <c r="H6" s="201"/>
      <c r="I6" s="201"/>
      <c r="J6" s="201"/>
      <c r="K6" s="202"/>
      <c r="L6" s="203"/>
      <c r="M6" s="202"/>
      <c r="N6" s="203"/>
      <c r="O6" s="202"/>
      <c r="P6" s="203"/>
      <c r="Q6" s="204"/>
      <c r="R6" s="205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150"/>
      <c r="B7" s="48"/>
      <c r="C7" s="150"/>
      <c r="D7" s="38"/>
      <c r="E7" s="201"/>
      <c r="F7" s="201"/>
      <c r="G7" s="201"/>
      <c r="H7" s="201"/>
      <c r="I7" s="201"/>
      <c r="J7" s="201"/>
      <c r="K7" s="202"/>
      <c r="L7" s="203"/>
      <c r="M7" s="202"/>
      <c r="N7" s="203"/>
      <c r="O7" s="202"/>
      <c r="P7" s="203"/>
      <c r="Q7" s="204"/>
      <c r="R7" s="20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2"/>
      <c r="B8" s="48"/>
      <c r="C8" s="152"/>
      <c r="D8" s="38"/>
      <c r="E8" s="201"/>
      <c r="F8" s="201"/>
      <c r="G8" s="201"/>
      <c r="H8" s="201"/>
      <c r="I8" s="216"/>
      <c r="J8" s="203"/>
      <c r="K8" s="202"/>
      <c r="L8" s="203"/>
      <c r="M8" s="202"/>
      <c r="N8" s="203"/>
      <c r="O8" s="202"/>
      <c r="P8" s="203"/>
      <c r="Q8" s="204"/>
      <c r="R8" s="2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4"/>
      <c r="B9" s="48"/>
      <c r="C9" s="134"/>
      <c r="D9" s="38"/>
      <c r="E9" s="202"/>
      <c r="F9" s="203"/>
      <c r="G9" s="202"/>
      <c r="H9" s="203"/>
      <c r="I9" s="202"/>
      <c r="J9" s="203"/>
      <c r="K9" s="202"/>
      <c r="L9" s="203"/>
      <c r="M9" s="202"/>
      <c r="N9" s="203"/>
      <c r="O9" s="202"/>
      <c r="P9" s="203"/>
      <c r="Q9" s="204"/>
      <c r="R9" s="2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3"/>
      <c r="B10" s="48"/>
      <c r="C10" s="113"/>
      <c r="D10" s="38"/>
      <c r="E10" s="202"/>
      <c r="F10" s="203"/>
      <c r="G10" s="202"/>
      <c r="H10" s="203"/>
      <c r="I10" s="202"/>
      <c r="J10" s="203"/>
      <c r="K10" s="202"/>
      <c r="L10" s="203"/>
      <c r="M10" s="202"/>
      <c r="N10" s="203"/>
      <c r="O10" s="202"/>
      <c r="P10" s="203"/>
      <c r="Q10" s="204"/>
      <c r="R10" s="2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3"/>
      <c r="B11" s="48"/>
      <c r="C11" s="113"/>
      <c r="D11" s="38"/>
      <c r="E11" s="202"/>
      <c r="F11" s="203"/>
      <c r="G11" s="202"/>
      <c r="H11" s="203"/>
      <c r="I11" s="202"/>
      <c r="J11" s="203"/>
      <c r="K11" s="202"/>
      <c r="L11" s="203"/>
      <c r="M11" s="202"/>
      <c r="N11" s="203"/>
      <c r="O11" s="202"/>
      <c r="P11" s="203"/>
      <c r="Q11" s="204"/>
      <c r="R11" s="2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3"/>
      <c r="B12" s="48"/>
      <c r="C12" s="113"/>
      <c r="D12" s="38"/>
      <c r="E12" s="202"/>
      <c r="F12" s="203"/>
      <c r="G12" s="202"/>
      <c r="H12" s="203"/>
      <c r="I12" s="202"/>
      <c r="J12" s="203"/>
      <c r="K12" s="202"/>
      <c r="L12" s="203"/>
      <c r="M12" s="202"/>
      <c r="N12" s="203"/>
      <c r="O12" s="202"/>
      <c r="P12" s="203"/>
      <c r="Q12" s="204"/>
      <c r="R12" s="2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202"/>
      <c r="F13" s="203"/>
      <c r="G13" s="202"/>
      <c r="H13" s="203"/>
      <c r="I13" s="202"/>
      <c r="J13" s="203"/>
      <c r="K13" s="202"/>
      <c r="L13" s="203"/>
      <c r="M13" s="202"/>
      <c r="N13" s="203"/>
      <c r="O13" s="202"/>
      <c r="P13" s="203"/>
      <c r="Q13" s="204"/>
      <c r="R13" s="2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2"/>
      <c r="F14" s="203"/>
      <c r="G14" s="202"/>
      <c r="H14" s="203"/>
      <c r="I14" s="202"/>
      <c r="J14" s="203"/>
      <c r="K14" s="202"/>
      <c r="L14" s="203"/>
      <c r="M14" s="202"/>
      <c r="N14" s="203"/>
      <c r="O14" s="202"/>
      <c r="P14" s="203"/>
      <c r="Q14" s="204"/>
      <c r="R14" s="2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4"/>
      <c r="R15" s="2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201"/>
      <c r="F16" s="201"/>
      <c r="G16" s="201"/>
      <c r="H16" s="201"/>
      <c r="I16" s="216"/>
      <c r="J16" s="203"/>
      <c r="K16" s="202"/>
      <c r="L16" s="203"/>
      <c r="M16" s="202"/>
      <c r="N16" s="203"/>
      <c r="O16" s="202"/>
      <c r="P16" s="203"/>
      <c r="Q16" s="204"/>
      <c r="R16" s="2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5"/>
      <c r="B17" s="115"/>
      <c r="C17" s="115"/>
      <c r="D17" s="38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4"/>
      <c r="R17" s="20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2"/>
      <c r="F18" s="203"/>
      <c r="G18" s="202"/>
      <c r="H18" s="203"/>
      <c r="I18" s="202"/>
      <c r="J18" s="203"/>
      <c r="K18" s="202"/>
      <c r="L18" s="203"/>
      <c r="M18" s="202"/>
      <c r="N18" s="203"/>
      <c r="O18" s="204"/>
      <c r="P18" s="205"/>
      <c r="Q18" s="204"/>
      <c r="R18" s="2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2"/>
      <c r="F19" s="203"/>
      <c r="G19" s="202"/>
      <c r="H19" s="203"/>
      <c r="I19" s="202"/>
      <c r="J19" s="203"/>
      <c r="K19" s="202"/>
      <c r="L19" s="203"/>
      <c r="M19" s="202"/>
      <c r="N19" s="203"/>
      <c r="O19" s="204"/>
      <c r="P19" s="205"/>
      <c r="Q19" s="204"/>
      <c r="R19" s="205"/>
      <c r="S19" s="25">
        <f t="shared" si="1"/>
        <v>0</v>
      </c>
      <c r="T19" s="25"/>
      <c r="U19" s="29"/>
      <c r="V19" s="28"/>
    </row>
    <row r="20" spans="1:22" x14ac:dyDescent="0.25">
      <c r="A20" s="23"/>
      <c r="B20" s="23"/>
      <c r="C20" s="23"/>
      <c r="D20" s="23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90"/>
      <c r="P20" s="191"/>
      <c r="Q20" s="190"/>
      <c r="R20" s="191"/>
      <c r="S20" s="25"/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206">
        <f>SUM(E4:E19)</f>
        <v>8</v>
      </c>
      <c r="F21" s="207"/>
      <c r="G21" s="206">
        <f>SUM(G4:G19)</f>
        <v>7.25</v>
      </c>
      <c r="H21" s="207"/>
      <c r="I21" s="206">
        <f>SUM(I4:I19)</f>
        <v>8</v>
      </c>
      <c r="J21" s="207"/>
      <c r="K21" s="206">
        <f>SUM(K4:K19)</f>
        <v>7.25</v>
      </c>
      <c r="L21" s="207"/>
      <c r="M21" s="206">
        <f>SUM(M4:M19)</f>
        <v>8</v>
      </c>
      <c r="N21" s="207"/>
      <c r="O21" s="206">
        <f>SUM(O4:O19)</f>
        <v>0</v>
      </c>
      <c r="P21" s="207"/>
      <c r="Q21" s="206">
        <f>SUM(Q4:Q19)</f>
        <v>0</v>
      </c>
      <c r="R21" s="207"/>
      <c r="S21" s="25">
        <f t="shared" si="1"/>
        <v>38.5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38.5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-0.75</v>
      </c>
      <c r="I23" s="32"/>
      <c r="J23" s="32">
        <f>SUM(I21)-J22</f>
        <v>0</v>
      </c>
      <c r="K23" s="32"/>
      <c r="L23" s="32">
        <f>SUM(K21)-L22</f>
        <v>-0.75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-1.5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40">
        <f>SUM(T22)</f>
        <v>38.5</v>
      </c>
      <c r="I26" s="2">
        <v>3600</v>
      </c>
    </row>
    <row r="27" spans="1:22" x14ac:dyDescent="0.25">
      <c r="A27" s="16" t="s">
        <v>26</v>
      </c>
      <c r="C27" s="40">
        <f>U23</f>
        <v>0</v>
      </c>
      <c r="D27" s="33"/>
      <c r="I27" s="44"/>
    </row>
    <row r="28" spans="1:22" x14ac:dyDescent="0.25">
      <c r="A28" s="16" t="s">
        <v>27</v>
      </c>
      <c r="C28" s="33">
        <f>V23</f>
        <v>0</v>
      </c>
      <c r="I28" s="45"/>
    </row>
    <row r="29" spans="1:22" x14ac:dyDescent="0.25">
      <c r="A29" s="16" t="s">
        <v>28</v>
      </c>
      <c r="C29" s="33">
        <f>S18</f>
        <v>0</v>
      </c>
      <c r="I29" s="40"/>
    </row>
    <row r="30" spans="1:22" x14ac:dyDescent="0.25">
      <c r="A30" s="16" t="s">
        <v>4</v>
      </c>
      <c r="C30" s="33">
        <f>S19</f>
        <v>0</v>
      </c>
    </row>
    <row r="31" spans="1:22" ht="16.5" thickBot="1" x14ac:dyDescent="0.3">
      <c r="A31" s="17" t="s">
        <v>6</v>
      </c>
      <c r="C31" s="39">
        <f>SUM(C26:C30)</f>
        <v>38.5</v>
      </c>
      <c r="E31" s="17" t="s">
        <v>42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1:R21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G.Ward</vt:lpstr>
      <vt:lpstr>J.Ward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2016-09-19T14:26:42Z</cp:lastPrinted>
  <dcterms:created xsi:type="dcterms:W3CDTF">2010-01-14T13:00:57Z</dcterms:created>
  <dcterms:modified xsi:type="dcterms:W3CDTF">2017-05-22T14:27:55Z</dcterms:modified>
</cp:coreProperties>
</file>