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 activeTab="1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1" l="1"/>
  <c r="C23" i="1"/>
  <c r="B23" i="1"/>
  <c r="S8" i="38" l="1"/>
  <c r="T8" i="38" s="1"/>
  <c r="S13" i="5" l="1"/>
  <c r="T13" i="5" s="1"/>
  <c r="S15" i="5" l="1"/>
  <c r="T15" i="5" s="1"/>
  <c r="S14" i="5"/>
  <c r="T14" i="5" s="1"/>
  <c r="A2" i="5" l="1"/>
  <c r="M27" i="5" l="1"/>
  <c r="N29" i="5" s="1"/>
  <c r="K27" i="5"/>
  <c r="I27" i="5"/>
  <c r="J29" i="5" s="1"/>
  <c r="G27" i="5"/>
  <c r="E27" i="5"/>
  <c r="V29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S20" i="5"/>
  <c r="T20" i="5" s="1"/>
  <c r="S21" i="5"/>
  <c r="T21" i="5" s="1"/>
  <c r="S22" i="5"/>
  <c r="T22" i="5" s="1"/>
  <c r="S23" i="5"/>
  <c r="T23" i="5" s="1"/>
  <c r="S24" i="5"/>
  <c r="T24" i="5" s="1"/>
  <c r="S25" i="5"/>
  <c r="S26" i="5"/>
  <c r="U29" i="5"/>
  <c r="S28" i="5"/>
  <c r="T19" i="5" l="1"/>
  <c r="T28" i="5" s="1"/>
  <c r="S27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3" i="5"/>
  <c r="C22" i="1" s="1"/>
  <c r="C34" i="5"/>
  <c r="D22" i="1" s="1"/>
  <c r="H29" i="5"/>
  <c r="L29" i="5"/>
  <c r="O27" i="5"/>
  <c r="P29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5" i="5"/>
  <c r="E22" i="1" s="1"/>
  <c r="C36" i="5"/>
  <c r="Q27" i="5"/>
  <c r="R29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7" i="32"/>
  <c r="K9" i="1"/>
  <c r="C32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7" i="5"/>
  <c r="G37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<sst xmlns="http://schemas.openxmlformats.org/spreadsheetml/2006/main" count="957" uniqueCount="125">
  <si>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</si>
  <si>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</si>
  <si>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</si>
  <si>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</si>
  <si>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</si>
  <si>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</si>
  <si>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</si>
  <si>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</si>
  <si>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</si>
  <si>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</si>
  <si>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</si>
  <si>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</si>
  <si>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</si>
  <si>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</si>
  <si>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</si>
  <si>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</si>
  <si>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</si>
  <si>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</si>
  <si>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</si>
  <si>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</si>
  <si>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</si>
  <si>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</si>
  <si>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</si>
  <si>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</si>
  <si>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</si>
  <si>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</si>
  <si>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</si>
  <si>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</si>
  <si>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</si>
  <si>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</si>
  <si>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</si>
  <si>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</si>
  <si>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</si>
  <si>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</si>
  <si>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</si>
  <si>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</si>
  <si>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</si>
  <si>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</si>
  <si>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</si>
  <si>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</si>
  <si>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</si>
  <si>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</si>
  <si>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</si>
  <si>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</si>
  <si>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</si>
  <si>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</si>
  <si>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</si>
  <si>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</si>
  <si>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</si>
  <si>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</si>
  <si>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</si>
  <si>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</si>
  <si>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</si>
  <si>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</si>
  <si>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</si>
  <si>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</si>
  <si>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</si>
  <si>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</si>
  <si>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</si>
  <si>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</si>
  <si>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</si>
  <si>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</si>
  <si>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</si>
  <si>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</si>
  <si>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</si>
  <si>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</si>
  <si>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</si>
  <si>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</si>
  <si>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</si>
  <si>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</si>
  <si>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labouring</t>
  </si>
  <si>
    <t>maintenance re saw</t>
  </si>
  <si>
    <t>extraction / silo</t>
  </si>
  <si>
    <t>frames</t>
  </si>
  <si>
    <t>booking up 6648</t>
  </si>
  <si>
    <t>check tools</t>
  </si>
  <si>
    <t>5to6</t>
  </si>
  <si>
    <t>7to8</t>
  </si>
  <si>
    <t>6519smx</t>
  </si>
  <si>
    <t>unit</t>
  </si>
  <si>
    <t>10to11</t>
  </si>
  <si>
    <t>12to13</t>
  </si>
  <si>
    <t>seating</t>
  </si>
  <si>
    <t>16to17</t>
  </si>
  <si>
    <t>9to10</t>
  </si>
  <si>
    <t>desk</t>
  </si>
  <si>
    <t>architraves</t>
  </si>
  <si>
    <t>18to19</t>
  </si>
  <si>
    <t>moving materials</t>
  </si>
  <si>
    <t>20to21</t>
  </si>
  <si>
    <t>wall battons</t>
  </si>
  <si>
    <t>W/E 19.03.17</t>
  </si>
  <si>
    <t>sort architraves</t>
  </si>
  <si>
    <t>wrap panels 6589</t>
  </si>
  <si>
    <t>waitor station</t>
  </si>
  <si>
    <t>sick</t>
  </si>
  <si>
    <t>fork lift</t>
  </si>
  <si>
    <t>26to27</t>
  </si>
  <si>
    <t>panels</t>
  </si>
  <si>
    <t>2a</t>
  </si>
  <si>
    <t>delivery 6519</t>
  </si>
  <si>
    <t>make tea</t>
  </si>
  <si>
    <t>fcu unit</t>
  </si>
  <si>
    <t>pick up van</t>
  </si>
  <si>
    <t>cill</t>
  </si>
  <si>
    <t>booking up 6598</t>
  </si>
  <si>
    <t>loading</t>
  </si>
  <si>
    <t>from storage stairways 6538</t>
  </si>
  <si>
    <t>from storage stairways 6520</t>
  </si>
  <si>
    <t>29to30</t>
  </si>
  <si>
    <t>units into storage 6538</t>
  </si>
  <si>
    <t>waiter station</t>
  </si>
  <si>
    <t>tidy area</t>
  </si>
  <si>
    <t>frame</t>
  </si>
  <si>
    <t>BAIL01</t>
  </si>
  <si>
    <t>USEM01</t>
  </si>
  <si>
    <t>OFFI01</t>
  </si>
  <si>
    <t>CENT01</t>
  </si>
  <si>
    <t>PAUL01</t>
  </si>
  <si>
    <t>CHAT03</t>
  </si>
  <si>
    <t>LORD01</t>
  </si>
  <si>
    <t>OFFI10</t>
  </si>
  <si>
    <t>LILL03</t>
  </si>
  <si>
    <t>WEST10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</si>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</sst>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2" fillId="8" borderId="2" xfId="0" applyNumberFormat="1" applyFont="1" applyFill="1" applyBorder="1" applyAlignment="1">
      <alignment horizontal="center"/>
    </xf>
    <xf numFmtId="2" fontId="12" fillId="8" borderId="4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12" fillId="8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ht="17.25" customHeight="1" x14ac:dyDescent="0.25">
      <c r="A6" s="8" t="s">
        <v>56</v>
      </c>
      <c r="B6" s="9">
        <f>SUM(Buckingham!C29)</f>
        <v>39.5</v>
      </c>
      <c r="C6" s="9">
        <f>SUM(Buckingham!C30)</f>
        <v>8.75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48.25</v>
      </c>
      <c r="H6" s="61">
        <f>SUM(Buckingham!C35)</f>
        <v>0</v>
      </c>
      <c r="I6" s="61">
        <f>SUM(Buckingham!C36)</f>
        <v>0</v>
      </c>
      <c r="K6" s="43">
        <f>SUM(Buckingham!I30)</f>
        <v>3.75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10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50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10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50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11.5</v>
      </c>
      <c r="D9" s="9">
        <f>SUM(Drinkwater!C30)</f>
        <v>4.25</v>
      </c>
      <c r="E9" s="9">
        <f>SUM(Drinkwater!C31)</f>
        <v>0</v>
      </c>
      <c r="F9" s="9">
        <f>SUM(Drinkwater!C32)</f>
        <v>0</v>
      </c>
      <c r="G9" s="10">
        <f t="shared" si="0"/>
        <v>55.75</v>
      </c>
      <c r="H9" s="11">
        <f>SUM(Drinkwater!C34)</f>
        <v>0</v>
      </c>
      <c r="I9" s="11">
        <f>SUM(Drinkwater!C35)</f>
        <v>0</v>
      </c>
      <c r="K9" s="43">
        <f>SUM(Drinkwater!I29)</f>
        <v>3.25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11.5</v>
      </c>
      <c r="D10" s="9">
        <f>SUM(Hammond!C27)</f>
        <v>4.5</v>
      </c>
      <c r="E10" s="9">
        <f>SUM(Hammond!C28)</f>
        <v>0</v>
      </c>
      <c r="F10" s="9">
        <f>SUM(Hammond!C29)</f>
        <v>0</v>
      </c>
      <c r="G10" s="10">
        <f t="shared" si="0"/>
        <v>56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6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43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11.5</v>
      </c>
      <c r="D12" s="9">
        <f>SUM(Harrison!C27)</f>
        <v>0.5</v>
      </c>
      <c r="E12" s="9">
        <f>SUM(Harrison!C28)</f>
        <v>0</v>
      </c>
      <c r="F12" s="9">
        <f>SUM(Harrison!C29)</f>
        <v>0</v>
      </c>
      <c r="G12" s="10">
        <f>B12+C12+D12+E12+F12</f>
        <v>52</v>
      </c>
      <c r="H12" s="11">
        <f>SUM(Harrison!C31)</f>
        <v>0</v>
      </c>
      <c r="I12" s="11">
        <f>SUM(Harrison!C32)</f>
        <v>0</v>
      </c>
      <c r="K12" s="43">
        <f>SUM(Harrison!I26)</f>
        <v>39</v>
      </c>
    </row>
    <row r="13" spans="1:11" ht="17.25" customHeight="1" x14ac:dyDescent="0.25">
      <c r="A13" s="8" t="s">
        <v>67</v>
      </c>
      <c r="B13" s="9">
        <f>SUM(Jerman!C29)</f>
        <v>40</v>
      </c>
      <c r="C13" s="9">
        <f>SUM(Jerman!C30)</f>
        <v>8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SUM(Jerman!I30)</f>
        <v>2.5</v>
      </c>
    </row>
    <row r="14" spans="1:11" ht="18" customHeight="1" x14ac:dyDescent="0.25">
      <c r="A14" s="8" t="s">
        <v>9</v>
      </c>
      <c r="B14" s="9">
        <f>SUM(McSharry!C25)</f>
        <v>39.5</v>
      </c>
      <c r="C14" s="9">
        <f>SUM(McSharry!C26)</f>
        <v>11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50.5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11.5</v>
      </c>
      <c r="D15" s="9">
        <f>SUM(Pender!C36)</f>
        <v>2</v>
      </c>
      <c r="E15" s="9">
        <f>SUM(Pender!C37)</f>
        <v>0</v>
      </c>
      <c r="F15" s="9">
        <f>SUM(Pender!C38)</f>
        <v>0</v>
      </c>
      <c r="G15" s="10">
        <f>B15+C15+D15+E15+F15</f>
        <v>45.5</v>
      </c>
      <c r="H15" s="11">
        <f>SUM(Pender!C40)</f>
        <v>0</v>
      </c>
      <c r="I15" s="11">
        <f>SUM(Pender!C41)</f>
        <v>0</v>
      </c>
      <c r="K15" s="43">
        <f>SUM(Pender!I35)</f>
        <v>9</v>
      </c>
    </row>
    <row r="16" spans="1:11" ht="18" customHeight="1" x14ac:dyDescent="0.25">
      <c r="A16" s="8" t="s">
        <v>10</v>
      </c>
      <c r="B16" s="9">
        <f>SUM('Reading-Jones'!C29)</f>
        <v>39.75</v>
      </c>
      <c r="C16" s="9">
        <f>SUM('Reading-Jones'!C30)</f>
        <v>2.25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42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11.5</v>
      </c>
      <c r="D17" s="9">
        <f>SUM(Spann!C33)</f>
        <v>4.5</v>
      </c>
      <c r="E17" s="9">
        <f>SUM(Spann!C34)</f>
        <v>0</v>
      </c>
      <c r="F17" s="9">
        <f>SUM(Spann!C35)</f>
        <v>0</v>
      </c>
      <c r="G17" s="10">
        <f t="shared" si="0"/>
        <v>56</v>
      </c>
      <c r="H17" s="11">
        <f>SUM(Spann!C37)</f>
        <v>0</v>
      </c>
      <c r="I17" s="11">
        <f>SUM(Spann!C38)</f>
        <v>0</v>
      </c>
      <c r="K17" s="43">
        <f>SUM(Spann!I32)</f>
        <v>0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11.5</v>
      </c>
      <c r="D18" s="9">
        <f>SUM(Taylor!C29)</f>
        <v>4</v>
      </c>
      <c r="E18" s="9">
        <v>0</v>
      </c>
      <c r="F18" s="9">
        <f>SUM(Taylor!C31)</f>
        <v>0</v>
      </c>
      <c r="G18" s="10">
        <f t="shared" si="0"/>
        <v>55.5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1.5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11.5</v>
      </c>
      <c r="D20" s="9">
        <f>SUM(N.Winterburn!C31)</f>
        <v>3.5</v>
      </c>
      <c r="E20" s="9">
        <f>SUM(N.Winterburn!C32)</f>
        <v>0</v>
      </c>
      <c r="F20" s="9">
        <f>SUM(N.Winterburn!C33)</f>
        <v>0</v>
      </c>
      <c r="G20" s="10">
        <f t="shared" si="0"/>
        <v>55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11.5</v>
      </c>
      <c r="D21" s="9">
        <v>1.5</v>
      </c>
      <c r="E21" s="9">
        <f>SUM(T.Winterburn!C33)</f>
        <v>8</v>
      </c>
      <c r="F21" s="9">
        <f>SUM(T.Winterburn!C34)</f>
        <v>0</v>
      </c>
      <c r="G21" s="10">
        <f t="shared" si="0"/>
        <v>53</v>
      </c>
      <c r="H21" s="11">
        <f>SUM(T.Winterburn!C36)</f>
        <v>0</v>
      </c>
      <c r="I21" s="11">
        <f>SUM(T.Winterburn!C37)</f>
        <v>0</v>
      </c>
      <c r="K21" s="43">
        <f>SUM(T.Winterburn!I31)</f>
        <v>5.5</v>
      </c>
    </row>
    <row r="22" spans="1:11" x14ac:dyDescent="0.25">
      <c r="A22" s="8" t="s">
        <v>14</v>
      </c>
      <c r="B22" s="9">
        <f>SUM(Wright!C32)</f>
        <v>40</v>
      </c>
      <c r="C22" s="9">
        <f>SUM(Wright!C33)</f>
        <v>11.5</v>
      </c>
      <c r="D22" s="9">
        <f>SUM(Wright!C34)</f>
        <v>7.25</v>
      </c>
      <c r="E22" s="9">
        <f>SUM(Wright!C35)</f>
        <v>0</v>
      </c>
      <c r="F22" s="9">
        <f>SUM(Wright!C36)</f>
        <v>0</v>
      </c>
      <c r="G22" s="10">
        <f t="shared" si="0"/>
        <v>58.75</v>
      </c>
      <c r="H22" s="11">
        <f>SUM(Wright!C38)</f>
        <v>0</v>
      </c>
      <c r="I22" s="11">
        <f>SUM(Wright!C39)</f>
        <v>0</v>
      </c>
      <c r="K22" s="43">
        <f>SUM(Wright!I33)</f>
        <v>36</v>
      </c>
    </row>
    <row r="23" spans="1:11" ht="17.25" customHeight="1" x14ac:dyDescent="0.25">
      <c r="A23" s="12" t="s">
        <v>24</v>
      </c>
      <c r="B23" s="13">
        <f>SUM(B6:B22)</f>
        <v>659.75</v>
      </c>
      <c r="C23" s="13">
        <f>SUM(C6:C22)</f>
        <v>159.5</v>
      </c>
      <c r="D23" s="13">
        <f t="shared" ref="D23:I23" si="1">SUM(D7:D22)</f>
        <v>32</v>
      </c>
      <c r="E23" s="13">
        <f t="shared" si="1"/>
        <v>8</v>
      </c>
      <c r="F23" s="13">
        <f t="shared" si="1"/>
        <v>0</v>
      </c>
      <c r="G23" s="13">
        <f t="shared" si="1"/>
        <v>811</v>
      </c>
      <c r="H23" s="14">
        <f t="shared" si="1"/>
        <v>0</v>
      </c>
      <c r="I23" s="14">
        <f t="shared" si="1"/>
        <v>0</v>
      </c>
      <c r="J23" s="4"/>
      <c r="K23" s="13">
        <f>SUM(K6:K22)</f>
        <v>107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851.25</v>
      </c>
    </row>
    <row r="27" spans="1:11" x14ac:dyDescent="0.25">
      <c r="A27" s="1" t="s">
        <v>31</v>
      </c>
      <c r="C27" s="35">
        <f>K23</f>
        <v>107</v>
      </c>
    </row>
    <row r="28" spans="1:11" x14ac:dyDescent="0.25">
      <c r="A28" s="1" t="s">
        <v>35</v>
      </c>
      <c r="C28" s="41">
        <f>C27/C26</f>
        <v>0.12569750367107196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</v>
      </c>
      <c r="I3" s="63">
        <v>7</v>
      </c>
      <c r="J3" s="63">
        <v>16</v>
      </c>
      <c r="K3" s="63">
        <v>7</v>
      </c>
      <c r="L3" s="63">
        <v>16.3</v>
      </c>
      <c r="M3" s="63">
        <v>7.15</v>
      </c>
      <c r="N3" s="63">
        <v>17.3</v>
      </c>
      <c r="O3" s="63">
        <v>7</v>
      </c>
      <c r="P3" s="63">
        <v>10.45</v>
      </c>
      <c r="Q3" s="52"/>
      <c r="R3" s="52"/>
      <c r="S3" s="25"/>
      <c r="T3" s="25"/>
      <c r="U3" s="26"/>
      <c r="V3" s="26"/>
    </row>
    <row r="4" spans="1:22" x14ac:dyDescent="0.25">
      <c r="A4" s="186" t="s">
        <v>78</v>
      </c>
      <c r="B4" s="202" t="s">
        <v>115</v>
      </c>
      <c r="C4" s="186" t="s">
        <v>77</v>
      </c>
      <c r="D4" s="38" t="s">
        <v>82</v>
      </c>
      <c r="E4" s="210">
        <v>4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4</v>
      </c>
      <c r="T4" s="25">
        <f t="shared" ref="T4:T17" si="0">SUM(S4-U4-V4)</f>
        <v>2</v>
      </c>
      <c r="U4" s="28">
        <v>2</v>
      </c>
      <c r="V4" s="28"/>
    </row>
    <row r="5" spans="1:22" x14ac:dyDescent="0.25">
      <c r="A5" s="186" t="s">
        <v>78</v>
      </c>
      <c r="B5" s="202" t="s">
        <v>115</v>
      </c>
      <c r="C5" s="186" t="s">
        <v>84</v>
      </c>
      <c r="D5" s="38" t="s">
        <v>82</v>
      </c>
      <c r="E5" s="210">
        <v>4.5</v>
      </c>
      <c r="F5" s="210"/>
      <c r="G5" s="210"/>
      <c r="H5" s="210"/>
      <c r="I5" s="210"/>
      <c r="J5" s="210"/>
      <c r="K5" s="210"/>
      <c r="L5" s="210"/>
      <c r="M5" s="210"/>
      <c r="N5" s="210"/>
      <c r="O5" s="205"/>
      <c r="P5" s="206"/>
      <c r="Q5" s="203"/>
      <c r="R5" s="204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86" t="s">
        <v>78</v>
      </c>
      <c r="B6" s="202" t="s">
        <v>115</v>
      </c>
      <c r="C6" s="186">
        <v>1</v>
      </c>
      <c r="D6" s="38" t="s">
        <v>79</v>
      </c>
      <c r="E6" s="210">
        <v>1.5</v>
      </c>
      <c r="F6" s="210"/>
      <c r="G6" s="210">
        <v>7.5</v>
      </c>
      <c r="H6" s="210"/>
      <c r="I6" s="210"/>
      <c r="J6" s="210"/>
      <c r="K6" s="210"/>
      <c r="L6" s="210"/>
      <c r="M6" s="210"/>
      <c r="N6" s="210"/>
      <c r="O6" s="205"/>
      <c r="P6" s="206"/>
      <c r="Q6" s="203"/>
      <c r="R6" s="204"/>
      <c r="S6" s="25">
        <f t="shared" si="1"/>
        <v>9</v>
      </c>
      <c r="T6" s="25">
        <f t="shared" si="0"/>
        <v>7.5</v>
      </c>
      <c r="U6" s="28">
        <v>1.5</v>
      </c>
      <c r="V6" s="28"/>
    </row>
    <row r="7" spans="1:22" x14ac:dyDescent="0.25">
      <c r="A7" s="176">
        <v>6520</v>
      </c>
      <c r="B7" s="202" t="s">
        <v>120</v>
      </c>
      <c r="C7" s="176">
        <v>7</v>
      </c>
      <c r="D7" s="38" t="s">
        <v>111</v>
      </c>
      <c r="E7" s="210"/>
      <c r="F7" s="210"/>
      <c r="G7" s="210">
        <v>2</v>
      </c>
      <c r="H7" s="210"/>
      <c r="I7" s="210">
        <v>8.5</v>
      </c>
      <c r="J7" s="210"/>
      <c r="K7" s="210">
        <v>3</v>
      </c>
      <c r="L7" s="210"/>
      <c r="M7" s="210"/>
      <c r="N7" s="210"/>
      <c r="O7" s="205"/>
      <c r="P7" s="206"/>
      <c r="Q7" s="203"/>
      <c r="R7" s="204"/>
      <c r="S7" s="25">
        <f t="shared" si="1"/>
        <v>13.5</v>
      </c>
      <c r="T7" s="25">
        <f t="shared" si="0"/>
        <v>11.5</v>
      </c>
      <c r="U7" s="28">
        <v>2</v>
      </c>
      <c r="V7" s="28"/>
    </row>
    <row r="8" spans="1:22" x14ac:dyDescent="0.25">
      <c r="A8" s="176">
        <v>6623</v>
      </c>
      <c r="B8" s="202" t="s">
        <v>119</v>
      </c>
      <c r="C8" s="176">
        <v>3</v>
      </c>
      <c r="D8" s="38" t="s">
        <v>102</v>
      </c>
      <c r="E8" s="210"/>
      <c r="F8" s="210"/>
      <c r="G8" s="210"/>
      <c r="H8" s="210"/>
      <c r="I8" s="212"/>
      <c r="J8" s="206"/>
      <c r="K8" s="212">
        <v>6</v>
      </c>
      <c r="L8" s="206"/>
      <c r="M8" s="212">
        <v>9.75</v>
      </c>
      <c r="N8" s="206"/>
      <c r="O8" s="205">
        <v>2</v>
      </c>
      <c r="P8" s="206"/>
      <c r="Q8" s="203"/>
      <c r="R8" s="204"/>
      <c r="S8" s="25">
        <f t="shared" si="1"/>
        <v>17.75</v>
      </c>
      <c r="T8" s="25">
        <f t="shared" si="0"/>
        <v>14</v>
      </c>
      <c r="U8" s="28">
        <v>3.75</v>
      </c>
      <c r="V8" s="28"/>
    </row>
    <row r="9" spans="1:22" x14ac:dyDescent="0.25">
      <c r="A9" s="174">
        <v>6668</v>
      </c>
      <c r="B9" s="202" t="s">
        <v>122</v>
      </c>
      <c r="C9" s="174">
        <v>3</v>
      </c>
      <c r="D9" s="38" t="s">
        <v>113</v>
      </c>
      <c r="E9" s="213"/>
      <c r="F9" s="214"/>
      <c r="G9" s="205"/>
      <c r="H9" s="206"/>
      <c r="I9" s="205"/>
      <c r="J9" s="206"/>
      <c r="K9" s="205"/>
      <c r="L9" s="206"/>
      <c r="M9" s="205"/>
      <c r="N9" s="206"/>
      <c r="O9" s="205">
        <v>1.75</v>
      </c>
      <c r="P9" s="206"/>
      <c r="Q9" s="203"/>
      <c r="R9" s="204"/>
      <c r="S9" s="25">
        <f t="shared" si="1"/>
        <v>1.75</v>
      </c>
      <c r="T9" s="25">
        <f t="shared" si="0"/>
        <v>0</v>
      </c>
      <c r="U9" s="28">
        <v>1.75</v>
      </c>
      <c r="V9" s="28"/>
    </row>
    <row r="10" spans="1:22" x14ac:dyDescent="0.25">
      <c r="A10" s="121"/>
      <c r="B10" s="48"/>
      <c r="C10" s="121"/>
      <c r="D10" s="38"/>
      <c r="E10" s="213"/>
      <c r="F10" s="214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6"/>
      <c r="B11" s="186"/>
      <c r="C11" s="186"/>
      <c r="D11" s="38"/>
      <c r="E11" s="213"/>
      <c r="F11" s="214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0"/>
      <c r="B12" s="48"/>
      <c r="C12" s="140"/>
      <c r="D12" s="38"/>
      <c r="E12" s="213"/>
      <c r="F12" s="214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1"/>
      <c r="B13" s="48"/>
      <c r="C13" s="121"/>
      <c r="D13" s="38"/>
      <c r="E13" s="213"/>
      <c r="F13" s="214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1"/>
      <c r="B14" s="48"/>
      <c r="C14" s="121"/>
      <c r="D14" s="38"/>
      <c r="E14" s="213"/>
      <c r="F14" s="214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1"/>
      <c r="B15" s="48"/>
      <c r="C15" s="121"/>
      <c r="D15" s="38"/>
      <c r="E15" s="213"/>
      <c r="F15" s="214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6"/>
      <c r="B16" s="146"/>
      <c r="C16" s="146"/>
      <c r="D16" s="38"/>
      <c r="E16" s="215"/>
      <c r="F16" s="215"/>
      <c r="G16" s="210"/>
      <c r="H16" s="210"/>
      <c r="I16" s="212"/>
      <c r="J16" s="206"/>
      <c r="K16" s="205"/>
      <c r="L16" s="206"/>
      <c r="M16" s="212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61"/>
      <c r="B17" s="161"/>
      <c r="C17" s="161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10</v>
      </c>
      <c r="F20" s="208"/>
      <c r="G20" s="207">
        <f>SUM(G4:G19)</f>
        <v>9.5</v>
      </c>
      <c r="H20" s="208"/>
      <c r="I20" s="207">
        <f>SUM(I4:I19)</f>
        <v>8.5</v>
      </c>
      <c r="J20" s="208"/>
      <c r="K20" s="207">
        <f>SUM(K4:K19)</f>
        <v>9</v>
      </c>
      <c r="L20" s="208"/>
      <c r="M20" s="207">
        <f>SUM(M4:M19)</f>
        <v>9.75</v>
      </c>
      <c r="N20" s="208"/>
      <c r="O20" s="207">
        <f>SUM(O4:O19)</f>
        <v>3.75</v>
      </c>
      <c r="P20" s="208"/>
      <c r="Q20" s="207">
        <f>SUM(Q4:Q19)</f>
        <v>0</v>
      </c>
      <c r="R20" s="208"/>
      <c r="S20" s="25">
        <f t="shared" si="1"/>
        <v>50.5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1.5</v>
      </c>
      <c r="I22" s="32"/>
      <c r="J22" s="32">
        <v>1</v>
      </c>
      <c r="K22" s="32"/>
      <c r="L22" s="32">
        <f>SUM(K20)-L21</f>
        <v>1</v>
      </c>
      <c r="M22" s="32"/>
      <c r="N22" s="32">
        <f>SUM(M20)-N21</f>
        <v>1.75</v>
      </c>
      <c r="O22" s="32"/>
      <c r="P22" s="32">
        <f>SUM(O20)</f>
        <v>3.75</v>
      </c>
      <c r="Q22" s="32"/>
      <c r="R22" s="32">
        <f>SUM(Q20)</f>
        <v>0</v>
      </c>
      <c r="S22" s="28">
        <f>SUM(E22:R22)</f>
        <v>11</v>
      </c>
      <c r="T22" s="28"/>
      <c r="U22" s="28">
        <f>SUM(U4:U21)</f>
        <v>11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39.5</v>
      </c>
      <c r="I25" s="2">
        <v>3600</v>
      </c>
    </row>
    <row r="26" spans="1:22" x14ac:dyDescent="0.25">
      <c r="A26" s="16" t="s">
        <v>26</v>
      </c>
      <c r="C26" s="40">
        <f>U22</f>
        <v>11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5" sqref="E25:P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11" t="s">
        <v>15</v>
      </c>
      <c r="F2" s="211"/>
      <c r="G2" s="209" t="s">
        <v>16</v>
      </c>
      <c r="H2" s="209"/>
      <c r="I2" s="211" t="s">
        <v>17</v>
      </c>
      <c r="J2" s="211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7.3</v>
      </c>
      <c r="F3" s="63">
        <v>17.3</v>
      </c>
      <c r="G3" s="63">
        <v>7</v>
      </c>
      <c r="H3" s="63">
        <v>17.3</v>
      </c>
      <c r="I3" s="195" t="s">
        <v>95</v>
      </c>
      <c r="J3" s="195"/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24"/>
      <c r="R3" s="24"/>
      <c r="S3" s="25"/>
      <c r="T3" s="25"/>
      <c r="U3" s="26"/>
      <c r="V3" s="26"/>
    </row>
    <row r="4" spans="1:22" x14ac:dyDescent="0.25">
      <c r="A4" s="187">
        <v>6598</v>
      </c>
      <c r="B4" s="202" t="s">
        <v>118</v>
      </c>
      <c r="C4" s="187" t="s">
        <v>80</v>
      </c>
      <c r="D4" s="38" t="s">
        <v>90</v>
      </c>
      <c r="E4" s="210">
        <v>7.5</v>
      </c>
      <c r="F4" s="210"/>
      <c r="G4" s="210"/>
      <c r="H4" s="210"/>
      <c r="I4" s="218"/>
      <c r="J4" s="218"/>
      <c r="K4" s="210"/>
      <c r="L4" s="210"/>
      <c r="M4" s="210"/>
      <c r="N4" s="210"/>
      <c r="O4" s="205">
        <v>5</v>
      </c>
      <c r="P4" s="206"/>
      <c r="Q4" s="203"/>
      <c r="R4" s="204"/>
      <c r="S4" s="25">
        <f>E4+G4+I4+K4+M4+O4+Q4</f>
        <v>12.5</v>
      </c>
      <c r="T4" s="25">
        <f t="shared" ref="T4:T26" si="0">SUM(S4-U4-V4)</f>
        <v>6</v>
      </c>
      <c r="U4" s="28">
        <v>4.5</v>
      </c>
      <c r="V4" s="28">
        <v>2</v>
      </c>
    </row>
    <row r="5" spans="1:22" x14ac:dyDescent="0.25">
      <c r="A5" s="188">
        <v>6648</v>
      </c>
      <c r="B5" s="202" t="s">
        <v>114</v>
      </c>
      <c r="C5" s="188">
        <v>19</v>
      </c>
      <c r="D5" s="38" t="s">
        <v>73</v>
      </c>
      <c r="E5" s="210"/>
      <c r="F5" s="210"/>
      <c r="G5" s="205">
        <v>0.5</v>
      </c>
      <c r="H5" s="206"/>
      <c r="I5" s="218"/>
      <c r="J5" s="218"/>
      <c r="K5" s="210"/>
      <c r="L5" s="210"/>
      <c r="M5" s="210"/>
      <c r="N5" s="210"/>
      <c r="O5" s="205"/>
      <c r="P5" s="206"/>
      <c r="Q5" s="203"/>
      <c r="R5" s="204"/>
      <c r="S5" s="25">
        <f t="shared" ref="S5:S29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88">
        <v>6648</v>
      </c>
      <c r="B6" s="202" t="s">
        <v>114</v>
      </c>
      <c r="C6" s="188">
        <v>13</v>
      </c>
      <c r="D6" s="38" t="s">
        <v>73</v>
      </c>
      <c r="E6" s="210"/>
      <c r="F6" s="210"/>
      <c r="G6" s="205">
        <v>0.5</v>
      </c>
      <c r="H6" s="206"/>
      <c r="I6" s="218"/>
      <c r="J6" s="218"/>
      <c r="K6" s="210"/>
      <c r="L6" s="210"/>
      <c r="M6" s="210"/>
      <c r="N6" s="210"/>
      <c r="O6" s="205"/>
      <c r="P6" s="206"/>
      <c r="Q6" s="203"/>
      <c r="R6" s="204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88">
        <v>6648</v>
      </c>
      <c r="B7" s="202" t="s">
        <v>114</v>
      </c>
      <c r="C7" s="188" t="s">
        <v>89</v>
      </c>
      <c r="D7" s="38" t="s">
        <v>73</v>
      </c>
      <c r="E7" s="205"/>
      <c r="F7" s="206"/>
      <c r="G7" s="205">
        <v>3</v>
      </c>
      <c r="H7" s="206"/>
      <c r="I7" s="216"/>
      <c r="J7" s="217"/>
      <c r="K7" s="205"/>
      <c r="L7" s="206"/>
      <c r="M7" s="205"/>
      <c r="N7" s="206"/>
      <c r="O7" s="205"/>
      <c r="P7" s="206"/>
      <c r="Q7" s="203"/>
      <c r="R7" s="204"/>
      <c r="S7" s="25">
        <f t="shared" si="1"/>
        <v>3</v>
      </c>
      <c r="T7" s="25">
        <f t="shared" si="0"/>
        <v>1</v>
      </c>
      <c r="U7" s="28">
        <v>2</v>
      </c>
      <c r="V7" s="28"/>
    </row>
    <row r="8" spans="1:22" x14ac:dyDescent="0.25">
      <c r="A8" s="188">
        <v>6648</v>
      </c>
      <c r="B8" s="202" t="s">
        <v>114</v>
      </c>
      <c r="C8" s="188">
        <v>24</v>
      </c>
      <c r="D8" s="38" t="s">
        <v>73</v>
      </c>
      <c r="E8" s="205"/>
      <c r="F8" s="206"/>
      <c r="G8" s="205">
        <v>3</v>
      </c>
      <c r="H8" s="206"/>
      <c r="I8" s="216"/>
      <c r="J8" s="217"/>
      <c r="K8" s="205"/>
      <c r="L8" s="206"/>
      <c r="M8" s="205"/>
      <c r="N8" s="206"/>
      <c r="O8" s="205"/>
      <c r="P8" s="206"/>
      <c r="Q8" s="203"/>
      <c r="R8" s="204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188">
        <v>6648</v>
      </c>
      <c r="B9" s="202" t="s">
        <v>114</v>
      </c>
      <c r="C9" s="188">
        <v>25</v>
      </c>
      <c r="D9" s="38" t="s">
        <v>73</v>
      </c>
      <c r="E9" s="205"/>
      <c r="F9" s="206"/>
      <c r="G9" s="205">
        <v>1</v>
      </c>
      <c r="H9" s="206"/>
      <c r="I9" s="216"/>
      <c r="J9" s="217"/>
      <c r="K9" s="205"/>
      <c r="L9" s="206"/>
      <c r="M9" s="205"/>
      <c r="N9" s="206"/>
      <c r="O9" s="205"/>
      <c r="P9" s="206"/>
      <c r="Q9" s="203"/>
      <c r="R9" s="204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87">
        <v>6648</v>
      </c>
      <c r="B10" s="202" t="s">
        <v>114</v>
      </c>
      <c r="C10" s="187" t="s">
        <v>81</v>
      </c>
      <c r="D10" s="38" t="s">
        <v>73</v>
      </c>
      <c r="E10" s="205"/>
      <c r="F10" s="206"/>
      <c r="G10" s="205"/>
      <c r="H10" s="206"/>
      <c r="I10" s="216"/>
      <c r="J10" s="217"/>
      <c r="K10" s="210"/>
      <c r="L10" s="210"/>
      <c r="M10" s="210"/>
      <c r="N10" s="210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7">
        <v>6520</v>
      </c>
      <c r="B11" s="202" t="s">
        <v>120</v>
      </c>
      <c r="C11" s="187">
        <v>14</v>
      </c>
      <c r="D11" s="38" t="s">
        <v>85</v>
      </c>
      <c r="E11" s="205"/>
      <c r="F11" s="206"/>
      <c r="G11" s="205"/>
      <c r="H11" s="206"/>
      <c r="I11" s="216"/>
      <c r="J11" s="217"/>
      <c r="K11" s="205"/>
      <c r="L11" s="206"/>
      <c r="M11" s="205"/>
      <c r="N11" s="206"/>
      <c r="O11" s="205"/>
      <c r="P11" s="206"/>
      <c r="Q11" s="203"/>
      <c r="R11" s="204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87">
        <v>6648</v>
      </c>
      <c r="B12" s="202" t="s">
        <v>114</v>
      </c>
      <c r="C12" s="187" t="s">
        <v>87</v>
      </c>
      <c r="D12" s="38" t="s">
        <v>73</v>
      </c>
      <c r="E12" s="205"/>
      <c r="F12" s="206"/>
      <c r="G12" s="205"/>
      <c r="H12" s="206"/>
      <c r="I12" s="216"/>
      <c r="J12" s="217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7">
        <v>6648</v>
      </c>
      <c r="B13" s="202" t="s">
        <v>114</v>
      </c>
      <c r="C13" s="187" t="s">
        <v>89</v>
      </c>
      <c r="D13" s="38" t="s">
        <v>73</v>
      </c>
      <c r="E13" s="205"/>
      <c r="F13" s="206"/>
      <c r="G13" s="205"/>
      <c r="H13" s="206"/>
      <c r="I13" s="216"/>
      <c r="J13" s="217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4">
        <v>6648</v>
      </c>
      <c r="B14" s="202" t="s">
        <v>114</v>
      </c>
      <c r="C14" s="194" t="s">
        <v>97</v>
      </c>
      <c r="D14" s="38" t="s">
        <v>73</v>
      </c>
      <c r="E14" s="205"/>
      <c r="F14" s="206"/>
      <c r="G14" s="205"/>
      <c r="H14" s="206"/>
      <c r="I14" s="216"/>
      <c r="J14" s="217"/>
      <c r="K14" s="205">
        <v>8</v>
      </c>
      <c r="L14" s="206"/>
      <c r="M14" s="205">
        <v>3</v>
      </c>
      <c r="N14" s="206"/>
      <c r="O14" s="205"/>
      <c r="P14" s="206"/>
      <c r="Q14" s="203"/>
      <c r="R14" s="204"/>
      <c r="S14" s="25">
        <f>E14+G14+I14+K14+M14+O14+Q14</f>
        <v>11</v>
      </c>
      <c r="T14" s="25">
        <f>SUM(S14-U14-V14)</f>
        <v>9</v>
      </c>
      <c r="U14" s="28">
        <v>2</v>
      </c>
      <c r="V14" s="28"/>
    </row>
    <row r="15" spans="1:22" ht="15.75" customHeight="1" x14ac:dyDescent="0.25">
      <c r="A15" s="193">
        <v>6598</v>
      </c>
      <c r="B15" s="202" t="s">
        <v>118</v>
      </c>
      <c r="C15" s="193" t="s">
        <v>97</v>
      </c>
      <c r="D15" s="38" t="s">
        <v>73</v>
      </c>
      <c r="E15" s="205"/>
      <c r="F15" s="206"/>
      <c r="G15" s="205"/>
      <c r="H15" s="206"/>
      <c r="I15" s="216"/>
      <c r="J15" s="217"/>
      <c r="K15" s="205">
        <v>1</v>
      </c>
      <c r="L15" s="206"/>
      <c r="M15" s="205">
        <v>2</v>
      </c>
      <c r="N15" s="206"/>
      <c r="O15" s="205"/>
      <c r="P15" s="206"/>
      <c r="Q15" s="203"/>
      <c r="R15" s="204"/>
      <c r="S15" s="25">
        <f t="shared" ref="S15:S21" si="2">E15+G15+I15+K15+M15+O15+Q15</f>
        <v>3</v>
      </c>
      <c r="T15" s="25">
        <f t="shared" ref="T15:T21" si="3">SUM(S15-U15-V15)</f>
        <v>1</v>
      </c>
      <c r="U15" s="28">
        <v>2</v>
      </c>
      <c r="V15" s="28"/>
    </row>
    <row r="16" spans="1:22" ht="15.75" customHeight="1" x14ac:dyDescent="0.25">
      <c r="A16" s="197">
        <v>6598</v>
      </c>
      <c r="B16" s="202" t="s">
        <v>118</v>
      </c>
      <c r="C16" s="197" t="s">
        <v>109</v>
      </c>
      <c r="D16" s="38" t="s">
        <v>73</v>
      </c>
      <c r="E16" s="205"/>
      <c r="F16" s="206"/>
      <c r="G16" s="205"/>
      <c r="H16" s="206"/>
      <c r="I16" s="216"/>
      <c r="J16" s="217"/>
      <c r="K16" s="205"/>
      <c r="L16" s="206"/>
      <c r="M16" s="205">
        <v>2</v>
      </c>
      <c r="N16" s="206"/>
      <c r="O16" s="205"/>
      <c r="P16" s="206"/>
      <c r="Q16" s="203"/>
      <c r="R16" s="204"/>
      <c r="S16" s="25">
        <f t="shared" si="2"/>
        <v>2</v>
      </c>
      <c r="T16" s="25">
        <f t="shared" si="3"/>
        <v>2</v>
      </c>
      <c r="U16" s="28"/>
      <c r="V16" s="28"/>
    </row>
    <row r="17" spans="1:22" x14ac:dyDescent="0.25">
      <c r="A17" s="98"/>
      <c r="B17" s="94"/>
      <c r="C17" s="47"/>
      <c r="D17" s="38"/>
      <c r="E17" s="205"/>
      <c r="F17" s="206"/>
      <c r="G17" s="205"/>
      <c r="H17" s="206"/>
      <c r="I17" s="216"/>
      <c r="J17" s="217"/>
      <c r="K17" s="205"/>
      <c r="L17" s="206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5"/>
      <c r="B18" s="95"/>
      <c r="C18" s="47"/>
      <c r="D18" s="38"/>
      <c r="E18" s="205"/>
      <c r="F18" s="206"/>
      <c r="G18" s="205"/>
      <c r="H18" s="206"/>
      <c r="I18" s="216"/>
      <c r="J18" s="217"/>
      <c r="K18" s="205"/>
      <c r="L18" s="206"/>
      <c r="M18" s="205"/>
      <c r="N18" s="206"/>
      <c r="O18" s="205"/>
      <c r="P18" s="206"/>
      <c r="Q18" s="203"/>
      <c r="R18" s="204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5"/>
      <c r="B19" s="95"/>
      <c r="C19" s="47"/>
      <c r="D19" s="38"/>
      <c r="E19" s="205"/>
      <c r="F19" s="206"/>
      <c r="G19" s="205"/>
      <c r="H19" s="206"/>
      <c r="I19" s="216"/>
      <c r="J19" s="217"/>
      <c r="K19" s="205"/>
      <c r="L19" s="206"/>
      <c r="M19" s="205"/>
      <c r="N19" s="206"/>
      <c r="O19" s="205"/>
      <c r="P19" s="206"/>
      <c r="Q19" s="203"/>
      <c r="R19" s="204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11"/>
      <c r="B20" s="111"/>
      <c r="C20" s="47"/>
      <c r="D20" s="27"/>
      <c r="E20" s="205"/>
      <c r="F20" s="206"/>
      <c r="G20" s="205"/>
      <c r="H20" s="206"/>
      <c r="I20" s="216"/>
      <c r="J20" s="217"/>
      <c r="K20" s="205"/>
      <c r="L20" s="206"/>
      <c r="M20" s="205"/>
      <c r="N20" s="206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5"/>
      <c r="F21" s="206"/>
      <c r="G21" s="205"/>
      <c r="H21" s="206"/>
      <c r="I21" s="216"/>
      <c r="J21" s="217"/>
      <c r="K21" s="205"/>
      <c r="L21" s="206"/>
      <c r="M21" s="205"/>
      <c r="N21" s="206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1"/>
      <c r="B22" s="111"/>
      <c r="C22" s="47"/>
      <c r="D22" s="27"/>
      <c r="E22" s="205"/>
      <c r="F22" s="206"/>
      <c r="G22" s="205"/>
      <c r="H22" s="206"/>
      <c r="I22" s="216"/>
      <c r="J22" s="217"/>
      <c r="K22" s="205"/>
      <c r="L22" s="206"/>
      <c r="M22" s="205"/>
      <c r="N22" s="206"/>
      <c r="O22" s="205"/>
      <c r="P22" s="206"/>
      <c r="Q22" s="203"/>
      <c r="R22" s="204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34"/>
      <c r="B23" s="134"/>
      <c r="C23" s="134"/>
      <c r="D23" s="27"/>
      <c r="E23" s="205"/>
      <c r="F23" s="206"/>
      <c r="G23" s="205"/>
      <c r="H23" s="206"/>
      <c r="I23" s="216"/>
      <c r="J23" s="217"/>
      <c r="K23" s="205"/>
      <c r="L23" s="206"/>
      <c r="M23" s="205"/>
      <c r="N23" s="206"/>
      <c r="O23" s="205"/>
      <c r="P23" s="206"/>
      <c r="Q23" s="203"/>
      <c r="R23" s="20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19"/>
      <c r="B24" s="119"/>
      <c r="C24" s="119"/>
      <c r="D24" s="27"/>
      <c r="E24" s="205"/>
      <c r="F24" s="206"/>
      <c r="G24" s="205"/>
      <c r="H24" s="206"/>
      <c r="I24" s="216"/>
      <c r="J24" s="217"/>
      <c r="K24" s="205"/>
      <c r="L24" s="206"/>
      <c r="M24" s="205"/>
      <c r="N24" s="206"/>
      <c r="O24" s="205"/>
      <c r="P24" s="206"/>
      <c r="Q24" s="203"/>
      <c r="R24" s="204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26">
        <v>3600</v>
      </c>
      <c r="B25" s="126" t="s">
        <v>116</v>
      </c>
      <c r="C25" s="126"/>
      <c r="D25" s="27" t="s">
        <v>71</v>
      </c>
      <c r="E25" s="205"/>
      <c r="F25" s="206"/>
      <c r="G25" s="205"/>
      <c r="H25" s="206"/>
      <c r="I25" s="216"/>
      <c r="J25" s="217"/>
      <c r="K25" s="205"/>
      <c r="L25" s="206"/>
      <c r="M25" s="205">
        <v>0.5</v>
      </c>
      <c r="N25" s="206"/>
      <c r="O25" s="205"/>
      <c r="P25" s="206"/>
      <c r="Q25" s="203"/>
      <c r="R25" s="204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99">
        <v>3600</v>
      </c>
      <c r="B26" s="99" t="s">
        <v>116</v>
      </c>
      <c r="C26" s="99"/>
      <c r="D26" s="38" t="s">
        <v>61</v>
      </c>
      <c r="E26" s="205">
        <v>2</v>
      </c>
      <c r="F26" s="206"/>
      <c r="G26" s="205">
        <v>2</v>
      </c>
      <c r="H26" s="206"/>
      <c r="I26" s="216"/>
      <c r="J26" s="217"/>
      <c r="K26" s="205">
        <v>1</v>
      </c>
      <c r="L26" s="206"/>
      <c r="M26" s="205">
        <v>2.5</v>
      </c>
      <c r="N26" s="206"/>
      <c r="O26" s="205">
        <v>1</v>
      </c>
      <c r="P26" s="206"/>
      <c r="Q26" s="203"/>
      <c r="R26" s="204"/>
      <c r="S26" s="25">
        <f t="shared" si="1"/>
        <v>8.5</v>
      </c>
      <c r="T26" s="25">
        <f t="shared" si="0"/>
        <v>7.5</v>
      </c>
      <c r="U26" s="28">
        <v>1</v>
      </c>
      <c r="V26" s="28"/>
    </row>
    <row r="27" spans="1:22" x14ac:dyDescent="0.25">
      <c r="A27" s="23" t="s">
        <v>37</v>
      </c>
      <c r="B27" s="23"/>
      <c r="C27" s="23"/>
      <c r="D27" s="23"/>
      <c r="E27" s="205"/>
      <c r="F27" s="206"/>
      <c r="G27" s="205"/>
      <c r="H27" s="206"/>
      <c r="I27" s="216"/>
      <c r="J27" s="217"/>
      <c r="K27" s="205"/>
      <c r="L27" s="206"/>
      <c r="M27" s="205"/>
      <c r="N27" s="206"/>
      <c r="O27" s="203"/>
      <c r="P27" s="204"/>
      <c r="Q27" s="203"/>
      <c r="R27" s="204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5"/>
      <c r="F28" s="206"/>
      <c r="G28" s="205"/>
      <c r="H28" s="206"/>
      <c r="I28" s="205"/>
      <c r="J28" s="206"/>
      <c r="K28" s="205"/>
      <c r="L28" s="206"/>
      <c r="M28" s="205"/>
      <c r="N28" s="206"/>
      <c r="O28" s="203"/>
      <c r="P28" s="204"/>
      <c r="Q28" s="203"/>
      <c r="R28" s="204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7">
        <f>SUM(E4:E28)</f>
        <v>9.5</v>
      </c>
      <c r="F29" s="208"/>
      <c r="G29" s="207">
        <f>SUM(G4:G28)</f>
        <v>10</v>
      </c>
      <c r="H29" s="208"/>
      <c r="I29" s="207">
        <f>SUM(I4:I28)</f>
        <v>0</v>
      </c>
      <c r="J29" s="208"/>
      <c r="K29" s="207">
        <f>SUM(K4:K28)</f>
        <v>10</v>
      </c>
      <c r="L29" s="208"/>
      <c r="M29" s="207">
        <f>SUM(M4:M28)</f>
        <v>10</v>
      </c>
      <c r="N29" s="208"/>
      <c r="O29" s="207">
        <f>SUM(O4:O28)</f>
        <v>6</v>
      </c>
      <c r="P29" s="208"/>
      <c r="Q29" s="207">
        <f>SUM(Q4:Q28)</f>
        <v>0</v>
      </c>
      <c r="R29" s="208"/>
      <c r="S29" s="25">
        <f t="shared" si="1"/>
        <v>45.5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1"/>
      <c r="F30" s="92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1.5</v>
      </c>
      <c r="G31" s="32"/>
      <c r="H31" s="32">
        <f>SUM(G29)-H30</f>
        <v>2</v>
      </c>
      <c r="I31" s="32"/>
      <c r="J31" s="32">
        <f>SUM(I29)-J30</f>
        <v>-8</v>
      </c>
      <c r="K31" s="32"/>
      <c r="L31" s="32">
        <f>SUM(K29)-L30</f>
        <v>2</v>
      </c>
      <c r="M31" s="32"/>
      <c r="N31" s="32">
        <f>SUM(M29)-N30</f>
        <v>2</v>
      </c>
      <c r="O31" s="32"/>
      <c r="P31" s="32">
        <f>SUM(O29)</f>
        <v>6</v>
      </c>
      <c r="Q31" s="32"/>
      <c r="R31" s="32">
        <f>SUM(Q29)</f>
        <v>0</v>
      </c>
      <c r="S31" s="28">
        <f>SUM(E31:R31)</f>
        <v>5.5</v>
      </c>
      <c r="T31" s="28"/>
      <c r="U31" s="28">
        <f>SUM(U4:U30)</f>
        <v>11.5</v>
      </c>
      <c r="V31" s="28">
        <f>SUM(V4:V30)</f>
        <v>2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11.5</v>
      </c>
      <c r="D35" s="33"/>
      <c r="I35" s="44">
        <v>9</v>
      </c>
    </row>
    <row r="36" spans="1:9" x14ac:dyDescent="0.25">
      <c r="A36" s="16" t="s">
        <v>27</v>
      </c>
      <c r="C36" s="33">
        <f>V31</f>
        <v>2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45.5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9" sqref="G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7</v>
      </c>
      <c r="H3" s="63">
        <v>16.3</v>
      </c>
      <c r="I3" s="63">
        <v>7</v>
      </c>
      <c r="J3" s="63">
        <v>16.3</v>
      </c>
      <c r="K3" s="63">
        <v>7.45</v>
      </c>
      <c r="L3" s="63">
        <v>16.3</v>
      </c>
      <c r="M3" s="63">
        <v>8.15</v>
      </c>
      <c r="N3" s="63">
        <v>16.3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77">
        <v>6648</v>
      </c>
      <c r="B4" s="202" t="s">
        <v>114</v>
      </c>
      <c r="C4" s="177" t="s">
        <v>81</v>
      </c>
      <c r="D4" s="38" t="s">
        <v>86</v>
      </c>
      <c r="E4" s="210">
        <v>1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171">
        <v>6648</v>
      </c>
      <c r="B5" s="202" t="s">
        <v>114</v>
      </c>
      <c r="C5" s="171" t="s">
        <v>83</v>
      </c>
      <c r="D5" s="38" t="s">
        <v>86</v>
      </c>
      <c r="E5" s="210">
        <v>1</v>
      </c>
      <c r="F5" s="210"/>
      <c r="G5" s="210"/>
      <c r="H5" s="210"/>
      <c r="I5" s="210"/>
      <c r="J5" s="210"/>
      <c r="K5" s="210"/>
      <c r="L5" s="210"/>
      <c r="M5" s="210"/>
      <c r="N5" s="210"/>
      <c r="O5" s="205"/>
      <c r="P5" s="206"/>
      <c r="Q5" s="203"/>
      <c r="R5" s="204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75">
        <v>6598</v>
      </c>
      <c r="B6" s="202" t="s">
        <v>118</v>
      </c>
      <c r="C6" s="175" t="s">
        <v>80</v>
      </c>
      <c r="D6" s="38" t="s">
        <v>90</v>
      </c>
      <c r="E6" s="210">
        <v>6</v>
      </c>
      <c r="F6" s="210"/>
      <c r="G6" s="210">
        <v>1</v>
      </c>
      <c r="H6" s="210"/>
      <c r="I6" s="210"/>
      <c r="J6" s="210"/>
      <c r="K6" s="210"/>
      <c r="L6" s="210"/>
      <c r="M6" s="210"/>
      <c r="N6" s="210"/>
      <c r="O6" s="205"/>
      <c r="P6" s="206"/>
      <c r="Q6" s="203"/>
      <c r="R6" s="204"/>
      <c r="S6" s="25">
        <f t="shared" ref="S6:S24" si="1">E6+G6+I6+K6+M6+O6+Q6</f>
        <v>7</v>
      </c>
      <c r="T6" s="25">
        <f t="shared" si="0"/>
        <v>7</v>
      </c>
      <c r="U6" s="28"/>
      <c r="V6" s="28"/>
    </row>
    <row r="7" spans="1:22" x14ac:dyDescent="0.25">
      <c r="A7" s="188">
        <v>6648</v>
      </c>
      <c r="B7" s="202" t="s">
        <v>114</v>
      </c>
      <c r="C7" s="188" t="s">
        <v>89</v>
      </c>
      <c r="D7" s="38" t="s">
        <v>73</v>
      </c>
      <c r="E7" s="210"/>
      <c r="F7" s="210"/>
      <c r="G7" s="210">
        <v>4</v>
      </c>
      <c r="H7" s="210"/>
      <c r="I7" s="210">
        <v>1</v>
      </c>
      <c r="J7" s="210"/>
      <c r="K7" s="210"/>
      <c r="L7" s="210"/>
      <c r="M7" s="210"/>
      <c r="N7" s="210"/>
      <c r="O7" s="205"/>
      <c r="P7" s="206"/>
      <c r="Q7" s="203"/>
      <c r="R7" s="204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188">
        <v>6648</v>
      </c>
      <c r="B8" s="202" t="s">
        <v>114</v>
      </c>
      <c r="C8" s="188">
        <v>24</v>
      </c>
      <c r="D8" s="38" t="s">
        <v>73</v>
      </c>
      <c r="E8" s="205"/>
      <c r="F8" s="206"/>
      <c r="G8" s="210">
        <v>4</v>
      </c>
      <c r="H8" s="210"/>
      <c r="I8" s="212">
        <v>8</v>
      </c>
      <c r="J8" s="206"/>
      <c r="K8" s="210"/>
      <c r="L8" s="210"/>
      <c r="M8" s="212"/>
      <c r="N8" s="206"/>
      <c r="O8" s="205"/>
      <c r="P8" s="206"/>
      <c r="Q8" s="203"/>
      <c r="R8" s="204"/>
      <c r="S8" s="25">
        <f>E8+G8+I8+K8+M8+O8+Q8</f>
        <v>12</v>
      </c>
      <c r="T8" s="25">
        <f t="shared" si="0"/>
        <v>10</v>
      </c>
      <c r="U8" s="28">
        <v>2</v>
      </c>
      <c r="V8" s="28"/>
    </row>
    <row r="9" spans="1:22" x14ac:dyDescent="0.25">
      <c r="A9" s="194">
        <v>6648</v>
      </c>
      <c r="B9" s="202" t="s">
        <v>114</v>
      </c>
      <c r="C9" s="194">
        <v>25</v>
      </c>
      <c r="D9" s="38" t="s">
        <v>73</v>
      </c>
      <c r="E9" s="210"/>
      <c r="F9" s="210"/>
      <c r="G9" s="210"/>
      <c r="H9" s="210"/>
      <c r="I9" s="210"/>
      <c r="J9" s="210"/>
      <c r="K9" s="210">
        <v>4.25</v>
      </c>
      <c r="L9" s="210"/>
      <c r="M9" s="210"/>
      <c r="N9" s="210"/>
      <c r="O9" s="205"/>
      <c r="P9" s="206"/>
      <c r="Q9" s="203"/>
      <c r="R9" s="204"/>
      <c r="S9" s="25">
        <f t="shared" si="1"/>
        <v>4.25</v>
      </c>
      <c r="T9" s="25">
        <f t="shared" si="0"/>
        <v>4</v>
      </c>
      <c r="U9" s="28">
        <v>0.25</v>
      </c>
      <c r="V9" s="28"/>
    </row>
    <row r="10" spans="1:22" x14ac:dyDescent="0.25">
      <c r="A10" s="194">
        <v>6648</v>
      </c>
      <c r="B10" s="202" t="s">
        <v>114</v>
      </c>
      <c r="C10" s="194" t="s">
        <v>97</v>
      </c>
      <c r="D10" s="38" t="s">
        <v>73</v>
      </c>
      <c r="E10" s="219"/>
      <c r="F10" s="220"/>
      <c r="G10" s="205"/>
      <c r="H10" s="206"/>
      <c r="I10" s="205"/>
      <c r="J10" s="206"/>
      <c r="K10" s="205">
        <v>4</v>
      </c>
      <c r="L10" s="206"/>
      <c r="M10" s="205">
        <v>3.75</v>
      </c>
      <c r="N10" s="206"/>
      <c r="O10" s="205"/>
      <c r="P10" s="206"/>
      <c r="Q10" s="203"/>
      <c r="R10" s="204"/>
      <c r="S10" s="25">
        <f t="shared" si="1"/>
        <v>7.75</v>
      </c>
      <c r="T10" s="25">
        <f t="shared" si="0"/>
        <v>7.75</v>
      </c>
      <c r="U10" s="28"/>
      <c r="V10" s="28"/>
    </row>
    <row r="11" spans="1:22" x14ac:dyDescent="0.25">
      <c r="A11" s="138">
        <v>6598</v>
      </c>
      <c r="B11" s="202" t="s">
        <v>118</v>
      </c>
      <c r="C11" s="138">
        <v>26</v>
      </c>
      <c r="D11" s="38" t="s">
        <v>73</v>
      </c>
      <c r="E11" s="219"/>
      <c r="F11" s="220"/>
      <c r="G11" s="205"/>
      <c r="H11" s="206"/>
      <c r="I11" s="205"/>
      <c r="J11" s="206"/>
      <c r="K11" s="219"/>
      <c r="L11" s="220"/>
      <c r="M11" s="205">
        <v>4</v>
      </c>
      <c r="N11" s="206"/>
      <c r="O11" s="205"/>
      <c r="P11" s="206"/>
      <c r="Q11" s="203"/>
      <c r="R11" s="204"/>
      <c r="S11" s="25">
        <f>E11+G11+I11+K11+M11+O11+Q11</f>
        <v>4</v>
      </c>
      <c r="T11" s="25">
        <f>SUM(S11-U11-V11)</f>
        <v>4</v>
      </c>
      <c r="U11" s="28"/>
      <c r="V11" s="28"/>
    </row>
    <row r="12" spans="1:22" x14ac:dyDescent="0.25">
      <c r="A12" s="143"/>
      <c r="B12" s="48"/>
      <c r="C12" s="143"/>
      <c r="D12" s="38"/>
      <c r="E12" s="219"/>
      <c r="F12" s="220"/>
      <c r="G12" s="219"/>
      <c r="H12" s="220"/>
      <c r="I12" s="213"/>
      <c r="J12" s="214"/>
      <c r="K12" s="219"/>
      <c r="L12" s="220"/>
      <c r="M12" s="205"/>
      <c r="N12" s="206"/>
      <c r="O12" s="205"/>
      <c r="P12" s="206"/>
      <c r="Q12" s="203"/>
      <c r="R12" s="204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3"/>
      <c r="B13" s="48"/>
      <c r="C13" s="143"/>
      <c r="D13" s="38"/>
      <c r="E13" s="219"/>
      <c r="F13" s="220"/>
      <c r="G13" s="219"/>
      <c r="H13" s="220"/>
      <c r="I13" s="213"/>
      <c r="J13" s="214"/>
      <c r="K13" s="219"/>
      <c r="L13" s="220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7"/>
      <c r="B14" s="48"/>
      <c r="C14" s="107"/>
      <c r="D14" s="38"/>
      <c r="E14" s="219"/>
      <c r="F14" s="220"/>
      <c r="G14" s="219"/>
      <c r="H14" s="220"/>
      <c r="I14" s="213"/>
      <c r="J14" s="214"/>
      <c r="K14" s="219"/>
      <c r="L14" s="220"/>
      <c r="M14" s="213"/>
      <c r="N14" s="214"/>
      <c r="O14" s="205"/>
      <c r="P14" s="206"/>
      <c r="Q14" s="203"/>
      <c r="R14" s="20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9"/>
      <c r="F15" s="220"/>
      <c r="G15" s="219"/>
      <c r="H15" s="220"/>
      <c r="I15" s="213"/>
      <c r="J15" s="214"/>
      <c r="K15" s="219"/>
      <c r="L15" s="220"/>
      <c r="M15" s="213"/>
      <c r="N15" s="214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1"/>
      <c r="F16" s="222"/>
      <c r="G16" s="221"/>
      <c r="H16" s="222"/>
      <c r="I16" s="205"/>
      <c r="J16" s="206"/>
      <c r="K16" s="221"/>
      <c r="L16" s="222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6"/>
      <c r="B17" s="156"/>
      <c r="C17" s="156"/>
      <c r="D17" s="38"/>
      <c r="E17" s="221"/>
      <c r="F17" s="222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4"/>
      <c r="B18" s="134"/>
      <c r="C18" s="134"/>
      <c r="D18" s="38"/>
      <c r="E18" s="219"/>
      <c r="F18" s="220"/>
      <c r="G18" s="219"/>
      <c r="H18" s="220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3"/>
      <c r="B19" s="133"/>
      <c r="C19" s="133"/>
      <c r="D19" s="38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5"/>
      <c r="B20" s="105"/>
      <c r="C20" s="105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8"/>
      <c r="B21" s="148"/>
      <c r="C21" s="148"/>
      <c r="D21" s="38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03"/>
      <c r="R23" s="20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8</v>
      </c>
      <c r="F24" s="208"/>
      <c r="G24" s="207">
        <f>SUM(G4:G23)</f>
        <v>9</v>
      </c>
      <c r="H24" s="208"/>
      <c r="I24" s="207">
        <f>SUM(I4:I23)</f>
        <v>9</v>
      </c>
      <c r="J24" s="208"/>
      <c r="K24" s="207">
        <f>SUM(K4:K23)</f>
        <v>8.25</v>
      </c>
      <c r="L24" s="208"/>
      <c r="M24" s="207">
        <f>SUM(M4:M23)</f>
        <v>7.75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1</v>
      </c>
      <c r="I26" s="32"/>
      <c r="J26" s="32">
        <v>1</v>
      </c>
      <c r="K26" s="32"/>
      <c r="L26" s="32">
        <f>SUM(K24)-L25</f>
        <v>0.25</v>
      </c>
      <c r="M26" s="32"/>
      <c r="N26" s="32">
        <f>SUM(M24)-N25</f>
        <v>-0.25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2.25</v>
      </c>
      <c r="V26" s="28">
        <f>SUM(V4:V25)</f>
        <v>0</v>
      </c>
    </row>
    <row r="27" spans="1:22" x14ac:dyDescent="0.25">
      <c r="G27" s="73"/>
      <c r="H27" s="73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39.75</v>
      </c>
      <c r="I29" s="2">
        <v>3600</v>
      </c>
    </row>
    <row r="30" spans="1:22" x14ac:dyDescent="0.25">
      <c r="A30" s="16" t="s">
        <v>26</v>
      </c>
      <c r="C30" s="40">
        <f>U26</f>
        <v>2.25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C32" sqref="C32:C3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51"/>
      <c r="R3" s="51"/>
      <c r="S3" s="25"/>
      <c r="T3" s="25"/>
      <c r="U3" s="26"/>
      <c r="V3" s="26"/>
    </row>
    <row r="4" spans="1:22" x14ac:dyDescent="0.25">
      <c r="A4" s="187">
        <v>6648</v>
      </c>
      <c r="B4" s="202" t="s">
        <v>114</v>
      </c>
      <c r="C4" s="187" t="s">
        <v>81</v>
      </c>
      <c r="D4" s="38" t="s">
        <v>86</v>
      </c>
      <c r="E4" s="210">
        <v>1.5</v>
      </c>
      <c r="F4" s="210"/>
      <c r="G4" s="205"/>
      <c r="H4" s="206"/>
      <c r="I4" s="205"/>
      <c r="J4" s="206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187">
        <v>6648</v>
      </c>
      <c r="B5" s="202" t="s">
        <v>114</v>
      </c>
      <c r="C5" s="187" t="s">
        <v>83</v>
      </c>
      <c r="D5" s="38" t="s">
        <v>86</v>
      </c>
      <c r="E5" s="210">
        <v>1.5</v>
      </c>
      <c r="F5" s="210"/>
      <c r="G5" s="205"/>
      <c r="H5" s="206"/>
      <c r="I5" s="205"/>
      <c r="J5" s="206"/>
      <c r="K5" s="210"/>
      <c r="L5" s="210"/>
      <c r="M5" s="210"/>
      <c r="N5" s="210"/>
      <c r="O5" s="205"/>
      <c r="P5" s="206"/>
      <c r="Q5" s="203"/>
      <c r="R5" s="204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187">
        <v>6598</v>
      </c>
      <c r="B6" s="202" t="s">
        <v>118</v>
      </c>
      <c r="C6" s="187" t="s">
        <v>80</v>
      </c>
      <c r="D6" s="38" t="s">
        <v>90</v>
      </c>
      <c r="E6" s="210">
        <v>7</v>
      </c>
      <c r="F6" s="210"/>
      <c r="G6" s="205"/>
      <c r="H6" s="206"/>
      <c r="I6" s="205"/>
      <c r="J6" s="206"/>
      <c r="K6" s="210"/>
      <c r="L6" s="210"/>
      <c r="M6" s="205"/>
      <c r="N6" s="206"/>
      <c r="O6" s="205"/>
      <c r="P6" s="206"/>
      <c r="Q6" s="203"/>
      <c r="R6" s="204"/>
      <c r="S6" s="25">
        <f t="shared" ref="S6:S25" si="1">E6+G6+I6+K6+M6+O6+Q6</f>
        <v>7</v>
      </c>
      <c r="T6" s="25">
        <f t="shared" si="0"/>
        <v>5</v>
      </c>
      <c r="U6" s="28">
        <v>2</v>
      </c>
      <c r="V6" s="28"/>
    </row>
    <row r="7" spans="1:22" x14ac:dyDescent="0.25">
      <c r="A7" s="181">
        <v>6648</v>
      </c>
      <c r="B7" s="202" t="s">
        <v>114</v>
      </c>
      <c r="C7" s="181" t="s">
        <v>89</v>
      </c>
      <c r="D7" s="38" t="s">
        <v>73</v>
      </c>
      <c r="E7" s="210"/>
      <c r="F7" s="210"/>
      <c r="G7" s="205">
        <v>7</v>
      </c>
      <c r="H7" s="206"/>
      <c r="I7" s="205"/>
      <c r="J7" s="206"/>
      <c r="K7" s="210"/>
      <c r="L7" s="210"/>
      <c r="M7" s="205"/>
      <c r="N7" s="206"/>
      <c r="O7" s="205"/>
      <c r="P7" s="206"/>
      <c r="Q7" s="203"/>
      <c r="R7" s="204"/>
      <c r="S7" s="25">
        <f t="shared" si="1"/>
        <v>7</v>
      </c>
      <c r="T7" s="25">
        <f t="shared" si="0"/>
        <v>5</v>
      </c>
      <c r="U7" s="28">
        <v>2</v>
      </c>
      <c r="V7" s="28"/>
    </row>
    <row r="8" spans="1:22" ht="16.5" customHeight="1" x14ac:dyDescent="0.25">
      <c r="A8" s="169">
        <v>6648</v>
      </c>
      <c r="B8" s="202" t="s">
        <v>114</v>
      </c>
      <c r="C8" s="169">
        <v>24</v>
      </c>
      <c r="D8" s="38" t="s">
        <v>73</v>
      </c>
      <c r="E8" s="210"/>
      <c r="F8" s="210"/>
      <c r="G8" s="205">
        <v>1.5</v>
      </c>
      <c r="H8" s="206"/>
      <c r="I8" s="205">
        <v>5</v>
      </c>
      <c r="J8" s="206"/>
      <c r="K8" s="210">
        <v>5</v>
      </c>
      <c r="L8" s="210"/>
      <c r="M8" s="205"/>
      <c r="N8" s="206"/>
      <c r="O8" s="205"/>
      <c r="P8" s="206"/>
      <c r="Q8" s="203"/>
      <c r="R8" s="204"/>
      <c r="S8" s="25">
        <f t="shared" si="1"/>
        <v>11.5</v>
      </c>
      <c r="T8" s="25">
        <f t="shared" si="0"/>
        <v>7.5</v>
      </c>
      <c r="U8" s="28">
        <v>4</v>
      </c>
      <c r="V8" s="28"/>
    </row>
    <row r="9" spans="1:22" x14ac:dyDescent="0.25">
      <c r="A9" s="170">
        <v>6648</v>
      </c>
      <c r="B9" s="202" t="s">
        <v>114</v>
      </c>
      <c r="C9" s="170">
        <v>25</v>
      </c>
      <c r="D9" s="38" t="s">
        <v>73</v>
      </c>
      <c r="E9" s="210"/>
      <c r="F9" s="210"/>
      <c r="G9" s="205">
        <v>1.5</v>
      </c>
      <c r="H9" s="206"/>
      <c r="I9" s="205">
        <v>5</v>
      </c>
      <c r="J9" s="206"/>
      <c r="K9" s="205">
        <v>5</v>
      </c>
      <c r="L9" s="206"/>
      <c r="M9" s="205">
        <v>10</v>
      </c>
      <c r="N9" s="206"/>
      <c r="O9" s="205"/>
      <c r="P9" s="206"/>
      <c r="Q9" s="203"/>
      <c r="R9" s="204"/>
      <c r="S9" s="25">
        <f t="shared" si="1"/>
        <v>21.5</v>
      </c>
      <c r="T9" s="25">
        <f t="shared" si="0"/>
        <v>19.5</v>
      </c>
      <c r="U9" s="28">
        <v>2</v>
      </c>
      <c r="V9" s="28"/>
    </row>
    <row r="10" spans="1:22" x14ac:dyDescent="0.25">
      <c r="A10" s="170"/>
      <c r="B10" s="170"/>
      <c r="C10" s="170"/>
      <c r="D10" s="38"/>
      <c r="E10" s="210"/>
      <c r="F10" s="210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200">
        <v>6598</v>
      </c>
      <c r="B11" s="202" t="s">
        <v>118</v>
      </c>
      <c r="C11" s="200" t="s">
        <v>97</v>
      </c>
      <c r="D11" s="38" t="s">
        <v>73</v>
      </c>
      <c r="E11" s="210"/>
      <c r="F11" s="210"/>
      <c r="G11" s="205"/>
      <c r="H11" s="206"/>
      <c r="I11" s="210"/>
      <c r="J11" s="210"/>
      <c r="K11" s="210"/>
      <c r="L11" s="210"/>
      <c r="M11" s="205"/>
      <c r="N11" s="206"/>
      <c r="O11" s="205">
        <v>6</v>
      </c>
      <c r="P11" s="206"/>
      <c r="Q11" s="203"/>
      <c r="R11" s="204"/>
      <c r="S11" s="25">
        <f t="shared" si="1"/>
        <v>6</v>
      </c>
      <c r="T11" s="25">
        <f t="shared" si="0"/>
        <v>0</v>
      </c>
      <c r="U11" s="28">
        <v>1.5</v>
      </c>
      <c r="V11" s="28">
        <v>4.5</v>
      </c>
    </row>
    <row r="12" spans="1:22" x14ac:dyDescent="0.25">
      <c r="A12" s="115"/>
      <c r="B12" s="48"/>
      <c r="C12" s="115"/>
      <c r="D12" s="38"/>
      <c r="E12" s="210"/>
      <c r="F12" s="210"/>
      <c r="G12" s="205"/>
      <c r="H12" s="206"/>
      <c r="I12" s="210"/>
      <c r="J12" s="210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15"/>
      <c r="B13" s="48"/>
      <c r="C13" s="115"/>
      <c r="D13" s="38"/>
      <c r="E13" s="210"/>
      <c r="F13" s="210"/>
      <c r="G13" s="205"/>
      <c r="H13" s="206"/>
      <c r="I13" s="210"/>
      <c r="J13" s="210"/>
      <c r="K13" s="205"/>
      <c r="L13" s="206"/>
      <c r="M13" s="205"/>
      <c r="N13" s="206"/>
      <c r="O13" s="205"/>
      <c r="P13" s="206"/>
      <c r="Q13" s="203"/>
      <c r="R13" s="20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09"/>
      <c r="B14" s="48"/>
      <c r="C14" s="109"/>
      <c r="D14" s="38"/>
      <c r="E14" s="210"/>
      <c r="F14" s="210"/>
      <c r="G14" s="205"/>
      <c r="H14" s="206"/>
      <c r="I14" s="210"/>
      <c r="J14" s="210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10"/>
      <c r="B15" s="48"/>
      <c r="C15" s="110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08"/>
      <c r="B16" s="48"/>
      <c r="C16" s="108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5"/>
      <c r="B17" s="95"/>
      <c r="C17" s="47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9"/>
      <c r="B18" s="119"/>
      <c r="C18" s="119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0"/>
      <c r="B19" s="150"/>
      <c r="C19" s="150"/>
      <c r="D19" s="27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4"/>
      <c r="B20" s="134"/>
      <c r="C20" s="134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5"/>
      <c r="B21" s="145"/>
      <c r="C21" s="145"/>
      <c r="D21" s="27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54"/>
      <c r="B22" s="154"/>
      <c r="C22" s="154"/>
      <c r="D22" s="27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31"/>
      <c r="B23" s="131"/>
      <c r="C23" s="131"/>
      <c r="D23" s="38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03"/>
      <c r="R23" s="20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3"/>
      <c r="P24" s="204"/>
      <c r="Q24" s="203"/>
      <c r="R24" s="20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3"/>
      <c r="P25" s="204"/>
      <c r="Q25" s="203"/>
      <c r="R25" s="20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10</v>
      </c>
      <c r="F26" s="208"/>
      <c r="G26" s="207">
        <f>SUM(G4:G25)</f>
        <v>10</v>
      </c>
      <c r="H26" s="208"/>
      <c r="I26" s="207">
        <f>SUM(I4:I25)</f>
        <v>10</v>
      </c>
      <c r="J26" s="208"/>
      <c r="K26" s="207">
        <f>SUM(K4:K25)</f>
        <v>10</v>
      </c>
      <c r="L26" s="208"/>
      <c r="M26" s="207">
        <f>SUM(M4:M25)</f>
        <v>10</v>
      </c>
      <c r="N26" s="208"/>
      <c r="O26" s="207">
        <f>SUM(O4:O25)</f>
        <v>6</v>
      </c>
      <c r="P26" s="208"/>
      <c r="Q26" s="207">
        <f>SUM(Q4:Q25)</f>
        <v>0</v>
      </c>
      <c r="R26" s="208"/>
      <c r="S26" s="25">
        <f>SUM(S2:S25)</f>
        <v>56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2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2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16</v>
      </c>
      <c r="T28" s="28"/>
      <c r="U28" s="28">
        <f>SUM(U2:U27)</f>
        <v>11.5</v>
      </c>
      <c r="V28" s="28">
        <f>SUM(V2:V27)</f>
        <v>4.5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/>
    </row>
    <row r="33" spans="1:9" x14ac:dyDescent="0.25">
      <c r="A33" s="16" t="s">
        <v>27</v>
      </c>
      <c r="C33" s="33">
        <f>V28</f>
        <v>4.5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56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G29" sqref="G29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16.3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24"/>
      <c r="R3" s="24"/>
      <c r="S3" s="25"/>
      <c r="T3" s="25"/>
      <c r="U3" s="26"/>
      <c r="V3" s="26"/>
    </row>
    <row r="4" spans="1:22" x14ac:dyDescent="0.25">
      <c r="A4" s="176" t="s">
        <v>78</v>
      </c>
      <c r="B4" s="202" t="s">
        <v>115</v>
      </c>
      <c r="C4" s="176" t="s">
        <v>84</v>
      </c>
      <c r="D4" s="38" t="s">
        <v>82</v>
      </c>
      <c r="E4" s="210">
        <v>8.5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03"/>
      <c r="R4" s="204"/>
      <c r="S4" s="25">
        <f>E4+G4+I4+K4+M4+O4+Q4</f>
        <v>8.5</v>
      </c>
      <c r="T4" s="25">
        <f>SUM(S4-U4-V4)</f>
        <v>6.5</v>
      </c>
      <c r="U4" s="28">
        <v>2</v>
      </c>
      <c r="V4" s="28"/>
    </row>
    <row r="5" spans="1:22" x14ac:dyDescent="0.25">
      <c r="A5" s="187">
        <v>6598</v>
      </c>
      <c r="B5" s="202" t="s">
        <v>118</v>
      </c>
      <c r="C5" s="187" t="s">
        <v>80</v>
      </c>
      <c r="D5" s="38" t="s">
        <v>90</v>
      </c>
      <c r="E5" s="210">
        <v>1.5</v>
      </c>
      <c r="F5" s="210"/>
      <c r="G5" s="210">
        <v>3.5</v>
      </c>
      <c r="H5" s="210"/>
      <c r="I5" s="210"/>
      <c r="J5" s="210"/>
      <c r="K5" s="210"/>
      <c r="L5" s="210"/>
      <c r="M5" s="210"/>
      <c r="N5" s="210"/>
      <c r="O5" s="210"/>
      <c r="P5" s="210"/>
      <c r="Q5" s="203"/>
      <c r="R5" s="204"/>
      <c r="S5" s="25">
        <f t="shared" ref="S5:S21" si="0">E5+G5+I5+K5+M5+O5+Q5</f>
        <v>5</v>
      </c>
      <c r="T5" s="25">
        <f t="shared" ref="T5:T19" si="1">SUM(S5-U5-V5)</f>
        <v>3</v>
      </c>
      <c r="U5" s="28">
        <v>2</v>
      </c>
      <c r="V5" s="28"/>
    </row>
    <row r="6" spans="1:22" x14ac:dyDescent="0.25">
      <c r="A6" s="189">
        <v>6648</v>
      </c>
      <c r="B6" s="202" t="s">
        <v>114</v>
      </c>
      <c r="C6" s="189" t="s">
        <v>87</v>
      </c>
      <c r="D6" s="38" t="s">
        <v>73</v>
      </c>
      <c r="E6" s="210"/>
      <c r="F6" s="210"/>
      <c r="G6" s="210">
        <v>0.5</v>
      </c>
      <c r="H6" s="210"/>
      <c r="I6" s="210"/>
      <c r="J6" s="210"/>
      <c r="K6" s="210"/>
      <c r="L6" s="210"/>
      <c r="M6" s="210"/>
      <c r="N6" s="210"/>
      <c r="O6" s="210"/>
      <c r="P6" s="210"/>
      <c r="Q6" s="203"/>
      <c r="R6" s="204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89">
        <v>6648</v>
      </c>
      <c r="B7" s="202" t="s">
        <v>114</v>
      </c>
      <c r="C7" s="189" t="s">
        <v>81</v>
      </c>
      <c r="D7" s="38" t="s">
        <v>73</v>
      </c>
      <c r="E7" s="210"/>
      <c r="F7" s="210"/>
      <c r="G7" s="205">
        <v>0.5</v>
      </c>
      <c r="H7" s="206"/>
      <c r="I7" s="212"/>
      <c r="J7" s="206"/>
      <c r="K7" s="212"/>
      <c r="L7" s="206"/>
      <c r="M7" s="212"/>
      <c r="N7" s="206"/>
      <c r="O7" s="210"/>
      <c r="P7" s="210"/>
      <c r="Q7" s="203"/>
      <c r="R7" s="204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89">
        <v>6648</v>
      </c>
      <c r="B8" s="202" t="s">
        <v>114</v>
      </c>
      <c r="C8" s="189" t="s">
        <v>89</v>
      </c>
      <c r="D8" s="38" t="s">
        <v>73</v>
      </c>
      <c r="E8" s="210"/>
      <c r="F8" s="210"/>
      <c r="G8" s="210">
        <v>4.5</v>
      </c>
      <c r="H8" s="210"/>
      <c r="I8" s="210">
        <v>4</v>
      </c>
      <c r="J8" s="210"/>
      <c r="K8" s="210"/>
      <c r="L8" s="210"/>
      <c r="M8" s="210"/>
      <c r="N8" s="210"/>
      <c r="O8" s="210"/>
      <c r="P8" s="210"/>
      <c r="Q8" s="203"/>
      <c r="R8" s="204"/>
      <c r="S8" s="25">
        <f t="shared" si="0"/>
        <v>8.5</v>
      </c>
      <c r="T8" s="25">
        <f t="shared" si="1"/>
        <v>8.5</v>
      </c>
      <c r="U8" s="28"/>
      <c r="V8" s="28"/>
    </row>
    <row r="9" spans="1:22" x14ac:dyDescent="0.25">
      <c r="A9" s="189">
        <v>6648</v>
      </c>
      <c r="B9" s="202" t="s">
        <v>114</v>
      </c>
      <c r="C9" s="189">
        <v>24</v>
      </c>
      <c r="D9" s="38" t="s">
        <v>73</v>
      </c>
      <c r="E9" s="210"/>
      <c r="F9" s="210"/>
      <c r="G9" s="210">
        <v>1</v>
      </c>
      <c r="H9" s="210"/>
      <c r="I9" s="210">
        <v>5.5</v>
      </c>
      <c r="J9" s="210"/>
      <c r="K9" s="210">
        <v>10</v>
      </c>
      <c r="L9" s="210"/>
      <c r="M9" s="210">
        <v>3</v>
      </c>
      <c r="N9" s="210"/>
      <c r="O9" s="210"/>
      <c r="P9" s="210"/>
      <c r="Q9" s="203"/>
      <c r="R9" s="204"/>
      <c r="S9" s="25">
        <f t="shared" si="0"/>
        <v>19.5</v>
      </c>
      <c r="T9" s="25">
        <f t="shared" si="1"/>
        <v>14</v>
      </c>
      <c r="U9" s="28">
        <v>5.5</v>
      </c>
      <c r="V9" s="28"/>
    </row>
    <row r="10" spans="1:22" x14ac:dyDescent="0.25">
      <c r="A10" s="197">
        <v>6648</v>
      </c>
      <c r="B10" s="202" t="s">
        <v>114</v>
      </c>
      <c r="C10" s="197">
        <v>25</v>
      </c>
      <c r="D10" s="38" t="s">
        <v>73</v>
      </c>
      <c r="E10" s="213"/>
      <c r="F10" s="214"/>
      <c r="G10" s="205"/>
      <c r="H10" s="206"/>
      <c r="I10" s="205"/>
      <c r="J10" s="206"/>
      <c r="K10" s="210"/>
      <c r="L10" s="210"/>
      <c r="M10" s="210">
        <v>7</v>
      </c>
      <c r="N10" s="210"/>
      <c r="O10" s="210">
        <v>6</v>
      </c>
      <c r="P10" s="210"/>
      <c r="Q10" s="203"/>
      <c r="R10" s="204"/>
      <c r="S10" s="25">
        <f t="shared" si="0"/>
        <v>13</v>
      </c>
      <c r="T10" s="25">
        <f t="shared" si="1"/>
        <v>7</v>
      </c>
      <c r="U10" s="28">
        <v>2</v>
      </c>
      <c r="V10" s="28">
        <v>4</v>
      </c>
    </row>
    <row r="11" spans="1:22" x14ac:dyDescent="0.25">
      <c r="A11" s="140"/>
      <c r="B11" s="48"/>
      <c r="C11" s="140"/>
      <c r="D11" s="38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03"/>
      <c r="R11" s="20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0"/>
      <c r="B12" s="48"/>
      <c r="C12" s="140"/>
      <c r="D12" s="38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3"/>
      <c r="B13" s="48"/>
      <c r="C13" s="143"/>
      <c r="D13" s="38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03"/>
      <c r="R13" s="20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0"/>
      <c r="B16" s="46"/>
      <c r="C16" s="46"/>
      <c r="D16" s="27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03"/>
      <c r="R16" s="20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1"/>
      <c r="B17" s="81"/>
      <c r="C17" s="81"/>
      <c r="D17" s="27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03"/>
      <c r="R17" s="20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47"/>
      <c r="B18" s="147"/>
      <c r="C18" s="147"/>
      <c r="D18" s="38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03"/>
      <c r="R18" s="20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62"/>
      <c r="B19" s="162"/>
      <c r="C19" s="162"/>
      <c r="D19" s="27"/>
      <c r="E19" s="205"/>
      <c r="F19" s="206"/>
      <c r="G19" s="205"/>
      <c r="H19" s="206"/>
      <c r="I19" s="205"/>
      <c r="J19" s="206"/>
      <c r="K19" s="210"/>
      <c r="L19" s="210"/>
      <c r="M19" s="210"/>
      <c r="N19" s="210"/>
      <c r="O19" s="210"/>
      <c r="P19" s="210"/>
      <c r="Q19" s="203"/>
      <c r="R19" s="20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03"/>
      <c r="R20" s="204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03"/>
      <c r="R21" s="204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7">
        <f>SUM(E4:E21)</f>
        <v>10</v>
      </c>
      <c r="F22" s="208"/>
      <c r="G22" s="207">
        <f>SUM(G4:G21)</f>
        <v>10</v>
      </c>
      <c r="H22" s="208"/>
      <c r="I22" s="207">
        <f>SUM(I4:I21)</f>
        <v>9.5</v>
      </c>
      <c r="J22" s="208"/>
      <c r="K22" s="207">
        <f>SUM(K4:K21)</f>
        <v>10</v>
      </c>
      <c r="L22" s="208"/>
      <c r="M22" s="207">
        <f>SUM(M4:M21)</f>
        <v>10</v>
      </c>
      <c r="N22" s="208"/>
      <c r="O22" s="207">
        <f>SUM(O4:O21)</f>
        <v>6</v>
      </c>
      <c r="P22" s="208"/>
      <c r="Q22" s="207">
        <f>SUM(Q4:Q21)</f>
        <v>0</v>
      </c>
      <c r="R22" s="208"/>
      <c r="S22" s="25">
        <f>E22+G22+I22+K22+M22+O22+Q22</f>
        <v>55.5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2</v>
      </c>
      <c r="G24" s="32"/>
      <c r="H24" s="32">
        <f>SUM(G22)-H23</f>
        <v>2</v>
      </c>
      <c r="I24" s="32"/>
      <c r="J24" s="32">
        <f>SUM(I22)-J23</f>
        <v>1.5</v>
      </c>
      <c r="K24" s="32"/>
      <c r="L24" s="32">
        <f>SUM(K22)-L23</f>
        <v>2</v>
      </c>
      <c r="M24" s="32"/>
      <c r="N24" s="32">
        <f>SUM(M22)-N23</f>
        <v>2</v>
      </c>
      <c r="O24" s="32"/>
      <c r="P24" s="32">
        <f>SUM(O22)</f>
        <v>6</v>
      </c>
      <c r="Q24" s="32"/>
      <c r="R24" s="32">
        <f>SUM(Q22)</f>
        <v>0</v>
      </c>
      <c r="S24" s="28">
        <f>SUM(E24:R24)</f>
        <v>15.5</v>
      </c>
      <c r="T24" s="28"/>
      <c r="U24" s="28">
        <f>SUM(U4:U23)</f>
        <v>11.5</v>
      </c>
      <c r="V24" s="28">
        <f>SUM(V4:V23)</f>
        <v>4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11.5</v>
      </c>
      <c r="D28" s="33"/>
      <c r="I28" s="44"/>
    </row>
    <row r="29" spans="1:22" x14ac:dyDescent="0.25">
      <c r="A29" s="16" t="s">
        <v>27</v>
      </c>
      <c r="C29" s="33">
        <f>V24</f>
        <v>4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55.5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8</v>
      </c>
      <c r="F3" s="63">
        <v>16.3</v>
      </c>
      <c r="G3" s="63">
        <v>8</v>
      </c>
      <c r="H3" s="63">
        <v>16.3</v>
      </c>
      <c r="I3" s="63">
        <v>8</v>
      </c>
      <c r="J3" s="63">
        <v>16.3</v>
      </c>
      <c r="K3" s="63">
        <v>8</v>
      </c>
      <c r="L3" s="63">
        <v>16.3</v>
      </c>
      <c r="M3" s="63">
        <v>8</v>
      </c>
      <c r="N3" s="63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7">
        <v>6648</v>
      </c>
      <c r="B4" s="202" t="s">
        <v>114</v>
      </c>
      <c r="C4" s="187" t="s">
        <v>89</v>
      </c>
      <c r="D4" s="38" t="s">
        <v>73</v>
      </c>
      <c r="E4" s="210">
        <v>8</v>
      </c>
      <c r="F4" s="210"/>
      <c r="G4" s="210">
        <v>4</v>
      </c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192">
        <v>6648</v>
      </c>
      <c r="B5" s="202" t="s">
        <v>114</v>
      </c>
      <c r="C5" s="192">
        <v>24</v>
      </c>
      <c r="D5" s="38" t="s">
        <v>73</v>
      </c>
      <c r="E5" s="210"/>
      <c r="F5" s="210"/>
      <c r="G5" s="210">
        <v>4</v>
      </c>
      <c r="H5" s="210"/>
      <c r="I5" s="210">
        <v>8</v>
      </c>
      <c r="J5" s="210"/>
      <c r="K5" s="210">
        <v>6</v>
      </c>
      <c r="L5" s="210"/>
      <c r="M5" s="210"/>
      <c r="N5" s="210"/>
      <c r="O5" s="205"/>
      <c r="P5" s="206"/>
      <c r="Q5" s="203"/>
      <c r="R5" s="204"/>
      <c r="S5" s="25">
        <f>E5+G5+I5+K5+M5+O5+Q5</f>
        <v>18</v>
      </c>
      <c r="T5" s="25">
        <f t="shared" si="0"/>
        <v>18</v>
      </c>
      <c r="U5" s="28"/>
      <c r="V5" s="28"/>
    </row>
    <row r="6" spans="1:22" x14ac:dyDescent="0.25">
      <c r="A6" s="180">
        <v>6615</v>
      </c>
      <c r="B6" s="202" t="s">
        <v>123</v>
      </c>
      <c r="C6" s="180">
        <v>22</v>
      </c>
      <c r="D6" s="38" t="s">
        <v>104</v>
      </c>
      <c r="E6" s="210"/>
      <c r="F6" s="210"/>
      <c r="G6" s="210"/>
      <c r="H6" s="210"/>
      <c r="I6" s="212"/>
      <c r="J6" s="206"/>
      <c r="K6" s="212">
        <v>0.5</v>
      </c>
      <c r="L6" s="206"/>
      <c r="M6" s="212"/>
      <c r="N6" s="206"/>
      <c r="O6" s="205"/>
      <c r="P6" s="206"/>
      <c r="Q6" s="203"/>
      <c r="R6" s="204"/>
      <c r="S6" s="25">
        <f>E6+G6+I6+K6+M6+O6+Q6</f>
        <v>0.5</v>
      </c>
      <c r="T6" s="25">
        <f>SUM(S6-U6-V6)</f>
        <v>0.5</v>
      </c>
      <c r="U6" s="28"/>
      <c r="V6" s="28"/>
    </row>
    <row r="7" spans="1:22" x14ac:dyDescent="0.25">
      <c r="A7" s="197">
        <v>6648</v>
      </c>
      <c r="B7" s="202" t="s">
        <v>114</v>
      </c>
      <c r="C7" s="197">
        <v>25</v>
      </c>
      <c r="D7" s="38" t="s">
        <v>73</v>
      </c>
      <c r="E7" s="210"/>
      <c r="F7" s="210"/>
      <c r="G7" s="210"/>
      <c r="H7" s="210"/>
      <c r="I7" s="212"/>
      <c r="J7" s="206"/>
      <c r="K7" s="212"/>
      <c r="L7" s="206"/>
      <c r="M7" s="212">
        <v>8</v>
      </c>
      <c r="N7" s="206"/>
      <c r="O7" s="205"/>
      <c r="P7" s="206"/>
      <c r="Q7" s="203"/>
      <c r="R7" s="204"/>
      <c r="S7" s="25">
        <f t="shared" ref="S7:S20" si="1">E7+G7+I7+K7+M7+O7+Q7</f>
        <v>8</v>
      </c>
      <c r="T7" s="25">
        <f t="shared" si="0"/>
        <v>8</v>
      </c>
      <c r="U7" s="28"/>
      <c r="V7" s="28"/>
    </row>
    <row r="8" spans="1:22" x14ac:dyDescent="0.25">
      <c r="A8" s="106"/>
      <c r="B8" s="48"/>
      <c r="C8" s="46"/>
      <c r="D8" s="38"/>
      <c r="E8" s="210"/>
      <c r="F8" s="210"/>
      <c r="G8" s="210"/>
      <c r="H8" s="210"/>
      <c r="I8" s="212"/>
      <c r="J8" s="206"/>
      <c r="K8" s="205"/>
      <c r="L8" s="206"/>
      <c r="M8" s="205"/>
      <c r="N8" s="206"/>
      <c r="O8" s="205"/>
      <c r="P8" s="206"/>
      <c r="Q8" s="203"/>
      <c r="R8" s="20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06"/>
      <c r="B9" s="48"/>
      <c r="C9" s="46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3"/>
      <c r="B10" s="46"/>
      <c r="C10" s="4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5"/>
      <c r="B11" s="48"/>
      <c r="C11" s="95"/>
      <c r="D11" s="38"/>
      <c r="E11" s="210"/>
      <c r="F11" s="210"/>
      <c r="G11" s="210"/>
      <c r="H11" s="210"/>
      <c r="I11" s="212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0"/>
      <c r="F12" s="210"/>
      <c r="G12" s="210"/>
      <c r="H12" s="210"/>
      <c r="I12" s="212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12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4"/>
      <c r="B14" s="134"/>
      <c r="C14" s="134"/>
      <c r="D14" s="38"/>
      <c r="E14" s="210"/>
      <c r="F14" s="210"/>
      <c r="G14" s="210"/>
      <c r="H14" s="210"/>
      <c r="I14" s="212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3"/>
      <c r="B15" s="133"/>
      <c r="C15" s="133"/>
      <c r="D15" s="38"/>
      <c r="E15" s="210"/>
      <c r="F15" s="210"/>
      <c r="G15" s="210"/>
      <c r="H15" s="210"/>
      <c r="I15" s="212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2"/>
      <c r="B16" s="162"/>
      <c r="C16" s="162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2">
        <v>3600</v>
      </c>
      <c r="B17" s="132" t="s">
        <v>116</v>
      </c>
      <c r="C17" s="132"/>
      <c r="D17" s="38" t="s">
        <v>103</v>
      </c>
      <c r="E17" s="205"/>
      <c r="F17" s="206"/>
      <c r="G17" s="205"/>
      <c r="H17" s="206"/>
      <c r="I17" s="205"/>
      <c r="J17" s="206"/>
      <c r="K17" s="205">
        <v>1.5</v>
      </c>
      <c r="L17" s="206"/>
      <c r="M17" s="205"/>
      <c r="N17" s="206"/>
      <c r="O17" s="205"/>
      <c r="P17" s="206"/>
      <c r="Q17" s="203"/>
      <c r="R17" s="204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8</v>
      </c>
      <c r="F20" s="208"/>
      <c r="G20" s="207">
        <f>SUM(G4:G19)</f>
        <v>8</v>
      </c>
      <c r="H20" s="208"/>
      <c r="I20" s="207">
        <f>SUM(I4:I19)</f>
        <v>8</v>
      </c>
      <c r="J20" s="208"/>
      <c r="K20" s="207">
        <f>SUM(K4:K19)</f>
        <v>8</v>
      </c>
      <c r="L20" s="208"/>
      <c r="M20" s="207">
        <f>SUM(M4:M19)</f>
        <v>8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C30" sqref="C30:C31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16.3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</v>
      </c>
      <c r="Q3" s="24"/>
      <c r="R3" s="24"/>
      <c r="S3" s="25"/>
      <c r="T3" s="25"/>
      <c r="U3" s="26"/>
      <c r="V3" s="26"/>
    </row>
    <row r="4" spans="1:22" x14ac:dyDescent="0.25">
      <c r="A4" s="188">
        <v>6429</v>
      </c>
      <c r="B4" s="202" t="s">
        <v>124</v>
      </c>
      <c r="C4" s="188">
        <v>9</v>
      </c>
      <c r="D4" s="38" t="s">
        <v>73</v>
      </c>
      <c r="E4" s="205">
        <v>9</v>
      </c>
      <c r="F4" s="206"/>
      <c r="G4" s="205">
        <v>3</v>
      </c>
      <c r="H4" s="206"/>
      <c r="I4" s="205"/>
      <c r="J4" s="206"/>
      <c r="K4" s="205"/>
      <c r="L4" s="206"/>
      <c r="M4" s="205"/>
      <c r="N4" s="206"/>
      <c r="O4" s="205"/>
      <c r="P4" s="206"/>
      <c r="Q4" s="203"/>
      <c r="R4" s="204"/>
      <c r="S4" s="25">
        <f>E4+G4+I4+K4+M4+O4+Q4</f>
        <v>12</v>
      </c>
      <c r="T4" s="25">
        <f>SUM(S4-U4-V4)</f>
        <v>8</v>
      </c>
      <c r="U4" s="28">
        <v>4</v>
      </c>
      <c r="V4" s="28"/>
    </row>
    <row r="5" spans="1:22" ht="15.75" customHeight="1" x14ac:dyDescent="0.25">
      <c r="A5" s="188">
        <v>6648</v>
      </c>
      <c r="B5" s="202" t="s">
        <v>114</v>
      </c>
      <c r="C5" s="188" t="s">
        <v>89</v>
      </c>
      <c r="D5" s="38" t="s">
        <v>73</v>
      </c>
      <c r="E5" s="205"/>
      <c r="F5" s="206"/>
      <c r="G5" s="210">
        <v>6</v>
      </c>
      <c r="H5" s="210"/>
      <c r="I5" s="205">
        <v>5</v>
      </c>
      <c r="J5" s="206"/>
      <c r="K5" s="205">
        <v>2</v>
      </c>
      <c r="L5" s="206"/>
      <c r="M5" s="205">
        <v>2.5</v>
      </c>
      <c r="N5" s="206"/>
      <c r="O5" s="205"/>
      <c r="P5" s="206"/>
      <c r="Q5" s="203"/>
      <c r="R5" s="204"/>
      <c r="S5" s="25">
        <f>E5+G5+I5+K5+M5+O5+Q5</f>
        <v>15.5</v>
      </c>
      <c r="T5" s="25">
        <f>SUM(S5-U5-V5)</f>
        <v>14.5</v>
      </c>
      <c r="U5" s="28">
        <v>1</v>
      </c>
      <c r="V5" s="28"/>
    </row>
    <row r="6" spans="1:22" x14ac:dyDescent="0.25">
      <c r="A6" s="177">
        <v>6623</v>
      </c>
      <c r="B6" s="202" t="s">
        <v>119</v>
      </c>
      <c r="C6" s="177">
        <v>2</v>
      </c>
      <c r="D6" s="38" t="s">
        <v>98</v>
      </c>
      <c r="E6" s="205"/>
      <c r="F6" s="206"/>
      <c r="G6" s="210"/>
      <c r="H6" s="210"/>
      <c r="I6" s="210">
        <v>3</v>
      </c>
      <c r="J6" s="210"/>
      <c r="K6" s="210"/>
      <c r="L6" s="210"/>
      <c r="M6" s="210"/>
      <c r="N6" s="210"/>
      <c r="O6" s="205"/>
      <c r="P6" s="206"/>
      <c r="Q6" s="203"/>
      <c r="R6" s="204"/>
      <c r="S6" s="25">
        <f t="shared" ref="S6:S24" si="0">E6+G6+I6+K6+M6+O6+Q6</f>
        <v>3</v>
      </c>
      <c r="T6" s="25">
        <f t="shared" ref="T6:T21" si="1">SUM(S6-U6-V6)</f>
        <v>3</v>
      </c>
      <c r="U6" s="28"/>
      <c r="V6" s="28"/>
    </row>
    <row r="7" spans="1:22" x14ac:dyDescent="0.25">
      <c r="A7" s="194">
        <v>6648</v>
      </c>
      <c r="B7" s="202" t="s">
        <v>114</v>
      </c>
      <c r="C7" s="194">
        <v>24</v>
      </c>
      <c r="D7" s="38" t="s">
        <v>73</v>
      </c>
      <c r="E7" s="205"/>
      <c r="F7" s="206"/>
      <c r="G7" s="205"/>
      <c r="H7" s="206"/>
      <c r="I7" s="205"/>
      <c r="J7" s="206"/>
      <c r="K7" s="205">
        <v>3</v>
      </c>
      <c r="L7" s="206"/>
      <c r="M7" s="205">
        <v>5</v>
      </c>
      <c r="N7" s="206"/>
      <c r="O7" s="205"/>
      <c r="P7" s="206"/>
      <c r="Q7" s="203"/>
      <c r="R7" s="204"/>
      <c r="S7" s="25">
        <f>E7+G7+I7+K7+M7+O7+Q7</f>
        <v>8</v>
      </c>
      <c r="T7" s="25">
        <f t="shared" si="1"/>
        <v>4</v>
      </c>
      <c r="U7" s="28">
        <v>4</v>
      </c>
      <c r="V7" s="28"/>
    </row>
    <row r="8" spans="1:22" x14ac:dyDescent="0.25">
      <c r="A8" s="194">
        <v>6648</v>
      </c>
      <c r="B8" s="202" t="s">
        <v>114</v>
      </c>
      <c r="C8" s="178">
        <v>17</v>
      </c>
      <c r="D8" s="16" t="s">
        <v>86</v>
      </c>
      <c r="E8" s="205"/>
      <c r="F8" s="206"/>
      <c r="G8" s="205"/>
      <c r="H8" s="206"/>
      <c r="I8" s="205"/>
      <c r="J8" s="206"/>
      <c r="K8" s="210">
        <v>1</v>
      </c>
      <c r="L8" s="210"/>
      <c r="M8" s="205"/>
      <c r="N8" s="206"/>
      <c r="O8" s="205"/>
      <c r="P8" s="206"/>
      <c r="Q8" s="203"/>
      <c r="R8" s="204"/>
      <c r="S8" s="25">
        <f>E8+G8+I8+K8+M8+O8+Q8</f>
        <v>1</v>
      </c>
      <c r="T8" s="25">
        <f t="shared" si="1"/>
        <v>1</v>
      </c>
      <c r="U8" s="28"/>
      <c r="V8" s="28"/>
    </row>
    <row r="9" spans="1:22" x14ac:dyDescent="0.25">
      <c r="A9" s="194">
        <v>6648</v>
      </c>
      <c r="B9" s="202" t="s">
        <v>114</v>
      </c>
      <c r="C9" s="169">
        <v>15</v>
      </c>
      <c r="D9" s="38" t="s">
        <v>86</v>
      </c>
      <c r="E9" s="205"/>
      <c r="F9" s="206"/>
      <c r="G9" s="205"/>
      <c r="H9" s="206"/>
      <c r="I9" s="205"/>
      <c r="J9" s="206"/>
      <c r="K9" s="205">
        <v>1</v>
      </c>
      <c r="L9" s="206"/>
      <c r="M9" s="205"/>
      <c r="N9" s="206"/>
      <c r="O9" s="205"/>
      <c r="P9" s="206"/>
      <c r="Q9" s="203"/>
      <c r="R9" s="204"/>
      <c r="S9" s="25">
        <f>E9+G9+I9+K9+M9+O9+Q9</f>
        <v>1</v>
      </c>
      <c r="T9" s="25">
        <f t="shared" si="1"/>
        <v>1</v>
      </c>
      <c r="U9" s="28"/>
      <c r="V9" s="28"/>
    </row>
    <row r="10" spans="1:22" x14ac:dyDescent="0.25">
      <c r="A10" s="194">
        <v>6648</v>
      </c>
      <c r="B10" s="202" t="s">
        <v>114</v>
      </c>
      <c r="C10" s="184">
        <v>11</v>
      </c>
      <c r="D10" s="38" t="s">
        <v>86</v>
      </c>
      <c r="E10" s="205"/>
      <c r="F10" s="206"/>
      <c r="G10" s="205"/>
      <c r="H10" s="206"/>
      <c r="I10" s="205"/>
      <c r="J10" s="206"/>
      <c r="K10" s="205">
        <v>1</v>
      </c>
      <c r="L10" s="206"/>
      <c r="M10" s="205"/>
      <c r="N10" s="206"/>
      <c r="O10" s="205"/>
      <c r="P10" s="206"/>
      <c r="Q10" s="203"/>
      <c r="R10" s="204"/>
      <c r="S10" s="25">
        <f t="shared" si="0"/>
        <v>1</v>
      </c>
      <c r="T10" s="25">
        <f t="shared" si="1"/>
        <v>1</v>
      </c>
      <c r="U10" s="28"/>
      <c r="V10" s="28"/>
    </row>
    <row r="11" spans="1:22" x14ac:dyDescent="0.25">
      <c r="A11" s="194">
        <v>6648</v>
      </c>
      <c r="B11" s="202" t="s">
        <v>114</v>
      </c>
      <c r="C11" s="194">
        <v>8</v>
      </c>
      <c r="D11" s="38" t="s">
        <v>86</v>
      </c>
      <c r="E11" s="205"/>
      <c r="F11" s="206"/>
      <c r="G11" s="205"/>
      <c r="H11" s="206"/>
      <c r="I11" s="205"/>
      <c r="J11" s="206"/>
      <c r="K11" s="205">
        <v>1</v>
      </c>
      <c r="L11" s="206"/>
      <c r="M11" s="205"/>
      <c r="N11" s="206"/>
      <c r="O11" s="205"/>
      <c r="P11" s="206"/>
      <c r="Q11" s="203"/>
      <c r="R11" s="204"/>
      <c r="S11" s="25">
        <f t="shared" si="0"/>
        <v>1</v>
      </c>
      <c r="T11" s="25">
        <f t="shared" si="1"/>
        <v>1</v>
      </c>
      <c r="U11" s="28"/>
      <c r="V11" s="28"/>
    </row>
    <row r="12" spans="1:22" x14ac:dyDescent="0.25">
      <c r="A12" s="197">
        <v>6648</v>
      </c>
      <c r="B12" s="202" t="s">
        <v>114</v>
      </c>
      <c r="C12" s="197">
        <v>5</v>
      </c>
      <c r="D12" s="38" t="s">
        <v>86</v>
      </c>
      <c r="E12" s="205"/>
      <c r="F12" s="206"/>
      <c r="G12" s="205"/>
      <c r="H12" s="206"/>
      <c r="I12" s="205"/>
      <c r="J12" s="206"/>
      <c r="K12" s="205"/>
      <c r="L12" s="206"/>
      <c r="M12" s="205">
        <v>1.25</v>
      </c>
      <c r="N12" s="206"/>
      <c r="O12" s="205"/>
      <c r="P12" s="206"/>
      <c r="Q12" s="203"/>
      <c r="R12" s="204"/>
      <c r="S12" s="25">
        <f t="shared" si="0"/>
        <v>1.25</v>
      </c>
      <c r="T12" s="25">
        <f t="shared" si="1"/>
        <v>1.25</v>
      </c>
      <c r="U12" s="28"/>
      <c r="V12" s="28"/>
    </row>
    <row r="13" spans="1:22" x14ac:dyDescent="0.25">
      <c r="A13" s="90">
        <v>6615</v>
      </c>
      <c r="B13" s="202" t="s">
        <v>123</v>
      </c>
      <c r="C13" s="90">
        <v>22</v>
      </c>
      <c r="D13" s="38" t="s">
        <v>104</v>
      </c>
      <c r="E13" s="205"/>
      <c r="F13" s="206"/>
      <c r="G13" s="205"/>
      <c r="H13" s="206"/>
      <c r="I13" s="205"/>
      <c r="J13" s="206"/>
      <c r="K13" s="205"/>
      <c r="L13" s="206"/>
      <c r="M13" s="205">
        <v>0.25</v>
      </c>
      <c r="N13" s="206"/>
      <c r="O13" s="205"/>
      <c r="P13" s="206"/>
      <c r="Q13" s="203"/>
      <c r="R13" s="204"/>
      <c r="S13" s="25">
        <f>E13+G13+I13+K13+M13+O13+Q13</f>
        <v>0.25</v>
      </c>
      <c r="T13" s="25">
        <f>SUM(S13-U13-V13)</f>
        <v>0.25</v>
      </c>
      <c r="U13" s="28"/>
      <c r="V13" s="28"/>
    </row>
    <row r="14" spans="1:22" x14ac:dyDescent="0.25">
      <c r="A14" s="199">
        <v>6520</v>
      </c>
      <c r="B14" s="202" t="s">
        <v>120</v>
      </c>
      <c r="C14" s="199">
        <v>7</v>
      </c>
      <c r="D14" s="38" t="s">
        <v>111</v>
      </c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>
        <v>2.5</v>
      </c>
      <c r="P14" s="206"/>
      <c r="Q14" s="203"/>
      <c r="R14" s="204"/>
      <c r="S14" s="25">
        <f>E14+G14+I14+K14+M14+O14+Q14</f>
        <v>2.5</v>
      </c>
      <c r="T14" s="25">
        <f>SUM(S14-U14-V14)</f>
        <v>0</v>
      </c>
      <c r="U14" s="28">
        <v>1.5</v>
      </c>
      <c r="V14" s="28">
        <v>1</v>
      </c>
    </row>
    <row r="15" spans="1:22" x14ac:dyDescent="0.25">
      <c r="A15" s="200">
        <v>6520</v>
      </c>
      <c r="B15" s="202" t="s">
        <v>120</v>
      </c>
      <c r="C15" s="200">
        <v>14</v>
      </c>
      <c r="D15" s="38" t="s">
        <v>85</v>
      </c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>
        <v>2.5</v>
      </c>
      <c r="P15" s="206"/>
      <c r="Q15" s="203"/>
      <c r="R15" s="204"/>
      <c r="S15" s="25">
        <f>E15+G15+I15+K15+M15+O15+Q15</f>
        <v>2.5</v>
      </c>
      <c r="T15" s="25">
        <f>SUM(S15-U15-V15)</f>
        <v>0</v>
      </c>
      <c r="U15" s="28">
        <v>0</v>
      </c>
      <c r="V15" s="28">
        <v>2.5</v>
      </c>
    </row>
    <row r="16" spans="1:22" x14ac:dyDescent="0.25">
      <c r="A16" s="46"/>
      <c r="B16" s="46"/>
      <c r="C16" s="46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79"/>
      <c r="B18" s="46"/>
      <c r="C18" s="46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34"/>
      <c r="B19" s="134"/>
      <c r="C19" s="134"/>
      <c r="D19" s="38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33"/>
      <c r="B20" s="133"/>
      <c r="C20" s="133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6">
        <v>3600</v>
      </c>
      <c r="B21" s="86" t="s">
        <v>116</v>
      </c>
      <c r="C21" s="86"/>
      <c r="D21" s="27" t="s">
        <v>60</v>
      </c>
      <c r="E21" s="205">
        <v>1</v>
      </c>
      <c r="F21" s="206"/>
      <c r="G21" s="205">
        <v>1</v>
      </c>
      <c r="H21" s="206"/>
      <c r="I21" s="205">
        <v>1</v>
      </c>
      <c r="J21" s="206"/>
      <c r="K21" s="205">
        <v>1</v>
      </c>
      <c r="L21" s="206"/>
      <c r="M21" s="205">
        <v>1</v>
      </c>
      <c r="N21" s="206"/>
      <c r="O21" s="205">
        <v>1</v>
      </c>
      <c r="P21" s="206"/>
      <c r="Q21" s="203"/>
      <c r="R21" s="204"/>
      <c r="S21" s="25">
        <f t="shared" si="0"/>
        <v>6</v>
      </c>
      <c r="T21" s="25">
        <f t="shared" si="1"/>
        <v>5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3"/>
      <c r="P23" s="204"/>
      <c r="Q23" s="203"/>
      <c r="R23" s="204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10</v>
      </c>
      <c r="F24" s="208"/>
      <c r="G24" s="207">
        <f>SUM(G4:G23)</f>
        <v>10</v>
      </c>
      <c r="H24" s="208"/>
      <c r="I24" s="207">
        <f>SUM(I4:I23)</f>
        <v>9</v>
      </c>
      <c r="J24" s="208"/>
      <c r="K24" s="207">
        <f>SUM(K4:K23)</f>
        <v>10</v>
      </c>
      <c r="L24" s="208"/>
      <c r="M24" s="207">
        <f>SUM(M4:M23)</f>
        <v>10</v>
      </c>
      <c r="N24" s="208"/>
      <c r="O24" s="207">
        <f>SUM(O4:O23)</f>
        <v>6</v>
      </c>
      <c r="P24" s="208"/>
      <c r="Q24" s="207">
        <f>SUM(Q4:Q23)</f>
        <v>0</v>
      </c>
      <c r="R24" s="208"/>
      <c r="S24" s="25">
        <f t="shared" si="0"/>
        <v>55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4"/>
      <c r="J25" s="8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f>SUM(I24)-J25</f>
        <v>1</v>
      </c>
      <c r="K26" s="32"/>
      <c r="L26" s="32">
        <f>SUM(K24)-L25</f>
        <v>2</v>
      </c>
      <c r="M26" s="32"/>
      <c r="N26" s="32">
        <f>SUM(M24)-N25</f>
        <v>2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15</v>
      </c>
      <c r="T26" s="28"/>
      <c r="U26" s="28">
        <f>SUM(U4:U25)</f>
        <v>11.5</v>
      </c>
      <c r="V26" s="28">
        <f>SUM(V4:V25)</f>
        <v>3.5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11.5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3.5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C31" sqref="C31:C3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16.3</v>
      </c>
      <c r="K3" s="190"/>
      <c r="L3" s="190"/>
      <c r="M3" s="63">
        <v>7</v>
      </c>
      <c r="N3" s="63">
        <v>17.3</v>
      </c>
      <c r="O3" s="63">
        <v>7</v>
      </c>
      <c r="P3" s="63">
        <v>13</v>
      </c>
      <c r="Q3" s="52"/>
      <c r="R3" s="52"/>
      <c r="S3" s="25"/>
      <c r="T3" s="25"/>
      <c r="U3" s="26"/>
      <c r="V3" s="26"/>
    </row>
    <row r="4" spans="1:22" x14ac:dyDescent="0.25">
      <c r="A4" s="177">
        <v>6429</v>
      </c>
      <c r="B4" s="202" t="s">
        <v>124</v>
      </c>
      <c r="C4" s="177">
        <v>9</v>
      </c>
      <c r="D4" s="38" t="s">
        <v>73</v>
      </c>
      <c r="E4" s="205">
        <v>9</v>
      </c>
      <c r="F4" s="206"/>
      <c r="G4" s="210">
        <v>3</v>
      </c>
      <c r="H4" s="210"/>
      <c r="I4" s="205"/>
      <c r="J4" s="206"/>
      <c r="K4" s="225"/>
      <c r="L4" s="226"/>
      <c r="M4" s="205"/>
      <c r="N4" s="206"/>
      <c r="O4" s="210"/>
      <c r="P4" s="210"/>
      <c r="Q4" s="229"/>
      <c r="R4" s="229"/>
      <c r="S4" s="25">
        <f t="shared" ref="S4:S11" si="0">E4+G4+I4+K4+M4+O4+Q4</f>
        <v>12</v>
      </c>
      <c r="T4" s="25">
        <f t="shared" ref="T4:T11" si="1">SUM(S4-U4-V4)</f>
        <v>10</v>
      </c>
      <c r="U4" s="28">
        <v>2</v>
      </c>
      <c r="V4" s="28"/>
    </row>
    <row r="5" spans="1:22" x14ac:dyDescent="0.25">
      <c r="A5" s="188">
        <v>6648</v>
      </c>
      <c r="B5" s="202" t="s">
        <v>114</v>
      </c>
      <c r="C5" s="188" t="s">
        <v>89</v>
      </c>
      <c r="D5" s="38" t="s">
        <v>73</v>
      </c>
      <c r="E5" s="210"/>
      <c r="F5" s="210"/>
      <c r="G5" s="210">
        <v>6</v>
      </c>
      <c r="H5" s="210"/>
      <c r="I5" s="210">
        <v>5</v>
      </c>
      <c r="J5" s="210"/>
      <c r="K5" s="227"/>
      <c r="L5" s="227"/>
      <c r="M5" s="205">
        <v>2</v>
      </c>
      <c r="N5" s="206"/>
      <c r="O5" s="210"/>
      <c r="P5" s="210"/>
      <c r="Q5" s="229"/>
      <c r="R5" s="229"/>
      <c r="S5" s="25">
        <f t="shared" si="0"/>
        <v>13</v>
      </c>
      <c r="T5" s="25">
        <f t="shared" si="1"/>
        <v>10</v>
      </c>
      <c r="U5" s="28">
        <v>3</v>
      </c>
      <c r="V5" s="28"/>
    </row>
    <row r="6" spans="1:22" x14ac:dyDescent="0.25">
      <c r="A6" s="192">
        <v>6623</v>
      </c>
      <c r="B6" s="202" t="s">
        <v>119</v>
      </c>
      <c r="C6" s="192">
        <v>2</v>
      </c>
      <c r="D6" s="38" t="s">
        <v>98</v>
      </c>
      <c r="E6" s="205"/>
      <c r="F6" s="206"/>
      <c r="G6" s="205"/>
      <c r="H6" s="206"/>
      <c r="I6" s="205">
        <v>3</v>
      </c>
      <c r="J6" s="206"/>
      <c r="K6" s="223"/>
      <c r="L6" s="224"/>
      <c r="M6" s="210"/>
      <c r="N6" s="210"/>
      <c r="O6" s="210"/>
      <c r="P6" s="210"/>
      <c r="Q6" s="229"/>
      <c r="R6" s="229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97">
        <v>6648</v>
      </c>
      <c r="B7" s="202" t="s">
        <v>114</v>
      </c>
      <c r="C7" s="197">
        <v>24</v>
      </c>
      <c r="D7" s="38" t="s">
        <v>73</v>
      </c>
      <c r="E7" s="205"/>
      <c r="F7" s="206"/>
      <c r="G7" s="205"/>
      <c r="H7" s="206"/>
      <c r="I7" s="205"/>
      <c r="J7" s="206"/>
      <c r="K7" s="228"/>
      <c r="L7" s="228"/>
      <c r="M7" s="210">
        <v>5.5</v>
      </c>
      <c r="N7" s="210"/>
      <c r="O7" s="210"/>
      <c r="P7" s="210"/>
      <c r="Q7" s="229"/>
      <c r="R7" s="229"/>
      <c r="S7" s="25">
        <f t="shared" si="0"/>
        <v>5.5</v>
      </c>
      <c r="T7" s="25">
        <f t="shared" si="1"/>
        <v>3.5</v>
      </c>
      <c r="U7" s="28">
        <v>2</v>
      </c>
      <c r="V7" s="28"/>
    </row>
    <row r="8" spans="1:22" x14ac:dyDescent="0.25">
      <c r="A8" s="197">
        <v>6648</v>
      </c>
      <c r="B8" s="202" t="s">
        <v>114</v>
      </c>
      <c r="C8" s="197">
        <v>8</v>
      </c>
      <c r="D8" s="38" t="s">
        <v>86</v>
      </c>
      <c r="E8" s="205"/>
      <c r="F8" s="206"/>
      <c r="G8" s="205"/>
      <c r="H8" s="206"/>
      <c r="I8" s="205"/>
      <c r="J8" s="206"/>
      <c r="K8" s="227"/>
      <c r="L8" s="227"/>
      <c r="M8" s="210">
        <v>0.5</v>
      </c>
      <c r="N8" s="210"/>
      <c r="O8" s="210"/>
      <c r="P8" s="210"/>
      <c r="Q8" s="229"/>
      <c r="R8" s="229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97">
        <v>6648</v>
      </c>
      <c r="B9" s="202" t="s">
        <v>114</v>
      </c>
      <c r="C9" s="197">
        <v>5</v>
      </c>
      <c r="D9" s="38" t="s">
        <v>86</v>
      </c>
      <c r="E9" s="205"/>
      <c r="F9" s="206"/>
      <c r="G9" s="205"/>
      <c r="H9" s="206"/>
      <c r="I9" s="205"/>
      <c r="J9" s="206"/>
      <c r="K9" s="225"/>
      <c r="L9" s="226"/>
      <c r="M9" s="205">
        <v>0.5</v>
      </c>
      <c r="N9" s="206"/>
      <c r="O9" s="205"/>
      <c r="P9" s="206"/>
      <c r="Q9" s="203"/>
      <c r="R9" s="204"/>
      <c r="S9" s="25">
        <f t="shared" si="0"/>
        <v>0.5</v>
      </c>
      <c r="T9" s="25">
        <f t="shared" si="1"/>
        <v>0.5</v>
      </c>
      <c r="U9" s="28"/>
      <c r="V9" s="28"/>
    </row>
    <row r="10" spans="1:22" x14ac:dyDescent="0.25">
      <c r="A10" s="196">
        <v>6520</v>
      </c>
      <c r="B10" s="202" t="s">
        <v>120</v>
      </c>
      <c r="C10" s="196">
        <v>7</v>
      </c>
      <c r="D10" s="38" t="s">
        <v>111</v>
      </c>
      <c r="E10" s="205"/>
      <c r="F10" s="206"/>
      <c r="G10" s="205"/>
      <c r="H10" s="206"/>
      <c r="I10" s="205"/>
      <c r="J10" s="206"/>
      <c r="K10" s="225"/>
      <c r="L10" s="226"/>
      <c r="M10" s="205"/>
      <c r="N10" s="206"/>
      <c r="O10" s="205">
        <v>2.5</v>
      </c>
      <c r="P10" s="206"/>
      <c r="Q10" s="203"/>
      <c r="R10" s="204"/>
      <c r="S10" s="25">
        <f t="shared" si="0"/>
        <v>2.5</v>
      </c>
      <c r="T10" s="25">
        <f t="shared" si="1"/>
        <v>0</v>
      </c>
      <c r="U10" s="28">
        <v>2.5</v>
      </c>
      <c r="V10" s="28"/>
    </row>
    <row r="11" spans="1:22" x14ac:dyDescent="0.25">
      <c r="A11" s="197">
        <v>6520</v>
      </c>
      <c r="B11" s="202" t="s">
        <v>120</v>
      </c>
      <c r="C11" s="197">
        <v>14</v>
      </c>
      <c r="D11" s="38" t="s">
        <v>85</v>
      </c>
      <c r="E11" s="210"/>
      <c r="F11" s="210"/>
      <c r="G11" s="210"/>
      <c r="H11" s="210"/>
      <c r="I11" s="210"/>
      <c r="J11" s="210"/>
      <c r="K11" s="223"/>
      <c r="L11" s="224"/>
      <c r="M11" s="205"/>
      <c r="N11" s="206"/>
      <c r="O11" s="205">
        <v>2.5</v>
      </c>
      <c r="P11" s="206"/>
      <c r="Q11" s="203"/>
      <c r="R11" s="204"/>
      <c r="S11" s="25">
        <f t="shared" si="0"/>
        <v>2.5</v>
      </c>
      <c r="T11" s="25">
        <f t="shared" si="1"/>
        <v>0</v>
      </c>
      <c r="U11" s="28">
        <v>1</v>
      </c>
      <c r="V11" s="28">
        <v>1.5</v>
      </c>
    </row>
    <row r="12" spans="1:22" x14ac:dyDescent="0.25">
      <c r="A12" s="127"/>
      <c r="B12" s="48"/>
      <c r="C12" s="127"/>
      <c r="D12" s="38"/>
      <c r="E12" s="210"/>
      <c r="F12" s="210"/>
      <c r="G12" s="210"/>
      <c r="H12" s="210"/>
      <c r="I12" s="210"/>
      <c r="J12" s="210"/>
      <c r="K12" s="223"/>
      <c r="L12" s="224"/>
      <c r="M12" s="205"/>
      <c r="N12" s="206"/>
      <c r="O12" s="205"/>
      <c r="P12" s="206"/>
      <c r="Q12" s="203"/>
      <c r="R12" s="204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5"/>
      <c r="B13" s="48"/>
      <c r="C13" s="135"/>
      <c r="D13" s="38"/>
      <c r="E13" s="210"/>
      <c r="F13" s="210"/>
      <c r="G13" s="210"/>
      <c r="H13" s="210"/>
      <c r="I13" s="210"/>
      <c r="J13" s="210"/>
      <c r="K13" s="223"/>
      <c r="L13" s="224"/>
      <c r="M13" s="205"/>
      <c r="N13" s="206"/>
      <c r="O13" s="205"/>
      <c r="P13" s="206"/>
      <c r="Q13" s="203"/>
      <c r="R13" s="204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0"/>
      <c r="F14" s="210"/>
      <c r="G14" s="210"/>
      <c r="H14" s="210"/>
      <c r="I14" s="210"/>
      <c r="J14" s="210"/>
      <c r="K14" s="223"/>
      <c r="L14" s="224"/>
      <c r="M14" s="205"/>
      <c r="N14" s="206"/>
      <c r="O14" s="205"/>
      <c r="P14" s="206"/>
      <c r="Q14" s="203"/>
      <c r="R14" s="204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89"/>
      <c r="B15" s="48"/>
      <c r="C15" s="89"/>
      <c r="D15" s="38"/>
      <c r="E15" s="210"/>
      <c r="F15" s="210"/>
      <c r="G15" s="210"/>
      <c r="H15" s="210"/>
      <c r="I15" s="210"/>
      <c r="J15" s="210"/>
      <c r="K15" s="223"/>
      <c r="L15" s="224"/>
      <c r="M15" s="205"/>
      <c r="N15" s="206"/>
      <c r="O15" s="205"/>
      <c r="P15" s="206"/>
      <c r="Q15" s="203"/>
      <c r="R15" s="204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89"/>
      <c r="B16" s="48"/>
      <c r="C16" s="89"/>
      <c r="D16" s="38"/>
      <c r="E16" s="210"/>
      <c r="F16" s="210"/>
      <c r="G16" s="210"/>
      <c r="H16" s="210"/>
      <c r="I16" s="210"/>
      <c r="J16" s="210"/>
      <c r="K16" s="223"/>
      <c r="L16" s="224"/>
      <c r="M16" s="205"/>
      <c r="N16" s="206"/>
      <c r="O16" s="205"/>
      <c r="P16" s="206"/>
      <c r="Q16" s="203"/>
      <c r="R16" s="204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5"/>
      <c r="F17" s="206"/>
      <c r="G17" s="205"/>
      <c r="H17" s="206"/>
      <c r="I17" s="205"/>
      <c r="J17" s="206"/>
      <c r="K17" s="223"/>
      <c r="L17" s="224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0"/>
      <c r="B18" s="46"/>
      <c r="C18" s="46"/>
      <c r="D18" s="27"/>
      <c r="E18" s="205"/>
      <c r="F18" s="206"/>
      <c r="G18" s="205"/>
      <c r="H18" s="206"/>
      <c r="I18" s="205"/>
      <c r="J18" s="206"/>
      <c r="K18" s="223"/>
      <c r="L18" s="224"/>
      <c r="M18" s="205"/>
      <c r="N18" s="206"/>
      <c r="O18" s="205"/>
      <c r="P18" s="206"/>
      <c r="Q18" s="203"/>
      <c r="R18" s="20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2"/>
      <c r="B19" s="46"/>
      <c r="C19" s="46"/>
      <c r="D19" s="27"/>
      <c r="E19" s="205"/>
      <c r="F19" s="206"/>
      <c r="G19" s="205"/>
      <c r="H19" s="206"/>
      <c r="I19" s="205"/>
      <c r="J19" s="206"/>
      <c r="K19" s="223"/>
      <c r="L19" s="224"/>
      <c r="M19" s="205"/>
      <c r="N19" s="206"/>
      <c r="O19" s="205"/>
      <c r="P19" s="206"/>
      <c r="Q19" s="203"/>
      <c r="R19" s="20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4"/>
      <c r="B20" s="134"/>
      <c r="C20" s="134"/>
      <c r="D20" s="38"/>
      <c r="E20" s="205"/>
      <c r="F20" s="206"/>
      <c r="G20" s="205"/>
      <c r="H20" s="206"/>
      <c r="I20" s="205"/>
      <c r="J20" s="206"/>
      <c r="K20" s="223"/>
      <c r="L20" s="224"/>
      <c r="M20" s="205"/>
      <c r="N20" s="206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3"/>
      <c r="B21" s="163"/>
      <c r="C21" s="163"/>
      <c r="D21" s="38"/>
      <c r="E21" s="205"/>
      <c r="F21" s="206"/>
      <c r="G21" s="205"/>
      <c r="H21" s="206"/>
      <c r="I21" s="205"/>
      <c r="J21" s="206"/>
      <c r="K21" s="223"/>
      <c r="L21" s="224"/>
      <c r="M21" s="205"/>
      <c r="N21" s="206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88">
        <v>3600</v>
      </c>
      <c r="B22" s="87" t="s">
        <v>116</v>
      </c>
      <c r="C22" s="87"/>
      <c r="D22" s="27" t="s">
        <v>60</v>
      </c>
      <c r="E22" s="205">
        <v>1</v>
      </c>
      <c r="F22" s="206"/>
      <c r="G22" s="205">
        <v>1</v>
      </c>
      <c r="H22" s="206"/>
      <c r="I22" s="205">
        <v>1</v>
      </c>
      <c r="J22" s="206"/>
      <c r="K22" s="225"/>
      <c r="L22" s="226"/>
      <c r="M22" s="205">
        <v>1.5</v>
      </c>
      <c r="N22" s="206"/>
      <c r="O22" s="205">
        <v>1</v>
      </c>
      <c r="P22" s="206"/>
      <c r="Q22" s="203"/>
      <c r="R22" s="204"/>
      <c r="S22" s="25">
        <f t="shared" si="2"/>
        <v>5.5</v>
      </c>
      <c r="T22" s="25">
        <f t="shared" si="3"/>
        <v>4.5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205"/>
      <c r="F23" s="206"/>
      <c r="G23" s="205"/>
      <c r="H23" s="206"/>
      <c r="I23" s="205"/>
      <c r="J23" s="206"/>
      <c r="K23" s="225">
        <v>8</v>
      </c>
      <c r="L23" s="226"/>
      <c r="M23" s="205"/>
      <c r="N23" s="206"/>
      <c r="O23" s="205"/>
      <c r="P23" s="206"/>
      <c r="Q23" s="203"/>
      <c r="R23" s="204"/>
      <c r="S23" s="25">
        <f t="shared" si="2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5"/>
      <c r="P24" s="206"/>
      <c r="Q24" s="203"/>
      <c r="R24" s="204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7">
        <f>SUM(E4:E24)</f>
        <v>10</v>
      </c>
      <c r="F25" s="208"/>
      <c r="G25" s="207">
        <f>SUM(G4:G24)</f>
        <v>10</v>
      </c>
      <c r="H25" s="208"/>
      <c r="I25" s="207">
        <f>SUM(I4:I24)</f>
        <v>9</v>
      </c>
      <c r="J25" s="208"/>
      <c r="K25" s="207">
        <f>SUM(K4:K24)</f>
        <v>8</v>
      </c>
      <c r="L25" s="208"/>
      <c r="M25" s="207">
        <f>SUM(M4:M24)</f>
        <v>10</v>
      </c>
      <c r="N25" s="208"/>
      <c r="O25" s="207">
        <f>SUM(O4:O24)</f>
        <v>6</v>
      </c>
      <c r="P25" s="208"/>
      <c r="Q25" s="207">
        <f>SUM(Q4:Q24)</f>
        <v>0</v>
      </c>
      <c r="R25" s="208"/>
      <c r="S25" s="25">
        <f>SUM(S4:S24)</f>
        <v>53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2</v>
      </c>
      <c r="G27" s="32"/>
      <c r="H27" s="32">
        <f>SUM(G25)-H26</f>
        <v>2</v>
      </c>
      <c r="I27" s="32"/>
      <c r="J27" s="32">
        <f>SUM(I25)-J26</f>
        <v>1</v>
      </c>
      <c r="K27" s="32"/>
      <c r="L27" s="32">
        <f>SUM(K25)-L26</f>
        <v>0</v>
      </c>
      <c r="M27" s="32"/>
      <c r="N27" s="32">
        <f>SUM(M25)-N26</f>
        <v>2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13</v>
      </c>
      <c r="T27" s="28"/>
      <c r="U27" s="28">
        <f>SUM(U4:U26)</f>
        <v>11.5</v>
      </c>
      <c r="V27" s="28">
        <f>SUM(V4:V26)</f>
        <v>1.5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11.5</v>
      </c>
      <c r="D31" s="33"/>
      <c r="I31" s="44">
        <v>5.5</v>
      </c>
    </row>
    <row r="32" spans="1:22" x14ac:dyDescent="0.25">
      <c r="A32" s="16" t="s">
        <v>27</v>
      </c>
      <c r="C32" s="33">
        <f>V27</f>
        <v>1.5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53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zoomScale="90" zoomScaleNormal="90" workbookViewId="0">
      <selection activeCell="C33" sqref="C33:C34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19.03.17</v>
      </c>
      <c r="B2" s="185"/>
      <c r="C2" s="185"/>
      <c r="D2" s="185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13.15</v>
      </c>
      <c r="Q3" s="62"/>
      <c r="R3" s="62"/>
      <c r="S3" s="25"/>
      <c r="T3" s="25"/>
      <c r="U3" s="26"/>
      <c r="V3" s="26"/>
    </row>
    <row r="4" spans="1:22" x14ac:dyDescent="0.25">
      <c r="A4" s="186" t="s">
        <v>78</v>
      </c>
      <c r="B4" s="202" t="s">
        <v>115</v>
      </c>
      <c r="C4" s="186" t="s">
        <v>77</v>
      </c>
      <c r="D4" s="38" t="s">
        <v>82</v>
      </c>
      <c r="E4" s="205">
        <v>0.25</v>
      </c>
      <c r="F4" s="206"/>
      <c r="G4" s="205"/>
      <c r="H4" s="206"/>
      <c r="I4" s="212"/>
      <c r="J4" s="206"/>
      <c r="K4" s="205"/>
      <c r="L4" s="206"/>
      <c r="M4" s="205"/>
      <c r="N4" s="206"/>
      <c r="O4" s="205"/>
      <c r="P4" s="206"/>
      <c r="Q4" s="203"/>
      <c r="R4" s="204"/>
      <c r="S4" s="25">
        <f t="shared" ref="S4:S24" si="0">E4+G4+I4+K4+M4+O4+Q4</f>
        <v>0.25</v>
      </c>
      <c r="T4" s="25">
        <f t="shared" ref="T4:T24" si="1">SUM(S4-U4-V4)</f>
        <v>0.25</v>
      </c>
      <c r="U4" s="28"/>
      <c r="V4" s="28"/>
    </row>
    <row r="5" spans="1:22" x14ac:dyDescent="0.25">
      <c r="A5" s="186" t="s">
        <v>78</v>
      </c>
      <c r="B5" s="202" t="s">
        <v>115</v>
      </c>
      <c r="C5" s="186" t="s">
        <v>84</v>
      </c>
      <c r="D5" s="38" t="s">
        <v>82</v>
      </c>
      <c r="E5" s="205">
        <v>0.25</v>
      </c>
      <c r="F5" s="206"/>
      <c r="G5" s="205"/>
      <c r="H5" s="206"/>
      <c r="I5" s="205"/>
      <c r="J5" s="206"/>
      <c r="K5" s="205"/>
      <c r="L5" s="206"/>
      <c r="M5" s="205"/>
      <c r="N5" s="206"/>
      <c r="O5" s="205"/>
      <c r="P5" s="206"/>
      <c r="Q5" s="203"/>
      <c r="R5" s="204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87">
        <v>6589</v>
      </c>
      <c r="B6" s="202" t="s">
        <v>118</v>
      </c>
      <c r="C6" s="187" t="s">
        <v>80</v>
      </c>
      <c r="D6" s="38" t="s">
        <v>90</v>
      </c>
      <c r="E6" s="205">
        <v>5</v>
      </c>
      <c r="F6" s="206"/>
      <c r="G6" s="205">
        <v>5</v>
      </c>
      <c r="H6" s="206"/>
      <c r="I6" s="205"/>
      <c r="J6" s="206"/>
      <c r="K6" s="205"/>
      <c r="L6" s="206"/>
      <c r="M6" s="205"/>
      <c r="N6" s="206"/>
      <c r="O6" s="205">
        <v>5</v>
      </c>
      <c r="P6" s="206"/>
      <c r="Q6" s="203"/>
      <c r="R6" s="204"/>
      <c r="S6" s="25">
        <f t="shared" si="0"/>
        <v>15</v>
      </c>
      <c r="T6" s="25">
        <f t="shared" si="1"/>
        <v>5</v>
      </c>
      <c r="U6" s="28">
        <v>5</v>
      </c>
      <c r="V6" s="28">
        <v>5</v>
      </c>
    </row>
    <row r="7" spans="1:22" x14ac:dyDescent="0.25">
      <c r="A7" s="188">
        <v>6648</v>
      </c>
      <c r="B7" s="202" t="s">
        <v>114</v>
      </c>
      <c r="C7" s="188" t="s">
        <v>87</v>
      </c>
      <c r="D7" s="38" t="s">
        <v>73</v>
      </c>
      <c r="E7" s="205"/>
      <c r="F7" s="206"/>
      <c r="G7" s="205">
        <v>0.5</v>
      </c>
      <c r="H7" s="206"/>
      <c r="I7" s="205"/>
      <c r="J7" s="206"/>
      <c r="K7" s="205"/>
      <c r="L7" s="206"/>
      <c r="M7" s="205"/>
      <c r="N7" s="206"/>
      <c r="O7" s="205"/>
      <c r="P7" s="206"/>
      <c r="Q7" s="203"/>
      <c r="R7" s="204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88">
        <v>6648</v>
      </c>
      <c r="B8" s="202" t="s">
        <v>114</v>
      </c>
      <c r="C8" s="188" t="s">
        <v>81</v>
      </c>
      <c r="D8" s="38" t="s">
        <v>73</v>
      </c>
      <c r="E8" s="205"/>
      <c r="F8" s="206"/>
      <c r="G8" s="205">
        <v>0.5</v>
      </c>
      <c r="H8" s="206"/>
      <c r="I8" s="205"/>
      <c r="J8" s="206"/>
      <c r="K8" s="205"/>
      <c r="L8" s="206"/>
      <c r="M8" s="205"/>
      <c r="N8" s="206"/>
      <c r="O8" s="205"/>
      <c r="P8" s="206"/>
      <c r="Q8" s="203"/>
      <c r="R8" s="204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92">
        <v>6648</v>
      </c>
      <c r="B9" s="202" t="s">
        <v>114</v>
      </c>
      <c r="C9" s="192">
        <v>25</v>
      </c>
      <c r="D9" s="38" t="s">
        <v>73</v>
      </c>
      <c r="E9" s="205"/>
      <c r="F9" s="206"/>
      <c r="G9" s="205"/>
      <c r="H9" s="206"/>
      <c r="I9" s="205">
        <v>3</v>
      </c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0"/>
        <v>3</v>
      </c>
      <c r="T9" s="25">
        <f t="shared" si="1"/>
        <v>0.5</v>
      </c>
      <c r="U9" s="28">
        <v>2.5</v>
      </c>
      <c r="V9" s="28"/>
    </row>
    <row r="10" spans="1:22" x14ac:dyDescent="0.25">
      <c r="A10" s="192">
        <v>6648</v>
      </c>
      <c r="B10" s="202" t="s">
        <v>114</v>
      </c>
      <c r="C10" s="192">
        <v>26</v>
      </c>
      <c r="D10" s="38" t="s">
        <v>73</v>
      </c>
      <c r="E10" s="205"/>
      <c r="F10" s="206"/>
      <c r="G10" s="205"/>
      <c r="H10" s="206"/>
      <c r="I10" s="205">
        <v>1</v>
      </c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0"/>
        <v>1</v>
      </c>
      <c r="T10" s="25">
        <f t="shared" si="1"/>
        <v>1</v>
      </c>
      <c r="U10" s="28"/>
      <c r="V10" s="28"/>
    </row>
    <row r="11" spans="1:22" x14ac:dyDescent="0.25">
      <c r="A11" s="155">
        <v>6623</v>
      </c>
      <c r="B11" s="202" t="s">
        <v>119</v>
      </c>
      <c r="C11" s="155" t="s">
        <v>99</v>
      </c>
      <c r="D11" s="38" t="s">
        <v>98</v>
      </c>
      <c r="E11" s="205"/>
      <c r="F11" s="206"/>
      <c r="G11" s="205"/>
      <c r="H11" s="206"/>
      <c r="I11" s="205">
        <v>1.5</v>
      </c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0"/>
        <v>1.5</v>
      </c>
      <c r="T11" s="25">
        <f t="shared" si="1"/>
        <v>1.5</v>
      </c>
      <c r="U11" s="28"/>
      <c r="V11" s="28"/>
    </row>
    <row r="12" spans="1:22" x14ac:dyDescent="0.25">
      <c r="A12" s="153">
        <v>6519</v>
      </c>
      <c r="B12" s="202" t="s">
        <v>115</v>
      </c>
      <c r="C12" s="153">
        <v>127</v>
      </c>
      <c r="D12" s="38" t="s">
        <v>106</v>
      </c>
      <c r="E12" s="205"/>
      <c r="F12" s="206"/>
      <c r="G12" s="205"/>
      <c r="H12" s="206"/>
      <c r="I12" s="205"/>
      <c r="J12" s="206"/>
      <c r="K12" s="205">
        <v>0.25</v>
      </c>
      <c r="L12" s="206"/>
      <c r="M12" s="205"/>
      <c r="N12" s="206"/>
      <c r="O12" s="205"/>
      <c r="P12" s="206"/>
      <c r="Q12" s="203"/>
      <c r="R12" s="204"/>
      <c r="S12" s="25">
        <f t="shared" si="0"/>
        <v>0.25</v>
      </c>
      <c r="T12" s="25">
        <f t="shared" si="1"/>
        <v>0.25</v>
      </c>
      <c r="U12" s="28"/>
      <c r="V12" s="28"/>
    </row>
    <row r="13" spans="1:22" x14ac:dyDescent="0.25">
      <c r="A13" s="196">
        <v>6623</v>
      </c>
      <c r="B13" s="202" t="s">
        <v>119</v>
      </c>
      <c r="C13" s="196">
        <v>4</v>
      </c>
      <c r="D13" s="38" t="s">
        <v>106</v>
      </c>
      <c r="E13" s="205"/>
      <c r="F13" s="206"/>
      <c r="G13" s="205"/>
      <c r="H13" s="206"/>
      <c r="I13" s="205"/>
      <c r="J13" s="206"/>
      <c r="K13" s="205"/>
      <c r="L13" s="206"/>
      <c r="M13" s="205">
        <v>0.5</v>
      </c>
      <c r="N13" s="206"/>
      <c r="O13" s="205"/>
      <c r="P13" s="206"/>
      <c r="Q13" s="203"/>
      <c r="R13" s="204"/>
      <c r="S13" s="25">
        <f t="shared" si="0"/>
        <v>0.5</v>
      </c>
      <c r="T13" s="25">
        <f t="shared" si="1"/>
        <v>0</v>
      </c>
      <c r="U13" s="28">
        <v>0.5</v>
      </c>
      <c r="V13" s="28"/>
    </row>
    <row r="14" spans="1:22" x14ac:dyDescent="0.25">
      <c r="A14" s="193"/>
      <c r="B14" s="193"/>
      <c r="C14" s="193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ref="S14:S15" si="2">E14+G14+I14+K14+M14+O14+Q14</f>
        <v>0</v>
      </c>
      <c r="T14" s="25">
        <f t="shared" ref="T14:T15" si="3">SUM(S14-U14-V14)</f>
        <v>0</v>
      </c>
      <c r="U14" s="28"/>
      <c r="V14" s="28"/>
    </row>
    <row r="15" spans="1:22" x14ac:dyDescent="0.25">
      <c r="A15" s="196">
        <v>3600</v>
      </c>
      <c r="B15" s="196" t="s">
        <v>116</v>
      </c>
      <c r="C15" s="196"/>
      <c r="D15" s="38" t="s">
        <v>108</v>
      </c>
      <c r="E15" s="205"/>
      <c r="F15" s="206"/>
      <c r="G15" s="205"/>
      <c r="H15" s="206"/>
      <c r="I15" s="205"/>
      <c r="J15" s="206"/>
      <c r="K15" s="205"/>
      <c r="L15" s="206"/>
      <c r="M15" s="205">
        <v>0.75</v>
      </c>
      <c r="N15" s="206"/>
      <c r="O15" s="205"/>
      <c r="P15" s="206"/>
      <c r="Q15" s="203"/>
      <c r="R15" s="204"/>
      <c r="S15" s="25">
        <f t="shared" si="2"/>
        <v>0.75</v>
      </c>
      <c r="T15" s="25">
        <f t="shared" si="3"/>
        <v>0.75</v>
      </c>
      <c r="U15" s="28"/>
      <c r="V15" s="28"/>
    </row>
    <row r="16" spans="1:22" x14ac:dyDescent="0.25">
      <c r="A16" s="193">
        <v>3600</v>
      </c>
      <c r="B16" s="201" t="s">
        <v>116</v>
      </c>
      <c r="C16" s="193"/>
      <c r="D16" s="38" t="s">
        <v>107</v>
      </c>
      <c r="E16" s="205"/>
      <c r="F16" s="206"/>
      <c r="G16" s="205"/>
      <c r="H16" s="206"/>
      <c r="I16" s="205"/>
      <c r="J16" s="206"/>
      <c r="K16" s="205">
        <v>0.5</v>
      </c>
      <c r="L16" s="206"/>
      <c r="M16" s="205">
        <v>0.25</v>
      </c>
      <c r="N16" s="206"/>
      <c r="O16" s="205"/>
      <c r="P16" s="206"/>
      <c r="Q16" s="203"/>
      <c r="R16" s="204"/>
      <c r="S16" s="25">
        <f t="shared" si="0"/>
        <v>0.75</v>
      </c>
      <c r="T16" s="25">
        <f t="shared" si="1"/>
        <v>0.75</v>
      </c>
      <c r="U16" s="28"/>
      <c r="V16" s="28"/>
    </row>
    <row r="17" spans="1:22" ht="15.75" customHeight="1" x14ac:dyDescent="0.25">
      <c r="A17" s="193">
        <v>3600</v>
      </c>
      <c r="B17" s="201" t="s">
        <v>116</v>
      </c>
      <c r="C17" s="193"/>
      <c r="D17" s="38" t="s">
        <v>105</v>
      </c>
      <c r="E17" s="205"/>
      <c r="F17" s="206"/>
      <c r="G17" s="205"/>
      <c r="H17" s="206"/>
      <c r="I17" s="205"/>
      <c r="J17" s="206"/>
      <c r="K17" s="205">
        <v>2.5</v>
      </c>
      <c r="L17" s="206"/>
      <c r="M17" s="205">
        <v>3</v>
      </c>
      <c r="N17" s="206"/>
      <c r="O17" s="205"/>
      <c r="P17" s="206"/>
      <c r="Q17" s="203"/>
      <c r="R17" s="204"/>
      <c r="S17" s="25">
        <f t="shared" si="0"/>
        <v>5.5</v>
      </c>
      <c r="T17" s="25">
        <f t="shared" si="1"/>
        <v>3.5</v>
      </c>
      <c r="U17" s="28">
        <v>2</v>
      </c>
      <c r="V17" s="28"/>
    </row>
    <row r="18" spans="1:22" x14ac:dyDescent="0.25">
      <c r="A18" s="160">
        <v>3600</v>
      </c>
      <c r="B18" s="201" t="s">
        <v>116</v>
      </c>
      <c r="C18" s="160"/>
      <c r="D18" s="38" t="s">
        <v>96</v>
      </c>
      <c r="E18" s="205"/>
      <c r="F18" s="206"/>
      <c r="G18" s="205"/>
      <c r="H18" s="206"/>
      <c r="I18" s="205">
        <v>1</v>
      </c>
      <c r="J18" s="206"/>
      <c r="K18" s="205">
        <v>0.25</v>
      </c>
      <c r="L18" s="206"/>
      <c r="M18" s="205"/>
      <c r="N18" s="206"/>
      <c r="O18" s="205"/>
      <c r="P18" s="206"/>
      <c r="Q18" s="203"/>
      <c r="R18" s="204"/>
      <c r="S18" s="25">
        <f t="shared" si="0"/>
        <v>1.25</v>
      </c>
      <c r="T18" s="25">
        <f t="shared" si="1"/>
        <v>1.25</v>
      </c>
      <c r="U18" s="28"/>
      <c r="V18" s="28"/>
    </row>
    <row r="19" spans="1:22" x14ac:dyDescent="0.25">
      <c r="A19" s="167">
        <v>3600</v>
      </c>
      <c r="B19" s="201" t="s">
        <v>116</v>
      </c>
      <c r="C19" s="167"/>
      <c r="D19" s="38" t="s">
        <v>74</v>
      </c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58">
        <v>3600</v>
      </c>
      <c r="B20" s="201" t="s">
        <v>116</v>
      </c>
      <c r="C20" s="158"/>
      <c r="D20" s="38" t="s">
        <v>75</v>
      </c>
      <c r="E20" s="205"/>
      <c r="F20" s="206"/>
      <c r="G20" s="205"/>
      <c r="H20" s="206"/>
      <c r="I20" s="205"/>
      <c r="J20" s="206"/>
      <c r="K20" s="210"/>
      <c r="L20" s="210"/>
      <c r="M20" s="205"/>
      <c r="N20" s="206"/>
      <c r="O20" s="205"/>
      <c r="P20" s="206"/>
      <c r="Q20" s="203"/>
      <c r="R20" s="204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04">
        <v>3600</v>
      </c>
      <c r="B21" s="201" t="s">
        <v>116</v>
      </c>
      <c r="C21" s="104"/>
      <c r="D21" s="23" t="s">
        <v>64</v>
      </c>
      <c r="E21" s="205">
        <v>0.25</v>
      </c>
      <c r="F21" s="206"/>
      <c r="G21" s="205">
        <v>0.25</v>
      </c>
      <c r="H21" s="206"/>
      <c r="I21" s="205"/>
      <c r="J21" s="206"/>
      <c r="K21" s="205">
        <v>0.25</v>
      </c>
      <c r="L21" s="206"/>
      <c r="M21" s="205"/>
      <c r="N21" s="206"/>
      <c r="O21" s="205"/>
      <c r="P21" s="206"/>
      <c r="Q21" s="203"/>
      <c r="R21" s="204"/>
      <c r="S21" s="25">
        <f t="shared" si="0"/>
        <v>0.75</v>
      </c>
      <c r="T21" s="25">
        <f t="shared" si="1"/>
        <v>0.75</v>
      </c>
      <c r="U21" s="28"/>
      <c r="V21" s="28"/>
    </row>
    <row r="22" spans="1:22" x14ac:dyDescent="0.25">
      <c r="A22" s="97">
        <v>3600</v>
      </c>
      <c r="B22" s="201" t="s">
        <v>116</v>
      </c>
      <c r="C22" s="97"/>
      <c r="D22" s="23" t="s">
        <v>66</v>
      </c>
      <c r="E22" s="205">
        <v>1.5</v>
      </c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 t="shared" si="0"/>
        <v>1.5</v>
      </c>
      <c r="T22" s="25">
        <f t="shared" si="1"/>
        <v>1.5</v>
      </c>
      <c r="U22" s="28"/>
      <c r="V22" s="28"/>
    </row>
    <row r="23" spans="1:22" ht="15.75" customHeight="1" x14ac:dyDescent="0.25">
      <c r="A23" s="96">
        <v>3600</v>
      </c>
      <c r="B23" s="201" t="s">
        <v>116</v>
      </c>
      <c r="C23" s="96"/>
      <c r="D23" s="27" t="s">
        <v>65</v>
      </c>
      <c r="E23" s="205">
        <v>3</v>
      </c>
      <c r="F23" s="206"/>
      <c r="G23" s="205">
        <v>4</v>
      </c>
      <c r="H23" s="206"/>
      <c r="I23" s="205">
        <v>3.75</v>
      </c>
      <c r="J23" s="206"/>
      <c r="K23" s="205">
        <v>6.5</v>
      </c>
      <c r="L23" s="206"/>
      <c r="M23" s="205">
        <v>5.75</v>
      </c>
      <c r="N23" s="206"/>
      <c r="O23" s="205">
        <v>1</v>
      </c>
      <c r="P23" s="206"/>
      <c r="Q23" s="203"/>
      <c r="R23" s="204"/>
      <c r="S23" s="25">
        <f t="shared" si="0"/>
        <v>24</v>
      </c>
      <c r="T23" s="25">
        <f t="shared" si="1"/>
        <v>20.5</v>
      </c>
      <c r="U23" s="28">
        <v>1.5</v>
      </c>
      <c r="V23" s="28">
        <v>2</v>
      </c>
    </row>
    <row r="24" spans="1:22" x14ac:dyDescent="0.25">
      <c r="A24" s="96">
        <v>3600</v>
      </c>
      <c r="B24" s="201" t="s">
        <v>116</v>
      </c>
      <c r="C24" s="96"/>
      <c r="D24" s="27" t="s">
        <v>72</v>
      </c>
      <c r="E24" s="205">
        <v>0.25</v>
      </c>
      <c r="F24" s="206"/>
      <c r="G24" s="205">
        <v>0.25</v>
      </c>
      <c r="H24" s="206"/>
      <c r="I24" s="205">
        <v>0.25</v>
      </c>
      <c r="J24" s="206"/>
      <c r="K24" s="205">
        <v>0.25</v>
      </c>
      <c r="L24" s="206"/>
      <c r="M24" s="205">
        <v>0.25</v>
      </c>
      <c r="N24" s="206"/>
      <c r="O24" s="205">
        <v>0.25</v>
      </c>
      <c r="P24" s="206"/>
      <c r="Q24" s="203"/>
      <c r="R24" s="204"/>
      <c r="S24" s="25">
        <f t="shared" si="0"/>
        <v>1.5</v>
      </c>
      <c r="T24" s="25">
        <f t="shared" si="1"/>
        <v>1.25</v>
      </c>
      <c r="U24" s="28"/>
      <c r="V24" s="28">
        <v>0.25</v>
      </c>
    </row>
    <row r="25" spans="1:22" x14ac:dyDescent="0.25">
      <c r="A25" s="23" t="s">
        <v>37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3"/>
      <c r="P25" s="204"/>
      <c r="Q25" s="203"/>
      <c r="R25" s="204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5"/>
      <c r="F26" s="206"/>
      <c r="G26" s="205"/>
      <c r="H26" s="206"/>
      <c r="I26" s="205"/>
      <c r="J26" s="206"/>
      <c r="K26" s="205"/>
      <c r="L26" s="206"/>
      <c r="M26" s="205"/>
      <c r="N26" s="206"/>
      <c r="O26" s="203"/>
      <c r="P26" s="204"/>
      <c r="Q26" s="203"/>
      <c r="R26" s="204"/>
      <c r="S26" s="25">
        <f>E26+G26+I26+K26+M26+O26+Q26</f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07">
        <f t="shared" ref="E27" si="4">SUM(E4:E26)</f>
        <v>10.5</v>
      </c>
      <c r="F27" s="208"/>
      <c r="G27" s="207">
        <f t="shared" ref="G27" si="5">SUM(G4:G26)</f>
        <v>10.5</v>
      </c>
      <c r="H27" s="208"/>
      <c r="I27" s="207">
        <f t="shared" ref="I27" si="6">SUM(I4:I26)</f>
        <v>10.5</v>
      </c>
      <c r="J27" s="208"/>
      <c r="K27" s="207">
        <f t="shared" ref="K27" si="7">SUM(K4:K26)</f>
        <v>10.5</v>
      </c>
      <c r="L27" s="208"/>
      <c r="M27" s="207">
        <f t="shared" ref="M27" si="8">SUM(M4:M26)</f>
        <v>10.5</v>
      </c>
      <c r="N27" s="208"/>
      <c r="O27" s="207">
        <f>SUM(O4:O26)</f>
        <v>6.25</v>
      </c>
      <c r="P27" s="208"/>
      <c r="Q27" s="207">
        <f>SUM(Q4:Q26)</f>
        <v>0</v>
      </c>
      <c r="R27" s="208"/>
      <c r="S27" s="25">
        <f>SUM(S4:S26)</f>
        <v>58.75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141"/>
      <c r="J28" s="142">
        <v>8</v>
      </c>
      <c r="K28" s="30"/>
      <c r="L28" s="31">
        <v>8</v>
      </c>
      <c r="M28" s="141"/>
      <c r="N28" s="142">
        <v>8</v>
      </c>
      <c r="O28" s="30"/>
      <c r="P28" s="31"/>
      <c r="Q28" s="30"/>
      <c r="R28" s="31"/>
      <c r="S28" s="25">
        <f>SUM(E28:R28)</f>
        <v>40</v>
      </c>
      <c r="T28" s="25">
        <f>SUM(T4:T25)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v>2.5</v>
      </c>
      <c r="G29" s="32"/>
      <c r="H29" s="32">
        <f>SUM(G27)-H28</f>
        <v>2.5</v>
      </c>
      <c r="I29" s="32"/>
      <c r="J29" s="32">
        <f>SUM(I27)-J28</f>
        <v>2.5</v>
      </c>
      <c r="K29" s="32"/>
      <c r="L29" s="32">
        <f>SUM(K27)-L28</f>
        <v>2.5</v>
      </c>
      <c r="M29" s="32"/>
      <c r="N29" s="32">
        <f>SUM(M27)-N28</f>
        <v>2.5</v>
      </c>
      <c r="O29" s="32"/>
      <c r="P29" s="32">
        <f>SUM(O27)</f>
        <v>6.25</v>
      </c>
      <c r="Q29" s="32"/>
      <c r="R29" s="32">
        <f>SUM(Q27)</f>
        <v>0</v>
      </c>
      <c r="S29" s="28">
        <v>2.5</v>
      </c>
      <c r="T29" s="28"/>
      <c r="U29" s="28">
        <f>SUM(U4:U28)</f>
        <v>11.5</v>
      </c>
      <c r="V29" s="28">
        <f>SUM(V4:V28)</f>
        <v>7.25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40</v>
      </c>
      <c r="I32" s="2">
        <v>3600</v>
      </c>
    </row>
    <row r="33" spans="1:9" x14ac:dyDescent="0.25">
      <c r="A33" s="16" t="s">
        <v>26</v>
      </c>
      <c r="C33" s="40">
        <f>U29</f>
        <v>11.5</v>
      </c>
      <c r="D33" s="33"/>
      <c r="I33" s="44">
        <v>36</v>
      </c>
    </row>
    <row r="34" spans="1:9" x14ac:dyDescent="0.25">
      <c r="A34" s="16" t="s">
        <v>27</v>
      </c>
      <c r="C34" s="33">
        <f>V29</f>
        <v>7.25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58.75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  <row r="40" spans="1:9" ht="13.5" customHeight="1" x14ac:dyDescent="0.25"/>
  </sheetData>
  <mergeCells count="175"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M9:N9"/>
    <mergeCell ref="E23:F23"/>
    <mergeCell ref="E21:F21"/>
    <mergeCell ref="I17:J17"/>
    <mergeCell ref="K21:L21"/>
    <mergeCell ref="G21:H21"/>
    <mergeCell ref="I21:J21"/>
    <mergeCell ref="G20:H20"/>
    <mergeCell ref="I20:J20"/>
    <mergeCell ref="K20:L20"/>
    <mergeCell ref="E22:F22"/>
    <mergeCell ref="E17:F17"/>
    <mergeCell ref="K17:L17"/>
    <mergeCell ref="G23:H23"/>
    <mergeCell ref="G19:H19"/>
    <mergeCell ref="I19:J19"/>
    <mergeCell ref="K19:L19"/>
    <mergeCell ref="E19:F19"/>
    <mergeCell ref="E20:F20"/>
    <mergeCell ref="I18:J18"/>
    <mergeCell ref="K18:L18"/>
    <mergeCell ref="E18:F18"/>
    <mergeCell ref="G18:H18"/>
    <mergeCell ref="M20:N20"/>
    <mergeCell ref="M11:N11"/>
    <mergeCell ref="M16:N16"/>
    <mergeCell ref="K12:L12"/>
    <mergeCell ref="M12:N12"/>
    <mergeCell ref="M23:N23"/>
    <mergeCell ref="I23:J23"/>
    <mergeCell ref="K23:L23"/>
    <mergeCell ref="G22:H22"/>
    <mergeCell ref="I22:J22"/>
    <mergeCell ref="K22:L22"/>
    <mergeCell ref="M21:N21"/>
    <mergeCell ref="M22:N2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G26:H26"/>
    <mergeCell ref="M26:N26"/>
    <mergeCell ref="I26:J26"/>
    <mergeCell ref="K26:L26"/>
    <mergeCell ref="K25:L25"/>
    <mergeCell ref="I25:J25"/>
    <mergeCell ref="K24:L24"/>
    <mergeCell ref="M24:N24"/>
    <mergeCell ref="E27:F27"/>
    <mergeCell ref="G27:H27"/>
    <mergeCell ref="I27:J27"/>
    <mergeCell ref="K27:L27"/>
    <mergeCell ref="M27:N27"/>
    <mergeCell ref="E25:F25"/>
    <mergeCell ref="G25:H25"/>
    <mergeCell ref="E26:F26"/>
    <mergeCell ref="E24:F24"/>
    <mergeCell ref="G24:H24"/>
    <mergeCell ref="I24:J24"/>
    <mergeCell ref="Q27:R27"/>
    <mergeCell ref="Q24:R24"/>
    <mergeCell ref="O24:P24"/>
    <mergeCell ref="Q25:R25"/>
    <mergeCell ref="M25:N25"/>
    <mergeCell ref="Q26:R26"/>
    <mergeCell ref="O26:P26"/>
    <mergeCell ref="O25:P25"/>
    <mergeCell ref="O27:P27"/>
    <mergeCell ref="Q23:R23"/>
    <mergeCell ref="O23:P23"/>
    <mergeCell ref="Q21:R21"/>
    <mergeCell ref="Q22:R22"/>
    <mergeCell ref="O21:P21"/>
    <mergeCell ref="O22:P22"/>
    <mergeCell ref="Q20:R20"/>
    <mergeCell ref="Q17:R17"/>
    <mergeCell ref="Q19:R19"/>
    <mergeCell ref="O20:P20"/>
    <mergeCell ref="Q18:R18"/>
    <mergeCell ref="O19:P19"/>
    <mergeCell ref="O18:P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9" sqref="G2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18" sqref="E18:N22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19.03.17</v>
      </c>
      <c r="B2" s="58"/>
      <c r="C2" s="58"/>
      <c r="D2" s="58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7.15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16</v>
      </c>
      <c r="M3" s="63">
        <v>7</v>
      </c>
      <c r="N3" s="63">
        <v>17.3</v>
      </c>
      <c r="O3" s="63"/>
      <c r="P3" s="63"/>
      <c r="Q3" s="24"/>
      <c r="R3" s="24"/>
      <c r="S3" s="25"/>
      <c r="T3" s="25"/>
      <c r="U3" s="26"/>
      <c r="V3" s="26"/>
    </row>
    <row r="4" spans="1:22" x14ac:dyDescent="0.25">
      <c r="A4" s="187">
        <v>6648</v>
      </c>
      <c r="B4" s="202" t="s">
        <v>114</v>
      </c>
      <c r="C4" s="187" t="s">
        <v>81</v>
      </c>
      <c r="D4" s="38" t="s">
        <v>73</v>
      </c>
      <c r="E4" s="205">
        <v>4</v>
      </c>
      <c r="F4" s="206"/>
      <c r="G4" s="205">
        <v>0.75</v>
      </c>
      <c r="H4" s="206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4.75</v>
      </c>
      <c r="T4" s="25">
        <f t="shared" ref="T4:T21" si="0">SUM(S4-U4-V4)</f>
        <v>3</v>
      </c>
      <c r="U4" s="28">
        <v>1.75</v>
      </c>
      <c r="V4" s="28"/>
    </row>
    <row r="5" spans="1:22" x14ac:dyDescent="0.25">
      <c r="A5" s="187">
        <v>6648</v>
      </c>
      <c r="B5" s="202" t="s">
        <v>114</v>
      </c>
      <c r="C5" s="187" t="s">
        <v>87</v>
      </c>
      <c r="D5" s="38" t="s">
        <v>73</v>
      </c>
      <c r="E5" s="205">
        <v>5</v>
      </c>
      <c r="F5" s="206"/>
      <c r="G5" s="205">
        <v>5.25</v>
      </c>
      <c r="H5" s="206"/>
      <c r="I5" s="205">
        <v>1</v>
      </c>
      <c r="J5" s="206"/>
      <c r="K5" s="205"/>
      <c r="L5" s="206"/>
      <c r="M5" s="205"/>
      <c r="N5" s="206"/>
      <c r="O5" s="205"/>
      <c r="P5" s="206"/>
      <c r="Q5" s="203"/>
      <c r="R5" s="204"/>
      <c r="S5" s="25">
        <f>E5+G5+I5+K5+M5+O5+Q5</f>
        <v>11.25</v>
      </c>
      <c r="T5" s="25">
        <f t="shared" si="0"/>
        <v>9.25</v>
      </c>
      <c r="U5" s="28">
        <v>2</v>
      </c>
      <c r="V5" s="28"/>
    </row>
    <row r="6" spans="1:22" x14ac:dyDescent="0.25">
      <c r="A6" s="186" t="s">
        <v>78</v>
      </c>
      <c r="B6" s="202" t="s">
        <v>115</v>
      </c>
      <c r="C6" s="186" t="s">
        <v>76</v>
      </c>
      <c r="D6" s="38" t="s">
        <v>82</v>
      </c>
      <c r="E6" s="205">
        <v>0.25</v>
      </c>
      <c r="F6" s="206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3"/>
      <c r="R6" s="204"/>
      <c r="S6" s="25">
        <f>E6+G6+I6+K6+M6+O6+Q6</f>
        <v>0.25</v>
      </c>
      <c r="T6" s="25">
        <f t="shared" si="0"/>
        <v>0.25</v>
      </c>
      <c r="U6" s="28"/>
      <c r="V6" s="28"/>
    </row>
    <row r="7" spans="1:22" x14ac:dyDescent="0.25">
      <c r="A7" s="186" t="s">
        <v>78</v>
      </c>
      <c r="B7" s="202" t="s">
        <v>115</v>
      </c>
      <c r="C7" s="186" t="s">
        <v>77</v>
      </c>
      <c r="D7" s="38" t="s">
        <v>82</v>
      </c>
      <c r="E7" s="205">
        <v>0.25</v>
      </c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3"/>
      <c r="R7" s="204"/>
      <c r="S7" s="25">
        <f t="shared" ref="S7:S24" si="1">E7+G7+I7+K7+M7+O7+Q7</f>
        <v>0.25</v>
      </c>
      <c r="T7" s="25">
        <f t="shared" si="0"/>
        <v>0.25</v>
      </c>
      <c r="U7" s="28"/>
      <c r="V7" s="28"/>
    </row>
    <row r="8" spans="1:22" x14ac:dyDescent="0.25">
      <c r="A8" s="188">
        <v>6648</v>
      </c>
      <c r="B8" s="202" t="s">
        <v>114</v>
      </c>
      <c r="C8" s="188">
        <v>17</v>
      </c>
      <c r="D8" s="38" t="s">
        <v>92</v>
      </c>
      <c r="E8" s="205"/>
      <c r="F8" s="206"/>
      <c r="G8" s="205">
        <v>1</v>
      </c>
      <c r="H8" s="206"/>
      <c r="I8" s="205"/>
      <c r="J8" s="206"/>
      <c r="K8" s="205"/>
      <c r="L8" s="206"/>
      <c r="M8" s="205"/>
      <c r="N8" s="206"/>
      <c r="O8" s="205"/>
      <c r="P8" s="206"/>
      <c r="Q8" s="203"/>
      <c r="R8" s="204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88">
        <v>6648</v>
      </c>
      <c r="B9" s="202" t="s">
        <v>114</v>
      </c>
      <c r="C9" s="188">
        <v>15</v>
      </c>
      <c r="D9" s="38" t="s">
        <v>92</v>
      </c>
      <c r="E9" s="205"/>
      <c r="F9" s="206"/>
      <c r="G9" s="205">
        <v>1</v>
      </c>
      <c r="H9" s="206"/>
      <c r="I9" s="205"/>
      <c r="J9" s="206"/>
      <c r="K9" s="205"/>
      <c r="L9" s="206"/>
      <c r="M9" s="205"/>
      <c r="N9" s="206"/>
      <c r="O9" s="205"/>
      <c r="P9" s="206"/>
      <c r="Q9" s="203"/>
      <c r="R9" s="204"/>
      <c r="S9" s="25">
        <f>E9+G9+I9+K9+M9+O9+Q9</f>
        <v>1</v>
      </c>
      <c r="T9" s="25">
        <f>SUM(S9-U9-V9)</f>
        <v>1</v>
      </c>
      <c r="U9" s="28"/>
      <c r="V9" s="28"/>
    </row>
    <row r="10" spans="1:22" ht="15.75" customHeight="1" x14ac:dyDescent="0.25">
      <c r="A10" s="192">
        <v>6648</v>
      </c>
      <c r="B10" s="202" t="s">
        <v>114</v>
      </c>
      <c r="C10" s="192">
        <v>11</v>
      </c>
      <c r="D10" s="38" t="s">
        <v>92</v>
      </c>
      <c r="E10" s="205"/>
      <c r="F10" s="206"/>
      <c r="G10" s="205"/>
      <c r="H10" s="206"/>
      <c r="I10" s="205">
        <v>2</v>
      </c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1"/>
        <v>2</v>
      </c>
      <c r="T10" s="25">
        <f t="shared" si="0"/>
        <v>0</v>
      </c>
      <c r="U10" s="28">
        <v>2</v>
      </c>
      <c r="V10" s="28"/>
    </row>
    <row r="11" spans="1:22" x14ac:dyDescent="0.25">
      <c r="A11" s="192">
        <v>6648</v>
      </c>
      <c r="B11" s="202" t="s">
        <v>114</v>
      </c>
      <c r="C11" s="192">
        <v>8</v>
      </c>
      <c r="D11" s="38" t="s">
        <v>92</v>
      </c>
      <c r="E11" s="205"/>
      <c r="F11" s="206"/>
      <c r="G11" s="205"/>
      <c r="H11" s="206"/>
      <c r="I11" s="205">
        <v>2</v>
      </c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192">
        <v>6648</v>
      </c>
      <c r="B12" s="202" t="s">
        <v>114</v>
      </c>
      <c r="C12" s="192">
        <v>24</v>
      </c>
      <c r="D12" s="38" t="s">
        <v>73</v>
      </c>
      <c r="E12" s="205"/>
      <c r="F12" s="206"/>
      <c r="G12" s="205"/>
      <c r="H12" s="206"/>
      <c r="I12" s="205">
        <v>5</v>
      </c>
      <c r="J12" s="206"/>
      <c r="K12" s="205">
        <v>2</v>
      </c>
      <c r="L12" s="206"/>
      <c r="M12" s="205"/>
      <c r="N12" s="206"/>
      <c r="O12" s="205"/>
      <c r="P12" s="206"/>
      <c r="Q12" s="203"/>
      <c r="R12" s="204"/>
      <c r="S12" s="25">
        <f t="shared" ref="S12:S19" si="2">E12+G12+I12+K12+M12+O12+Q12</f>
        <v>7</v>
      </c>
      <c r="T12" s="25">
        <f t="shared" ref="T12:T19" si="3">SUM(S12-U12-V12)</f>
        <v>6</v>
      </c>
      <c r="U12" s="28">
        <v>1</v>
      </c>
      <c r="V12" s="28"/>
    </row>
    <row r="13" spans="1:22" x14ac:dyDescent="0.25">
      <c r="A13" s="194">
        <v>6648</v>
      </c>
      <c r="B13" s="202" t="s">
        <v>114</v>
      </c>
      <c r="C13" s="194">
        <v>25</v>
      </c>
      <c r="D13" s="38" t="s">
        <v>73</v>
      </c>
      <c r="E13" s="205"/>
      <c r="F13" s="206"/>
      <c r="G13" s="205"/>
      <c r="H13" s="206"/>
      <c r="I13" s="205"/>
      <c r="J13" s="206"/>
      <c r="K13" s="205">
        <v>6</v>
      </c>
      <c r="L13" s="206"/>
      <c r="M13" s="205">
        <v>9</v>
      </c>
      <c r="N13" s="206"/>
      <c r="O13" s="205"/>
      <c r="P13" s="206"/>
      <c r="Q13" s="203"/>
      <c r="R13" s="204"/>
      <c r="S13" s="25">
        <f t="shared" si="2"/>
        <v>15</v>
      </c>
      <c r="T13" s="25">
        <f t="shared" si="3"/>
        <v>13</v>
      </c>
      <c r="U13" s="28">
        <v>2</v>
      </c>
      <c r="V13" s="28"/>
    </row>
    <row r="14" spans="1:22" x14ac:dyDescent="0.25">
      <c r="A14" s="124"/>
      <c r="B14" s="124"/>
      <c r="C14" s="124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25"/>
      <c r="B15" s="125"/>
      <c r="C15" s="125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25"/>
      <c r="B16" s="125"/>
      <c r="C16" s="47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37"/>
      <c r="B17" s="137"/>
      <c r="C17" s="137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96">
        <v>3600</v>
      </c>
      <c r="B18" s="196" t="s">
        <v>116</v>
      </c>
      <c r="C18" s="196"/>
      <c r="D18" s="38" t="s">
        <v>108</v>
      </c>
      <c r="E18" s="205"/>
      <c r="F18" s="206"/>
      <c r="G18" s="205"/>
      <c r="H18" s="206"/>
      <c r="I18" s="205"/>
      <c r="J18" s="206"/>
      <c r="K18" s="205"/>
      <c r="L18" s="206"/>
      <c r="M18" s="205">
        <v>0.75</v>
      </c>
      <c r="N18" s="206"/>
      <c r="O18" s="205"/>
      <c r="P18" s="206"/>
      <c r="Q18" s="203"/>
      <c r="R18" s="204"/>
      <c r="S18" s="25">
        <f t="shared" si="2"/>
        <v>0.75</v>
      </c>
      <c r="T18" s="25">
        <f t="shared" si="3"/>
        <v>0.75</v>
      </c>
      <c r="U18" s="28"/>
      <c r="V18" s="28"/>
    </row>
    <row r="19" spans="1:22" x14ac:dyDescent="0.25">
      <c r="A19" s="144">
        <v>3600</v>
      </c>
      <c r="B19" s="201" t="s">
        <v>116</v>
      </c>
      <c r="C19" s="144"/>
      <c r="D19" s="38" t="s">
        <v>107</v>
      </c>
      <c r="E19" s="205"/>
      <c r="F19" s="206"/>
      <c r="G19" s="205"/>
      <c r="H19" s="206"/>
      <c r="I19" s="205"/>
      <c r="J19" s="206"/>
      <c r="K19" s="205">
        <v>0.5</v>
      </c>
      <c r="L19" s="206"/>
      <c r="M19" s="205">
        <v>0.25</v>
      </c>
      <c r="N19" s="206"/>
      <c r="O19" s="205"/>
      <c r="P19" s="206"/>
      <c r="Q19" s="203"/>
      <c r="R19" s="204"/>
      <c r="S19" s="25">
        <f t="shared" si="2"/>
        <v>0.75</v>
      </c>
      <c r="T19" s="25">
        <f t="shared" si="3"/>
        <v>0.75</v>
      </c>
      <c r="U19" s="28"/>
      <c r="V19" s="28"/>
    </row>
    <row r="20" spans="1:22" x14ac:dyDescent="0.25">
      <c r="A20" s="159">
        <v>3600</v>
      </c>
      <c r="B20" s="201" t="s">
        <v>116</v>
      </c>
      <c r="C20" s="159"/>
      <c r="D20" s="38" t="s">
        <v>93</v>
      </c>
      <c r="E20" s="205"/>
      <c r="F20" s="206"/>
      <c r="G20" s="205">
        <v>2</v>
      </c>
      <c r="H20" s="206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86">
        <v>3600</v>
      </c>
      <c r="B21" s="201" t="s">
        <v>116</v>
      </c>
      <c r="C21" s="186"/>
      <c r="D21" s="38" t="s">
        <v>88</v>
      </c>
      <c r="E21" s="205">
        <v>0.25</v>
      </c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1"/>
        <v>0.25</v>
      </c>
      <c r="T21" s="25">
        <f t="shared" si="0"/>
        <v>0.25</v>
      </c>
      <c r="U21" s="28"/>
      <c r="V21" s="28"/>
    </row>
    <row r="22" spans="1:22" s="17" customFormat="1" x14ac:dyDescent="0.25">
      <c r="A22" s="50" t="s">
        <v>37</v>
      </c>
      <c r="B22" s="50"/>
      <c r="C22" s="58"/>
      <c r="D22" s="50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3"/>
      <c r="P22" s="204"/>
      <c r="Q22" s="203"/>
      <c r="R22" s="204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8"/>
      <c r="D23" s="58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3"/>
      <c r="P23" s="204"/>
      <c r="Q23" s="203"/>
      <c r="R23" s="20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9.75</v>
      </c>
      <c r="F24" s="208"/>
      <c r="G24" s="207">
        <f>SUM(G4:G23)</f>
        <v>10</v>
      </c>
      <c r="H24" s="208"/>
      <c r="I24" s="207">
        <f>SUM(I4:I23)</f>
        <v>10</v>
      </c>
      <c r="J24" s="208"/>
      <c r="K24" s="207">
        <f>SUM(K4:K23)</f>
        <v>8.5</v>
      </c>
      <c r="L24" s="208"/>
      <c r="M24" s="207">
        <f>SUM(M4:M23)</f>
        <v>10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48.25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59"/>
      <c r="F25" s="60">
        <v>8</v>
      </c>
      <c r="G25" s="59"/>
      <c r="H25" s="60">
        <v>8</v>
      </c>
      <c r="I25" s="59"/>
      <c r="J25" s="60">
        <v>8</v>
      </c>
      <c r="K25" s="59"/>
      <c r="L25" s="60">
        <v>8</v>
      </c>
      <c r="M25" s="59"/>
      <c r="N25" s="60">
        <v>8</v>
      </c>
      <c r="O25" s="59"/>
      <c r="P25" s="60"/>
      <c r="Q25" s="59"/>
      <c r="R25" s="60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1.75</v>
      </c>
      <c r="G26" s="32"/>
      <c r="H26" s="32">
        <f>SUM(G24)-H25</f>
        <v>2</v>
      </c>
      <c r="I26" s="32"/>
      <c r="J26" s="32">
        <f>SUM(I24)-J25</f>
        <v>2</v>
      </c>
      <c r="K26" s="32"/>
      <c r="L26" s="32">
        <v>1</v>
      </c>
      <c r="M26" s="32"/>
      <c r="N26" s="32">
        <f>SUM(M24)-N25</f>
        <v>2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8.75</v>
      </c>
      <c r="T26" s="28"/>
      <c r="U26" s="28">
        <f>SUM(U4:U25)</f>
        <v>8.75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8.75</v>
      </c>
      <c r="D30" s="33"/>
      <c r="I30" s="44">
        <v>3.75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48.25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9" sqref="G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11" t="s">
        <v>15</v>
      </c>
      <c r="F2" s="211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2"/>
      <c r="P3" s="52"/>
      <c r="Q3" s="63"/>
      <c r="R3" s="63"/>
      <c r="S3" s="25"/>
      <c r="T3" s="25"/>
      <c r="U3" s="26"/>
      <c r="V3" s="26"/>
    </row>
    <row r="4" spans="1:22" x14ac:dyDescent="0.25">
      <c r="A4" s="168">
        <v>6538</v>
      </c>
      <c r="B4" s="202" t="s">
        <v>117</v>
      </c>
      <c r="C4" s="168">
        <v>14</v>
      </c>
      <c r="D4" s="38" t="s">
        <v>69</v>
      </c>
      <c r="E4" s="210">
        <v>2</v>
      </c>
      <c r="F4" s="210"/>
      <c r="G4" s="210">
        <v>2</v>
      </c>
      <c r="H4" s="210"/>
      <c r="I4" s="210">
        <v>1</v>
      </c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5</v>
      </c>
      <c r="T4" s="25">
        <f t="shared" ref="T4:T17" si="0">SUM(S4-U4-V4)</f>
        <v>3</v>
      </c>
      <c r="U4" s="28">
        <v>2</v>
      </c>
      <c r="V4" s="28"/>
    </row>
    <row r="5" spans="1:22" x14ac:dyDescent="0.25">
      <c r="A5" s="177">
        <v>6538</v>
      </c>
      <c r="B5" s="202" t="s">
        <v>117</v>
      </c>
      <c r="C5" s="177">
        <v>15</v>
      </c>
      <c r="D5" s="38" t="s">
        <v>69</v>
      </c>
      <c r="E5" s="205">
        <v>4</v>
      </c>
      <c r="F5" s="206"/>
      <c r="G5" s="205">
        <v>4</v>
      </c>
      <c r="H5" s="206"/>
      <c r="I5" s="205"/>
      <c r="J5" s="206"/>
      <c r="K5" s="205"/>
      <c r="L5" s="206"/>
      <c r="M5" s="205"/>
      <c r="N5" s="206"/>
      <c r="O5" s="205"/>
      <c r="P5" s="206"/>
      <c r="Q5" s="203"/>
      <c r="R5" s="204"/>
      <c r="S5" s="25">
        <f t="shared" ref="S5:S20" si="1">E5+G5+I5+K5+M5+O5+Q5</f>
        <v>8</v>
      </c>
      <c r="T5" s="25">
        <f t="shared" si="0"/>
        <v>6</v>
      </c>
      <c r="U5" s="28">
        <v>2</v>
      </c>
      <c r="V5" s="28"/>
    </row>
    <row r="6" spans="1:22" x14ac:dyDescent="0.25">
      <c r="A6" s="178">
        <v>6538</v>
      </c>
      <c r="B6" s="202" t="s">
        <v>117</v>
      </c>
      <c r="C6" s="178">
        <v>16</v>
      </c>
      <c r="D6" s="38" t="s">
        <v>69</v>
      </c>
      <c r="E6" s="205">
        <v>4</v>
      </c>
      <c r="F6" s="206"/>
      <c r="G6" s="205">
        <v>4</v>
      </c>
      <c r="H6" s="206"/>
      <c r="I6" s="205"/>
      <c r="J6" s="206"/>
      <c r="K6" s="205"/>
      <c r="L6" s="206"/>
      <c r="M6" s="205"/>
      <c r="N6" s="206"/>
      <c r="O6" s="205"/>
      <c r="P6" s="206"/>
      <c r="Q6" s="203"/>
      <c r="R6" s="204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192">
        <v>6538</v>
      </c>
      <c r="B7" s="202" t="s">
        <v>117</v>
      </c>
      <c r="C7" s="192">
        <v>20</v>
      </c>
      <c r="D7" s="38" t="s">
        <v>69</v>
      </c>
      <c r="E7" s="205"/>
      <c r="F7" s="206"/>
      <c r="G7" s="205"/>
      <c r="H7" s="206"/>
      <c r="I7" s="205">
        <v>8.5</v>
      </c>
      <c r="J7" s="206"/>
      <c r="K7" s="205">
        <v>7.5</v>
      </c>
      <c r="L7" s="206"/>
      <c r="M7" s="205">
        <v>10</v>
      </c>
      <c r="N7" s="206"/>
      <c r="O7" s="205"/>
      <c r="P7" s="206"/>
      <c r="Q7" s="203"/>
      <c r="R7" s="204"/>
      <c r="S7" s="25">
        <f t="shared" si="1"/>
        <v>26</v>
      </c>
      <c r="T7" s="25">
        <f t="shared" si="0"/>
        <v>20</v>
      </c>
      <c r="U7" s="28">
        <v>6</v>
      </c>
      <c r="V7" s="28"/>
    </row>
    <row r="8" spans="1:22" x14ac:dyDescent="0.25">
      <c r="A8" s="194">
        <v>6538</v>
      </c>
      <c r="B8" s="202" t="s">
        <v>117</v>
      </c>
      <c r="C8" s="194">
        <v>21</v>
      </c>
      <c r="D8" s="38" t="s">
        <v>69</v>
      </c>
      <c r="E8" s="205"/>
      <c r="F8" s="206"/>
      <c r="G8" s="205"/>
      <c r="H8" s="206"/>
      <c r="I8" s="205"/>
      <c r="J8" s="206"/>
      <c r="K8" s="205">
        <v>0.5</v>
      </c>
      <c r="L8" s="206"/>
      <c r="M8" s="205"/>
      <c r="N8" s="206"/>
      <c r="O8" s="205"/>
      <c r="P8" s="206"/>
      <c r="Q8" s="203"/>
      <c r="R8" s="204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94">
        <v>6538</v>
      </c>
      <c r="B9" s="202" t="s">
        <v>117</v>
      </c>
      <c r="C9" s="194">
        <v>22</v>
      </c>
      <c r="D9" s="38" t="s">
        <v>69</v>
      </c>
      <c r="E9" s="205"/>
      <c r="F9" s="206"/>
      <c r="G9" s="205"/>
      <c r="H9" s="206"/>
      <c r="I9" s="205"/>
      <c r="J9" s="206"/>
      <c r="K9" s="205">
        <v>1</v>
      </c>
      <c r="L9" s="206"/>
      <c r="M9" s="205"/>
      <c r="N9" s="206"/>
      <c r="O9" s="205"/>
      <c r="P9" s="206"/>
      <c r="Q9" s="203"/>
      <c r="R9" s="204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94">
        <v>6538</v>
      </c>
      <c r="B10" s="202" t="s">
        <v>117</v>
      </c>
      <c r="C10" s="194">
        <v>23</v>
      </c>
      <c r="D10" s="38" t="s">
        <v>69</v>
      </c>
      <c r="E10" s="205"/>
      <c r="F10" s="206"/>
      <c r="G10" s="205"/>
      <c r="H10" s="206"/>
      <c r="I10" s="205"/>
      <c r="J10" s="206"/>
      <c r="K10" s="205">
        <v>1</v>
      </c>
      <c r="L10" s="206"/>
      <c r="M10" s="205"/>
      <c r="N10" s="206"/>
      <c r="O10" s="205"/>
      <c r="P10" s="206"/>
      <c r="Q10" s="203"/>
      <c r="R10" s="20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57"/>
      <c r="B11" s="48"/>
      <c r="C11" s="157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8"/>
      <c r="B12" s="48"/>
      <c r="C12" s="128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8"/>
      <c r="B13" s="128"/>
      <c r="C13" s="128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8"/>
      <c r="B15" s="134"/>
      <c r="C15" s="134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7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0">
        <v>3600</v>
      </c>
      <c r="B17" s="100" t="s">
        <v>116</v>
      </c>
      <c r="C17" s="100"/>
      <c r="D17" s="27" t="s">
        <v>112</v>
      </c>
      <c r="E17" s="205"/>
      <c r="F17" s="206"/>
      <c r="G17" s="205"/>
      <c r="H17" s="206"/>
      <c r="I17" s="205">
        <v>0.5</v>
      </c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10</v>
      </c>
      <c r="F20" s="208"/>
      <c r="G20" s="207">
        <f>SUM(G4:G19)</f>
        <v>10</v>
      </c>
      <c r="H20" s="208"/>
      <c r="I20" s="207">
        <f>SUM(I4:I19)</f>
        <v>10</v>
      </c>
      <c r="J20" s="208"/>
      <c r="K20" s="207">
        <f>SUM(K4:K19)</f>
        <v>10</v>
      </c>
      <c r="L20" s="208"/>
      <c r="M20" s="207">
        <f>SUM(M4:M19)</f>
        <v>10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2</v>
      </c>
      <c r="K22" s="32"/>
      <c r="L22" s="32">
        <f>SUM(K20)-L21</f>
        <v>2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10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50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7" sqref="K7:L10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/>
      <c r="P3" s="63"/>
      <c r="Q3" s="52"/>
      <c r="R3" s="52"/>
      <c r="S3" s="25"/>
      <c r="T3" s="25"/>
      <c r="U3" s="26"/>
      <c r="V3" s="26"/>
    </row>
    <row r="4" spans="1:22" x14ac:dyDescent="0.25">
      <c r="A4" s="187">
        <v>6598</v>
      </c>
      <c r="B4" s="202" t="s">
        <v>118</v>
      </c>
      <c r="C4" s="187" t="s">
        <v>80</v>
      </c>
      <c r="D4" s="38" t="s">
        <v>90</v>
      </c>
      <c r="E4" s="210">
        <v>10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10</v>
      </c>
      <c r="T4" s="25">
        <f t="shared" ref="T4:T23" si="0">SUM(S4-U4-V4)</f>
        <v>8</v>
      </c>
      <c r="U4" s="28">
        <v>2</v>
      </c>
      <c r="V4" s="28"/>
    </row>
    <row r="5" spans="1:22" x14ac:dyDescent="0.25">
      <c r="A5" s="188">
        <v>6648</v>
      </c>
      <c r="B5" s="202" t="s">
        <v>114</v>
      </c>
      <c r="C5" s="188" t="s">
        <v>89</v>
      </c>
      <c r="D5" s="38" t="s">
        <v>73</v>
      </c>
      <c r="E5" s="210"/>
      <c r="F5" s="210"/>
      <c r="G5" s="210">
        <v>4</v>
      </c>
      <c r="H5" s="210"/>
      <c r="I5" s="210">
        <v>3</v>
      </c>
      <c r="J5" s="210"/>
      <c r="K5" s="210"/>
      <c r="L5" s="210"/>
      <c r="M5" s="210"/>
      <c r="N5" s="210"/>
      <c r="O5" s="205"/>
      <c r="P5" s="206"/>
      <c r="Q5" s="203"/>
      <c r="R5" s="204"/>
      <c r="S5" s="25">
        <f t="shared" ref="S5:S26" si="1">E5+G5+I5+K5+M5+O5+Q5</f>
        <v>7</v>
      </c>
      <c r="T5" s="25">
        <f t="shared" si="0"/>
        <v>5</v>
      </c>
      <c r="U5" s="28">
        <v>2</v>
      </c>
      <c r="V5" s="28"/>
    </row>
    <row r="6" spans="1:22" x14ac:dyDescent="0.25">
      <c r="A6" s="188">
        <v>6648</v>
      </c>
      <c r="B6" s="202" t="s">
        <v>114</v>
      </c>
      <c r="C6" s="188">
        <v>24</v>
      </c>
      <c r="D6" s="38" t="s">
        <v>73</v>
      </c>
      <c r="E6" s="210"/>
      <c r="F6" s="210"/>
      <c r="G6" s="210">
        <v>6</v>
      </c>
      <c r="H6" s="210"/>
      <c r="I6" s="210">
        <v>7</v>
      </c>
      <c r="J6" s="210"/>
      <c r="K6" s="210">
        <v>3.5</v>
      </c>
      <c r="L6" s="210"/>
      <c r="M6" s="210"/>
      <c r="N6" s="210"/>
      <c r="O6" s="205"/>
      <c r="P6" s="206"/>
      <c r="Q6" s="203"/>
      <c r="R6" s="204"/>
      <c r="S6" s="25">
        <f t="shared" si="1"/>
        <v>16.5</v>
      </c>
      <c r="T6" s="25">
        <f t="shared" si="0"/>
        <v>14.5</v>
      </c>
      <c r="U6" s="28">
        <v>2</v>
      </c>
      <c r="V6" s="28"/>
    </row>
    <row r="7" spans="1:22" x14ac:dyDescent="0.25">
      <c r="A7" s="194">
        <v>6538</v>
      </c>
      <c r="B7" s="202" t="s">
        <v>117</v>
      </c>
      <c r="C7" s="194">
        <v>20</v>
      </c>
      <c r="D7" s="38" t="s">
        <v>69</v>
      </c>
      <c r="E7" s="210"/>
      <c r="F7" s="210"/>
      <c r="G7" s="210"/>
      <c r="H7" s="210"/>
      <c r="I7" s="210"/>
      <c r="J7" s="210"/>
      <c r="K7" s="210">
        <v>2</v>
      </c>
      <c r="L7" s="210"/>
      <c r="M7" s="210"/>
      <c r="N7" s="210"/>
      <c r="O7" s="205"/>
      <c r="P7" s="206"/>
      <c r="Q7" s="203"/>
      <c r="R7" s="204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94"/>
      <c r="B8" s="48"/>
      <c r="C8" s="194"/>
      <c r="D8" s="38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05"/>
      <c r="P8" s="206"/>
      <c r="Q8" s="203"/>
      <c r="R8" s="20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94">
        <v>6538</v>
      </c>
      <c r="B9" s="202" t="s">
        <v>117</v>
      </c>
      <c r="C9" s="194">
        <v>22</v>
      </c>
      <c r="D9" s="38" t="s">
        <v>69</v>
      </c>
      <c r="E9" s="210"/>
      <c r="F9" s="210"/>
      <c r="G9" s="210"/>
      <c r="H9" s="210"/>
      <c r="I9" s="210"/>
      <c r="J9" s="210"/>
      <c r="K9" s="210">
        <v>1</v>
      </c>
      <c r="L9" s="210"/>
      <c r="M9" s="210"/>
      <c r="N9" s="210"/>
      <c r="O9" s="205"/>
      <c r="P9" s="206"/>
      <c r="Q9" s="203"/>
      <c r="R9" s="204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94">
        <v>6538</v>
      </c>
      <c r="B10" s="202" t="s">
        <v>117</v>
      </c>
      <c r="C10" s="194">
        <v>23</v>
      </c>
      <c r="D10" s="38" t="s">
        <v>69</v>
      </c>
      <c r="E10" s="210"/>
      <c r="F10" s="210"/>
      <c r="G10" s="210"/>
      <c r="H10" s="210"/>
      <c r="I10" s="210"/>
      <c r="J10" s="210"/>
      <c r="K10" s="210">
        <v>1</v>
      </c>
      <c r="L10" s="210"/>
      <c r="M10" s="210"/>
      <c r="N10" s="210"/>
      <c r="O10" s="205"/>
      <c r="P10" s="206"/>
      <c r="Q10" s="203"/>
      <c r="R10" s="204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93">
        <v>6623</v>
      </c>
      <c r="B11" s="202" t="s">
        <v>119</v>
      </c>
      <c r="C11" s="193">
        <v>3</v>
      </c>
      <c r="D11" s="38" t="s">
        <v>102</v>
      </c>
      <c r="E11" s="210"/>
      <c r="F11" s="210"/>
      <c r="G11" s="210"/>
      <c r="H11" s="210"/>
      <c r="I11" s="210"/>
      <c r="J11" s="210"/>
      <c r="K11" s="210">
        <v>2.5</v>
      </c>
      <c r="L11" s="210"/>
      <c r="M11" s="210">
        <v>1.5</v>
      </c>
      <c r="N11" s="210"/>
      <c r="O11" s="205"/>
      <c r="P11" s="206"/>
      <c r="Q11" s="203"/>
      <c r="R11" s="204"/>
      <c r="S11" s="25">
        <f t="shared" si="1"/>
        <v>4</v>
      </c>
      <c r="T11" s="25">
        <f t="shared" si="0"/>
        <v>2</v>
      </c>
      <c r="U11" s="28">
        <v>2</v>
      </c>
      <c r="V11" s="28"/>
    </row>
    <row r="12" spans="1:22" x14ac:dyDescent="0.25">
      <c r="A12" s="166">
        <v>6598</v>
      </c>
      <c r="B12" s="202" t="s">
        <v>118</v>
      </c>
      <c r="C12" s="166" t="s">
        <v>97</v>
      </c>
      <c r="D12" s="38" t="s">
        <v>73</v>
      </c>
      <c r="E12" s="210"/>
      <c r="F12" s="210"/>
      <c r="G12" s="210"/>
      <c r="H12" s="210"/>
      <c r="I12" s="210"/>
      <c r="J12" s="210"/>
      <c r="K12" s="210"/>
      <c r="L12" s="210"/>
      <c r="M12" s="210">
        <v>2.75</v>
      </c>
      <c r="N12" s="210"/>
      <c r="O12" s="205"/>
      <c r="P12" s="206"/>
      <c r="Q12" s="203"/>
      <c r="R12" s="204"/>
      <c r="S12" s="25">
        <f t="shared" si="1"/>
        <v>2.75</v>
      </c>
      <c r="T12" s="25">
        <f t="shared" si="0"/>
        <v>2.75</v>
      </c>
      <c r="U12" s="28"/>
      <c r="V12" s="28"/>
    </row>
    <row r="13" spans="1:22" x14ac:dyDescent="0.25">
      <c r="A13" s="197">
        <v>6598</v>
      </c>
      <c r="B13" s="202" t="s">
        <v>118</v>
      </c>
      <c r="C13" s="166" t="s">
        <v>109</v>
      </c>
      <c r="D13" s="38" t="s">
        <v>73</v>
      </c>
      <c r="E13" s="210"/>
      <c r="F13" s="210"/>
      <c r="G13" s="210"/>
      <c r="H13" s="210"/>
      <c r="I13" s="210"/>
      <c r="J13" s="210"/>
      <c r="K13" s="210"/>
      <c r="L13" s="210"/>
      <c r="M13" s="210">
        <v>0.75</v>
      </c>
      <c r="N13" s="210"/>
      <c r="O13" s="205"/>
      <c r="P13" s="206"/>
      <c r="Q13" s="203"/>
      <c r="R13" s="204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197">
        <v>6648</v>
      </c>
      <c r="B14" s="202" t="s">
        <v>114</v>
      </c>
      <c r="C14" s="197">
        <v>25</v>
      </c>
      <c r="D14" s="38" t="s">
        <v>73</v>
      </c>
      <c r="E14" s="210"/>
      <c r="F14" s="210"/>
      <c r="G14" s="210"/>
      <c r="H14" s="210"/>
      <c r="I14" s="205"/>
      <c r="J14" s="206"/>
      <c r="K14" s="205"/>
      <c r="L14" s="206"/>
      <c r="M14" s="210">
        <v>5</v>
      </c>
      <c r="N14" s="210"/>
      <c r="O14" s="205"/>
      <c r="P14" s="206"/>
      <c r="Q14" s="203"/>
      <c r="R14" s="204"/>
      <c r="S14" s="25">
        <f t="shared" si="1"/>
        <v>5</v>
      </c>
      <c r="T14" s="25">
        <f t="shared" si="0"/>
        <v>3</v>
      </c>
      <c r="U14" s="28">
        <v>2</v>
      </c>
      <c r="V14" s="28"/>
    </row>
    <row r="15" spans="1:22" x14ac:dyDescent="0.25">
      <c r="A15" s="149"/>
      <c r="B15" s="149"/>
      <c r="C15" s="149"/>
      <c r="D15" s="38"/>
      <c r="E15" s="210"/>
      <c r="F15" s="210"/>
      <c r="G15" s="205"/>
      <c r="H15" s="206"/>
      <c r="I15" s="205"/>
      <c r="J15" s="206"/>
      <c r="K15" s="205"/>
      <c r="L15" s="206"/>
      <c r="M15" s="210"/>
      <c r="N15" s="210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9"/>
      <c r="B16" s="139"/>
      <c r="C16" s="139"/>
      <c r="D16" s="38"/>
      <c r="E16" s="205"/>
      <c r="F16" s="206"/>
      <c r="G16" s="210"/>
      <c r="H16" s="210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17"/>
      <c r="B17" s="48"/>
      <c r="C17" s="117"/>
      <c r="D17" s="38"/>
      <c r="E17" s="205"/>
      <c r="F17" s="206"/>
      <c r="G17" s="210"/>
      <c r="H17" s="210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16"/>
      <c r="B18" s="48"/>
      <c r="C18" s="116"/>
      <c r="D18" s="38"/>
      <c r="E18" s="205"/>
      <c r="F18" s="206"/>
      <c r="G18" s="210"/>
      <c r="H18" s="210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16"/>
      <c r="B19" s="48"/>
      <c r="C19" s="116"/>
      <c r="D19" s="38"/>
      <c r="E19" s="205"/>
      <c r="F19" s="206"/>
      <c r="G19" s="210"/>
      <c r="H19" s="210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5"/>
      <c r="F20" s="206"/>
      <c r="G20" s="210"/>
      <c r="H20" s="210"/>
      <c r="I20" s="205"/>
      <c r="J20" s="206"/>
      <c r="K20" s="205"/>
      <c r="L20" s="206"/>
      <c r="M20" s="205"/>
      <c r="N20" s="206"/>
      <c r="O20" s="205"/>
      <c r="P20" s="206"/>
      <c r="Q20" s="203"/>
      <c r="R20" s="20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5"/>
      <c r="F21" s="206"/>
      <c r="G21" s="210"/>
      <c r="H21" s="210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5"/>
      <c r="F22" s="206"/>
      <c r="G22" s="210"/>
      <c r="H22" s="210"/>
      <c r="I22" s="205"/>
      <c r="J22" s="206"/>
      <c r="K22" s="205"/>
      <c r="L22" s="206"/>
      <c r="M22" s="205"/>
      <c r="N22" s="206"/>
      <c r="O22" s="205"/>
      <c r="P22" s="206"/>
      <c r="Q22" s="203"/>
      <c r="R22" s="20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65"/>
      <c r="B23" s="165"/>
      <c r="C23" s="165"/>
      <c r="D23" s="38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03"/>
      <c r="R23" s="20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3"/>
      <c r="P24" s="204"/>
      <c r="Q24" s="203"/>
      <c r="R24" s="20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3"/>
      <c r="P25" s="204"/>
      <c r="Q25" s="203"/>
      <c r="R25" s="20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7">
        <f>SUM(E4:E25)</f>
        <v>10</v>
      </c>
      <c r="F26" s="208"/>
      <c r="G26" s="207">
        <f>SUM(G4:G25)</f>
        <v>10</v>
      </c>
      <c r="H26" s="208"/>
      <c r="I26" s="207">
        <f>SUM(I4:I25)</f>
        <v>10</v>
      </c>
      <c r="J26" s="208"/>
      <c r="K26" s="207">
        <f>SUM(K4:K25)</f>
        <v>10</v>
      </c>
      <c r="L26" s="208"/>
      <c r="M26" s="207">
        <f>SUM(M4:M25)</f>
        <v>10</v>
      </c>
      <c r="N26" s="208"/>
      <c r="O26" s="207">
        <f>SUM(O4:O25)</f>
        <v>0</v>
      </c>
      <c r="P26" s="208"/>
      <c r="Q26" s="207">
        <f>SUM(Q4:Q25)</f>
        <v>0</v>
      </c>
      <c r="R26" s="208"/>
      <c r="S26" s="25">
        <f t="shared" si="1"/>
        <v>50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2</v>
      </c>
      <c r="G28" s="32"/>
      <c r="H28" s="32">
        <f>SUM(G26)-H27</f>
        <v>2</v>
      </c>
      <c r="I28" s="32"/>
      <c r="J28" s="32">
        <f>SUM(I26)-J27</f>
        <v>2</v>
      </c>
      <c r="K28" s="32"/>
      <c r="L28" s="32">
        <f>SUM(K26)-L27</f>
        <v>2</v>
      </c>
      <c r="M28" s="32"/>
      <c r="N28" s="32">
        <f>SUM(M26)-N27</f>
        <v>2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10</v>
      </c>
      <c r="T28" s="28"/>
      <c r="U28" s="28">
        <f>SUM(U4:U27)</f>
        <v>10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29" sqref="C29:C30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63">
        <v>7</v>
      </c>
      <c r="P3" s="63">
        <v>12.45</v>
      </c>
      <c r="Q3" s="52"/>
      <c r="R3" s="52"/>
      <c r="S3" s="25"/>
      <c r="T3" s="25"/>
      <c r="U3" s="26"/>
      <c r="V3" s="26"/>
    </row>
    <row r="4" spans="1:22" x14ac:dyDescent="0.25">
      <c r="A4" s="172" t="s">
        <v>78</v>
      </c>
      <c r="B4" s="202" t="s">
        <v>115</v>
      </c>
      <c r="C4" s="186" t="s">
        <v>77</v>
      </c>
      <c r="D4" s="38" t="s">
        <v>82</v>
      </c>
      <c r="E4" s="205">
        <v>10</v>
      </c>
      <c r="F4" s="206"/>
      <c r="G4" s="205"/>
      <c r="H4" s="206"/>
      <c r="I4" s="205"/>
      <c r="J4" s="206"/>
      <c r="K4" s="205"/>
      <c r="L4" s="206"/>
      <c r="M4" s="205"/>
      <c r="N4" s="206"/>
      <c r="O4" s="205"/>
      <c r="P4" s="206"/>
      <c r="Q4" s="203"/>
      <c r="R4" s="204"/>
      <c r="S4" s="25">
        <f>E4+G4+I4+K4+M4+O4+Q4</f>
        <v>10</v>
      </c>
      <c r="T4" s="25">
        <f>SUM(S4-U4-V4)</f>
        <v>8</v>
      </c>
      <c r="U4" s="28">
        <v>2</v>
      </c>
      <c r="V4" s="28"/>
    </row>
    <row r="5" spans="1:22" x14ac:dyDescent="0.25">
      <c r="A5" s="188">
        <v>6648</v>
      </c>
      <c r="B5" s="202" t="s">
        <v>114</v>
      </c>
      <c r="C5" s="188" t="s">
        <v>89</v>
      </c>
      <c r="D5" s="38" t="s">
        <v>73</v>
      </c>
      <c r="E5" s="205"/>
      <c r="F5" s="206"/>
      <c r="G5" s="205">
        <v>3.75</v>
      </c>
      <c r="H5" s="206"/>
      <c r="I5" s="205">
        <v>0.5</v>
      </c>
      <c r="J5" s="206"/>
      <c r="K5" s="205"/>
      <c r="L5" s="206"/>
      <c r="M5" s="205"/>
      <c r="N5" s="206"/>
      <c r="O5" s="205"/>
      <c r="P5" s="206"/>
      <c r="Q5" s="203"/>
      <c r="R5" s="204"/>
      <c r="S5" s="25">
        <f t="shared" ref="S5:S23" si="0">E5+G5+I5+K5+M5+O5+Q5</f>
        <v>4.25</v>
      </c>
      <c r="T5" s="25">
        <f t="shared" ref="T5:T20" si="1">SUM(S5-U5-V5)</f>
        <v>2.25</v>
      </c>
      <c r="U5" s="28">
        <v>2</v>
      </c>
      <c r="V5" s="28"/>
    </row>
    <row r="6" spans="1:22" x14ac:dyDescent="0.25">
      <c r="A6" s="188">
        <v>6648</v>
      </c>
      <c r="B6" s="202" t="s">
        <v>114</v>
      </c>
      <c r="C6" s="188">
        <v>24</v>
      </c>
      <c r="D6" s="38" t="s">
        <v>73</v>
      </c>
      <c r="E6" s="205"/>
      <c r="F6" s="206"/>
      <c r="G6" s="205">
        <v>3.75</v>
      </c>
      <c r="H6" s="206"/>
      <c r="I6" s="205"/>
      <c r="J6" s="206"/>
      <c r="K6" s="205"/>
      <c r="L6" s="206"/>
      <c r="M6" s="210"/>
      <c r="N6" s="210"/>
      <c r="O6" s="205"/>
      <c r="P6" s="206"/>
      <c r="Q6" s="203"/>
      <c r="R6" s="204"/>
      <c r="S6" s="25">
        <f t="shared" si="0"/>
        <v>3.75</v>
      </c>
      <c r="T6" s="25">
        <f t="shared" si="1"/>
        <v>1.75</v>
      </c>
      <c r="U6" s="28">
        <v>2</v>
      </c>
      <c r="V6" s="28"/>
    </row>
    <row r="7" spans="1:22" x14ac:dyDescent="0.25">
      <c r="A7" s="180">
        <v>6648</v>
      </c>
      <c r="B7" s="202" t="s">
        <v>114</v>
      </c>
      <c r="C7" s="180">
        <v>25</v>
      </c>
      <c r="D7" s="38" t="s">
        <v>73</v>
      </c>
      <c r="E7" s="205"/>
      <c r="F7" s="206"/>
      <c r="G7" s="205">
        <v>1.5</v>
      </c>
      <c r="H7" s="206"/>
      <c r="I7" s="205">
        <v>7</v>
      </c>
      <c r="J7" s="206"/>
      <c r="K7" s="205"/>
      <c r="L7" s="206"/>
      <c r="M7" s="210">
        <v>1.25</v>
      </c>
      <c r="N7" s="210"/>
      <c r="O7" s="205"/>
      <c r="P7" s="206"/>
      <c r="Q7" s="203"/>
      <c r="R7" s="204"/>
      <c r="S7" s="25">
        <f t="shared" si="0"/>
        <v>9.75</v>
      </c>
      <c r="T7" s="25">
        <f t="shared" si="1"/>
        <v>9.75</v>
      </c>
      <c r="U7" s="28"/>
      <c r="V7" s="28"/>
    </row>
    <row r="8" spans="1:22" x14ac:dyDescent="0.25">
      <c r="A8" s="191">
        <v>6520</v>
      </c>
      <c r="B8" s="202" t="s">
        <v>120</v>
      </c>
      <c r="C8" s="191">
        <v>7</v>
      </c>
      <c r="D8" s="38" t="s">
        <v>94</v>
      </c>
      <c r="E8" s="210"/>
      <c r="F8" s="210"/>
      <c r="G8" s="210"/>
      <c r="H8" s="210"/>
      <c r="I8" s="210">
        <v>0.25</v>
      </c>
      <c r="J8" s="210"/>
      <c r="K8" s="210"/>
      <c r="L8" s="210"/>
      <c r="M8" s="210"/>
      <c r="N8" s="210"/>
      <c r="O8" s="205"/>
      <c r="P8" s="206"/>
      <c r="Q8" s="203"/>
      <c r="R8" s="204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92">
        <v>6648</v>
      </c>
      <c r="B9" s="202" t="s">
        <v>114</v>
      </c>
      <c r="C9" s="192" t="s">
        <v>97</v>
      </c>
      <c r="D9" s="38" t="s">
        <v>73</v>
      </c>
      <c r="E9" s="210"/>
      <c r="F9" s="210"/>
      <c r="G9" s="210"/>
      <c r="H9" s="210"/>
      <c r="I9" s="210">
        <v>1.5</v>
      </c>
      <c r="J9" s="210"/>
      <c r="K9" s="210">
        <v>8</v>
      </c>
      <c r="L9" s="210"/>
      <c r="M9" s="210">
        <v>2</v>
      </c>
      <c r="N9" s="210"/>
      <c r="O9" s="205"/>
      <c r="P9" s="206"/>
      <c r="Q9" s="203"/>
      <c r="R9" s="204"/>
      <c r="S9" s="25">
        <f t="shared" si="0"/>
        <v>11.5</v>
      </c>
      <c r="T9" s="25">
        <f t="shared" si="1"/>
        <v>9.5</v>
      </c>
      <c r="U9" s="28">
        <v>2</v>
      </c>
      <c r="V9" s="28"/>
    </row>
    <row r="10" spans="1:22" x14ac:dyDescent="0.25">
      <c r="A10" s="151"/>
      <c r="B10" s="151"/>
      <c r="C10" s="151"/>
      <c r="D10" s="38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05"/>
      <c r="P10" s="206"/>
      <c r="Q10" s="203"/>
      <c r="R10" s="20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96">
        <v>6598</v>
      </c>
      <c r="B11" s="202" t="s">
        <v>118</v>
      </c>
      <c r="C11" s="196" t="s">
        <v>97</v>
      </c>
      <c r="D11" s="38" t="s">
        <v>73</v>
      </c>
      <c r="E11" s="205"/>
      <c r="F11" s="206"/>
      <c r="G11" s="205"/>
      <c r="H11" s="206"/>
      <c r="I11" s="205"/>
      <c r="J11" s="206"/>
      <c r="K11" s="205">
        <v>1.25</v>
      </c>
      <c r="L11" s="206"/>
      <c r="M11" s="205">
        <v>4</v>
      </c>
      <c r="N11" s="206"/>
      <c r="O11" s="205">
        <v>1.5</v>
      </c>
      <c r="P11" s="206"/>
      <c r="Q11" s="203"/>
      <c r="R11" s="204"/>
      <c r="S11" s="25">
        <f t="shared" si="0"/>
        <v>6.75</v>
      </c>
      <c r="T11" s="25">
        <f t="shared" si="1"/>
        <v>3.25</v>
      </c>
      <c r="U11" s="28">
        <v>2</v>
      </c>
      <c r="V11" s="28">
        <v>1.5</v>
      </c>
    </row>
    <row r="12" spans="1:22" x14ac:dyDescent="0.25">
      <c r="A12" s="197">
        <v>6598</v>
      </c>
      <c r="B12" s="202" t="s">
        <v>118</v>
      </c>
      <c r="C12" s="197" t="s">
        <v>109</v>
      </c>
      <c r="D12" s="38" t="s">
        <v>73</v>
      </c>
      <c r="E12" s="205"/>
      <c r="F12" s="206"/>
      <c r="G12" s="205"/>
      <c r="H12" s="206"/>
      <c r="I12" s="205"/>
      <c r="J12" s="206"/>
      <c r="K12" s="205"/>
      <c r="L12" s="206"/>
      <c r="M12" s="205">
        <v>2</v>
      </c>
      <c r="N12" s="206"/>
      <c r="O12" s="205">
        <v>1.5</v>
      </c>
      <c r="P12" s="206"/>
      <c r="Q12" s="203"/>
      <c r="R12" s="204"/>
      <c r="S12" s="25">
        <f t="shared" si="0"/>
        <v>3.5</v>
      </c>
      <c r="T12" s="25">
        <f t="shared" si="1"/>
        <v>2</v>
      </c>
      <c r="U12" s="28"/>
      <c r="V12" s="28">
        <v>1.5</v>
      </c>
    </row>
    <row r="13" spans="1:22" x14ac:dyDescent="0.25">
      <c r="A13" s="198">
        <v>6598</v>
      </c>
      <c r="B13" s="202" t="s">
        <v>118</v>
      </c>
      <c r="C13" s="198" t="s">
        <v>80</v>
      </c>
      <c r="D13" s="38" t="s">
        <v>90</v>
      </c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>
        <v>2.75</v>
      </c>
      <c r="P13" s="206"/>
      <c r="Q13" s="203"/>
      <c r="R13" s="204"/>
      <c r="S13" s="25">
        <f t="shared" si="0"/>
        <v>2.75</v>
      </c>
      <c r="T13" s="25">
        <f t="shared" si="1"/>
        <v>0</v>
      </c>
      <c r="U13" s="28">
        <v>1.5</v>
      </c>
      <c r="V13" s="28">
        <v>1.25</v>
      </c>
    </row>
    <row r="14" spans="1:22" x14ac:dyDescent="0.25">
      <c r="A14" s="132"/>
      <c r="B14" s="132"/>
      <c r="C14" s="132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36"/>
      <c r="B15" s="48"/>
      <c r="C15" s="136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78"/>
      <c r="B17" s="78"/>
      <c r="C17" s="78"/>
      <c r="D17" s="23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4"/>
      <c r="B18" s="94"/>
      <c r="C18" s="94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0"/>
      <c r="B19" s="130"/>
      <c r="C19" s="130"/>
      <c r="D19" s="38"/>
      <c r="E19" s="205"/>
      <c r="F19" s="206"/>
      <c r="G19" s="210"/>
      <c r="H19" s="210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52">
        <v>3600</v>
      </c>
      <c r="B20" s="152" t="s">
        <v>116</v>
      </c>
      <c r="C20" s="152"/>
      <c r="D20" s="38" t="s">
        <v>88</v>
      </c>
      <c r="E20" s="205"/>
      <c r="F20" s="206"/>
      <c r="G20" s="205">
        <v>1</v>
      </c>
      <c r="H20" s="206"/>
      <c r="I20" s="205">
        <v>0.75</v>
      </c>
      <c r="J20" s="206"/>
      <c r="K20" s="205">
        <v>0.75</v>
      </c>
      <c r="L20" s="206"/>
      <c r="M20" s="205">
        <v>0.75</v>
      </c>
      <c r="N20" s="206"/>
      <c r="O20" s="205"/>
      <c r="P20" s="206"/>
      <c r="Q20" s="203"/>
      <c r="R20" s="204"/>
      <c r="S20" s="25">
        <f>E20+G20+I20+K20+M20+O20+Q20</f>
        <v>3.25</v>
      </c>
      <c r="T20" s="25">
        <f t="shared" si="1"/>
        <v>3.25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3"/>
      <c r="R21" s="204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3"/>
      <c r="P22" s="204"/>
      <c r="Q22" s="203"/>
      <c r="R22" s="204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7">
        <f>SUM(E4:E22)</f>
        <v>10</v>
      </c>
      <c r="F23" s="208"/>
      <c r="G23" s="207">
        <f>SUM(G4:G22)</f>
        <v>10</v>
      </c>
      <c r="H23" s="208"/>
      <c r="I23" s="207">
        <f>SUM(I4:I22)</f>
        <v>10</v>
      </c>
      <c r="J23" s="208"/>
      <c r="K23" s="207">
        <f>SUM(K4:K22)</f>
        <v>10</v>
      </c>
      <c r="L23" s="208"/>
      <c r="M23" s="207">
        <f>SUM(M4:M22)</f>
        <v>10</v>
      </c>
      <c r="N23" s="208"/>
      <c r="O23" s="207">
        <f>SUM(O4:O22)</f>
        <v>5.75</v>
      </c>
      <c r="P23" s="208"/>
      <c r="Q23" s="207">
        <f>SUM(Q4:Q22)</f>
        <v>0</v>
      </c>
      <c r="R23" s="208"/>
      <c r="S23" s="25">
        <f t="shared" si="0"/>
        <v>55.75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0"/>
      <c r="L24" s="7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2</v>
      </c>
      <c r="G25" s="32"/>
      <c r="H25" s="32">
        <f>SUM(G23)-H24</f>
        <v>2</v>
      </c>
      <c r="I25" s="32"/>
      <c r="J25" s="32">
        <f>SUM(I23)-J24</f>
        <v>2</v>
      </c>
      <c r="K25" s="32"/>
      <c r="L25" s="32">
        <f>SUM(K23)-L24</f>
        <v>2</v>
      </c>
      <c r="M25" s="32"/>
      <c r="N25" s="32">
        <f>SUM(M23)-N24</f>
        <v>2</v>
      </c>
      <c r="O25" s="32"/>
      <c r="P25" s="32">
        <f>SUM(O23)</f>
        <v>5.75</v>
      </c>
      <c r="Q25" s="32"/>
      <c r="R25" s="32">
        <f>SUM(Q23)</f>
        <v>0</v>
      </c>
      <c r="S25" s="28">
        <f>SUM(E25:R25)</f>
        <v>15.75</v>
      </c>
      <c r="T25" s="28"/>
      <c r="U25" s="28">
        <f>SUM(U4:U24)</f>
        <v>11.5</v>
      </c>
      <c r="V25" s="28">
        <f>SUM(V4:V24)</f>
        <v>4.25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11.5</v>
      </c>
      <c r="D29" s="33"/>
      <c r="I29" s="44">
        <v>3.25</v>
      </c>
    </row>
    <row r="30" spans="1:22" x14ac:dyDescent="0.25">
      <c r="A30" s="16" t="s">
        <v>27</v>
      </c>
      <c r="C30" s="33">
        <f>V25</f>
        <v>4.25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55.75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C26" sqref="C26:C27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19.03.17</v>
      </c>
      <c r="B2" s="56"/>
      <c r="C2" s="56"/>
      <c r="D2" s="56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17.3</v>
      </c>
      <c r="K3" s="63">
        <v>7</v>
      </c>
      <c r="L3" s="63">
        <v>17.3</v>
      </c>
      <c r="M3" s="63">
        <v>7</v>
      </c>
      <c r="N3" s="63">
        <v>17.3</v>
      </c>
      <c r="O3" s="57">
        <v>7</v>
      </c>
      <c r="P3" s="57">
        <v>13</v>
      </c>
      <c r="Q3" s="72"/>
      <c r="R3" s="72"/>
      <c r="S3" s="25"/>
      <c r="T3" s="25"/>
      <c r="U3" s="26"/>
      <c r="V3" s="26"/>
    </row>
    <row r="4" spans="1:22" x14ac:dyDescent="0.25">
      <c r="A4" s="183" t="s">
        <v>78</v>
      </c>
      <c r="B4" s="202" t="s">
        <v>115</v>
      </c>
      <c r="C4" s="183" t="s">
        <v>77</v>
      </c>
      <c r="D4" s="38" t="s">
        <v>82</v>
      </c>
      <c r="E4" s="210">
        <v>9</v>
      </c>
      <c r="F4" s="210"/>
      <c r="G4" s="210"/>
      <c r="H4" s="210"/>
      <c r="I4" s="210"/>
      <c r="J4" s="210"/>
      <c r="K4" s="210"/>
      <c r="L4" s="210"/>
      <c r="M4" s="210"/>
      <c r="N4" s="210"/>
      <c r="O4" s="205"/>
      <c r="P4" s="206"/>
      <c r="Q4" s="203"/>
      <c r="R4" s="204"/>
      <c r="S4" s="25">
        <f>E4+G4+I4+K4+M4+O4+Q4</f>
        <v>9</v>
      </c>
      <c r="T4" s="25">
        <f>SUM(S4-U4-V4)</f>
        <v>7</v>
      </c>
      <c r="U4" s="28">
        <v>2</v>
      </c>
      <c r="V4" s="28"/>
    </row>
    <row r="5" spans="1:22" x14ac:dyDescent="0.25">
      <c r="A5" s="187">
        <v>6648</v>
      </c>
      <c r="B5" s="202" t="s">
        <v>114</v>
      </c>
      <c r="C5" s="187" t="s">
        <v>89</v>
      </c>
      <c r="D5" s="38" t="s">
        <v>73</v>
      </c>
      <c r="E5" s="210">
        <v>1</v>
      </c>
      <c r="F5" s="210"/>
      <c r="G5" s="210">
        <v>1</v>
      </c>
      <c r="H5" s="210"/>
      <c r="I5" s="210"/>
      <c r="J5" s="210"/>
      <c r="K5" s="210"/>
      <c r="L5" s="210"/>
      <c r="M5" s="210"/>
      <c r="N5" s="210"/>
      <c r="O5" s="205"/>
      <c r="P5" s="206"/>
      <c r="Q5" s="203"/>
      <c r="R5" s="204"/>
      <c r="S5" s="25">
        <f t="shared" ref="S5:S20" si="0">E5+G5+I5+K5+M5+O5+Q5</f>
        <v>2</v>
      </c>
      <c r="T5" s="25">
        <f t="shared" ref="T5:T17" si="1">SUM(S5-U5-V5)</f>
        <v>2</v>
      </c>
      <c r="U5" s="28"/>
      <c r="V5" s="28"/>
    </row>
    <row r="6" spans="1:22" x14ac:dyDescent="0.25">
      <c r="A6" s="173">
        <v>6648</v>
      </c>
      <c r="B6" s="202" t="s">
        <v>114</v>
      </c>
      <c r="C6" s="188" t="s">
        <v>87</v>
      </c>
      <c r="D6" s="38" t="s">
        <v>73</v>
      </c>
      <c r="E6" s="210"/>
      <c r="F6" s="210"/>
      <c r="G6" s="210">
        <v>0.5</v>
      </c>
      <c r="H6" s="210"/>
      <c r="I6" s="212"/>
      <c r="J6" s="206"/>
      <c r="K6" s="212"/>
      <c r="L6" s="206"/>
      <c r="M6" s="212"/>
      <c r="N6" s="206"/>
      <c r="O6" s="205"/>
      <c r="P6" s="206"/>
      <c r="Q6" s="203"/>
      <c r="R6" s="204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80">
        <v>6648</v>
      </c>
      <c r="B7" s="202" t="s">
        <v>114</v>
      </c>
      <c r="C7" s="180" t="s">
        <v>81</v>
      </c>
      <c r="D7" s="38" t="s">
        <v>73</v>
      </c>
      <c r="E7" s="210"/>
      <c r="F7" s="210"/>
      <c r="G7" s="210">
        <v>0.5</v>
      </c>
      <c r="H7" s="210"/>
      <c r="I7" s="212"/>
      <c r="J7" s="206"/>
      <c r="K7" s="205"/>
      <c r="L7" s="206"/>
      <c r="M7" s="205"/>
      <c r="N7" s="206"/>
      <c r="O7" s="205"/>
      <c r="P7" s="206"/>
      <c r="Q7" s="203"/>
      <c r="R7" s="204"/>
      <c r="S7" s="25">
        <f>E7+G7+I7+K7+M7+O7+Q7</f>
        <v>0.5</v>
      </c>
      <c r="T7" s="25">
        <f>SUM(S7-U7-V7)</f>
        <v>0.5</v>
      </c>
      <c r="U7" s="28"/>
      <c r="V7" s="28"/>
    </row>
    <row r="8" spans="1:22" x14ac:dyDescent="0.25">
      <c r="A8" s="188">
        <v>6538</v>
      </c>
      <c r="B8" s="202" t="s">
        <v>117</v>
      </c>
      <c r="C8" s="202" t="s">
        <v>117</v>
      </c>
      <c r="D8" s="38" t="s">
        <v>69</v>
      </c>
      <c r="E8" s="210"/>
      <c r="F8" s="210"/>
      <c r="G8" s="210">
        <v>8</v>
      </c>
      <c r="H8" s="210"/>
      <c r="I8" s="212">
        <v>2.5</v>
      </c>
      <c r="J8" s="206"/>
      <c r="K8" s="212"/>
      <c r="L8" s="206"/>
      <c r="M8" s="212"/>
      <c r="N8" s="206"/>
      <c r="O8" s="205"/>
      <c r="P8" s="206"/>
      <c r="Q8" s="203"/>
      <c r="R8" s="204"/>
      <c r="S8" s="25">
        <f>E8+G8+I8+K8+M8+O8+Q8</f>
        <v>10.5</v>
      </c>
      <c r="T8" s="25">
        <f>SUM(S8-U8-V8)</f>
        <v>8.5</v>
      </c>
      <c r="U8" s="28">
        <v>2</v>
      </c>
      <c r="V8" s="28"/>
    </row>
    <row r="9" spans="1:22" x14ac:dyDescent="0.25">
      <c r="A9" s="192">
        <v>6648</v>
      </c>
      <c r="B9" s="202" t="s">
        <v>114</v>
      </c>
      <c r="C9" s="192">
        <v>24</v>
      </c>
      <c r="D9" s="38" t="s">
        <v>73</v>
      </c>
      <c r="E9" s="205"/>
      <c r="F9" s="206"/>
      <c r="G9" s="205"/>
      <c r="H9" s="206"/>
      <c r="I9" s="205">
        <v>7.5</v>
      </c>
      <c r="J9" s="206"/>
      <c r="K9" s="205">
        <v>3</v>
      </c>
      <c r="L9" s="206"/>
      <c r="M9" s="205"/>
      <c r="N9" s="206"/>
      <c r="O9" s="205"/>
      <c r="P9" s="206"/>
      <c r="Q9" s="203"/>
      <c r="R9" s="204"/>
      <c r="S9" s="25">
        <f t="shared" si="0"/>
        <v>10.5</v>
      </c>
      <c r="T9" s="25">
        <f t="shared" si="1"/>
        <v>6.5</v>
      </c>
      <c r="U9" s="28">
        <v>4</v>
      </c>
      <c r="V9" s="28"/>
    </row>
    <row r="10" spans="1:22" x14ac:dyDescent="0.25">
      <c r="A10" s="194">
        <v>6648</v>
      </c>
      <c r="B10" s="202" t="s">
        <v>114</v>
      </c>
      <c r="C10" s="194">
        <v>25</v>
      </c>
      <c r="D10" s="38" t="s">
        <v>73</v>
      </c>
      <c r="E10" s="205"/>
      <c r="F10" s="206"/>
      <c r="G10" s="205"/>
      <c r="H10" s="206"/>
      <c r="I10" s="205"/>
      <c r="J10" s="206"/>
      <c r="K10" s="205">
        <v>6</v>
      </c>
      <c r="L10" s="206"/>
      <c r="M10" s="205"/>
      <c r="N10" s="206"/>
      <c r="O10" s="205"/>
      <c r="P10" s="206"/>
      <c r="Q10" s="203"/>
      <c r="R10" s="204"/>
      <c r="S10" s="25">
        <f t="shared" si="0"/>
        <v>6</v>
      </c>
      <c r="T10" s="25">
        <f t="shared" si="1"/>
        <v>4</v>
      </c>
      <c r="U10" s="28">
        <v>2</v>
      </c>
      <c r="V10" s="28"/>
    </row>
    <row r="11" spans="1:22" x14ac:dyDescent="0.25">
      <c r="A11" s="194">
        <v>6648</v>
      </c>
      <c r="B11" s="202" t="s">
        <v>114</v>
      </c>
      <c r="C11" s="194" t="s">
        <v>97</v>
      </c>
      <c r="D11" s="38" t="s">
        <v>73</v>
      </c>
      <c r="E11" s="205"/>
      <c r="F11" s="206"/>
      <c r="G11" s="205"/>
      <c r="H11" s="206"/>
      <c r="I11" s="205"/>
      <c r="J11" s="206"/>
      <c r="K11" s="205">
        <v>1</v>
      </c>
      <c r="L11" s="206"/>
      <c r="M11" s="205">
        <v>6.5</v>
      </c>
      <c r="N11" s="206"/>
      <c r="O11" s="205">
        <v>1.5</v>
      </c>
      <c r="P11" s="206"/>
      <c r="Q11" s="203"/>
      <c r="R11" s="204"/>
      <c r="S11" s="25">
        <f t="shared" si="0"/>
        <v>9</v>
      </c>
      <c r="T11" s="25">
        <f t="shared" si="1"/>
        <v>7.5</v>
      </c>
      <c r="U11" s="28">
        <v>1.5</v>
      </c>
      <c r="V11" s="28"/>
    </row>
    <row r="12" spans="1:22" x14ac:dyDescent="0.25">
      <c r="A12" s="197">
        <v>6598</v>
      </c>
      <c r="B12" s="202" t="s">
        <v>118</v>
      </c>
      <c r="C12" s="197" t="s">
        <v>97</v>
      </c>
      <c r="D12" s="38" t="s">
        <v>73</v>
      </c>
      <c r="E12" s="205"/>
      <c r="F12" s="206"/>
      <c r="G12" s="205"/>
      <c r="H12" s="206"/>
      <c r="I12" s="205"/>
      <c r="J12" s="206"/>
      <c r="K12" s="205"/>
      <c r="L12" s="206"/>
      <c r="M12" s="205">
        <v>3</v>
      </c>
      <c r="N12" s="206"/>
      <c r="O12" s="205"/>
      <c r="P12" s="206"/>
      <c r="Q12" s="203"/>
      <c r="R12" s="204"/>
      <c r="S12" s="25">
        <f t="shared" si="0"/>
        <v>3</v>
      </c>
      <c r="T12" s="25">
        <f t="shared" si="1"/>
        <v>3</v>
      </c>
      <c r="U12" s="28"/>
      <c r="V12" s="28"/>
    </row>
    <row r="13" spans="1:22" x14ac:dyDescent="0.25">
      <c r="A13" s="197">
        <v>6598</v>
      </c>
      <c r="B13" s="202" t="s">
        <v>118</v>
      </c>
      <c r="C13" s="197" t="s">
        <v>109</v>
      </c>
      <c r="D13" s="38" t="s">
        <v>73</v>
      </c>
      <c r="E13" s="205"/>
      <c r="F13" s="206"/>
      <c r="G13" s="205"/>
      <c r="H13" s="206"/>
      <c r="I13" s="205"/>
      <c r="J13" s="206"/>
      <c r="K13" s="205"/>
      <c r="L13" s="206"/>
      <c r="M13" s="205">
        <v>0.5</v>
      </c>
      <c r="N13" s="206"/>
      <c r="O13" s="205">
        <v>1.5</v>
      </c>
      <c r="P13" s="206"/>
      <c r="Q13" s="203"/>
      <c r="R13" s="204"/>
      <c r="S13" s="25">
        <f>E13+G13+I13+K13+M13+O13+Q13</f>
        <v>2</v>
      </c>
      <c r="T13" s="25">
        <f>SUM(S13-U13-V13)</f>
        <v>0.5</v>
      </c>
      <c r="U13" s="28"/>
      <c r="V13" s="28">
        <v>1.5</v>
      </c>
    </row>
    <row r="14" spans="1:22" x14ac:dyDescent="0.25">
      <c r="A14" s="198">
        <v>6598</v>
      </c>
      <c r="B14" s="202" t="s">
        <v>118</v>
      </c>
      <c r="C14" s="198" t="s">
        <v>80</v>
      </c>
      <c r="D14" s="38" t="s">
        <v>90</v>
      </c>
      <c r="E14" s="205"/>
      <c r="F14" s="206"/>
      <c r="G14" s="205"/>
      <c r="H14" s="206"/>
      <c r="I14" s="205"/>
      <c r="J14" s="206"/>
      <c r="K14" s="205"/>
      <c r="L14" s="206"/>
      <c r="M14" s="213"/>
      <c r="N14" s="214"/>
      <c r="O14" s="205">
        <v>3</v>
      </c>
      <c r="P14" s="206"/>
      <c r="Q14" s="203"/>
      <c r="R14" s="204"/>
      <c r="S14" s="25">
        <f t="shared" si="0"/>
        <v>3</v>
      </c>
      <c r="T14" s="25">
        <f t="shared" si="1"/>
        <v>0</v>
      </c>
      <c r="U14" s="28"/>
      <c r="V14" s="28">
        <v>3</v>
      </c>
    </row>
    <row r="15" spans="1:22" x14ac:dyDescent="0.25">
      <c r="A15" s="156"/>
      <c r="B15" s="156"/>
      <c r="C15" s="156"/>
      <c r="D15" s="38"/>
      <c r="E15" s="205"/>
      <c r="F15" s="206"/>
      <c r="G15" s="205"/>
      <c r="H15" s="206"/>
      <c r="I15" s="205"/>
      <c r="J15" s="206"/>
      <c r="K15" s="205"/>
      <c r="L15" s="206"/>
      <c r="M15" s="213"/>
      <c r="N15" s="214"/>
      <c r="O15" s="205"/>
      <c r="P15" s="206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56"/>
      <c r="B16" s="156"/>
      <c r="C16" s="156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63"/>
      <c r="B17" s="163"/>
      <c r="C17" s="163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10</v>
      </c>
      <c r="F20" s="208"/>
      <c r="G20" s="207">
        <f>SUM(G4:G19)</f>
        <v>10</v>
      </c>
      <c r="H20" s="208"/>
      <c r="I20" s="207">
        <f>SUM(I4:I19)</f>
        <v>10</v>
      </c>
      <c r="J20" s="208"/>
      <c r="K20" s="207">
        <f>SUM(K4:K19)</f>
        <v>10</v>
      </c>
      <c r="L20" s="208"/>
      <c r="M20" s="207">
        <f>SUM(M4:M19)</f>
        <v>10</v>
      </c>
      <c r="N20" s="208"/>
      <c r="O20" s="207">
        <f>SUM(O4:O19)</f>
        <v>6</v>
      </c>
      <c r="P20" s="208"/>
      <c r="Q20" s="207">
        <f>SUM(Q4:Q19)</f>
        <v>0</v>
      </c>
      <c r="R20" s="208"/>
      <c r="S20" s="25">
        <f t="shared" si="0"/>
        <v>56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01"/>
      <c r="N21" s="102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v>2</v>
      </c>
      <c r="I22" s="32"/>
      <c r="J22" s="32">
        <f>SUM(I20)-J21</f>
        <v>2</v>
      </c>
      <c r="K22" s="32"/>
      <c r="L22" s="32">
        <f>SUM(K20)-L21</f>
        <v>2</v>
      </c>
      <c r="M22" s="103"/>
      <c r="N22" s="103">
        <f>SUM(M20)-N21</f>
        <v>2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16</v>
      </c>
      <c r="T22" s="28"/>
      <c r="U22" s="28">
        <f>SUM(U4:U21)</f>
        <v>11.5</v>
      </c>
      <c r="V22" s="28">
        <f>SUM(V4:V21)</f>
        <v>4.5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11.5</v>
      </c>
      <c r="D26" s="33"/>
      <c r="I26" s="44"/>
    </row>
    <row r="27" spans="1:22" x14ac:dyDescent="0.25">
      <c r="A27" s="16" t="s">
        <v>27</v>
      </c>
      <c r="C27" s="33">
        <f>V22</f>
        <v>4.5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M8:N8"/>
    <mergeCell ref="O8:P8"/>
    <mergeCell ref="Q8:R8"/>
    <mergeCell ref="E7:F7"/>
    <mergeCell ref="G7:H7"/>
    <mergeCell ref="I7:J7"/>
    <mergeCell ref="O7:P7"/>
    <mergeCell ref="K7:L7"/>
    <mergeCell ref="M7:N7"/>
    <mergeCell ref="E8:F8"/>
    <mergeCell ref="G8:H8"/>
    <mergeCell ref="I8:J8"/>
    <mergeCell ref="K8:L8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9" sqref="G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19.03.17</v>
      </c>
      <c r="B2" s="19"/>
      <c r="C2" s="19"/>
      <c r="D2" s="19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7.3</v>
      </c>
      <c r="F3" s="63">
        <v>17</v>
      </c>
      <c r="G3" s="63">
        <v>7</v>
      </c>
      <c r="H3" s="63">
        <v>17</v>
      </c>
      <c r="I3" s="63">
        <v>7</v>
      </c>
      <c r="J3" s="63">
        <v>17</v>
      </c>
      <c r="K3" s="63">
        <v>7</v>
      </c>
      <c r="L3" s="63">
        <v>16.3</v>
      </c>
      <c r="M3" s="63">
        <v>7</v>
      </c>
      <c r="N3" s="63">
        <v>13</v>
      </c>
      <c r="O3" s="83"/>
      <c r="P3" s="83"/>
      <c r="Q3" s="24"/>
      <c r="R3" s="24"/>
      <c r="S3" s="25"/>
      <c r="T3" s="25"/>
      <c r="U3" s="26"/>
      <c r="V3" s="26"/>
    </row>
    <row r="4" spans="1:22" x14ac:dyDescent="0.25">
      <c r="A4" s="187">
        <v>6520</v>
      </c>
      <c r="B4" s="202" t="s">
        <v>120</v>
      </c>
      <c r="C4" s="187">
        <v>14</v>
      </c>
      <c r="D4" s="38" t="s">
        <v>85</v>
      </c>
      <c r="E4" s="210">
        <v>4</v>
      </c>
      <c r="F4" s="210"/>
      <c r="G4" s="210"/>
      <c r="H4" s="210"/>
      <c r="I4" s="210"/>
      <c r="J4" s="210"/>
      <c r="K4" s="210"/>
      <c r="L4" s="210"/>
      <c r="M4" s="205"/>
      <c r="N4" s="206"/>
      <c r="O4" s="205"/>
      <c r="P4" s="206"/>
      <c r="Q4" s="203"/>
      <c r="R4" s="204"/>
      <c r="S4" s="25">
        <f>E4+G4+I4+K4+M4+O4+Q4</f>
        <v>4</v>
      </c>
      <c r="T4" s="25">
        <f>SUM(S4-U4-V4)</f>
        <v>3</v>
      </c>
      <c r="U4" s="28">
        <v>1</v>
      </c>
      <c r="V4" s="28"/>
    </row>
    <row r="5" spans="1:22" x14ac:dyDescent="0.25">
      <c r="A5" s="187">
        <v>6538</v>
      </c>
      <c r="B5" s="202" t="s">
        <v>117</v>
      </c>
      <c r="C5" s="187">
        <v>15</v>
      </c>
      <c r="D5" s="38" t="s">
        <v>69</v>
      </c>
      <c r="E5" s="210">
        <v>2.5</v>
      </c>
      <c r="F5" s="210"/>
      <c r="G5" s="210">
        <v>5</v>
      </c>
      <c r="H5" s="210"/>
      <c r="I5" s="210">
        <v>3.5</v>
      </c>
      <c r="J5" s="210"/>
      <c r="K5" s="210"/>
      <c r="L5" s="210"/>
      <c r="M5" s="212"/>
      <c r="N5" s="206"/>
      <c r="O5" s="205"/>
      <c r="P5" s="206"/>
      <c r="Q5" s="203"/>
      <c r="R5" s="204"/>
      <c r="S5" s="25">
        <f>E5+G5+I5+K5+M5+O5+Q5</f>
        <v>11</v>
      </c>
      <c r="T5" s="25">
        <f>SUM(S5-U5-V5)</f>
        <v>9.5</v>
      </c>
      <c r="U5" s="28">
        <v>1.5</v>
      </c>
      <c r="V5" s="28"/>
    </row>
    <row r="6" spans="1:22" x14ac:dyDescent="0.25">
      <c r="A6" s="187">
        <v>6538</v>
      </c>
      <c r="B6" s="202" t="s">
        <v>117</v>
      </c>
      <c r="C6" s="187">
        <v>16</v>
      </c>
      <c r="D6" s="38" t="s">
        <v>69</v>
      </c>
      <c r="E6" s="210">
        <v>2.5</v>
      </c>
      <c r="F6" s="210"/>
      <c r="G6" s="205">
        <v>4.5</v>
      </c>
      <c r="H6" s="206"/>
      <c r="I6" s="205">
        <v>3</v>
      </c>
      <c r="J6" s="206"/>
      <c r="K6" s="205"/>
      <c r="L6" s="206"/>
      <c r="M6" s="205"/>
      <c r="N6" s="206"/>
      <c r="O6" s="205"/>
      <c r="P6" s="206"/>
      <c r="Q6" s="203"/>
      <c r="R6" s="204"/>
      <c r="S6" s="25">
        <f>E6+G6+I6+K6+M6+O6+Q6</f>
        <v>10</v>
      </c>
      <c r="T6" s="25">
        <f>SUM(S6-U6-V6)</f>
        <v>8.5</v>
      </c>
      <c r="U6" s="28">
        <v>1.5</v>
      </c>
      <c r="V6" s="28"/>
    </row>
    <row r="7" spans="1:22" x14ac:dyDescent="0.25">
      <c r="A7" s="192">
        <v>6538</v>
      </c>
      <c r="B7" s="202" t="s">
        <v>117</v>
      </c>
      <c r="C7" s="192">
        <v>19</v>
      </c>
      <c r="D7" s="38" t="s">
        <v>69</v>
      </c>
      <c r="E7" s="210"/>
      <c r="F7" s="210"/>
      <c r="G7" s="205"/>
      <c r="H7" s="206"/>
      <c r="I7" s="205">
        <v>3</v>
      </c>
      <c r="J7" s="206"/>
      <c r="K7" s="205">
        <v>4</v>
      </c>
      <c r="L7" s="206"/>
      <c r="M7" s="205"/>
      <c r="N7" s="206"/>
      <c r="O7" s="205"/>
      <c r="P7" s="206"/>
      <c r="Q7" s="203"/>
      <c r="R7" s="204"/>
      <c r="S7" s="25">
        <f>E7+G7+I7+K7+M7+O7+Q7</f>
        <v>7</v>
      </c>
      <c r="T7" s="25">
        <f>SUM(S7-U7-V7)</f>
        <v>7</v>
      </c>
      <c r="U7" s="28"/>
      <c r="V7" s="28"/>
    </row>
    <row r="8" spans="1:22" x14ac:dyDescent="0.25">
      <c r="A8" s="194">
        <v>6648</v>
      </c>
      <c r="B8" s="202" t="s">
        <v>114</v>
      </c>
      <c r="C8" s="194" t="s">
        <v>89</v>
      </c>
      <c r="D8" s="38" t="s">
        <v>73</v>
      </c>
      <c r="E8" s="210"/>
      <c r="F8" s="210"/>
      <c r="G8" s="205"/>
      <c r="H8" s="206"/>
      <c r="I8" s="205"/>
      <c r="J8" s="206"/>
      <c r="K8" s="205">
        <v>3</v>
      </c>
      <c r="L8" s="206"/>
      <c r="M8" s="205">
        <v>1</v>
      </c>
      <c r="N8" s="206"/>
      <c r="O8" s="205"/>
      <c r="P8" s="206"/>
      <c r="Q8" s="203"/>
      <c r="R8" s="204"/>
      <c r="S8" s="25">
        <f t="shared" ref="S8:S20" si="0">E8+G8+I8+K8+M8+O8+Q8</f>
        <v>4</v>
      </c>
      <c r="T8" s="25">
        <f t="shared" ref="T8:T17" si="1">SUM(S8-U8-V8)</f>
        <v>3</v>
      </c>
      <c r="U8" s="28">
        <v>1</v>
      </c>
      <c r="V8" s="28"/>
    </row>
    <row r="9" spans="1:22" x14ac:dyDescent="0.25">
      <c r="A9" s="194">
        <v>6648</v>
      </c>
      <c r="B9" s="202" t="s">
        <v>114</v>
      </c>
      <c r="C9" s="194">
        <v>24</v>
      </c>
      <c r="D9" s="38" t="s">
        <v>73</v>
      </c>
      <c r="E9" s="205"/>
      <c r="F9" s="206"/>
      <c r="G9" s="205"/>
      <c r="H9" s="206"/>
      <c r="I9" s="205"/>
      <c r="J9" s="206"/>
      <c r="K9" s="205">
        <v>2</v>
      </c>
      <c r="L9" s="206"/>
      <c r="M9" s="205">
        <v>5</v>
      </c>
      <c r="N9" s="206"/>
      <c r="O9" s="205"/>
      <c r="P9" s="206"/>
      <c r="Q9" s="203"/>
      <c r="R9" s="204"/>
      <c r="S9" s="25">
        <f t="shared" si="0"/>
        <v>7</v>
      </c>
      <c r="T9" s="25">
        <f t="shared" si="1"/>
        <v>6</v>
      </c>
      <c r="U9" s="28">
        <v>1</v>
      </c>
      <c r="V9" s="28"/>
    </row>
    <row r="10" spans="1:22" x14ac:dyDescent="0.25">
      <c r="A10" s="177"/>
      <c r="B10" s="48"/>
      <c r="C10" s="177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7"/>
      <c r="B11" s="48"/>
      <c r="C11" s="177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7"/>
      <c r="B12" s="48"/>
      <c r="C12" s="177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3"/>
      <c r="R19" s="20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9</v>
      </c>
      <c r="F20" s="208"/>
      <c r="G20" s="207">
        <f>SUM(G4:G19)</f>
        <v>9.5</v>
      </c>
      <c r="H20" s="208"/>
      <c r="I20" s="207">
        <f>SUM(I4:I19)</f>
        <v>9.5</v>
      </c>
      <c r="J20" s="208"/>
      <c r="K20" s="207">
        <f>SUM(K4:K19)</f>
        <v>9</v>
      </c>
      <c r="L20" s="208"/>
      <c r="M20" s="207">
        <f>SUM(M4:M19)</f>
        <v>6</v>
      </c>
      <c r="N20" s="208"/>
      <c r="O20" s="207">
        <f>SUM(O4:O19)</f>
        <v>0</v>
      </c>
      <c r="P20" s="208"/>
      <c r="Q20" s="207">
        <f>SUM(Q4:Q19)</f>
        <v>0</v>
      </c>
      <c r="R20" s="208"/>
      <c r="S20" s="25">
        <f t="shared" si="0"/>
        <v>43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4"/>
      <c r="J21" s="75">
        <v>8</v>
      </c>
      <c r="K21" s="30"/>
      <c r="L21" s="31">
        <v>8</v>
      </c>
      <c r="M21" s="30"/>
      <c r="N21" s="76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</v>
      </c>
      <c r="M22" s="32"/>
      <c r="N22" s="32"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6</v>
      </c>
      <c r="T22" s="28"/>
      <c r="U22" s="28">
        <f>SUM(U4:U21)</f>
        <v>6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6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43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4" sqref="E4:N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19.03.17</v>
      </c>
      <c r="B2" s="66"/>
      <c r="C2" s="66"/>
      <c r="D2" s="66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8</v>
      </c>
      <c r="J3" s="63">
        <v>17.3</v>
      </c>
      <c r="K3" s="63">
        <v>8</v>
      </c>
      <c r="L3" s="63">
        <v>17.3</v>
      </c>
      <c r="M3" s="63">
        <v>8</v>
      </c>
      <c r="N3" s="63">
        <v>16.3</v>
      </c>
      <c r="O3" s="182">
        <v>7</v>
      </c>
      <c r="P3" s="24">
        <v>13</v>
      </c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116</v>
      </c>
      <c r="C4" s="48"/>
      <c r="D4" s="38" t="s">
        <v>70</v>
      </c>
      <c r="E4" s="210">
        <v>7</v>
      </c>
      <c r="F4" s="210"/>
      <c r="G4" s="210">
        <v>8</v>
      </c>
      <c r="H4" s="210"/>
      <c r="I4" s="210">
        <v>8</v>
      </c>
      <c r="J4" s="210"/>
      <c r="K4" s="210">
        <v>2</v>
      </c>
      <c r="L4" s="210"/>
      <c r="M4" s="210">
        <v>8</v>
      </c>
      <c r="N4" s="210"/>
      <c r="O4" s="205"/>
      <c r="P4" s="206"/>
      <c r="Q4" s="203"/>
      <c r="R4" s="204"/>
      <c r="S4" s="25">
        <f>E4+G4+I4+K4+M4+O4+Q4</f>
        <v>33</v>
      </c>
      <c r="T4" s="25">
        <f t="shared" ref="T4:T17" si="0">SUM(S4-U4-V4)</f>
        <v>33</v>
      </c>
      <c r="U4" s="28"/>
      <c r="V4" s="28"/>
    </row>
    <row r="5" spans="1:22" x14ac:dyDescent="0.25">
      <c r="A5" s="200">
        <v>3600</v>
      </c>
      <c r="B5" s="48" t="s">
        <v>116</v>
      </c>
      <c r="C5" s="200"/>
      <c r="D5" s="38" t="s">
        <v>100</v>
      </c>
      <c r="E5" s="205"/>
      <c r="F5" s="206"/>
      <c r="G5" s="205"/>
      <c r="H5" s="206"/>
      <c r="I5" s="205"/>
      <c r="J5" s="206"/>
      <c r="K5" s="205">
        <v>6</v>
      </c>
      <c r="L5" s="206"/>
      <c r="M5" s="205"/>
      <c r="N5" s="206"/>
      <c r="O5" s="205"/>
      <c r="P5" s="206"/>
      <c r="Q5" s="203"/>
      <c r="R5" s="204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179"/>
      <c r="B6" s="48"/>
      <c r="C6" s="179"/>
      <c r="D6" s="38"/>
      <c r="E6" s="205"/>
      <c r="F6" s="206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3"/>
      <c r="R6" s="204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0"/>
      <c r="B7" s="48"/>
      <c r="C7" s="180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3"/>
      <c r="R7" s="20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200">
        <v>6598</v>
      </c>
      <c r="B8" s="202" t="s">
        <v>118</v>
      </c>
      <c r="C8" s="200" t="s">
        <v>80</v>
      </c>
      <c r="D8" s="38" t="s">
        <v>90</v>
      </c>
      <c r="E8" s="205">
        <v>3</v>
      </c>
      <c r="F8" s="206"/>
      <c r="G8" s="205">
        <v>2</v>
      </c>
      <c r="H8" s="206"/>
      <c r="I8" s="205">
        <v>1</v>
      </c>
      <c r="J8" s="206"/>
      <c r="K8" s="205">
        <v>1</v>
      </c>
      <c r="L8" s="206"/>
      <c r="M8" s="205"/>
      <c r="N8" s="206"/>
      <c r="O8" s="205">
        <v>6</v>
      </c>
      <c r="P8" s="206"/>
      <c r="Q8" s="203"/>
      <c r="R8" s="204"/>
      <c r="S8" s="25">
        <f t="shared" si="1"/>
        <v>13</v>
      </c>
      <c r="T8" s="25">
        <f t="shared" si="0"/>
        <v>1</v>
      </c>
      <c r="U8" s="28">
        <v>11.5</v>
      </c>
      <c r="V8" s="28">
        <v>0.5</v>
      </c>
    </row>
    <row r="9" spans="1:22" x14ac:dyDescent="0.25">
      <c r="A9" s="123"/>
      <c r="B9" s="122"/>
      <c r="C9" s="122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3"/>
      <c r="R9" s="20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3"/>
      <c r="B10" s="48"/>
      <c r="C10" s="123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6"/>
      <c r="C11" s="46"/>
      <c r="D11" s="27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6"/>
      <c r="C12" s="46"/>
      <c r="D12" s="27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3"/>
      <c r="R13" s="20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7"/>
      <c r="B17" s="147"/>
      <c r="C17" s="147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3"/>
      <c r="P18" s="204"/>
      <c r="Q18" s="203"/>
      <c r="R18" s="2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3"/>
      <c r="P19" s="204"/>
      <c r="Q19" s="203"/>
      <c r="R19" s="2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7">
        <f>SUM(E4:E19)</f>
        <v>10</v>
      </c>
      <c r="F20" s="208"/>
      <c r="G20" s="207">
        <f>SUM(G4:G19)</f>
        <v>10</v>
      </c>
      <c r="H20" s="208"/>
      <c r="I20" s="207">
        <f>SUM(I4:I19)</f>
        <v>9</v>
      </c>
      <c r="J20" s="208"/>
      <c r="K20" s="207">
        <f>SUM(K4:K19)</f>
        <v>9</v>
      </c>
      <c r="L20" s="208"/>
      <c r="M20" s="207">
        <f>SUM(M4:M19)</f>
        <v>8</v>
      </c>
      <c r="N20" s="208"/>
      <c r="O20" s="207">
        <f>SUM(O4:O19)</f>
        <v>6</v>
      </c>
      <c r="P20" s="208"/>
      <c r="Q20" s="207">
        <f>SUM(Q4:Q19)</f>
        <v>0</v>
      </c>
      <c r="R20" s="208"/>
      <c r="S20" s="25">
        <f t="shared" si="1"/>
        <v>52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8"/>
      <c r="N21" s="69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2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0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12</v>
      </c>
      <c r="T22" s="28"/>
      <c r="U22" s="28">
        <f>SUM(U4:U21)</f>
        <v>11.5</v>
      </c>
      <c r="V22" s="28">
        <f>SUM(V4:V21)</f>
        <v>0.5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11.5</v>
      </c>
      <c r="D26" s="33"/>
      <c r="I26" s="44">
        <v>39</v>
      </c>
    </row>
    <row r="27" spans="1:22" x14ac:dyDescent="0.25">
      <c r="A27" s="16" t="s">
        <v>27</v>
      </c>
      <c r="C27" s="33">
        <f>V22</f>
        <v>0.5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K19" sqref="K19:N21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19.03.17</v>
      </c>
      <c r="B2" s="114"/>
      <c r="C2" s="114"/>
      <c r="D2" s="114"/>
      <c r="E2" s="209" t="s">
        <v>15</v>
      </c>
      <c r="F2" s="209"/>
      <c r="G2" s="209" t="s">
        <v>16</v>
      </c>
      <c r="H2" s="209"/>
      <c r="I2" s="209" t="s">
        <v>17</v>
      </c>
      <c r="J2" s="209"/>
      <c r="K2" s="209" t="s">
        <v>18</v>
      </c>
      <c r="L2" s="209"/>
      <c r="M2" s="209" t="s">
        <v>19</v>
      </c>
      <c r="N2" s="209"/>
      <c r="O2" s="209" t="s">
        <v>20</v>
      </c>
      <c r="P2" s="209"/>
      <c r="Q2" s="209" t="s">
        <v>21</v>
      </c>
      <c r="R2" s="20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3">
        <v>7</v>
      </c>
      <c r="F3" s="63">
        <v>17.3</v>
      </c>
      <c r="G3" s="63">
        <v>7</v>
      </c>
      <c r="H3" s="63">
        <v>17.3</v>
      </c>
      <c r="I3" s="63">
        <v>7</v>
      </c>
      <c r="J3" s="63">
        <v>16.3</v>
      </c>
      <c r="K3" s="63">
        <v>7</v>
      </c>
      <c r="L3" s="63">
        <v>17.3</v>
      </c>
      <c r="M3" s="63">
        <v>7</v>
      </c>
      <c r="N3" s="63">
        <v>16.3</v>
      </c>
      <c r="O3" s="120"/>
      <c r="P3" s="24"/>
      <c r="Q3" s="24"/>
      <c r="R3" s="24"/>
      <c r="S3" s="25"/>
      <c r="T3" s="25"/>
      <c r="U3" s="26"/>
      <c r="V3" s="26"/>
    </row>
    <row r="4" spans="1:22" x14ac:dyDescent="0.25">
      <c r="A4" s="187">
        <v>6648</v>
      </c>
      <c r="B4" s="202" t="s">
        <v>114</v>
      </c>
      <c r="C4" s="187" t="s">
        <v>89</v>
      </c>
      <c r="D4" s="38" t="s">
        <v>73</v>
      </c>
      <c r="E4" s="210">
        <v>9</v>
      </c>
      <c r="F4" s="210"/>
      <c r="G4" s="210">
        <v>5.5</v>
      </c>
      <c r="H4" s="210"/>
      <c r="I4" s="210"/>
      <c r="J4" s="210"/>
      <c r="K4" s="210">
        <v>2</v>
      </c>
      <c r="L4" s="210"/>
      <c r="M4" s="210"/>
      <c r="N4" s="210"/>
      <c r="O4" s="205"/>
      <c r="P4" s="206"/>
      <c r="Q4" s="203"/>
      <c r="R4" s="204"/>
      <c r="S4" s="25">
        <f>E4+G4+I4+K4+M4+O4+Q4</f>
        <v>16.5</v>
      </c>
      <c r="T4" s="25">
        <f t="shared" ref="T4:T21" si="0">SUM(S4-U4-V4)</f>
        <v>12.5</v>
      </c>
      <c r="U4" s="28">
        <v>4</v>
      </c>
      <c r="V4" s="28"/>
    </row>
    <row r="5" spans="1:22" x14ac:dyDescent="0.25">
      <c r="A5" s="187">
        <v>6598</v>
      </c>
      <c r="B5" s="202" t="s">
        <v>118</v>
      </c>
      <c r="C5" s="187" t="s">
        <v>80</v>
      </c>
      <c r="D5" s="38" t="s">
        <v>90</v>
      </c>
      <c r="E5" s="205">
        <v>1</v>
      </c>
      <c r="F5" s="206"/>
      <c r="G5" s="205">
        <v>3.5</v>
      </c>
      <c r="H5" s="206"/>
      <c r="I5" s="205"/>
      <c r="J5" s="206"/>
      <c r="K5" s="205">
        <v>6.5</v>
      </c>
      <c r="L5" s="206"/>
      <c r="M5" s="205">
        <v>8</v>
      </c>
      <c r="N5" s="206"/>
      <c r="O5" s="205"/>
      <c r="P5" s="206"/>
      <c r="Q5" s="203"/>
      <c r="R5" s="204"/>
      <c r="S5" s="25">
        <f t="shared" ref="S5:S24" si="1">E5+G5+I5+K5+M5+O5+Q5</f>
        <v>19</v>
      </c>
      <c r="T5" s="25">
        <f t="shared" si="0"/>
        <v>15</v>
      </c>
      <c r="U5" s="28">
        <v>4</v>
      </c>
      <c r="V5" s="28"/>
    </row>
    <row r="6" spans="1:22" x14ac:dyDescent="0.25">
      <c r="A6" s="189">
        <v>6648</v>
      </c>
      <c r="B6" s="202" t="s">
        <v>114</v>
      </c>
      <c r="C6" s="189" t="s">
        <v>87</v>
      </c>
      <c r="D6" s="38" t="s">
        <v>73</v>
      </c>
      <c r="E6" s="210"/>
      <c r="F6" s="210"/>
      <c r="G6" s="210">
        <v>0.5</v>
      </c>
      <c r="H6" s="210"/>
      <c r="I6" s="210"/>
      <c r="J6" s="210"/>
      <c r="K6" s="210"/>
      <c r="L6" s="210"/>
      <c r="M6" s="210"/>
      <c r="N6" s="210"/>
      <c r="O6" s="205"/>
      <c r="P6" s="206"/>
      <c r="Q6" s="203"/>
      <c r="R6" s="204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89">
        <v>6648</v>
      </c>
      <c r="B7" s="202" t="s">
        <v>114</v>
      </c>
      <c r="C7" s="189" t="s">
        <v>81</v>
      </c>
      <c r="D7" s="38" t="s">
        <v>73</v>
      </c>
      <c r="E7" s="210"/>
      <c r="F7" s="210"/>
      <c r="G7" s="205">
        <v>0.5</v>
      </c>
      <c r="H7" s="206"/>
      <c r="I7" s="210"/>
      <c r="J7" s="210"/>
      <c r="K7" s="210"/>
      <c r="L7" s="210"/>
      <c r="M7" s="210"/>
      <c r="N7" s="210"/>
      <c r="O7" s="205"/>
      <c r="P7" s="206"/>
      <c r="Q7" s="203"/>
      <c r="R7" s="20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92">
        <v>6648</v>
      </c>
      <c r="B8" s="202" t="s">
        <v>114</v>
      </c>
      <c r="C8" s="192">
        <v>24</v>
      </c>
      <c r="D8" s="38" t="s">
        <v>73</v>
      </c>
      <c r="E8" s="210"/>
      <c r="F8" s="210"/>
      <c r="G8" s="210"/>
      <c r="H8" s="210"/>
      <c r="I8" s="210">
        <v>9</v>
      </c>
      <c r="J8" s="210"/>
      <c r="K8" s="210"/>
      <c r="L8" s="210"/>
      <c r="M8" s="210"/>
      <c r="N8" s="210"/>
      <c r="O8" s="205"/>
      <c r="P8" s="206"/>
      <c r="Q8" s="203"/>
      <c r="R8" s="204"/>
      <c r="S8" s="25">
        <f t="shared" si="1"/>
        <v>9</v>
      </c>
      <c r="T8" s="25">
        <f t="shared" si="0"/>
        <v>9</v>
      </c>
      <c r="U8" s="28"/>
      <c r="V8" s="28"/>
    </row>
    <row r="9" spans="1:22" x14ac:dyDescent="0.25">
      <c r="A9" s="166"/>
      <c r="B9" s="48"/>
      <c r="C9" s="166"/>
      <c r="D9" s="38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05"/>
      <c r="P9" s="206"/>
      <c r="Q9" s="203"/>
      <c r="R9" s="20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6"/>
      <c r="B10" s="48"/>
      <c r="C10" s="166"/>
      <c r="D10" s="38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05"/>
      <c r="P10" s="206"/>
      <c r="Q10" s="203"/>
      <c r="R10" s="20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6"/>
      <c r="B11" s="48"/>
      <c r="C11" s="166"/>
      <c r="D11" s="38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05"/>
      <c r="P11" s="206"/>
      <c r="Q11" s="203"/>
      <c r="R11" s="20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6"/>
      <c r="B12" s="48"/>
      <c r="C12" s="166"/>
      <c r="D12" s="38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05"/>
      <c r="P12" s="206"/>
      <c r="Q12" s="203"/>
      <c r="R12" s="20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9"/>
      <c r="B13" s="48"/>
      <c r="C13" s="129"/>
      <c r="D13" s="38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05"/>
      <c r="P13" s="206"/>
      <c r="Q13" s="203"/>
      <c r="R13" s="204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8"/>
      <c r="B14" s="48"/>
      <c r="C14" s="118"/>
      <c r="D14" s="38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05"/>
      <c r="P14" s="206"/>
      <c r="Q14" s="203"/>
      <c r="R14" s="20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7"/>
      <c r="B15" s="137"/>
      <c r="C15" s="137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3"/>
      <c r="R15" s="20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7"/>
      <c r="B16" s="48"/>
      <c r="C16" s="117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3"/>
      <c r="R16" s="20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/>
      <c r="B17" s="48"/>
      <c r="C17" s="117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3"/>
      <c r="R17" s="20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8"/>
      <c r="B18" s="128"/>
      <c r="C18" s="128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3"/>
      <c r="R18" s="20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2">
        <v>3600</v>
      </c>
      <c r="B19" s="162" t="s">
        <v>121</v>
      </c>
      <c r="C19" s="162"/>
      <c r="D19" s="27" t="s">
        <v>110</v>
      </c>
      <c r="E19" s="205"/>
      <c r="F19" s="206"/>
      <c r="G19" s="205"/>
      <c r="H19" s="206"/>
      <c r="I19" s="205"/>
      <c r="J19" s="206"/>
      <c r="K19" s="205"/>
      <c r="L19" s="206"/>
      <c r="M19" s="205">
        <v>1</v>
      </c>
      <c r="N19" s="206"/>
      <c r="O19" s="205"/>
      <c r="P19" s="206"/>
      <c r="Q19" s="203"/>
      <c r="R19" s="204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64">
        <v>3600</v>
      </c>
      <c r="B20" s="164" t="s">
        <v>121</v>
      </c>
      <c r="C20" s="164"/>
      <c r="D20" s="27" t="s">
        <v>88</v>
      </c>
      <c r="E20" s="205"/>
      <c r="F20" s="206"/>
      <c r="G20" s="205"/>
      <c r="H20" s="206"/>
      <c r="I20" s="205"/>
      <c r="J20" s="206"/>
      <c r="K20" s="205">
        <v>1</v>
      </c>
      <c r="L20" s="206"/>
      <c r="M20" s="205"/>
      <c r="N20" s="206"/>
      <c r="O20" s="205"/>
      <c r="P20" s="206"/>
      <c r="Q20" s="203"/>
      <c r="R20" s="204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164">
        <v>3600</v>
      </c>
      <c r="B21" s="164" t="s">
        <v>121</v>
      </c>
      <c r="C21" s="164"/>
      <c r="D21" s="27" t="s">
        <v>101</v>
      </c>
      <c r="E21" s="205"/>
      <c r="F21" s="206"/>
      <c r="G21" s="205"/>
      <c r="H21" s="206"/>
      <c r="I21" s="205"/>
      <c r="J21" s="206"/>
      <c r="K21" s="205">
        <v>0.5</v>
      </c>
      <c r="L21" s="206"/>
      <c r="M21" s="205"/>
      <c r="N21" s="206"/>
      <c r="O21" s="205"/>
      <c r="P21" s="206"/>
      <c r="Q21" s="203"/>
      <c r="R21" s="204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3"/>
      <c r="P22" s="204"/>
      <c r="Q22" s="203"/>
      <c r="R22" s="20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3"/>
      <c r="P23" s="204"/>
      <c r="Q23" s="203"/>
      <c r="R23" s="20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7">
        <f>SUM(E4:E23)</f>
        <v>10</v>
      </c>
      <c r="F24" s="208"/>
      <c r="G24" s="207">
        <f>SUM(G4:G23)</f>
        <v>10</v>
      </c>
      <c r="H24" s="208"/>
      <c r="I24" s="207">
        <f>SUM(I4:I23)</f>
        <v>9</v>
      </c>
      <c r="J24" s="208"/>
      <c r="K24" s="207">
        <f>SUM(K4:K23)</f>
        <v>10</v>
      </c>
      <c r="L24" s="208"/>
      <c r="M24" s="207">
        <f>SUM(M4:M23)</f>
        <v>9</v>
      </c>
      <c r="N24" s="208"/>
      <c r="O24" s="207">
        <f>SUM(O4:O23)</f>
        <v>0</v>
      </c>
      <c r="P24" s="208"/>
      <c r="Q24" s="207">
        <f>SUM(Q4:Q23)</f>
        <v>0</v>
      </c>
      <c r="R24" s="208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2"/>
      <c r="F25" s="113">
        <v>8</v>
      </c>
      <c r="G25" s="112"/>
      <c r="H25" s="113">
        <v>8</v>
      </c>
      <c r="I25" s="112"/>
      <c r="J25" s="113">
        <v>8</v>
      </c>
      <c r="K25" s="112"/>
      <c r="L25" s="113">
        <v>8</v>
      </c>
      <c r="M25" s="112"/>
      <c r="N25" s="113">
        <v>8</v>
      </c>
      <c r="O25" s="112"/>
      <c r="P25" s="113"/>
      <c r="Q25" s="112"/>
      <c r="R25" s="113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2</v>
      </c>
      <c r="G26" s="32"/>
      <c r="H26" s="32">
        <f>SUM(G24)-H25</f>
        <v>2</v>
      </c>
      <c r="I26" s="32"/>
      <c r="J26" s="32">
        <f>SUM(I24)-J25</f>
        <v>1</v>
      </c>
      <c r="K26" s="32"/>
      <c r="L26" s="32">
        <f>SUM(K24)-L25</f>
        <v>2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8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8</v>
      </c>
      <c r="D30" s="33"/>
      <c r="I30" s="44">
        <v>2.5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2017-03-20T12:19:56Z</cp:lastPrinted>
  <dcterms:created xsi:type="dcterms:W3CDTF">2010-01-14T13:00:57Z</dcterms:created>
  <dcterms:modified xsi:type="dcterms:W3CDTF">2017-06-16T11:01:20Z</dcterms:modified>
</cp:coreProperties>
</file>