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6-17\"/>
    </mc:Choice>
  </mc:AlternateContent>
  <bookViews>
    <workbookView xWindow="0" yWindow="120" windowWidth="19440" windowHeight="11640" tabRatio="967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9" r:id="rId9"/>
    <sheet name="Pender" sheetId="34" r:id="rId10"/>
    <sheet name="Reading-Jones" sheetId="6" r:id="rId11"/>
    <sheet name="Spann" sheetId="17" r:id="rId12"/>
    <sheet name="Taylor" sheetId="16" r:id="rId13"/>
    <sheet name="Ward" sheetId="24" r:id="rId14"/>
    <sheet name="N.Winterburn" sheetId="30" r:id="rId15"/>
    <sheet name="T.Winterburn" sheetId="18" r:id="rId16"/>
    <sheet name="Wright" sheetId="5" r:id="rId17"/>
    <sheet name="Sheet1" sheetId="29" r:id="rId18"/>
  </sheets>
  <calcPr calcId="171027"/>
</workbook>
</file>

<file path=xl/calcChain.xml><?xml version="1.0" encoding="utf-8"?>
<calcChain xmlns="http://schemas.openxmlformats.org/spreadsheetml/2006/main">
  <c r="B23" i="1" l="1"/>
  <c r="K23" i="39" l="1"/>
  <c r="K23" i="22"/>
  <c r="K23" i="14"/>
  <c r="K23" i="32"/>
  <c r="K23" i="38"/>
  <c r="K23" i="28"/>
  <c r="K23" i="40"/>
  <c r="K23" i="9"/>
  <c r="K23" i="34"/>
  <c r="K23" i="6"/>
  <c r="K23" i="17"/>
  <c r="K23" i="16"/>
  <c r="K23" i="24"/>
  <c r="K23" i="30"/>
  <c r="K23" i="18"/>
  <c r="K23" i="5"/>
  <c r="K23" i="29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E18" i="1" l="1"/>
  <c r="S11" i="18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3" i="5"/>
  <c r="T13" i="5" s="1"/>
  <c r="S14" i="5"/>
  <c r="T14" i="5" s="1"/>
  <c r="S15" i="5"/>
  <c r="T15" i="5" s="1"/>
  <c r="S16" i="5"/>
  <c r="T16" i="5" s="1"/>
  <c r="S17" i="5"/>
  <c r="T17" i="5" s="1"/>
  <c r="S18" i="5"/>
  <c r="T18" i="5" s="1"/>
  <c r="S19" i="5"/>
  <c r="T19" i="5" s="1"/>
  <c r="S20" i="5"/>
  <c r="T20" i="5" s="1"/>
  <c r="S21" i="5"/>
  <c r="T21" i="5" s="1"/>
  <c r="S22" i="5"/>
  <c r="S23" i="5"/>
  <c r="V26" i="5"/>
  <c r="U26" i="5"/>
  <c r="S25" i="5"/>
  <c r="S24" i="5" l="1"/>
  <c r="T25" i="5"/>
  <c r="V28" i="17"/>
  <c r="U28" i="17"/>
  <c r="S27" i="17"/>
  <c r="S9" i="39" l="1"/>
  <c r="T9" i="39" s="1"/>
  <c r="S22" i="34" l="1"/>
  <c r="T22" i="34" l="1"/>
  <c r="L25" i="32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I26" i="40"/>
  <c r="K12" i="1" s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M24" i="39"/>
  <c r="N26" i="39" s="1"/>
  <c r="K24" i="39"/>
  <c r="L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G20" i="38"/>
  <c r="H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5" i="32"/>
  <c r="C30" i="32" s="1"/>
  <c r="D9" i="1" s="1"/>
  <c r="U25" i="32"/>
  <c r="C29" i="32" s="1"/>
  <c r="C9" i="1" s="1"/>
  <c r="S24" i="32"/>
  <c r="Q23" i="32"/>
  <c r="R25" i="32" s="1"/>
  <c r="O23" i="32"/>
  <c r="P25" i="32" s="1"/>
  <c r="M23" i="32"/>
  <c r="N25" i="32" s="1"/>
  <c r="I23" i="32"/>
  <c r="J25" i="32" s="1"/>
  <c r="G23" i="32"/>
  <c r="H25" i="32" s="1"/>
  <c r="E23" i="32"/>
  <c r="F25" i="32" s="1"/>
  <c r="S22" i="32"/>
  <c r="C32" i="32" s="1"/>
  <c r="S21" i="32"/>
  <c r="C31" i="32" s="1"/>
  <c r="E9" i="1" s="1"/>
  <c r="S20" i="32"/>
  <c r="T20" i="32" s="1"/>
  <c r="S19" i="32"/>
  <c r="S18" i="32"/>
  <c r="T18" i="32" s="1"/>
  <c r="S17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D19" i="1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G20" i="24"/>
  <c r="H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M26" i="17"/>
  <c r="N28" i="17" s="1"/>
  <c r="K26" i="17"/>
  <c r="L28" i="17" s="1"/>
  <c r="I26" i="17"/>
  <c r="J28" i="17" s="1"/>
  <c r="G26" i="17"/>
  <c r="H28" i="17" s="1"/>
  <c r="E26" i="17"/>
  <c r="F28" i="17" s="1"/>
  <c r="S25" i="17"/>
  <c r="C35" i="17" s="1"/>
  <c r="S24" i="17"/>
  <c r="C34" i="17" s="1"/>
  <c r="E17" i="1" s="1"/>
  <c r="S23" i="17"/>
  <c r="S22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I24" i="6"/>
  <c r="J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M20" i="9"/>
  <c r="K20" i="9"/>
  <c r="L22" i="9" s="1"/>
  <c r="I20" i="9"/>
  <c r="J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M20" i="28"/>
  <c r="N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E26" i="14"/>
  <c r="F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0" i="5"/>
  <c r="C22" i="1" s="1"/>
  <c r="C31" i="5"/>
  <c r="D22" i="1" s="1"/>
  <c r="E24" i="5"/>
  <c r="F26" i="5" s="1"/>
  <c r="G24" i="5"/>
  <c r="H26" i="5" s="1"/>
  <c r="I24" i="5"/>
  <c r="J26" i="5" s="1"/>
  <c r="K24" i="5"/>
  <c r="L26" i="5" s="1"/>
  <c r="M24" i="5"/>
  <c r="N26" i="5" s="1"/>
  <c r="O24" i="5"/>
  <c r="P26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A2" i="5"/>
  <c r="K22" i="1"/>
  <c r="C32" i="5"/>
  <c r="E22" i="1" s="1"/>
  <c r="C33" i="5"/>
  <c r="Q24" i="5"/>
  <c r="R26" i="5" s="1"/>
  <c r="T26" i="34" l="1"/>
  <c r="K15" i="1"/>
  <c r="T21" i="38"/>
  <c r="C25" i="38" s="1"/>
  <c r="B10" i="1" s="1"/>
  <c r="G10" i="1" s="1"/>
  <c r="T17" i="6"/>
  <c r="T22" i="17"/>
  <c r="B6" i="1"/>
  <c r="G6" i="1" s="1"/>
  <c r="T17" i="32"/>
  <c r="K9" i="1"/>
  <c r="S26" i="5"/>
  <c r="C29" i="5"/>
  <c r="B22" i="1" s="1"/>
  <c r="S26" i="17"/>
  <c r="S28" i="17"/>
  <c r="T13" i="30"/>
  <c r="T18" i="18"/>
  <c r="T22" i="18"/>
  <c r="K21" i="1" s="1"/>
  <c r="T21" i="6"/>
  <c r="T19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D23" i="1"/>
  <c r="S20" i="9"/>
  <c r="S29" i="34"/>
  <c r="S31" i="34"/>
  <c r="S22" i="28"/>
  <c r="S20" i="28"/>
  <c r="S23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N22" i="9"/>
  <c r="S22" i="9" s="1"/>
  <c r="F14" i="1"/>
  <c r="F15" i="1"/>
  <c r="F11" i="1"/>
  <c r="S25" i="32"/>
  <c r="F9" i="1"/>
  <c r="S26" i="14"/>
  <c r="F8" i="1"/>
  <c r="L28" i="14"/>
  <c r="S28" i="14" s="1"/>
  <c r="S22" i="22"/>
  <c r="I23" i="1"/>
  <c r="E23" i="1"/>
  <c r="G18" i="1" l="1"/>
  <c r="K17" i="1"/>
  <c r="T25" i="6"/>
  <c r="C29" i="6" s="1"/>
  <c r="B16" i="1" s="1"/>
  <c r="G16" i="1" s="1"/>
  <c r="C30" i="38"/>
  <c r="G30" i="38" s="1"/>
  <c r="T30" i="34"/>
  <c r="C34" i="34" s="1"/>
  <c r="B15" i="1" s="1"/>
  <c r="G15" i="1" s="1"/>
  <c r="T24" i="32"/>
  <c r="C28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4" i="5"/>
  <c r="G34" i="5" s="1"/>
  <c r="G22" i="1"/>
  <c r="G8" i="1"/>
  <c r="C36" i="14"/>
  <c r="H23" i="1" s="1"/>
  <c r="K23" i="1" l="1"/>
  <c r="C27" i="1" s="1"/>
  <c r="C34" i="6"/>
  <c r="G34" i="6" s="1"/>
  <c r="C39" i="34"/>
  <c r="G39" i="34" s="1"/>
  <c r="C33" i="32"/>
  <c r="G33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>
  <authors>
    <author xml:space="preserve"> </author>
  </authors>
  <commentList>
    <comment ref="I5" authorId="0" shapeId="0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<sst xmlns="http://schemas.openxmlformats.org/spreadsheetml/2006/main" count="738" uniqueCount="111">
  <si>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</si>
  <si>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</si>
  <si>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</si>
  <si>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</si>
  <si>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</si>
  <si>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</si>
  <si>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</si>
  <si>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</si>
  <si>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</si>
  <si>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</si>
  <si>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</si>
  <si>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</si>
  <si>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</si>
  <si>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</si>
  <si>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</si>
  <si>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</si>
  <si>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</si>
  <si>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</si>
  <si>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</si>
  <si>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</si>
  <si>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</si>
  <si>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</si>
  <si>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</si>
  <si>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</si>
  <si>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</si>
  <si>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</si>
  <si>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</si>
  <si>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</si>
  <si>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</si>
  <si>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</si>
  <si>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</si>
  <si>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</si>
  <si>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</si>
  <si>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</si>
  <si>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</si>
  <si>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</si>
  <si>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</si>
  <si>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</si>
  <si>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</si>
  <si>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</si>
  <si>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</si>
  <si>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</si>
  <si>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</si>
  <si>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</si>
  <si>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</si>
  <si>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</si>
  <si>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</si>
  <si>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</si>
  <si>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</si>
  <si>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</si>
  <si>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</si>
  <si>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</si>
  <si>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</si>
  <si>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</si>
  <si>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</si>
  <si>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</si>
  <si>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</si>
  <si>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</si>
  <si>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</si>
  <si>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</si>
  <si>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LABOURER</t>
  </si>
  <si>
    <t>units</t>
  </si>
  <si>
    <t>college</t>
  </si>
  <si>
    <t>paintshop maintenance</t>
  </si>
  <si>
    <t>vanity units</t>
  </si>
  <si>
    <t>forklift</t>
  </si>
  <si>
    <t>R. PENDER</t>
  </si>
  <si>
    <t>R Pender</t>
  </si>
  <si>
    <t>toolbox talk / training</t>
  </si>
  <si>
    <t>desk</t>
  </si>
  <si>
    <t>moving materials</t>
  </si>
  <si>
    <t>115-124</t>
  </si>
  <si>
    <t>fsc</t>
  </si>
  <si>
    <t xml:space="preserve">production meeting </t>
  </si>
  <si>
    <t xml:space="preserve">supervision / quality control </t>
  </si>
  <si>
    <t xml:space="preserve">extraction </t>
  </si>
  <si>
    <t>143-146</t>
  </si>
  <si>
    <t>shop front</t>
  </si>
  <si>
    <t>132-137</t>
  </si>
  <si>
    <t>120-124</t>
  </si>
  <si>
    <t>115-119</t>
  </si>
  <si>
    <t>112-124</t>
  </si>
  <si>
    <t>storage at lazer  6519</t>
  </si>
  <si>
    <t>change blade</t>
  </si>
  <si>
    <t>storage / wrapping 6519</t>
  </si>
  <si>
    <t>check deliveries 6519</t>
  </si>
  <si>
    <t>architraves</t>
  </si>
  <si>
    <t>tidy shed for storage 6519</t>
  </si>
  <si>
    <t>W/E 19.06.2016</t>
  </si>
  <si>
    <t>window</t>
  </si>
  <si>
    <t>147-151</t>
  </si>
  <si>
    <t>110-114</t>
  </si>
  <si>
    <t>casements</t>
  </si>
  <si>
    <t>windowboard</t>
  </si>
  <si>
    <t>maintenance 4 sider</t>
  </si>
  <si>
    <t>maintenance resaw</t>
  </si>
  <si>
    <t>maintenance spindle</t>
  </si>
  <si>
    <t>panels</t>
  </si>
  <si>
    <t>wrapping / loading</t>
  </si>
  <si>
    <t>2 to 4</t>
  </si>
  <si>
    <t>loading</t>
  </si>
  <si>
    <t>moulding</t>
  </si>
  <si>
    <t>z section for clarendon</t>
  </si>
  <si>
    <t>CENT01</t>
  </si>
  <si>
    <t>WEST09</t>
  </si>
  <si>
    <t>offi01</t>
  </si>
  <si>
    <t>USEM01</t>
  </si>
  <si>
    <t>ALBA02</t>
  </si>
  <si>
    <t>COLC01</t>
  </si>
  <si>
    <t>AMER02</t>
  </si>
  <si>
    <t>CHIS04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</si>
</sst>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5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49" fontId="9" fillId="0" borderId="1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" fontId="9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2" fillId="0" borderId="0" xfId="0" applyFont="1" applyFill="1"/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11" fillId="0" borderId="1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tabSelected="1" zoomScale="90" zoomScaleNormal="90" workbookViewId="0">
      <selection activeCell="B24" sqref="B24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88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x14ac:dyDescent="0.25">
      <c r="A6" s="8" t="s">
        <v>56</v>
      </c>
      <c r="B6" s="9">
        <f>SUM(Buckingham!C29)</f>
        <v>31</v>
      </c>
      <c r="C6" s="9">
        <f>SUM(Buckingham!C30)</f>
        <v>0</v>
      </c>
      <c r="D6" s="9">
        <f>SUM(Buckingham!C31)</f>
        <v>0</v>
      </c>
      <c r="E6" s="9">
        <f>SUM(Buckingham!C32)</f>
        <v>8</v>
      </c>
      <c r="F6" s="9">
        <f>SUM(Buckingham!C33)</f>
        <v>0</v>
      </c>
      <c r="G6" s="10">
        <f>B6+C6+D6+E6+F6</f>
        <v>39</v>
      </c>
      <c r="H6" s="62">
        <f>SUM(Buckingham!C35)</f>
        <v>0</v>
      </c>
      <c r="I6" s="62">
        <f>SUM(Buckingham!C36)</f>
        <v>0</v>
      </c>
      <c r="K6" s="43">
        <v>1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40</v>
      </c>
      <c r="C8" s="9">
        <f>SUM(Doran!C32)</f>
        <v>0</v>
      </c>
      <c r="D8" s="9">
        <f>SUM(Doran!C33)</f>
        <v>0</v>
      </c>
      <c r="E8" s="9">
        <f>SUM(Doran!C34)</f>
        <v>0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1</v>
      </c>
    </row>
    <row r="9" spans="1:11" x14ac:dyDescent="0.25">
      <c r="A9" s="8" t="s">
        <v>53</v>
      </c>
      <c r="B9" s="9">
        <f>SUM(Drinkwater!C28)</f>
        <v>39.5</v>
      </c>
      <c r="C9" s="9">
        <f>SUM(Drinkwater!C29)</f>
        <v>0</v>
      </c>
      <c r="D9" s="9">
        <f>SUM(Drinkwater!C30)</f>
        <v>0</v>
      </c>
      <c r="E9" s="9">
        <f>SUM(Drinkwater!C31)</f>
        <v>0</v>
      </c>
      <c r="F9" s="9">
        <f>SUM(Drinkwater!C32)</f>
        <v>0</v>
      </c>
      <c r="G9" s="10">
        <f t="shared" si="0"/>
        <v>39.5</v>
      </c>
      <c r="H9" s="11">
        <f>SUM(Drinkwater!C34)</f>
        <v>0</v>
      </c>
      <c r="I9" s="11">
        <f>SUM(Drinkwater!C35)</f>
        <v>0</v>
      </c>
      <c r="K9" s="43">
        <f>SUM(Drinkwater!I29)</f>
        <v>1.5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0</v>
      </c>
    </row>
    <row r="11" spans="1:11" x14ac:dyDescent="0.25">
      <c r="A11" s="8" t="s">
        <v>8</v>
      </c>
      <c r="B11" s="9">
        <f>SUM('Harland '!C25)</f>
        <v>36.75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36.75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40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40</v>
      </c>
      <c r="H12" s="11">
        <f>SUM(Harrison!C31)</f>
        <v>0</v>
      </c>
      <c r="I12" s="11">
        <f>SUM(Harrison!C32)</f>
        <v>0</v>
      </c>
      <c r="K12" s="43">
        <f>SUM(Harrison!I26)</f>
        <v>40</v>
      </c>
    </row>
    <row r="13" spans="1:11" x14ac:dyDescent="0.25">
      <c r="A13" s="8"/>
      <c r="B13" s="9"/>
      <c r="C13" s="9"/>
      <c r="D13" s="9"/>
      <c r="E13" s="9"/>
      <c r="F13" s="9"/>
      <c r="G13" s="10"/>
      <c r="H13" s="11"/>
      <c r="I13" s="11"/>
      <c r="K13" s="43"/>
    </row>
    <row r="14" spans="1:11" ht="18" customHeight="1" x14ac:dyDescent="0.25">
      <c r="A14" s="8" t="s">
        <v>9</v>
      </c>
      <c r="B14" s="9">
        <f>SUM(McSharry!C25)</f>
        <v>40</v>
      </c>
      <c r="C14" s="9">
        <f>SUM(McSharry!C26)</f>
        <v>0</v>
      </c>
      <c r="D14" s="9">
        <f>SUM(McSharry!C27)</f>
        <v>0</v>
      </c>
      <c r="E14" s="9">
        <f>SUM(McSharry!C28)</f>
        <v>0</v>
      </c>
      <c r="F14" s="9">
        <f>SUM(McSharry!C29)</f>
        <v>0</v>
      </c>
      <c r="G14" s="10">
        <f t="shared" si="0"/>
        <v>40</v>
      </c>
      <c r="H14" s="11">
        <f>SUM(McSharry!C31)</f>
        <v>0</v>
      </c>
      <c r="I14" s="11">
        <f>SUM(McSharry!C32)</f>
        <v>0</v>
      </c>
      <c r="K14" s="43">
        <f>SUM(McSharry!I26)</f>
        <v>0</v>
      </c>
    </row>
    <row r="15" spans="1:11" x14ac:dyDescent="0.25">
      <c r="A15" s="8" t="s">
        <v>67</v>
      </c>
      <c r="B15" s="9">
        <f>SUM(Pender!C34)</f>
        <v>44.5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44.5</v>
      </c>
      <c r="H15" s="11">
        <f>SUM(Pender!C40)</f>
        <v>0</v>
      </c>
      <c r="I15" s="11">
        <f>SUM(Pender!C41)</f>
        <v>0</v>
      </c>
      <c r="K15" s="43">
        <f>SUM(Pender!I35)</f>
        <v>19.75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0</v>
      </c>
    </row>
    <row r="17" spans="1:11" x14ac:dyDescent="0.25">
      <c r="A17" s="8" t="s">
        <v>11</v>
      </c>
      <c r="B17" s="9">
        <f>SUM(Spann!C31)</f>
        <v>43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43</v>
      </c>
      <c r="H17" s="11">
        <f>SUM(Spann!C37)</f>
        <v>0</v>
      </c>
      <c r="I17" s="11">
        <f>SUM(Spann!C38)</f>
        <v>0</v>
      </c>
      <c r="K17" s="43">
        <f>SUM(Spann!I32)</f>
        <v>19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SUM(McSharry!C31)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1</v>
      </c>
    </row>
    <row r="19" spans="1:11" x14ac:dyDescent="0.25">
      <c r="A19" s="8" t="s">
        <v>48</v>
      </c>
      <c r="B19" s="9">
        <f>SUM(Ward!C25)</f>
        <v>40</v>
      </c>
      <c r="C19" s="9">
        <f>SUM(Ward!C26)</f>
        <v>0</v>
      </c>
      <c r="D19" s="9">
        <f>SUM(Ward!C27)</f>
        <v>0</v>
      </c>
      <c r="E19" s="9">
        <f>SUM(Ward!C28)</f>
        <v>0</v>
      </c>
      <c r="F19" s="9">
        <f>SUM(T.Winterburn!C34)</f>
        <v>0</v>
      </c>
      <c r="G19" s="10">
        <f t="shared" si="0"/>
        <v>40</v>
      </c>
      <c r="H19" s="11">
        <f>SUM(Ward!C31)</f>
        <v>0</v>
      </c>
      <c r="I19" s="11">
        <f>SUM(Ward!C32)</f>
        <v>0</v>
      </c>
      <c r="K19" s="43">
        <f>SUM(Ward!I26)</f>
        <v>0</v>
      </c>
    </row>
    <row r="20" spans="1:11" x14ac:dyDescent="0.25">
      <c r="A20" s="8" t="s">
        <v>50</v>
      </c>
      <c r="B20" s="9">
        <f>SUM(N.Winterburn!C29)</f>
        <v>40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1</v>
      </c>
      <c r="G20" s="10">
        <f t="shared" si="0"/>
        <v>41</v>
      </c>
      <c r="H20" s="11">
        <f>SUM(N.Winterburn!C35)</f>
        <v>0</v>
      </c>
      <c r="I20" s="11">
        <f>SUM(N.Winterburn!C36)</f>
        <v>0</v>
      </c>
      <c r="K20" s="43">
        <f>SUM(N.Winterburn!I30)</f>
        <v>5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6</v>
      </c>
      <c r="F21" s="9">
        <f>SUM(T.Winterburn!C34)</f>
        <v>0</v>
      </c>
      <c r="G21" s="10">
        <f t="shared" si="0"/>
        <v>46</v>
      </c>
      <c r="H21" s="11">
        <f>SUM(T.Winterburn!C36)</f>
        <v>0</v>
      </c>
      <c r="I21" s="11">
        <f>SUM(T.Winterburn!C37)</f>
        <v>0</v>
      </c>
      <c r="K21" s="43">
        <f>SUM(T.Winterburn!I31)</f>
        <v>5</v>
      </c>
    </row>
    <row r="22" spans="1:11" x14ac:dyDescent="0.25">
      <c r="A22" s="8" t="s">
        <v>14</v>
      </c>
      <c r="B22" s="9">
        <f>SUM(Wright!C29)</f>
        <v>36.5</v>
      </c>
      <c r="C22" s="9">
        <f>SUM(Wright!C30)</f>
        <v>2.5</v>
      </c>
      <c r="D22" s="9">
        <f>SUM(Wright!C31)</f>
        <v>0</v>
      </c>
      <c r="E22" s="9">
        <f>SUM(Wright!C32)</f>
        <v>0</v>
      </c>
      <c r="F22" s="9">
        <f>SUM(Wright!C33)</f>
        <v>6</v>
      </c>
      <c r="G22" s="10">
        <f t="shared" si="0"/>
        <v>45</v>
      </c>
      <c r="H22" s="11">
        <f>SUM(Wright!C35)</f>
        <v>0</v>
      </c>
      <c r="I22" s="11">
        <f>SUM(Wright!C36)</f>
        <v>0</v>
      </c>
      <c r="K22" s="43">
        <f>SUM(Wright!I30)</f>
        <v>37.25</v>
      </c>
    </row>
    <row r="23" spans="1:11" ht="17.25" customHeight="1" x14ac:dyDescent="0.25">
      <c r="A23" s="12" t="s">
        <v>24</v>
      </c>
      <c r="B23" s="13">
        <f>SUM(B6:B22)</f>
        <v>631.25</v>
      </c>
      <c r="C23" s="13">
        <f t="shared" ref="B23:I23" si="1">SUM(C7:C22)</f>
        <v>2.5</v>
      </c>
      <c r="D23" s="13">
        <f t="shared" si="1"/>
        <v>0</v>
      </c>
      <c r="E23" s="13">
        <f t="shared" si="1"/>
        <v>6</v>
      </c>
      <c r="F23" s="13">
        <f t="shared" si="1"/>
        <v>7</v>
      </c>
      <c r="G23" s="13">
        <f t="shared" si="1"/>
        <v>615.75</v>
      </c>
      <c r="H23" s="14">
        <f t="shared" si="1"/>
        <v>0</v>
      </c>
      <c r="I23" s="14">
        <f t="shared" si="1"/>
        <v>0</v>
      </c>
      <c r="J23" s="4"/>
      <c r="K23" s="13">
        <f>SUM(K6:K22)</f>
        <v>130.5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633.75</v>
      </c>
    </row>
    <row r="27" spans="1:11" x14ac:dyDescent="0.25">
      <c r="A27" s="1" t="s">
        <v>31</v>
      </c>
      <c r="C27" s="35">
        <f>K23</f>
        <v>130.5</v>
      </c>
    </row>
    <row r="28" spans="1:11" x14ac:dyDescent="0.25">
      <c r="A28" s="1" t="s">
        <v>35</v>
      </c>
      <c r="C28" s="41">
        <f>C27/C26</f>
        <v>0.20591715976331362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Normal="100" workbookViewId="0">
      <selection activeCell="K24" sqref="K24:L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7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19.06.2016</v>
      </c>
      <c r="B2" s="59"/>
      <c r="C2" s="59"/>
      <c r="D2" s="59"/>
      <c r="E2" s="172" t="s">
        <v>15</v>
      </c>
      <c r="F2" s="172"/>
      <c r="G2" s="172" t="s">
        <v>16</v>
      </c>
      <c r="H2" s="172"/>
      <c r="I2" s="172" t="s">
        <v>17</v>
      </c>
      <c r="J2" s="172"/>
      <c r="K2" s="172" t="s">
        <v>18</v>
      </c>
      <c r="L2" s="172"/>
      <c r="M2" s="172" t="s">
        <v>19</v>
      </c>
      <c r="N2" s="172"/>
      <c r="O2" s="172" t="s">
        <v>20</v>
      </c>
      <c r="P2" s="172"/>
      <c r="Q2" s="172" t="s">
        <v>21</v>
      </c>
      <c r="R2" s="17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130"/>
      <c r="F3" s="130"/>
      <c r="G3" s="64">
        <v>7</v>
      </c>
      <c r="H3" s="64">
        <v>16.3</v>
      </c>
      <c r="I3" s="64"/>
      <c r="J3" s="64"/>
      <c r="K3" s="64">
        <v>7</v>
      </c>
      <c r="L3" s="64">
        <v>13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136">
        <v>6538</v>
      </c>
      <c r="B4" s="163" t="s">
        <v>103</v>
      </c>
      <c r="C4" s="136">
        <v>6</v>
      </c>
      <c r="D4" s="38" t="s">
        <v>64</v>
      </c>
      <c r="E4" s="173"/>
      <c r="F4" s="173"/>
      <c r="G4" s="174">
        <v>9</v>
      </c>
      <c r="H4" s="174"/>
      <c r="I4" s="174"/>
      <c r="J4" s="174"/>
      <c r="K4" s="174">
        <v>5</v>
      </c>
      <c r="L4" s="174"/>
      <c r="M4" s="174">
        <v>7</v>
      </c>
      <c r="N4" s="174"/>
      <c r="O4" s="168"/>
      <c r="P4" s="169"/>
      <c r="Q4" s="164"/>
      <c r="R4" s="165"/>
      <c r="S4" s="25">
        <f>E4+G4+I4+K4+M4+O4+Q4</f>
        <v>21</v>
      </c>
      <c r="T4" s="25">
        <f t="shared" ref="T4:T21" si="0">SUM(S4-U4-V4)</f>
        <v>21</v>
      </c>
      <c r="U4" s="28"/>
      <c r="V4" s="28"/>
    </row>
    <row r="5" spans="1:22" x14ac:dyDescent="0.25">
      <c r="A5" s="129">
        <v>6607</v>
      </c>
      <c r="B5" s="163" t="s">
        <v>104</v>
      </c>
      <c r="C5" s="129">
        <v>5</v>
      </c>
      <c r="D5" s="38" t="s">
        <v>98</v>
      </c>
      <c r="E5" s="166"/>
      <c r="F5" s="167"/>
      <c r="G5" s="168"/>
      <c r="H5" s="169"/>
      <c r="I5" s="168"/>
      <c r="J5" s="169"/>
      <c r="K5" s="168">
        <v>1</v>
      </c>
      <c r="L5" s="169"/>
      <c r="M5" s="168"/>
      <c r="N5" s="169"/>
      <c r="O5" s="168"/>
      <c r="P5" s="169"/>
      <c r="Q5" s="164"/>
      <c r="R5" s="165"/>
      <c r="S5" s="25">
        <f t="shared" ref="S5:S24" si="1">E5+G5+I5+K5+M5+O5+Q5</f>
        <v>1</v>
      </c>
      <c r="T5" s="25">
        <f t="shared" si="0"/>
        <v>1</v>
      </c>
      <c r="U5" s="28"/>
      <c r="V5" s="28"/>
    </row>
    <row r="6" spans="1:22" x14ac:dyDescent="0.25">
      <c r="A6" s="129"/>
      <c r="B6" s="48"/>
      <c r="C6" s="129"/>
      <c r="D6" s="38"/>
      <c r="E6" s="166"/>
      <c r="F6" s="167"/>
      <c r="G6" s="168"/>
      <c r="H6" s="169"/>
      <c r="I6" s="168"/>
      <c r="J6" s="169"/>
      <c r="K6" s="168"/>
      <c r="L6" s="169"/>
      <c r="M6" s="168"/>
      <c r="N6" s="169"/>
      <c r="O6" s="168"/>
      <c r="P6" s="169"/>
      <c r="Q6" s="164"/>
      <c r="R6" s="16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12"/>
      <c r="B7" s="48"/>
      <c r="C7" s="112"/>
      <c r="D7" s="38"/>
      <c r="E7" s="166"/>
      <c r="F7" s="167"/>
      <c r="G7" s="168"/>
      <c r="H7" s="169"/>
      <c r="I7" s="168"/>
      <c r="J7" s="169"/>
      <c r="K7" s="168"/>
      <c r="L7" s="169"/>
      <c r="M7" s="168"/>
      <c r="N7" s="169"/>
      <c r="O7" s="168"/>
      <c r="P7" s="169"/>
      <c r="Q7" s="164"/>
      <c r="R7" s="16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12"/>
      <c r="B8" s="48"/>
      <c r="C8" s="112"/>
      <c r="D8" s="38"/>
      <c r="E8" s="166"/>
      <c r="F8" s="167"/>
      <c r="G8" s="168"/>
      <c r="H8" s="169"/>
      <c r="I8" s="168"/>
      <c r="J8" s="169"/>
      <c r="K8" s="168"/>
      <c r="L8" s="169"/>
      <c r="M8" s="168"/>
      <c r="N8" s="169"/>
      <c r="O8" s="168"/>
      <c r="P8" s="169"/>
      <c r="Q8" s="164"/>
      <c r="R8" s="16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2"/>
      <c r="B9" s="48"/>
      <c r="C9" s="112"/>
      <c r="D9" s="38"/>
      <c r="E9" s="166"/>
      <c r="F9" s="167"/>
      <c r="G9" s="168"/>
      <c r="H9" s="169"/>
      <c r="I9" s="168"/>
      <c r="J9" s="169"/>
      <c r="K9" s="168"/>
      <c r="L9" s="169"/>
      <c r="M9" s="168"/>
      <c r="N9" s="169"/>
      <c r="O9" s="168"/>
      <c r="P9" s="169"/>
      <c r="Q9" s="164"/>
      <c r="R9" s="165"/>
      <c r="S9" s="25">
        <f t="shared" ref="S9" si="2">E9+G9+I9+K9+M9+O9+Q9</f>
        <v>0</v>
      </c>
      <c r="T9" s="25">
        <f t="shared" ref="T9" si="3">SUM(S9-U9-V9)</f>
        <v>0</v>
      </c>
      <c r="U9" s="28"/>
      <c r="V9" s="28"/>
    </row>
    <row r="10" spans="1:22" ht="15.75" customHeight="1" x14ac:dyDescent="0.25">
      <c r="A10" s="99"/>
      <c r="B10" s="48"/>
      <c r="C10" s="99"/>
      <c r="D10" s="38"/>
      <c r="E10" s="166"/>
      <c r="F10" s="167"/>
      <c r="G10" s="168"/>
      <c r="H10" s="169"/>
      <c r="I10" s="168"/>
      <c r="J10" s="169"/>
      <c r="K10" s="168"/>
      <c r="L10" s="169"/>
      <c r="M10" s="168"/>
      <c r="N10" s="169"/>
      <c r="O10" s="168"/>
      <c r="P10" s="169"/>
      <c r="Q10" s="164"/>
      <c r="R10" s="16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01"/>
      <c r="B11" s="48"/>
      <c r="C11" s="101"/>
      <c r="D11" s="38"/>
      <c r="E11" s="166"/>
      <c r="F11" s="167"/>
      <c r="G11" s="168"/>
      <c r="H11" s="169"/>
      <c r="I11" s="168"/>
      <c r="J11" s="169"/>
      <c r="K11" s="168"/>
      <c r="L11" s="169"/>
      <c r="M11" s="168"/>
      <c r="N11" s="169"/>
      <c r="O11" s="168"/>
      <c r="P11" s="169"/>
      <c r="Q11" s="164"/>
      <c r="R11" s="16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1"/>
      <c r="B12" s="48"/>
      <c r="C12" s="101"/>
      <c r="D12" s="38"/>
      <c r="E12" s="166"/>
      <c r="F12" s="167"/>
      <c r="G12" s="168"/>
      <c r="H12" s="169"/>
      <c r="I12" s="168"/>
      <c r="J12" s="169"/>
      <c r="K12" s="168"/>
      <c r="L12" s="169"/>
      <c r="M12" s="168"/>
      <c r="N12" s="169"/>
      <c r="O12" s="168"/>
      <c r="P12" s="169"/>
      <c r="Q12" s="164"/>
      <c r="R12" s="165"/>
      <c r="S12" s="25">
        <f t="shared" ref="S12" si="4">E12+G12+I12+K12+M12+O12+Q12</f>
        <v>0</v>
      </c>
      <c r="T12" s="25">
        <f t="shared" ref="T12" si="5">SUM(S12-U12-V12)</f>
        <v>0</v>
      </c>
      <c r="U12" s="28"/>
      <c r="V12" s="28"/>
    </row>
    <row r="13" spans="1:22" x14ac:dyDescent="0.25">
      <c r="A13" s="102"/>
      <c r="B13" s="102"/>
      <c r="C13" s="47"/>
      <c r="D13" s="38"/>
      <c r="E13" s="166"/>
      <c r="F13" s="167"/>
      <c r="G13" s="168"/>
      <c r="H13" s="169"/>
      <c r="I13" s="168"/>
      <c r="J13" s="169"/>
      <c r="K13" s="168"/>
      <c r="L13" s="169"/>
      <c r="M13" s="168"/>
      <c r="N13" s="169"/>
      <c r="O13" s="168"/>
      <c r="P13" s="169"/>
      <c r="Q13" s="164"/>
      <c r="R13" s="165"/>
      <c r="S13" s="25">
        <f t="shared" ref="S13" si="6">E13+G13+I13+K13+M13+O13+Q13</f>
        <v>0</v>
      </c>
      <c r="T13" s="25">
        <f t="shared" ref="T13" si="7">SUM(S13-U13-V13)</f>
        <v>0</v>
      </c>
      <c r="U13" s="28"/>
      <c r="V13" s="28"/>
    </row>
    <row r="14" spans="1:22" x14ac:dyDescent="0.25">
      <c r="A14" s="102"/>
      <c r="B14" s="102"/>
      <c r="C14" s="47"/>
      <c r="D14" s="38"/>
      <c r="E14" s="166"/>
      <c r="F14" s="167"/>
      <c r="G14" s="168"/>
      <c r="H14" s="169"/>
      <c r="I14" s="168"/>
      <c r="J14" s="169"/>
      <c r="K14" s="168"/>
      <c r="L14" s="169"/>
      <c r="M14" s="168"/>
      <c r="N14" s="169"/>
      <c r="O14" s="168"/>
      <c r="P14" s="169"/>
      <c r="Q14" s="164"/>
      <c r="R14" s="165"/>
      <c r="S14" s="25">
        <f t="shared" ref="S14:S19" si="8">E14+G14+I14+K14+M14+O14+Q14</f>
        <v>0</v>
      </c>
      <c r="T14" s="25">
        <f t="shared" ref="T14:T19" si="9">SUM(S14-U14-V14)</f>
        <v>0</v>
      </c>
      <c r="U14" s="28"/>
      <c r="V14" s="28"/>
    </row>
    <row r="15" spans="1:22" x14ac:dyDescent="0.25">
      <c r="A15" s="104"/>
      <c r="B15" s="104"/>
      <c r="C15" s="47"/>
      <c r="D15" s="38"/>
      <c r="E15" s="166"/>
      <c r="F15" s="167"/>
      <c r="G15" s="168"/>
      <c r="H15" s="169"/>
      <c r="I15" s="168"/>
      <c r="J15" s="169"/>
      <c r="K15" s="168"/>
      <c r="L15" s="169"/>
      <c r="M15" s="168"/>
      <c r="N15" s="169"/>
      <c r="O15" s="168"/>
      <c r="P15" s="169"/>
      <c r="Q15" s="164"/>
      <c r="R15" s="165"/>
      <c r="S15" s="25">
        <f t="shared" ref="S15:S18" si="10">E15+G15+I15+K15+M15+O15+Q15</f>
        <v>0</v>
      </c>
      <c r="T15" s="25">
        <f t="shared" ref="T15:T18" si="11">SUM(S15-U15-V15)</f>
        <v>0</v>
      </c>
      <c r="U15" s="28"/>
      <c r="V15" s="28"/>
    </row>
    <row r="16" spans="1:22" x14ac:dyDescent="0.25">
      <c r="A16" s="105"/>
      <c r="B16" s="105"/>
      <c r="C16" s="47"/>
      <c r="D16" s="38"/>
      <c r="E16" s="166"/>
      <c r="F16" s="167"/>
      <c r="G16" s="168"/>
      <c r="H16" s="169"/>
      <c r="I16" s="168"/>
      <c r="J16" s="169"/>
      <c r="K16" s="168"/>
      <c r="L16" s="169"/>
      <c r="M16" s="168"/>
      <c r="N16" s="169"/>
      <c r="O16" s="168"/>
      <c r="P16" s="169"/>
      <c r="Q16" s="164"/>
      <c r="R16" s="165"/>
      <c r="S16" s="25">
        <f t="shared" si="10"/>
        <v>0</v>
      </c>
      <c r="T16" s="25">
        <f t="shared" si="11"/>
        <v>0</v>
      </c>
      <c r="U16" s="28"/>
      <c r="V16" s="28"/>
    </row>
    <row r="17" spans="1:22" x14ac:dyDescent="0.25">
      <c r="A17" s="105"/>
      <c r="B17" s="105" t="s">
        <v>105</v>
      </c>
      <c r="C17" s="47"/>
      <c r="D17" s="38" t="s">
        <v>62</v>
      </c>
      <c r="E17" s="166"/>
      <c r="F17" s="167"/>
      <c r="G17" s="168"/>
      <c r="H17" s="169"/>
      <c r="I17" s="168">
        <v>8</v>
      </c>
      <c r="J17" s="169"/>
      <c r="K17" s="168"/>
      <c r="L17" s="169"/>
      <c r="M17" s="168"/>
      <c r="N17" s="169"/>
      <c r="O17" s="168"/>
      <c r="P17" s="169"/>
      <c r="Q17" s="164"/>
      <c r="R17" s="165"/>
      <c r="S17" s="25">
        <f t="shared" ref="S17" si="12">E17+G17+I17+K17+M17+O17+Q17</f>
        <v>8</v>
      </c>
      <c r="T17" s="25">
        <f t="shared" ref="T17" si="13">SUM(S17-U17-V17)</f>
        <v>8</v>
      </c>
      <c r="U17" s="28"/>
      <c r="V17" s="28"/>
    </row>
    <row r="18" spans="1:22" x14ac:dyDescent="0.25">
      <c r="A18" s="105"/>
      <c r="B18" s="105"/>
      <c r="C18" s="47"/>
      <c r="D18" s="38"/>
      <c r="E18" s="166"/>
      <c r="F18" s="167"/>
      <c r="G18" s="168"/>
      <c r="H18" s="169"/>
      <c r="I18" s="168"/>
      <c r="J18" s="169"/>
      <c r="K18" s="168"/>
      <c r="L18" s="169"/>
      <c r="M18" s="168"/>
      <c r="N18" s="169"/>
      <c r="O18" s="168"/>
      <c r="P18" s="169"/>
      <c r="Q18" s="164"/>
      <c r="R18" s="165"/>
      <c r="S18" s="25">
        <f t="shared" si="10"/>
        <v>0</v>
      </c>
      <c r="T18" s="25">
        <f t="shared" si="11"/>
        <v>0</v>
      </c>
      <c r="U18" s="28"/>
      <c r="V18" s="28"/>
    </row>
    <row r="19" spans="1:22" x14ac:dyDescent="0.25">
      <c r="A19" s="102"/>
      <c r="B19" s="102"/>
      <c r="C19" s="47"/>
      <c r="D19" s="38"/>
      <c r="E19" s="166"/>
      <c r="F19" s="167"/>
      <c r="G19" s="168"/>
      <c r="H19" s="169"/>
      <c r="I19" s="168"/>
      <c r="J19" s="169"/>
      <c r="K19" s="168"/>
      <c r="L19" s="169"/>
      <c r="M19" s="168"/>
      <c r="N19" s="169"/>
      <c r="O19" s="168"/>
      <c r="P19" s="169"/>
      <c r="Q19" s="164"/>
      <c r="R19" s="165"/>
      <c r="S19" s="25">
        <f t="shared" si="8"/>
        <v>0</v>
      </c>
      <c r="T19" s="25">
        <f t="shared" si="9"/>
        <v>0</v>
      </c>
      <c r="U19" s="28"/>
      <c r="V19" s="28"/>
    </row>
    <row r="20" spans="1:22" x14ac:dyDescent="0.25">
      <c r="A20" s="86">
        <v>3600</v>
      </c>
      <c r="B20" s="86" t="s">
        <v>105</v>
      </c>
      <c r="C20" s="86"/>
      <c r="D20" s="27" t="s">
        <v>84</v>
      </c>
      <c r="E20" s="166"/>
      <c r="F20" s="167"/>
      <c r="G20" s="168"/>
      <c r="H20" s="169"/>
      <c r="I20" s="168"/>
      <c r="J20" s="169"/>
      <c r="K20" s="168"/>
      <c r="L20" s="169"/>
      <c r="M20" s="168">
        <v>1</v>
      </c>
      <c r="N20" s="169"/>
      <c r="O20" s="168"/>
      <c r="P20" s="169"/>
      <c r="Q20" s="164"/>
      <c r="R20" s="165"/>
      <c r="S20" s="25">
        <f t="shared" si="1"/>
        <v>1</v>
      </c>
      <c r="T20" s="25">
        <f t="shared" si="0"/>
        <v>1</v>
      </c>
      <c r="U20" s="28"/>
      <c r="V20" s="28"/>
    </row>
    <row r="21" spans="1:22" s="17" customFormat="1" x14ac:dyDescent="0.25">
      <c r="A21" s="85"/>
      <c r="B21" s="85"/>
      <c r="C21" s="85"/>
      <c r="D21" s="27"/>
      <c r="E21" s="166"/>
      <c r="F21" s="167"/>
      <c r="G21" s="168"/>
      <c r="H21" s="169"/>
      <c r="I21" s="168"/>
      <c r="J21" s="169"/>
      <c r="K21" s="168"/>
      <c r="L21" s="169"/>
      <c r="M21" s="168"/>
      <c r="N21" s="169"/>
      <c r="O21" s="168"/>
      <c r="P21" s="169"/>
      <c r="Q21" s="164"/>
      <c r="R21" s="165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50" t="s">
        <v>37</v>
      </c>
      <c r="B22" s="50"/>
      <c r="C22" s="59"/>
      <c r="D22" s="50"/>
      <c r="E22" s="166">
        <v>8</v>
      </c>
      <c r="F22" s="167"/>
      <c r="G22" s="168"/>
      <c r="H22" s="169"/>
      <c r="I22" s="168"/>
      <c r="J22" s="169"/>
      <c r="K22" s="168"/>
      <c r="L22" s="169"/>
      <c r="M22" s="168"/>
      <c r="N22" s="169"/>
      <c r="O22" s="164"/>
      <c r="P22" s="165"/>
      <c r="Q22" s="164"/>
      <c r="R22" s="165"/>
      <c r="S22" s="25">
        <f t="shared" si="1"/>
        <v>8</v>
      </c>
      <c r="T22" s="25"/>
      <c r="U22" s="29"/>
      <c r="V22" s="28"/>
    </row>
    <row r="23" spans="1:22" x14ac:dyDescent="0.25">
      <c r="A23" s="50" t="s">
        <v>38</v>
      </c>
      <c r="B23" s="50"/>
      <c r="C23" s="59"/>
      <c r="D23" s="59"/>
      <c r="E23" s="168"/>
      <c r="F23" s="169"/>
      <c r="G23" s="168"/>
      <c r="H23" s="169"/>
      <c r="I23" s="168"/>
      <c r="J23" s="169"/>
      <c r="K23" s="168">
        <f>SUM(K6:K22)</f>
        <v>0</v>
      </c>
      <c r="L23" s="169"/>
      <c r="M23" s="168"/>
      <c r="N23" s="169"/>
      <c r="O23" s="164"/>
      <c r="P23" s="165"/>
      <c r="Q23" s="164"/>
      <c r="R23" s="16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70">
        <f>SUM(E4:E23)</f>
        <v>8</v>
      </c>
      <c r="F24" s="171"/>
      <c r="G24" s="170">
        <f>SUM(G4:G23)</f>
        <v>9</v>
      </c>
      <c r="H24" s="171"/>
      <c r="I24" s="170">
        <f>SUM(I4:I23)</f>
        <v>8</v>
      </c>
      <c r="J24" s="171"/>
      <c r="K24" s="170">
        <f>SUM(K4:K23)</f>
        <v>6</v>
      </c>
      <c r="L24" s="171"/>
      <c r="M24" s="170">
        <f>SUM(M4:M23)</f>
        <v>8</v>
      </c>
      <c r="N24" s="171"/>
      <c r="O24" s="170">
        <f>SUM(O4:O23)</f>
        <v>0</v>
      </c>
      <c r="P24" s="171"/>
      <c r="Q24" s="170">
        <f>SUM(Q4:Q23)</f>
        <v>0</v>
      </c>
      <c r="R24" s="171"/>
      <c r="S24" s="25">
        <f t="shared" si="1"/>
        <v>39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60"/>
      <c r="F25" s="61">
        <v>8</v>
      </c>
      <c r="G25" s="60"/>
      <c r="H25" s="61">
        <v>8</v>
      </c>
      <c r="I25" s="60"/>
      <c r="J25" s="61">
        <v>8</v>
      </c>
      <c r="K25" s="60"/>
      <c r="L25" s="61">
        <v>8</v>
      </c>
      <c r="M25" s="60"/>
      <c r="N25" s="61">
        <v>8</v>
      </c>
      <c r="O25" s="60"/>
      <c r="P25" s="61"/>
      <c r="Q25" s="60"/>
      <c r="R25" s="61"/>
      <c r="S25" s="25">
        <f>SUM(E25:R25)</f>
        <v>40</v>
      </c>
      <c r="T25" s="25">
        <f>SUM(T4:T24)</f>
        <v>31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1</v>
      </c>
      <c r="I26" s="32"/>
      <c r="J26" s="32">
        <f>SUM(I24)-J25</f>
        <v>0</v>
      </c>
      <c r="K26" s="32"/>
      <c r="L26" s="32">
        <f>SUM(K24)-L25</f>
        <v>-2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-1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31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1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8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39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Q5:R5"/>
    <mergeCell ref="E6:F6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K24" sqref="K24"/>
    </sheetView>
  </sheetViews>
  <sheetFormatPr defaultColWidth="11.85546875"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19.06.2016</v>
      </c>
      <c r="B2" s="19"/>
      <c r="C2" s="19"/>
      <c r="D2" s="19"/>
      <c r="E2" s="175" t="s">
        <v>15</v>
      </c>
      <c r="F2" s="175"/>
      <c r="G2" s="172" t="s">
        <v>16</v>
      </c>
      <c r="H2" s="172"/>
      <c r="I2" s="172" t="s">
        <v>17</v>
      </c>
      <c r="J2" s="172"/>
      <c r="K2" s="172" t="s">
        <v>18</v>
      </c>
      <c r="L2" s="172"/>
      <c r="M2" s="172" t="s">
        <v>19</v>
      </c>
      <c r="N2" s="172"/>
      <c r="O2" s="172" t="s">
        <v>20</v>
      </c>
      <c r="P2" s="172"/>
      <c r="Q2" s="172" t="s">
        <v>21</v>
      </c>
      <c r="R2" s="17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13</v>
      </c>
      <c r="M3" s="64">
        <v>8</v>
      </c>
      <c r="N3" s="64">
        <v>16.3</v>
      </c>
      <c r="O3" s="52"/>
      <c r="P3" s="52"/>
      <c r="Q3" s="64"/>
      <c r="R3" s="64"/>
      <c r="S3" s="25"/>
      <c r="T3" s="25"/>
      <c r="U3" s="26"/>
      <c r="V3" s="26"/>
    </row>
    <row r="4" spans="1:22" x14ac:dyDescent="0.25">
      <c r="A4" s="136">
        <v>6519</v>
      </c>
      <c r="B4" s="163" t="s">
        <v>106</v>
      </c>
      <c r="C4" s="136" t="s">
        <v>71</v>
      </c>
      <c r="D4" s="38" t="s">
        <v>69</v>
      </c>
      <c r="E4" s="174">
        <v>6.25</v>
      </c>
      <c r="F4" s="174"/>
      <c r="G4" s="174">
        <v>9</v>
      </c>
      <c r="H4" s="174"/>
      <c r="I4" s="174">
        <v>7.25</v>
      </c>
      <c r="J4" s="174"/>
      <c r="K4" s="174">
        <v>6</v>
      </c>
      <c r="L4" s="174"/>
      <c r="M4" s="174">
        <v>8</v>
      </c>
      <c r="N4" s="174"/>
      <c r="O4" s="168"/>
      <c r="P4" s="169"/>
      <c r="Q4" s="164"/>
      <c r="R4" s="165"/>
      <c r="S4" s="25">
        <f>E4+G4+I4+K4+M4+O4+Q4</f>
        <v>36.5</v>
      </c>
      <c r="T4" s="25">
        <f t="shared" ref="T4:T17" si="0">SUM(S4-U4-V4)</f>
        <v>36.5</v>
      </c>
      <c r="U4" s="28"/>
      <c r="V4" s="28"/>
    </row>
    <row r="5" spans="1:22" x14ac:dyDescent="0.25">
      <c r="A5" s="136">
        <v>6551</v>
      </c>
      <c r="B5" s="163" t="s">
        <v>107</v>
      </c>
      <c r="C5" s="136">
        <v>1</v>
      </c>
      <c r="D5" s="38" t="s">
        <v>89</v>
      </c>
      <c r="E5" s="174">
        <v>0.25</v>
      </c>
      <c r="F5" s="174"/>
      <c r="G5" s="174"/>
      <c r="H5" s="174"/>
      <c r="I5" s="174">
        <v>0.25</v>
      </c>
      <c r="J5" s="174"/>
      <c r="K5" s="174"/>
      <c r="L5" s="174"/>
      <c r="M5" s="174"/>
      <c r="N5" s="174"/>
      <c r="O5" s="168"/>
      <c r="P5" s="169"/>
      <c r="Q5" s="164"/>
      <c r="R5" s="165"/>
      <c r="S5" s="25">
        <f t="shared" ref="S5:S20" si="1">E5+G5+I5+K5+M5+O5+Q5</f>
        <v>0.5</v>
      </c>
      <c r="T5" s="25">
        <f t="shared" si="0"/>
        <v>0.5</v>
      </c>
      <c r="U5" s="28"/>
      <c r="V5" s="28"/>
    </row>
    <row r="6" spans="1:22" x14ac:dyDescent="0.25">
      <c r="A6" s="154">
        <v>6551</v>
      </c>
      <c r="B6" s="163" t="s">
        <v>107</v>
      </c>
      <c r="C6" s="136">
        <v>2</v>
      </c>
      <c r="D6" s="38" t="s">
        <v>89</v>
      </c>
      <c r="E6" s="174">
        <v>0.75</v>
      </c>
      <c r="F6" s="174"/>
      <c r="G6" s="174"/>
      <c r="H6" s="174"/>
      <c r="I6" s="174">
        <v>0.75</v>
      </c>
      <c r="J6" s="174"/>
      <c r="K6" s="174"/>
      <c r="L6" s="174"/>
      <c r="M6" s="174"/>
      <c r="N6" s="174"/>
      <c r="O6" s="168"/>
      <c r="P6" s="169"/>
      <c r="Q6" s="164"/>
      <c r="R6" s="165"/>
      <c r="S6" s="25">
        <f t="shared" si="1"/>
        <v>1.5</v>
      </c>
      <c r="T6" s="25">
        <f t="shared" si="0"/>
        <v>1.5</v>
      </c>
      <c r="U6" s="28"/>
      <c r="V6" s="28"/>
    </row>
    <row r="7" spans="1:22" x14ac:dyDescent="0.25">
      <c r="A7" s="154">
        <v>6551</v>
      </c>
      <c r="B7" s="163" t="s">
        <v>107</v>
      </c>
      <c r="C7" s="136">
        <v>3</v>
      </c>
      <c r="D7" s="38" t="s">
        <v>89</v>
      </c>
      <c r="E7" s="174">
        <v>0.75</v>
      </c>
      <c r="F7" s="174"/>
      <c r="G7" s="174"/>
      <c r="H7" s="174"/>
      <c r="I7" s="176">
        <v>0.75</v>
      </c>
      <c r="J7" s="169"/>
      <c r="K7" s="176"/>
      <c r="L7" s="169"/>
      <c r="M7" s="168"/>
      <c r="N7" s="169"/>
      <c r="O7" s="168"/>
      <c r="P7" s="169"/>
      <c r="Q7" s="164"/>
      <c r="R7" s="165"/>
      <c r="S7" s="25">
        <f t="shared" si="1"/>
        <v>1.5</v>
      </c>
      <c r="T7" s="25">
        <f t="shared" si="0"/>
        <v>1.5</v>
      </c>
      <c r="U7" s="28"/>
      <c r="V7" s="28"/>
    </row>
    <row r="8" spans="1:22" x14ac:dyDescent="0.25">
      <c r="A8" s="122"/>
      <c r="B8" s="48"/>
      <c r="C8" s="122"/>
      <c r="D8" s="38"/>
      <c r="E8" s="174"/>
      <c r="F8" s="174"/>
      <c r="G8" s="174"/>
      <c r="H8" s="174"/>
      <c r="I8" s="176"/>
      <c r="J8" s="169"/>
      <c r="K8" s="168"/>
      <c r="L8" s="169"/>
      <c r="M8" s="168"/>
      <c r="N8" s="169"/>
      <c r="O8" s="168"/>
      <c r="P8" s="169"/>
      <c r="Q8" s="164"/>
      <c r="R8" s="16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33"/>
      <c r="B9" s="48"/>
      <c r="C9" s="124"/>
      <c r="D9" s="38"/>
      <c r="E9" s="168"/>
      <c r="F9" s="169"/>
      <c r="G9" s="168"/>
      <c r="H9" s="169"/>
      <c r="I9" s="168"/>
      <c r="J9" s="169"/>
      <c r="K9" s="168"/>
      <c r="L9" s="169"/>
      <c r="M9" s="168"/>
      <c r="N9" s="169"/>
      <c r="O9" s="168"/>
      <c r="P9" s="169"/>
      <c r="Q9" s="164"/>
      <c r="R9" s="16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33"/>
      <c r="B10" s="48"/>
      <c r="C10" s="124"/>
      <c r="D10" s="38"/>
      <c r="E10" s="168"/>
      <c r="F10" s="169"/>
      <c r="G10" s="168"/>
      <c r="H10" s="169"/>
      <c r="I10" s="168"/>
      <c r="J10" s="169"/>
      <c r="K10" s="168"/>
      <c r="L10" s="169"/>
      <c r="M10" s="168"/>
      <c r="N10" s="169"/>
      <c r="O10" s="168"/>
      <c r="P10" s="169"/>
      <c r="Q10" s="164"/>
      <c r="R10" s="16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34"/>
      <c r="B11" s="48"/>
      <c r="C11" s="134"/>
      <c r="D11" s="38"/>
      <c r="E11" s="168"/>
      <c r="F11" s="169"/>
      <c r="G11" s="168"/>
      <c r="H11" s="169"/>
      <c r="I11" s="168"/>
      <c r="J11" s="169"/>
      <c r="K11" s="168"/>
      <c r="L11" s="169"/>
      <c r="M11" s="168"/>
      <c r="N11" s="169"/>
      <c r="O11" s="168"/>
      <c r="P11" s="169"/>
      <c r="Q11" s="164"/>
      <c r="R11" s="16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5"/>
      <c r="B12" s="48"/>
      <c r="C12" s="46"/>
      <c r="D12" s="38"/>
      <c r="E12" s="168"/>
      <c r="F12" s="169"/>
      <c r="G12" s="168"/>
      <c r="H12" s="169"/>
      <c r="I12" s="168"/>
      <c r="J12" s="169"/>
      <c r="K12" s="168"/>
      <c r="L12" s="169"/>
      <c r="M12" s="168"/>
      <c r="N12" s="169"/>
      <c r="O12" s="168"/>
      <c r="P12" s="169"/>
      <c r="Q12" s="164"/>
      <c r="R12" s="16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35"/>
      <c r="B13" s="46"/>
      <c r="C13" s="46"/>
      <c r="D13" s="38"/>
      <c r="E13" s="168"/>
      <c r="F13" s="169"/>
      <c r="G13" s="168"/>
      <c r="H13" s="169"/>
      <c r="I13" s="168"/>
      <c r="J13" s="169"/>
      <c r="K13" s="168"/>
      <c r="L13" s="169"/>
      <c r="M13" s="168"/>
      <c r="N13" s="169"/>
      <c r="O13" s="168"/>
      <c r="P13" s="169"/>
      <c r="Q13" s="164"/>
      <c r="R13" s="16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68"/>
      <c r="F14" s="169"/>
      <c r="G14" s="168"/>
      <c r="H14" s="169"/>
      <c r="I14" s="168"/>
      <c r="J14" s="169"/>
      <c r="K14" s="168"/>
      <c r="L14" s="169"/>
      <c r="M14" s="168"/>
      <c r="N14" s="169"/>
      <c r="O14" s="168"/>
      <c r="P14" s="169"/>
      <c r="Q14" s="164"/>
      <c r="R14" s="165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49"/>
      <c r="B15" s="46"/>
      <c r="C15" s="46"/>
      <c r="D15" s="27"/>
      <c r="E15" s="168"/>
      <c r="F15" s="169"/>
      <c r="G15" s="168"/>
      <c r="H15" s="169"/>
      <c r="I15" s="168"/>
      <c r="J15" s="169"/>
      <c r="K15" s="168"/>
      <c r="L15" s="169"/>
      <c r="M15" s="168"/>
      <c r="N15" s="169"/>
      <c r="O15" s="168"/>
      <c r="P15" s="169"/>
      <c r="Q15" s="164"/>
      <c r="R15" s="165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83"/>
      <c r="B16" s="46"/>
      <c r="C16" s="46"/>
      <c r="D16" s="27"/>
      <c r="E16" s="168"/>
      <c r="F16" s="169"/>
      <c r="G16" s="168"/>
      <c r="H16" s="169"/>
      <c r="I16" s="168"/>
      <c r="J16" s="169"/>
      <c r="K16" s="168"/>
      <c r="L16" s="169"/>
      <c r="M16" s="168"/>
      <c r="N16" s="169"/>
      <c r="O16" s="168"/>
      <c r="P16" s="169"/>
      <c r="Q16" s="164"/>
      <c r="R16" s="165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104"/>
      <c r="B17" s="27"/>
      <c r="C17" s="27"/>
      <c r="D17" s="27"/>
      <c r="E17" s="168"/>
      <c r="F17" s="169"/>
      <c r="G17" s="168"/>
      <c r="H17" s="169"/>
      <c r="I17" s="168"/>
      <c r="J17" s="169"/>
      <c r="K17" s="168"/>
      <c r="L17" s="169"/>
      <c r="M17" s="168"/>
      <c r="N17" s="169"/>
      <c r="O17" s="168"/>
      <c r="P17" s="169"/>
      <c r="Q17" s="164"/>
      <c r="R17" s="165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168"/>
      <c r="F18" s="169"/>
      <c r="G18" s="168"/>
      <c r="H18" s="169"/>
      <c r="I18" s="168"/>
      <c r="J18" s="169"/>
      <c r="K18" s="168"/>
      <c r="L18" s="169"/>
      <c r="M18" s="168"/>
      <c r="N18" s="169"/>
      <c r="O18" s="164"/>
      <c r="P18" s="165"/>
      <c r="Q18" s="164"/>
      <c r="R18" s="16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68"/>
      <c r="F19" s="169"/>
      <c r="G19" s="168"/>
      <c r="H19" s="169"/>
      <c r="I19" s="168"/>
      <c r="J19" s="169"/>
      <c r="K19" s="168"/>
      <c r="L19" s="169"/>
      <c r="M19" s="168"/>
      <c r="N19" s="169"/>
      <c r="O19" s="164"/>
      <c r="P19" s="165"/>
      <c r="Q19" s="164"/>
      <c r="R19" s="16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0">
        <f>SUM(E4:E19)</f>
        <v>8</v>
      </c>
      <c r="F20" s="171"/>
      <c r="G20" s="170">
        <f>SUM(G4:G19)</f>
        <v>9</v>
      </c>
      <c r="H20" s="171"/>
      <c r="I20" s="170">
        <f>SUM(I4:I19)</f>
        <v>9</v>
      </c>
      <c r="J20" s="171"/>
      <c r="K20" s="170">
        <f>SUM(K4:K19)</f>
        <v>6</v>
      </c>
      <c r="L20" s="171"/>
      <c r="M20" s="170">
        <f>SUM(M4:M19)</f>
        <v>8</v>
      </c>
      <c r="N20" s="171"/>
      <c r="O20" s="170">
        <f>SUM(O4:O19)</f>
        <v>0</v>
      </c>
      <c r="P20" s="171"/>
      <c r="Q20" s="170">
        <f>SUM(Q4:Q19)</f>
        <v>0</v>
      </c>
      <c r="R20" s="17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-2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6</v>
      </c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topLeftCell="A7" zoomScale="90" zoomScaleNormal="90" workbookViewId="0">
      <selection activeCell="K24" sqref="K24:L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19.06.2016</v>
      </c>
      <c r="B2" s="19"/>
      <c r="C2" s="19"/>
      <c r="D2" s="19"/>
      <c r="E2" s="172" t="s">
        <v>15</v>
      </c>
      <c r="F2" s="172"/>
      <c r="G2" s="172" t="s">
        <v>16</v>
      </c>
      <c r="H2" s="172"/>
      <c r="I2" s="172" t="s">
        <v>17</v>
      </c>
      <c r="J2" s="172"/>
      <c r="K2" s="172" t="s">
        <v>18</v>
      </c>
      <c r="L2" s="172"/>
      <c r="M2" s="172" t="s">
        <v>19</v>
      </c>
      <c r="N2" s="172"/>
      <c r="O2" s="172" t="s">
        <v>20</v>
      </c>
      <c r="P2" s="172"/>
      <c r="Q2" s="172" t="s">
        <v>21</v>
      </c>
      <c r="R2" s="17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44">
        <v>6538</v>
      </c>
      <c r="B4" s="163" t="s">
        <v>103</v>
      </c>
      <c r="C4" s="144">
        <v>6</v>
      </c>
      <c r="D4" s="38" t="s">
        <v>64</v>
      </c>
      <c r="E4" s="174"/>
      <c r="F4" s="174"/>
      <c r="G4" s="174"/>
      <c r="H4" s="174"/>
      <c r="I4" s="174"/>
      <c r="J4" s="174"/>
      <c r="K4" s="174">
        <v>6</v>
      </c>
      <c r="L4" s="174"/>
      <c r="M4" s="174">
        <v>8</v>
      </c>
      <c r="N4" s="174"/>
      <c r="O4" s="168"/>
      <c r="P4" s="169"/>
      <c r="Q4" s="164"/>
      <c r="R4" s="165"/>
      <c r="S4" s="25">
        <f>E4+G4+I4+K4+M4+O4+Q4</f>
        <v>14</v>
      </c>
      <c r="T4" s="25">
        <f t="shared" ref="T4:T23" si="0">SUM(S4-U4-V4)</f>
        <v>14</v>
      </c>
      <c r="U4" s="28"/>
      <c r="V4" s="28"/>
    </row>
    <row r="5" spans="1:22" x14ac:dyDescent="0.25">
      <c r="A5" s="136">
        <v>6519</v>
      </c>
      <c r="B5" s="163" t="s">
        <v>106</v>
      </c>
      <c r="C5" s="136" t="s">
        <v>78</v>
      </c>
      <c r="D5" s="38" t="s">
        <v>69</v>
      </c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68"/>
      <c r="P5" s="169"/>
      <c r="Q5" s="164"/>
      <c r="R5" s="165"/>
      <c r="S5" s="25">
        <f t="shared" ref="S5:S26" si="1">E5+G5+I5+K5+M5+O5+Q5</f>
        <v>0</v>
      </c>
      <c r="T5" s="25">
        <f t="shared" si="0"/>
        <v>0</v>
      </c>
      <c r="U5" s="28"/>
      <c r="V5" s="28"/>
    </row>
    <row r="6" spans="1:22" x14ac:dyDescent="0.25">
      <c r="A6" s="148">
        <v>6519</v>
      </c>
      <c r="B6" s="163" t="s">
        <v>106</v>
      </c>
      <c r="C6" s="148" t="s">
        <v>80</v>
      </c>
      <c r="D6" s="38" t="s">
        <v>69</v>
      </c>
      <c r="E6" s="168"/>
      <c r="F6" s="169"/>
      <c r="G6" s="168"/>
      <c r="H6" s="169"/>
      <c r="I6" s="168"/>
      <c r="J6" s="169"/>
      <c r="K6" s="168"/>
      <c r="L6" s="169"/>
      <c r="M6" s="168"/>
      <c r="N6" s="169"/>
      <c r="O6" s="168"/>
      <c r="P6" s="169"/>
      <c r="Q6" s="164"/>
      <c r="R6" s="16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48">
        <v>6519</v>
      </c>
      <c r="B7" s="163" t="s">
        <v>106</v>
      </c>
      <c r="C7" s="148" t="s">
        <v>79</v>
      </c>
      <c r="D7" s="38" t="s">
        <v>69</v>
      </c>
      <c r="E7" s="174"/>
      <c r="F7" s="174"/>
      <c r="G7" s="168"/>
      <c r="H7" s="169"/>
      <c r="I7" s="168"/>
      <c r="J7" s="169"/>
      <c r="K7" s="168"/>
      <c r="L7" s="169"/>
      <c r="M7" s="168"/>
      <c r="N7" s="169"/>
      <c r="O7" s="168"/>
      <c r="P7" s="169"/>
      <c r="Q7" s="164"/>
      <c r="R7" s="16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53">
        <v>6519</v>
      </c>
      <c r="B8" s="163" t="s">
        <v>106</v>
      </c>
      <c r="C8" s="153" t="s">
        <v>76</v>
      </c>
      <c r="D8" s="38" t="s">
        <v>69</v>
      </c>
      <c r="E8" s="168">
        <v>6</v>
      </c>
      <c r="F8" s="169"/>
      <c r="G8" s="168"/>
      <c r="H8" s="169"/>
      <c r="I8" s="168"/>
      <c r="J8" s="169"/>
      <c r="K8" s="168"/>
      <c r="L8" s="169"/>
      <c r="M8" s="168"/>
      <c r="N8" s="169"/>
      <c r="O8" s="168"/>
      <c r="P8" s="169"/>
      <c r="Q8" s="164"/>
      <c r="R8" s="165"/>
      <c r="S8" s="25">
        <f t="shared" si="1"/>
        <v>6</v>
      </c>
      <c r="T8" s="25">
        <f t="shared" si="0"/>
        <v>6</v>
      </c>
      <c r="U8" s="28"/>
      <c r="V8" s="28"/>
    </row>
    <row r="9" spans="1:22" x14ac:dyDescent="0.25">
      <c r="A9" s="155">
        <v>6519</v>
      </c>
      <c r="B9" s="163" t="s">
        <v>106</v>
      </c>
      <c r="C9" s="155" t="s">
        <v>90</v>
      </c>
      <c r="D9" s="38" t="s">
        <v>69</v>
      </c>
      <c r="E9" s="168">
        <v>2</v>
      </c>
      <c r="F9" s="169"/>
      <c r="G9" s="168"/>
      <c r="H9" s="169"/>
      <c r="I9" s="168"/>
      <c r="J9" s="169"/>
      <c r="K9" s="168"/>
      <c r="L9" s="169"/>
      <c r="M9" s="168"/>
      <c r="N9" s="169"/>
      <c r="O9" s="168"/>
      <c r="P9" s="169"/>
      <c r="Q9" s="164"/>
      <c r="R9" s="165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156">
        <v>6519</v>
      </c>
      <c r="B10" s="163" t="s">
        <v>106</v>
      </c>
      <c r="C10" s="47">
        <v>139</v>
      </c>
      <c r="D10" s="38" t="s">
        <v>61</v>
      </c>
      <c r="E10" s="168"/>
      <c r="F10" s="169"/>
      <c r="G10" s="168">
        <v>2</v>
      </c>
      <c r="H10" s="169"/>
      <c r="I10" s="168"/>
      <c r="J10" s="169"/>
      <c r="K10" s="168"/>
      <c r="L10" s="169"/>
      <c r="M10" s="168"/>
      <c r="N10" s="169"/>
      <c r="O10" s="168"/>
      <c r="P10" s="169"/>
      <c r="Q10" s="164"/>
      <c r="R10" s="165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156">
        <v>6519</v>
      </c>
      <c r="B11" s="163" t="s">
        <v>106</v>
      </c>
      <c r="C11" s="123">
        <v>140</v>
      </c>
      <c r="D11" s="38" t="s">
        <v>61</v>
      </c>
      <c r="E11" s="168"/>
      <c r="F11" s="169"/>
      <c r="G11" s="174">
        <v>2</v>
      </c>
      <c r="H11" s="174"/>
      <c r="I11" s="168"/>
      <c r="J11" s="169"/>
      <c r="K11" s="168"/>
      <c r="L11" s="169"/>
      <c r="M11" s="168"/>
      <c r="N11" s="169"/>
      <c r="O11" s="168"/>
      <c r="P11" s="169"/>
      <c r="Q11" s="164"/>
      <c r="R11" s="165"/>
      <c r="S11" s="25">
        <f t="shared" si="1"/>
        <v>2</v>
      </c>
      <c r="T11" s="25">
        <f t="shared" si="0"/>
        <v>2</v>
      </c>
      <c r="U11" s="28"/>
      <c r="V11" s="28"/>
    </row>
    <row r="12" spans="1:22" x14ac:dyDescent="0.25">
      <c r="A12" s="156">
        <v>6519</v>
      </c>
      <c r="B12" s="163" t="s">
        <v>106</v>
      </c>
      <c r="C12" s="107">
        <v>141</v>
      </c>
      <c r="D12" s="38" t="s">
        <v>61</v>
      </c>
      <c r="E12" s="168"/>
      <c r="F12" s="169"/>
      <c r="G12" s="174">
        <v>2</v>
      </c>
      <c r="H12" s="174"/>
      <c r="I12" s="168"/>
      <c r="J12" s="169"/>
      <c r="K12" s="168"/>
      <c r="L12" s="169"/>
      <c r="M12" s="168"/>
      <c r="N12" s="169"/>
      <c r="O12" s="168"/>
      <c r="P12" s="169"/>
      <c r="Q12" s="164"/>
      <c r="R12" s="165"/>
      <c r="S12" s="25">
        <f t="shared" si="1"/>
        <v>2</v>
      </c>
      <c r="T12" s="25">
        <f t="shared" si="0"/>
        <v>2</v>
      </c>
      <c r="U12" s="28"/>
      <c r="V12" s="28"/>
    </row>
    <row r="13" spans="1:22" x14ac:dyDescent="0.25">
      <c r="A13" s="156">
        <v>6602</v>
      </c>
      <c r="B13" s="156" t="s">
        <v>110</v>
      </c>
      <c r="C13" s="47">
        <v>1</v>
      </c>
      <c r="D13" s="38" t="s">
        <v>92</v>
      </c>
      <c r="E13" s="168"/>
      <c r="F13" s="169"/>
      <c r="G13" s="168">
        <v>3</v>
      </c>
      <c r="H13" s="169"/>
      <c r="I13" s="168">
        <v>8</v>
      </c>
      <c r="J13" s="169"/>
      <c r="K13" s="168"/>
      <c r="L13" s="169"/>
      <c r="M13" s="168"/>
      <c r="N13" s="169"/>
      <c r="O13" s="168"/>
      <c r="P13" s="169"/>
      <c r="Q13" s="164"/>
      <c r="R13" s="165"/>
      <c r="S13" s="25">
        <f>E13+G13+I13+K13+M13+O13+Q13</f>
        <v>11</v>
      </c>
      <c r="T13" s="25">
        <f>SUM(S13-U13-V13)</f>
        <v>11</v>
      </c>
      <c r="U13" s="28"/>
      <c r="V13" s="28"/>
    </row>
    <row r="14" spans="1:22" x14ac:dyDescent="0.25">
      <c r="A14" s="107"/>
      <c r="B14" s="48"/>
      <c r="C14" s="107"/>
      <c r="D14" s="38"/>
      <c r="E14" s="168"/>
      <c r="F14" s="169"/>
      <c r="G14" s="168"/>
      <c r="H14" s="169"/>
      <c r="I14" s="168"/>
      <c r="J14" s="169"/>
      <c r="K14" s="168"/>
      <c r="L14" s="169"/>
      <c r="M14" s="168"/>
      <c r="N14" s="169"/>
      <c r="O14" s="168"/>
      <c r="P14" s="169"/>
      <c r="Q14" s="164"/>
      <c r="R14" s="16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08"/>
      <c r="B15" s="48"/>
      <c r="C15" s="108"/>
      <c r="D15" s="38"/>
      <c r="E15" s="168"/>
      <c r="F15" s="169"/>
      <c r="G15" s="168"/>
      <c r="H15" s="169"/>
      <c r="I15" s="168"/>
      <c r="J15" s="169"/>
      <c r="K15" s="168"/>
      <c r="L15" s="169"/>
      <c r="M15" s="168"/>
      <c r="N15" s="169"/>
      <c r="O15" s="168"/>
      <c r="P15" s="169"/>
      <c r="Q15" s="164"/>
      <c r="R15" s="16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08"/>
      <c r="B16" s="48"/>
      <c r="C16" s="108"/>
      <c r="D16" s="38"/>
      <c r="E16" s="168"/>
      <c r="F16" s="169"/>
      <c r="G16" s="174"/>
      <c r="H16" s="174"/>
      <c r="I16" s="168"/>
      <c r="J16" s="169"/>
      <c r="K16" s="168"/>
      <c r="L16" s="169"/>
      <c r="M16" s="168"/>
      <c r="N16" s="169"/>
      <c r="O16" s="168"/>
      <c r="P16" s="169"/>
      <c r="Q16" s="164"/>
      <c r="R16" s="165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65"/>
      <c r="B17" s="46"/>
      <c r="C17" s="46"/>
      <c r="D17" s="27"/>
      <c r="E17" s="168"/>
      <c r="F17" s="169"/>
      <c r="G17" s="174"/>
      <c r="H17" s="174"/>
      <c r="I17" s="168"/>
      <c r="J17" s="169"/>
      <c r="K17" s="168"/>
      <c r="L17" s="169"/>
      <c r="M17" s="168"/>
      <c r="N17" s="169"/>
      <c r="O17" s="168"/>
      <c r="P17" s="169"/>
      <c r="Q17" s="164"/>
      <c r="R17" s="165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87"/>
      <c r="B18" s="46"/>
      <c r="C18" s="46"/>
      <c r="D18" s="27"/>
      <c r="E18" s="168"/>
      <c r="F18" s="169"/>
      <c r="G18" s="174"/>
      <c r="H18" s="174"/>
      <c r="I18" s="168"/>
      <c r="J18" s="169"/>
      <c r="K18" s="168"/>
      <c r="L18" s="169"/>
      <c r="M18" s="168"/>
      <c r="N18" s="169"/>
      <c r="O18" s="168"/>
      <c r="P18" s="169"/>
      <c r="Q18" s="164"/>
      <c r="R18" s="165"/>
      <c r="S18" s="25">
        <f t="shared" ref="S18:S19" si="4">E18+G18+I18+K18+M18+O18+Q18</f>
        <v>0</v>
      </c>
      <c r="T18" s="25">
        <f t="shared" ref="T18:T19" si="5">SUM(S18-U18-V18)</f>
        <v>0</v>
      </c>
      <c r="U18" s="28"/>
      <c r="V18" s="28"/>
    </row>
    <row r="19" spans="1:22" ht="15" customHeight="1" x14ac:dyDescent="0.25">
      <c r="A19" s="46"/>
      <c r="B19" s="46"/>
      <c r="C19" s="46"/>
      <c r="D19" s="27"/>
      <c r="E19" s="168"/>
      <c r="F19" s="169"/>
      <c r="G19" s="174"/>
      <c r="H19" s="174"/>
      <c r="I19" s="168"/>
      <c r="J19" s="169"/>
      <c r="K19" s="168"/>
      <c r="L19" s="169"/>
      <c r="M19" s="168"/>
      <c r="N19" s="169"/>
      <c r="O19" s="168"/>
      <c r="P19" s="169"/>
      <c r="Q19" s="164"/>
      <c r="R19" s="165"/>
      <c r="S19" s="25">
        <f t="shared" si="4"/>
        <v>0</v>
      </c>
      <c r="T19" s="25">
        <f t="shared" si="5"/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168"/>
      <c r="F20" s="169"/>
      <c r="G20" s="174"/>
      <c r="H20" s="174"/>
      <c r="I20" s="168"/>
      <c r="J20" s="169"/>
      <c r="K20" s="168"/>
      <c r="L20" s="169"/>
      <c r="M20" s="168"/>
      <c r="N20" s="169"/>
      <c r="O20" s="168"/>
      <c r="P20" s="169"/>
      <c r="Q20" s="164"/>
      <c r="R20" s="165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168"/>
      <c r="F21" s="169"/>
      <c r="G21" s="174"/>
      <c r="H21" s="174"/>
      <c r="I21" s="168"/>
      <c r="J21" s="169"/>
      <c r="K21" s="168"/>
      <c r="L21" s="169"/>
      <c r="M21" s="168"/>
      <c r="N21" s="169"/>
      <c r="O21" s="168"/>
      <c r="P21" s="169"/>
      <c r="Q21" s="164"/>
      <c r="R21" s="165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168"/>
      <c r="F22" s="169"/>
      <c r="G22" s="174"/>
      <c r="H22" s="174"/>
      <c r="I22" s="168"/>
      <c r="J22" s="169"/>
      <c r="K22" s="168"/>
      <c r="L22" s="169"/>
      <c r="M22" s="168"/>
      <c r="N22" s="169"/>
      <c r="O22" s="168"/>
      <c r="P22" s="169"/>
      <c r="Q22" s="164"/>
      <c r="R22" s="165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57">
        <v>3600</v>
      </c>
      <c r="B23" s="157" t="s">
        <v>105</v>
      </c>
      <c r="C23" s="157"/>
      <c r="D23" s="27" t="s">
        <v>96</v>
      </c>
      <c r="E23" s="168"/>
      <c r="F23" s="169"/>
      <c r="G23" s="168"/>
      <c r="H23" s="169"/>
      <c r="I23" s="168">
        <v>1</v>
      </c>
      <c r="J23" s="169"/>
      <c r="K23" s="168">
        <f>SUM(K6:K22)</f>
        <v>0</v>
      </c>
      <c r="L23" s="169"/>
      <c r="M23" s="168"/>
      <c r="N23" s="169"/>
      <c r="O23" s="168"/>
      <c r="P23" s="169"/>
      <c r="Q23" s="164"/>
      <c r="R23" s="165"/>
      <c r="S23" s="25">
        <f t="shared" si="1"/>
        <v>1</v>
      </c>
      <c r="T23" s="25">
        <f t="shared" si="0"/>
        <v>1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68"/>
      <c r="F24" s="169"/>
      <c r="G24" s="168"/>
      <c r="H24" s="169"/>
      <c r="I24" s="168"/>
      <c r="J24" s="169"/>
      <c r="K24" s="168"/>
      <c r="L24" s="169"/>
      <c r="M24" s="168"/>
      <c r="N24" s="169"/>
      <c r="O24" s="164"/>
      <c r="P24" s="165"/>
      <c r="Q24" s="164"/>
      <c r="R24" s="165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68"/>
      <c r="F25" s="169"/>
      <c r="G25" s="168"/>
      <c r="H25" s="169"/>
      <c r="I25" s="168"/>
      <c r="J25" s="169"/>
      <c r="K25" s="168"/>
      <c r="L25" s="169"/>
      <c r="M25" s="168"/>
      <c r="N25" s="169"/>
      <c r="O25" s="164"/>
      <c r="P25" s="165"/>
      <c r="Q25" s="164"/>
      <c r="R25" s="165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70">
        <f>SUM(E4:E25)</f>
        <v>8</v>
      </c>
      <c r="F26" s="171"/>
      <c r="G26" s="170">
        <f>SUM(G4:G25)</f>
        <v>9</v>
      </c>
      <c r="H26" s="171"/>
      <c r="I26" s="170">
        <f>SUM(I4:I25)</f>
        <v>9</v>
      </c>
      <c r="J26" s="171"/>
      <c r="K26" s="170">
        <f>SUM(K4:K25)</f>
        <v>6</v>
      </c>
      <c r="L26" s="171"/>
      <c r="M26" s="170">
        <f>SUM(M4:M25)</f>
        <v>8</v>
      </c>
      <c r="N26" s="171"/>
      <c r="O26" s="170">
        <f>SUM(O4:O25)</f>
        <v>0</v>
      </c>
      <c r="P26" s="171"/>
      <c r="Q26" s="170">
        <f>SUM(Q4:Q25)</f>
        <v>0</v>
      </c>
      <c r="R26" s="171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1</v>
      </c>
      <c r="I28" s="32"/>
      <c r="J28" s="32">
        <f>SUM(I26)-J27</f>
        <v>1</v>
      </c>
      <c r="K28" s="32"/>
      <c r="L28" s="32">
        <f>SUM(K26)-L27</f>
        <v>-2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1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19.06.2016</v>
      </c>
      <c r="B2" s="19"/>
      <c r="C2" s="19"/>
      <c r="D2" s="19"/>
      <c r="E2" s="172" t="s">
        <v>15</v>
      </c>
      <c r="F2" s="172"/>
      <c r="G2" s="172" t="s">
        <v>16</v>
      </c>
      <c r="H2" s="172"/>
      <c r="I2" s="172" t="s">
        <v>17</v>
      </c>
      <c r="J2" s="172"/>
      <c r="K2" s="172" t="s">
        <v>18</v>
      </c>
      <c r="L2" s="172"/>
      <c r="M2" s="172" t="s">
        <v>19</v>
      </c>
      <c r="N2" s="172"/>
      <c r="O2" s="172" t="s">
        <v>20</v>
      </c>
      <c r="P2" s="172"/>
      <c r="Q2" s="172" t="s">
        <v>21</v>
      </c>
      <c r="R2" s="17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13</v>
      </c>
      <c r="M3" s="64">
        <v>8</v>
      </c>
      <c r="N3" s="64">
        <v>16</v>
      </c>
      <c r="O3" s="64"/>
      <c r="P3" s="51"/>
      <c r="Q3" s="52"/>
      <c r="R3" s="52"/>
      <c r="S3" s="25"/>
      <c r="T3" s="25"/>
      <c r="U3" s="26"/>
      <c r="V3" s="26"/>
    </row>
    <row r="4" spans="1:22" x14ac:dyDescent="0.25">
      <c r="A4" s="136">
        <v>6519</v>
      </c>
      <c r="B4" s="163" t="s">
        <v>106</v>
      </c>
      <c r="C4" s="136" t="s">
        <v>78</v>
      </c>
      <c r="D4" s="38" t="s">
        <v>69</v>
      </c>
      <c r="E4" s="168">
        <v>2</v>
      </c>
      <c r="F4" s="169"/>
      <c r="G4" s="168"/>
      <c r="H4" s="169"/>
      <c r="I4" s="168"/>
      <c r="J4" s="169"/>
      <c r="K4" s="168"/>
      <c r="L4" s="169"/>
      <c r="M4" s="168"/>
      <c r="N4" s="169"/>
      <c r="O4" s="168"/>
      <c r="P4" s="169"/>
      <c r="Q4" s="164"/>
      <c r="R4" s="165"/>
      <c r="S4" s="25">
        <f t="shared" ref="S4" si="0">E4+G4+I4+K4+M4+O4+Q4</f>
        <v>2</v>
      </c>
      <c r="T4" s="25">
        <f t="shared" ref="T4" si="1">SUM(S4-U4-V4)</f>
        <v>2</v>
      </c>
      <c r="U4" s="28"/>
      <c r="V4" s="28"/>
    </row>
    <row r="5" spans="1:22" x14ac:dyDescent="0.25">
      <c r="A5" s="155">
        <v>6519</v>
      </c>
      <c r="B5" s="163" t="s">
        <v>106</v>
      </c>
      <c r="C5" s="155" t="s">
        <v>76</v>
      </c>
      <c r="D5" s="38" t="s">
        <v>69</v>
      </c>
      <c r="E5" s="174">
        <v>6</v>
      </c>
      <c r="F5" s="174"/>
      <c r="G5" s="174">
        <v>9</v>
      </c>
      <c r="H5" s="174"/>
      <c r="I5" s="174">
        <v>9</v>
      </c>
      <c r="J5" s="174"/>
      <c r="K5" s="174">
        <v>5.5</v>
      </c>
      <c r="L5" s="174"/>
      <c r="M5" s="174">
        <v>6</v>
      </c>
      <c r="N5" s="174"/>
      <c r="O5" s="168"/>
      <c r="P5" s="169"/>
      <c r="Q5" s="164"/>
      <c r="R5" s="165"/>
      <c r="S5" s="25">
        <f t="shared" ref="S5:S23" si="2">E5+G5+I5+K5+M5+O5+Q5</f>
        <v>35.5</v>
      </c>
      <c r="T5" s="25">
        <f t="shared" ref="T5:T20" si="3">SUM(S5-U5-V5)</f>
        <v>35.5</v>
      </c>
      <c r="U5" s="28"/>
      <c r="V5" s="28"/>
    </row>
    <row r="6" spans="1:22" x14ac:dyDescent="0.25">
      <c r="A6" s="158">
        <v>6607</v>
      </c>
      <c r="B6" s="163" t="s">
        <v>104</v>
      </c>
      <c r="C6" s="160" t="s">
        <v>99</v>
      </c>
      <c r="D6" s="38" t="s">
        <v>100</v>
      </c>
      <c r="E6" s="174"/>
      <c r="F6" s="174"/>
      <c r="G6" s="174"/>
      <c r="H6" s="174"/>
      <c r="I6" s="174"/>
      <c r="J6" s="174"/>
      <c r="K6" s="174">
        <v>0.5</v>
      </c>
      <c r="L6" s="174"/>
      <c r="M6" s="168"/>
      <c r="N6" s="169"/>
      <c r="O6" s="168"/>
      <c r="P6" s="169"/>
      <c r="Q6" s="164"/>
      <c r="R6" s="165"/>
      <c r="S6" s="25">
        <f t="shared" si="2"/>
        <v>0.5</v>
      </c>
      <c r="T6" s="25">
        <f t="shared" si="3"/>
        <v>0.5</v>
      </c>
      <c r="U6" s="28"/>
      <c r="V6" s="28"/>
    </row>
    <row r="7" spans="1:22" x14ac:dyDescent="0.25">
      <c r="A7" s="152"/>
      <c r="B7" s="48"/>
      <c r="C7" s="125"/>
      <c r="D7" s="38"/>
      <c r="E7" s="174"/>
      <c r="F7" s="174"/>
      <c r="G7" s="174"/>
      <c r="H7" s="174"/>
      <c r="I7" s="174"/>
      <c r="J7" s="174"/>
      <c r="K7" s="174"/>
      <c r="L7" s="174"/>
      <c r="M7" s="168"/>
      <c r="N7" s="169"/>
      <c r="O7" s="168"/>
      <c r="P7" s="169"/>
      <c r="Q7" s="164"/>
      <c r="R7" s="165"/>
      <c r="S7" s="25">
        <f t="shared" si="2"/>
        <v>0</v>
      </c>
      <c r="T7" s="25">
        <f t="shared" si="3"/>
        <v>0</v>
      </c>
      <c r="U7" s="28"/>
      <c r="V7" s="28"/>
    </row>
    <row r="8" spans="1:22" x14ac:dyDescent="0.25">
      <c r="A8" s="153"/>
      <c r="B8" s="48"/>
      <c r="C8" s="153"/>
      <c r="D8" s="38"/>
      <c r="E8" s="174"/>
      <c r="F8" s="174"/>
      <c r="G8" s="174"/>
      <c r="H8" s="174"/>
      <c r="I8" s="174"/>
      <c r="J8" s="174"/>
      <c r="K8" s="174"/>
      <c r="L8" s="174"/>
      <c r="M8" s="168"/>
      <c r="N8" s="169"/>
      <c r="O8" s="168"/>
      <c r="P8" s="169"/>
      <c r="Q8" s="164"/>
      <c r="R8" s="165"/>
      <c r="S8" s="25">
        <f t="shared" si="2"/>
        <v>0</v>
      </c>
      <c r="T8" s="25">
        <f t="shared" si="3"/>
        <v>0</v>
      </c>
      <c r="U8" s="28"/>
      <c r="V8" s="28"/>
    </row>
    <row r="9" spans="1:22" x14ac:dyDescent="0.25">
      <c r="A9" s="153"/>
      <c r="B9" s="48"/>
      <c r="C9" s="153"/>
      <c r="D9" s="38"/>
      <c r="E9" s="168"/>
      <c r="F9" s="169"/>
      <c r="G9" s="168"/>
      <c r="H9" s="169"/>
      <c r="I9" s="168"/>
      <c r="J9" s="169"/>
      <c r="K9" s="168"/>
      <c r="L9" s="169"/>
      <c r="M9" s="168"/>
      <c r="N9" s="169"/>
      <c r="O9" s="168"/>
      <c r="P9" s="169"/>
      <c r="Q9" s="164"/>
      <c r="R9" s="165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153"/>
      <c r="B10" s="48"/>
      <c r="C10" s="153"/>
      <c r="D10" s="38"/>
      <c r="E10" s="168"/>
      <c r="F10" s="169"/>
      <c r="G10" s="168"/>
      <c r="H10" s="169"/>
      <c r="I10" s="168"/>
      <c r="J10" s="169"/>
      <c r="K10" s="168"/>
      <c r="L10" s="169"/>
      <c r="M10" s="168"/>
      <c r="N10" s="169"/>
      <c r="O10" s="168"/>
      <c r="P10" s="169"/>
      <c r="Q10" s="164"/>
      <c r="R10" s="165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6"/>
      <c r="B11" s="46"/>
      <c r="C11" s="46"/>
      <c r="D11" s="27"/>
      <c r="E11" s="168"/>
      <c r="F11" s="169"/>
      <c r="G11" s="168"/>
      <c r="H11" s="169"/>
      <c r="I11" s="168"/>
      <c r="J11" s="169"/>
      <c r="K11" s="168"/>
      <c r="L11" s="169"/>
      <c r="M11" s="168"/>
      <c r="N11" s="169"/>
      <c r="O11" s="168"/>
      <c r="P11" s="169"/>
      <c r="Q11" s="164"/>
      <c r="R11" s="165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6"/>
      <c r="B12" s="48"/>
      <c r="C12" s="46"/>
      <c r="D12" s="38"/>
      <c r="E12" s="168"/>
      <c r="F12" s="169"/>
      <c r="G12" s="168"/>
      <c r="H12" s="169"/>
      <c r="I12" s="168"/>
      <c r="J12" s="169"/>
      <c r="K12" s="168"/>
      <c r="L12" s="169"/>
      <c r="M12" s="168"/>
      <c r="N12" s="169"/>
      <c r="O12" s="168"/>
      <c r="P12" s="169"/>
      <c r="Q12" s="164"/>
      <c r="R12" s="165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8"/>
      <c r="C13" s="46"/>
      <c r="D13" s="38"/>
      <c r="E13" s="168"/>
      <c r="F13" s="169"/>
      <c r="G13" s="168"/>
      <c r="H13" s="169"/>
      <c r="I13" s="168"/>
      <c r="J13" s="169"/>
      <c r="K13" s="168"/>
      <c r="L13" s="169"/>
      <c r="M13" s="168"/>
      <c r="N13" s="169"/>
      <c r="O13" s="168"/>
      <c r="P13" s="169"/>
      <c r="Q13" s="164"/>
      <c r="R13" s="165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6"/>
      <c r="B14" s="46"/>
      <c r="C14" s="46"/>
      <c r="D14" s="27"/>
      <c r="E14" s="168"/>
      <c r="F14" s="169"/>
      <c r="G14" s="168"/>
      <c r="H14" s="169"/>
      <c r="I14" s="168"/>
      <c r="J14" s="169"/>
      <c r="K14" s="168"/>
      <c r="L14" s="169"/>
      <c r="M14" s="168"/>
      <c r="N14" s="169"/>
      <c r="O14" s="168"/>
      <c r="P14" s="169"/>
      <c r="Q14" s="164"/>
      <c r="R14" s="16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88"/>
      <c r="B15" s="88"/>
      <c r="C15" s="88"/>
      <c r="D15" s="27"/>
      <c r="E15" s="168"/>
      <c r="F15" s="169"/>
      <c r="G15" s="168"/>
      <c r="H15" s="169"/>
      <c r="I15" s="168"/>
      <c r="J15" s="169"/>
      <c r="K15" s="168"/>
      <c r="L15" s="169"/>
      <c r="M15" s="168"/>
      <c r="N15" s="169"/>
      <c r="O15" s="168"/>
      <c r="P15" s="169"/>
      <c r="Q15" s="164"/>
      <c r="R15" s="16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6"/>
      <c r="B16" s="48"/>
      <c r="C16" s="46"/>
      <c r="D16" s="38"/>
      <c r="E16" s="168"/>
      <c r="F16" s="169"/>
      <c r="G16" s="168"/>
      <c r="H16" s="169"/>
      <c r="I16" s="168"/>
      <c r="J16" s="169"/>
      <c r="K16" s="168"/>
      <c r="L16" s="169"/>
      <c r="M16" s="168"/>
      <c r="N16" s="169"/>
      <c r="O16" s="168"/>
      <c r="P16" s="169"/>
      <c r="Q16" s="164"/>
      <c r="R16" s="165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84"/>
      <c r="B17" s="84"/>
      <c r="C17" s="84"/>
      <c r="D17" s="23"/>
      <c r="E17" s="168"/>
      <c r="F17" s="169"/>
      <c r="G17" s="168"/>
      <c r="H17" s="169"/>
      <c r="I17" s="168"/>
      <c r="J17" s="169"/>
      <c r="K17" s="168"/>
      <c r="L17" s="169"/>
      <c r="M17" s="168"/>
      <c r="N17" s="169"/>
      <c r="O17" s="168"/>
      <c r="P17" s="169"/>
      <c r="Q17" s="164"/>
      <c r="R17" s="16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26"/>
      <c r="B18" s="126"/>
      <c r="C18" s="126"/>
      <c r="D18" s="27"/>
      <c r="E18" s="168"/>
      <c r="F18" s="169"/>
      <c r="G18" s="168"/>
      <c r="H18" s="169"/>
      <c r="I18" s="168"/>
      <c r="J18" s="169"/>
      <c r="K18" s="168"/>
      <c r="L18" s="169"/>
      <c r="M18" s="168"/>
      <c r="N18" s="169"/>
      <c r="O18" s="168"/>
      <c r="P18" s="169"/>
      <c r="Q18" s="164"/>
      <c r="R18" s="165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21"/>
      <c r="B19" s="121"/>
      <c r="C19" s="121"/>
      <c r="D19" s="38"/>
      <c r="E19" s="168"/>
      <c r="F19" s="169"/>
      <c r="G19" s="174"/>
      <c r="H19" s="174"/>
      <c r="I19" s="168"/>
      <c r="J19" s="169"/>
      <c r="K19" s="168"/>
      <c r="L19" s="169"/>
      <c r="M19" s="168"/>
      <c r="N19" s="169"/>
      <c r="O19" s="168"/>
      <c r="P19" s="169"/>
      <c r="Q19" s="164"/>
      <c r="R19" s="165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03">
        <v>3600</v>
      </c>
      <c r="B20" s="103" t="s">
        <v>105</v>
      </c>
      <c r="C20" s="103"/>
      <c r="D20" s="27" t="s">
        <v>82</v>
      </c>
      <c r="E20" s="168"/>
      <c r="F20" s="169"/>
      <c r="G20" s="168"/>
      <c r="H20" s="169"/>
      <c r="I20" s="168"/>
      <c r="J20" s="169"/>
      <c r="K20" s="168"/>
      <c r="L20" s="169"/>
      <c r="M20" s="168">
        <v>1.5</v>
      </c>
      <c r="N20" s="169"/>
      <c r="O20" s="168"/>
      <c r="P20" s="169"/>
      <c r="Q20" s="164"/>
      <c r="R20" s="165"/>
      <c r="S20" s="25">
        <f t="shared" si="2"/>
        <v>1.5</v>
      </c>
      <c r="T20" s="25">
        <f t="shared" si="3"/>
        <v>1.5</v>
      </c>
      <c r="U20" s="28"/>
      <c r="V20" s="28"/>
    </row>
    <row r="21" spans="1:22" x14ac:dyDescent="0.25">
      <c r="A21" s="23" t="s">
        <v>37</v>
      </c>
      <c r="B21" s="23"/>
      <c r="C21" s="23"/>
      <c r="D21" s="23"/>
      <c r="E21" s="168"/>
      <c r="F21" s="169"/>
      <c r="G21" s="168"/>
      <c r="H21" s="169"/>
      <c r="I21" s="168"/>
      <c r="J21" s="169"/>
      <c r="K21" s="168"/>
      <c r="L21" s="169"/>
      <c r="M21" s="168"/>
      <c r="N21" s="169"/>
      <c r="O21" s="164"/>
      <c r="P21" s="165"/>
      <c r="Q21" s="164"/>
      <c r="R21" s="165"/>
      <c r="S21" s="25">
        <f t="shared" si="2"/>
        <v>0</v>
      </c>
      <c r="T21" s="25"/>
      <c r="U21" s="29"/>
      <c r="V21" s="28"/>
    </row>
    <row r="22" spans="1:22" x14ac:dyDescent="0.25">
      <c r="A22" s="23" t="s">
        <v>38</v>
      </c>
      <c r="B22" s="23"/>
      <c r="C22" s="23"/>
      <c r="D22" s="23"/>
      <c r="E22" s="168"/>
      <c r="F22" s="169"/>
      <c r="G22" s="168"/>
      <c r="H22" s="169"/>
      <c r="I22" s="168"/>
      <c r="J22" s="169"/>
      <c r="K22" s="168"/>
      <c r="L22" s="169"/>
      <c r="M22" s="168"/>
      <c r="N22" s="169"/>
      <c r="O22" s="164"/>
      <c r="P22" s="165"/>
      <c r="Q22" s="164"/>
      <c r="R22" s="165"/>
      <c r="S22" s="25">
        <f t="shared" si="2"/>
        <v>0</v>
      </c>
      <c r="T22" s="25"/>
      <c r="U22" s="29"/>
      <c r="V22" s="28"/>
    </row>
    <row r="23" spans="1:22" x14ac:dyDescent="0.25">
      <c r="A23" s="29" t="s">
        <v>6</v>
      </c>
      <c r="B23" s="29"/>
      <c r="C23" s="29"/>
      <c r="D23" s="29"/>
      <c r="E23" s="170">
        <f>SUM(E4:E22)</f>
        <v>8</v>
      </c>
      <c r="F23" s="171"/>
      <c r="G23" s="170">
        <f>SUM(G4:G22)</f>
        <v>9</v>
      </c>
      <c r="H23" s="171"/>
      <c r="I23" s="170">
        <f>SUM(I4:I22)</f>
        <v>9</v>
      </c>
      <c r="J23" s="171"/>
      <c r="K23" s="170">
        <f>SUM(K6:K22)</f>
        <v>0.5</v>
      </c>
      <c r="L23" s="171"/>
      <c r="M23" s="170">
        <f>SUM(M4:M22)</f>
        <v>7.5</v>
      </c>
      <c r="N23" s="171"/>
      <c r="O23" s="170">
        <f>SUM(O4:O22)</f>
        <v>0</v>
      </c>
      <c r="P23" s="171"/>
      <c r="Q23" s="170">
        <f>SUM(Q4:Q22)</f>
        <v>0</v>
      </c>
      <c r="R23" s="171"/>
      <c r="S23" s="25">
        <f t="shared" si="2"/>
        <v>34</v>
      </c>
      <c r="T23" s="25"/>
      <c r="U23" s="29"/>
      <c r="V23" s="28"/>
    </row>
    <row r="24" spans="1:22" x14ac:dyDescent="0.25">
      <c r="A24" s="29" t="s">
        <v>2</v>
      </c>
      <c r="B24" s="29"/>
      <c r="C24" s="29"/>
      <c r="D24" s="29"/>
      <c r="E24" s="30"/>
      <c r="F24" s="31">
        <v>8</v>
      </c>
      <c r="G24" s="30"/>
      <c r="H24" s="31">
        <v>8</v>
      </c>
      <c r="I24" s="30"/>
      <c r="J24" s="31">
        <v>8</v>
      </c>
      <c r="K24" s="74"/>
      <c r="L24" s="75">
        <v>8</v>
      </c>
      <c r="M24" s="30"/>
      <c r="N24" s="31">
        <v>8</v>
      </c>
      <c r="O24" s="30"/>
      <c r="P24" s="31"/>
      <c r="Q24" s="30"/>
      <c r="R24" s="31"/>
      <c r="S24" s="25">
        <f>SUM(E24:R24)</f>
        <v>40</v>
      </c>
      <c r="T24" s="25">
        <f>SUM(T4:T23)</f>
        <v>39.5</v>
      </c>
      <c r="U24" s="28"/>
      <c r="V24" s="28"/>
    </row>
    <row r="25" spans="1:22" x14ac:dyDescent="0.25">
      <c r="A25" s="29" t="s">
        <v>41</v>
      </c>
      <c r="B25" s="29"/>
      <c r="C25" s="29"/>
      <c r="D25" s="29"/>
      <c r="E25" s="32"/>
      <c r="F25" s="32">
        <f>SUM(E23)-F24</f>
        <v>0</v>
      </c>
      <c r="G25" s="32"/>
      <c r="H25" s="32">
        <f>SUM(G23)-H24</f>
        <v>1</v>
      </c>
      <c r="I25" s="32"/>
      <c r="J25" s="32">
        <f>SUM(I23)-J24</f>
        <v>1</v>
      </c>
      <c r="K25" s="32"/>
      <c r="L25" s="32">
        <f>SUM(K23)-L24</f>
        <v>-7.5</v>
      </c>
      <c r="M25" s="32"/>
      <c r="N25" s="32">
        <f>SUM(M23)-N24</f>
        <v>-0.5</v>
      </c>
      <c r="O25" s="32"/>
      <c r="P25" s="32">
        <f>SUM(O23)</f>
        <v>0</v>
      </c>
      <c r="Q25" s="32"/>
      <c r="R25" s="32">
        <f>SUM(Q23)</f>
        <v>0</v>
      </c>
      <c r="S25" s="28">
        <f>SUM(E25:R25)</f>
        <v>-6</v>
      </c>
      <c r="T25" s="28"/>
      <c r="U25" s="28">
        <f>SUM(U4:U24)</f>
        <v>0</v>
      </c>
      <c r="V25" s="28">
        <f>SUM(V4:V24)</f>
        <v>0</v>
      </c>
    </row>
    <row r="27" spans="1:22" x14ac:dyDescent="0.25">
      <c r="A27" s="2" t="s">
        <v>25</v>
      </c>
      <c r="B27" s="15"/>
    </row>
    <row r="28" spans="1:22" x14ac:dyDescent="0.25">
      <c r="A28" s="16" t="s">
        <v>2</v>
      </c>
      <c r="C28" s="40">
        <f>SUM(T24)</f>
        <v>39.5</v>
      </c>
      <c r="I28" s="2">
        <v>3600</v>
      </c>
    </row>
    <row r="29" spans="1:22" x14ac:dyDescent="0.25">
      <c r="A29" s="16" t="s">
        <v>26</v>
      </c>
      <c r="C29" s="40">
        <f>U25</f>
        <v>0</v>
      </c>
      <c r="D29" s="33"/>
      <c r="I29" s="44">
        <v>1.5</v>
      </c>
    </row>
    <row r="30" spans="1:22" x14ac:dyDescent="0.25">
      <c r="A30" s="16" t="s">
        <v>27</v>
      </c>
      <c r="C30" s="33">
        <f>V25</f>
        <v>0</v>
      </c>
      <c r="I30" s="45"/>
    </row>
    <row r="31" spans="1:22" x14ac:dyDescent="0.25">
      <c r="A31" s="16" t="s">
        <v>28</v>
      </c>
      <c r="C31" s="33">
        <f>S21</f>
        <v>0</v>
      </c>
      <c r="I31" s="40"/>
    </row>
    <row r="32" spans="1:22" x14ac:dyDescent="0.25">
      <c r="A32" s="16" t="s">
        <v>4</v>
      </c>
      <c r="C32" s="33">
        <f>S22</f>
        <v>0</v>
      </c>
    </row>
    <row r="33" spans="1:7" ht="16.5" thickBot="1" x14ac:dyDescent="0.3">
      <c r="A33" s="17" t="s">
        <v>6</v>
      </c>
      <c r="C33" s="39">
        <f>SUM(C28:C32)</f>
        <v>39.5</v>
      </c>
      <c r="E33" s="17" t="s">
        <v>42</v>
      </c>
      <c r="F33" s="17"/>
      <c r="G33" s="35">
        <f>S23-C33</f>
        <v>-5.5</v>
      </c>
    </row>
    <row r="34" spans="1:7" ht="16.5" thickTop="1" x14ac:dyDescent="0.25">
      <c r="A34" s="16" t="s">
        <v>29</v>
      </c>
      <c r="C34" s="36">
        <v>0</v>
      </c>
      <c r="D34" s="36"/>
    </row>
    <row r="35" spans="1:7" x14ac:dyDescent="0.25">
      <c r="A35" s="16" t="s">
        <v>36</v>
      </c>
      <c r="C35" s="36">
        <v>0</v>
      </c>
      <c r="D35" s="36"/>
    </row>
  </sheetData>
  <mergeCells count="147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" right="0.7" top="0.75" bottom="0.75" header="0.3" footer="0.3"/>
  <pageSetup paperSize="9" scale="7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19.06.2016</v>
      </c>
      <c r="B2" s="56"/>
      <c r="C2" s="56"/>
      <c r="D2" s="56"/>
      <c r="E2" s="172" t="s">
        <v>15</v>
      </c>
      <c r="F2" s="172"/>
      <c r="G2" s="172" t="s">
        <v>16</v>
      </c>
      <c r="H2" s="172"/>
      <c r="I2" s="172" t="s">
        <v>17</v>
      </c>
      <c r="J2" s="172"/>
      <c r="K2" s="172" t="s">
        <v>18</v>
      </c>
      <c r="L2" s="172"/>
      <c r="M2" s="172" t="s">
        <v>19</v>
      </c>
      <c r="N2" s="172"/>
      <c r="O2" s="172" t="s">
        <v>20</v>
      </c>
      <c r="P2" s="172"/>
      <c r="Q2" s="172" t="s">
        <v>21</v>
      </c>
      <c r="R2" s="17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13</v>
      </c>
      <c r="M3" s="64">
        <v>8</v>
      </c>
      <c r="N3" s="64">
        <v>16.3</v>
      </c>
      <c r="O3" s="57"/>
      <c r="P3" s="57"/>
      <c r="Q3" s="76"/>
      <c r="R3" s="76"/>
      <c r="S3" s="25"/>
      <c r="T3" s="25"/>
      <c r="U3" s="26"/>
      <c r="V3" s="26"/>
    </row>
    <row r="4" spans="1:22" x14ac:dyDescent="0.25">
      <c r="A4" s="136">
        <v>6519</v>
      </c>
      <c r="B4" s="163" t="s">
        <v>106</v>
      </c>
      <c r="C4" s="136">
        <v>100</v>
      </c>
      <c r="D4" s="38" t="s">
        <v>61</v>
      </c>
      <c r="E4" s="174">
        <v>3</v>
      </c>
      <c r="F4" s="174"/>
      <c r="G4" s="174"/>
      <c r="H4" s="174"/>
      <c r="I4" s="174"/>
      <c r="J4" s="174"/>
      <c r="K4" s="174"/>
      <c r="L4" s="174"/>
      <c r="M4" s="174"/>
      <c r="N4" s="174"/>
      <c r="O4" s="168"/>
      <c r="P4" s="169"/>
      <c r="Q4" s="164"/>
      <c r="R4" s="165"/>
      <c r="S4" s="25">
        <f t="shared" ref="S4" si="0">E4+G4+I4+K4+M4+O4+Q4</f>
        <v>3</v>
      </c>
      <c r="T4" s="25">
        <f t="shared" ref="T4" si="1">SUM(S4-U4-V4)</f>
        <v>3</v>
      </c>
      <c r="U4" s="28"/>
      <c r="V4" s="28"/>
    </row>
    <row r="5" spans="1:22" x14ac:dyDescent="0.25">
      <c r="A5" s="155">
        <v>6519</v>
      </c>
      <c r="B5" s="163" t="s">
        <v>106</v>
      </c>
      <c r="C5" s="155">
        <v>92</v>
      </c>
      <c r="D5" s="38" t="s">
        <v>61</v>
      </c>
      <c r="E5" s="174">
        <v>5</v>
      </c>
      <c r="F5" s="174"/>
      <c r="G5" s="174">
        <v>9</v>
      </c>
      <c r="H5" s="174"/>
      <c r="I5" s="174">
        <v>9</v>
      </c>
      <c r="J5" s="174"/>
      <c r="K5" s="174">
        <v>2.5</v>
      </c>
      <c r="L5" s="174"/>
      <c r="M5" s="174"/>
      <c r="N5" s="174"/>
      <c r="O5" s="168"/>
      <c r="P5" s="169"/>
      <c r="Q5" s="164"/>
      <c r="R5" s="165"/>
      <c r="S5" s="25">
        <f t="shared" ref="S5:S20" si="2">E5+G5+I5+K5+M5+O5+Q5</f>
        <v>25.5</v>
      </c>
      <c r="T5" s="25">
        <f t="shared" ref="T5:T17" si="3">SUM(S5-U5-V5)</f>
        <v>25.5</v>
      </c>
      <c r="U5" s="28"/>
      <c r="V5" s="28"/>
    </row>
    <row r="6" spans="1:22" x14ac:dyDescent="0.25">
      <c r="A6" s="158">
        <v>6519</v>
      </c>
      <c r="B6" s="163" t="s">
        <v>106</v>
      </c>
      <c r="C6" s="158">
        <v>90</v>
      </c>
      <c r="D6" s="38" t="s">
        <v>61</v>
      </c>
      <c r="E6" s="174"/>
      <c r="F6" s="174"/>
      <c r="G6" s="174"/>
      <c r="H6" s="174"/>
      <c r="I6" s="176"/>
      <c r="J6" s="169"/>
      <c r="K6" s="176">
        <v>2</v>
      </c>
      <c r="L6" s="169"/>
      <c r="M6" s="176">
        <v>8</v>
      </c>
      <c r="N6" s="169"/>
      <c r="O6" s="168"/>
      <c r="P6" s="169"/>
      <c r="Q6" s="164"/>
      <c r="R6" s="165"/>
      <c r="S6" s="25">
        <f t="shared" si="2"/>
        <v>10</v>
      </c>
      <c r="T6" s="25">
        <f t="shared" si="3"/>
        <v>10</v>
      </c>
      <c r="U6" s="28"/>
      <c r="V6" s="28"/>
    </row>
    <row r="7" spans="1:22" x14ac:dyDescent="0.25">
      <c r="A7" s="158">
        <v>6607</v>
      </c>
      <c r="B7" s="163" t="s">
        <v>104</v>
      </c>
      <c r="C7" s="158">
        <v>5</v>
      </c>
      <c r="D7" s="38" t="s">
        <v>98</v>
      </c>
      <c r="E7" s="174"/>
      <c r="F7" s="174"/>
      <c r="G7" s="174"/>
      <c r="H7" s="174"/>
      <c r="I7" s="176"/>
      <c r="J7" s="169"/>
      <c r="K7" s="168">
        <v>1.5</v>
      </c>
      <c r="L7" s="169"/>
      <c r="M7" s="168"/>
      <c r="N7" s="169"/>
      <c r="O7" s="168"/>
      <c r="P7" s="169"/>
      <c r="Q7" s="164"/>
      <c r="R7" s="165"/>
      <c r="S7" s="25">
        <f t="shared" ref="S7" si="4">E7+G7+I7+K7+M7+O7+Q7</f>
        <v>1.5</v>
      </c>
      <c r="T7" s="25">
        <f t="shared" ref="T7" si="5">SUM(S7-U7-V7)</f>
        <v>1.5</v>
      </c>
      <c r="U7" s="28"/>
      <c r="V7" s="28"/>
    </row>
    <row r="8" spans="1:22" x14ac:dyDescent="0.25">
      <c r="A8" s="46"/>
      <c r="B8" s="48"/>
      <c r="C8" s="46"/>
      <c r="D8" s="38"/>
      <c r="E8" s="174"/>
      <c r="F8" s="174"/>
      <c r="G8" s="174"/>
      <c r="H8" s="174"/>
      <c r="I8" s="176"/>
      <c r="J8" s="169"/>
      <c r="K8" s="176"/>
      <c r="L8" s="169"/>
      <c r="M8" s="176"/>
      <c r="N8" s="169"/>
      <c r="O8" s="168"/>
      <c r="P8" s="169"/>
      <c r="Q8" s="164"/>
      <c r="R8" s="165"/>
      <c r="S8" s="25">
        <f t="shared" ref="S8" si="6">E8+G8+I8+K8+M8+O8+Q8</f>
        <v>0</v>
      </c>
      <c r="T8" s="25">
        <f t="shared" ref="T8" si="7">SUM(S8-U8-V8)</f>
        <v>0</v>
      </c>
      <c r="U8" s="28"/>
      <c r="V8" s="28"/>
    </row>
    <row r="9" spans="1:22" x14ac:dyDescent="0.25">
      <c r="A9" s="104"/>
      <c r="B9" s="48"/>
      <c r="C9" s="104"/>
      <c r="D9" s="38"/>
      <c r="E9" s="168"/>
      <c r="F9" s="169"/>
      <c r="G9" s="168"/>
      <c r="H9" s="169"/>
      <c r="I9" s="168"/>
      <c r="J9" s="169"/>
      <c r="K9" s="168"/>
      <c r="L9" s="169"/>
      <c r="M9" s="168"/>
      <c r="N9" s="169"/>
      <c r="O9" s="168"/>
      <c r="P9" s="169"/>
      <c r="Q9" s="164"/>
      <c r="R9" s="165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6"/>
      <c r="B10" s="46"/>
      <c r="C10" s="46"/>
      <c r="D10" s="38"/>
      <c r="E10" s="168"/>
      <c r="F10" s="169"/>
      <c r="G10" s="168"/>
      <c r="H10" s="169"/>
      <c r="I10" s="168"/>
      <c r="J10" s="169"/>
      <c r="K10" s="168"/>
      <c r="L10" s="169"/>
      <c r="M10" s="168"/>
      <c r="N10" s="169"/>
      <c r="O10" s="168"/>
      <c r="P10" s="169"/>
      <c r="Q10" s="164"/>
      <c r="R10" s="165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6"/>
      <c r="B11" s="48"/>
      <c r="C11" s="46"/>
      <c r="D11" s="38"/>
      <c r="E11" s="168"/>
      <c r="F11" s="169"/>
      <c r="G11" s="168"/>
      <c r="H11" s="169"/>
      <c r="I11" s="168"/>
      <c r="J11" s="169"/>
      <c r="K11" s="168"/>
      <c r="L11" s="169"/>
      <c r="M11" s="168"/>
      <c r="N11" s="169"/>
      <c r="O11" s="168"/>
      <c r="P11" s="169"/>
      <c r="Q11" s="164"/>
      <c r="R11" s="165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6"/>
      <c r="B12" s="48"/>
      <c r="C12" s="46"/>
      <c r="D12" s="38"/>
      <c r="E12" s="168"/>
      <c r="F12" s="169"/>
      <c r="G12" s="168"/>
      <c r="H12" s="169"/>
      <c r="I12" s="168"/>
      <c r="J12" s="169"/>
      <c r="K12" s="168"/>
      <c r="L12" s="169"/>
      <c r="M12" s="168"/>
      <c r="N12" s="169"/>
      <c r="O12" s="168"/>
      <c r="P12" s="169"/>
      <c r="Q12" s="164"/>
      <c r="R12" s="165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6"/>
      <c r="C13" s="46"/>
      <c r="D13" s="38"/>
      <c r="E13" s="168"/>
      <c r="F13" s="169"/>
      <c r="G13" s="168"/>
      <c r="H13" s="169"/>
      <c r="I13" s="168"/>
      <c r="J13" s="169"/>
      <c r="K13" s="168"/>
      <c r="L13" s="169"/>
      <c r="M13" s="168"/>
      <c r="N13" s="169"/>
      <c r="O13" s="168"/>
      <c r="P13" s="169"/>
      <c r="Q13" s="164"/>
      <c r="R13" s="16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58"/>
      <c r="B14" s="46"/>
      <c r="C14" s="46"/>
      <c r="D14" s="27"/>
      <c r="E14" s="168"/>
      <c r="F14" s="169"/>
      <c r="G14" s="168"/>
      <c r="H14" s="169"/>
      <c r="I14" s="168"/>
      <c r="J14" s="169"/>
      <c r="K14" s="168"/>
      <c r="L14" s="169"/>
      <c r="M14" s="168"/>
      <c r="N14" s="169"/>
      <c r="O14" s="168"/>
      <c r="P14" s="169"/>
      <c r="Q14" s="164"/>
      <c r="R14" s="16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6"/>
      <c r="B15" s="46"/>
      <c r="C15" s="46"/>
      <c r="D15" s="27"/>
      <c r="E15" s="168"/>
      <c r="F15" s="169"/>
      <c r="G15" s="168"/>
      <c r="H15" s="169"/>
      <c r="I15" s="168"/>
      <c r="J15" s="169"/>
      <c r="K15" s="168"/>
      <c r="L15" s="169"/>
      <c r="M15" s="168"/>
      <c r="N15" s="169"/>
      <c r="O15" s="168"/>
      <c r="P15" s="169"/>
      <c r="Q15" s="164"/>
      <c r="R15" s="16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58"/>
      <c r="B16" s="46"/>
      <c r="C16" s="46"/>
      <c r="D16" s="27"/>
      <c r="E16" s="168"/>
      <c r="F16" s="169"/>
      <c r="G16" s="168"/>
      <c r="H16" s="169"/>
      <c r="I16" s="168"/>
      <c r="J16" s="169"/>
      <c r="K16" s="168"/>
      <c r="L16" s="169"/>
      <c r="M16" s="168"/>
      <c r="N16" s="169"/>
      <c r="O16" s="168"/>
      <c r="P16" s="169"/>
      <c r="Q16" s="164"/>
      <c r="R16" s="16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03"/>
      <c r="B17" s="103"/>
      <c r="C17" s="103"/>
      <c r="D17" s="27"/>
      <c r="E17" s="168"/>
      <c r="F17" s="169"/>
      <c r="G17" s="168"/>
      <c r="H17" s="169"/>
      <c r="I17" s="168"/>
      <c r="J17" s="169"/>
      <c r="K17" s="168"/>
      <c r="L17" s="169"/>
      <c r="M17" s="168"/>
      <c r="N17" s="169"/>
      <c r="O17" s="168"/>
      <c r="P17" s="169"/>
      <c r="Q17" s="164"/>
      <c r="R17" s="16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68"/>
      <c r="F18" s="169"/>
      <c r="G18" s="168"/>
      <c r="H18" s="169"/>
      <c r="I18" s="168"/>
      <c r="J18" s="169"/>
      <c r="K18" s="168"/>
      <c r="L18" s="169"/>
      <c r="M18" s="168"/>
      <c r="N18" s="169"/>
      <c r="O18" s="164"/>
      <c r="P18" s="165"/>
      <c r="Q18" s="164"/>
      <c r="R18" s="165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68"/>
      <c r="F19" s="169"/>
      <c r="G19" s="168"/>
      <c r="H19" s="169"/>
      <c r="I19" s="168"/>
      <c r="J19" s="169"/>
      <c r="K19" s="168"/>
      <c r="L19" s="169"/>
      <c r="M19" s="168"/>
      <c r="N19" s="169"/>
      <c r="O19" s="164"/>
      <c r="P19" s="165"/>
      <c r="Q19" s="164"/>
      <c r="R19" s="165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0">
        <f>SUM(E4:E19)</f>
        <v>8</v>
      </c>
      <c r="F20" s="171"/>
      <c r="G20" s="170">
        <f>SUM(G4:G19)</f>
        <v>9</v>
      </c>
      <c r="H20" s="171"/>
      <c r="I20" s="170">
        <f>SUM(I4:I19)</f>
        <v>9</v>
      </c>
      <c r="J20" s="171"/>
      <c r="K20" s="170">
        <f>SUM(K4:K19)</f>
        <v>6</v>
      </c>
      <c r="L20" s="171"/>
      <c r="M20" s="170">
        <f>SUM(M4:M19)</f>
        <v>8</v>
      </c>
      <c r="N20" s="171"/>
      <c r="O20" s="170">
        <f>SUM(O4:O19)</f>
        <v>0</v>
      </c>
      <c r="P20" s="171"/>
      <c r="Q20" s="170">
        <f>SUM(Q4:Q19)</f>
        <v>0</v>
      </c>
      <c r="R20" s="171"/>
      <c r="S20" s="25">
        <f t="shared" si="2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54"/>
      <c r="H21" s="55">
        <v>8</v>
      </c>
      <c r="I21" s="54"/>
      <c r="J21" s="55">
        <v>8</v>
      </c>
      <c r="K21" s="54"/>
      <c r="L21" s="55">
        <v>8</v>
      </c>
      <c r="M21" s="96"/>
      <c r="N21" s="97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-2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9.5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19.06.2016</v>
      </c>
      <c r="B2" s="19"/>
      <c r="C2" s="19"/>
      <c r="D2" s="19"/>
      <c r="E2" s="172" t="s">
        <v>15</v>
      </c>
      <c r="F2" s="172"/>
      <c r="G2" s="172" t="s">
        <v>16</v>
      </c>
      <c r="H2" s="172"/>
      <c r="I2" s="172" t="s">
        <v>17</v>
      </c>
      <c r="J2" s="172"/>
      <c r="K2" s="172" t="s">
        <v>18</v>
      </c>
      <c r="L2" s="172"/>
      <c r="M2" s="172" t="s">
        <v>19</v>
      </c>
      <c r="N2" s="172"/>
      <c r="O2" s="172" t="s">
        <v>20</v>
      </c>
      <c r="P2" s="172"/>
      <c r="Q2" s="172" t="s">
        <v>21</v>
      </c>
      <c r="R2" s="17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7.15</v>
      </c>
      <c r="L3" s="64">
        <v>13</v>
      </c>
      <c r="M3" s="64">
        <v>8</v>
      </c>
      <c r="N3" s="64">
        <v>13</v>
      </c>
      <c r="O3" s="94"/>
      <c r="P3" s="94"/>
      <c r="Q3" s="24"/>
      <c r="R3" s="24"/>
      <c r="S3" s="25"/>
      <c r="T3" s="25"/>
      <c r="U3" s="26"/>
      <c r="V3" s="26"/>
    </row>
    <row r="4" spans="1:22" x14ac:dyDescent="0.25">
      <c r="A4" s="137">
        <v>6519</v>
      </c>
      <c r="B4" s="163" t="s">
        <v>106</v>
      </c>
      <c r="C4" s="137" t="s">
        <v>79</v>
      </c>
      <c r="D4" s="38" t="s">
        <v>69</v>
      </c>
      <c r="E4" s="174">
        <v>8</v>
      </c>
      <c r="F4" s="174"/>
      <c r="G4" s="174">
        <v>9</v>
      </c>
      <c r="H4" s="174"/>
      <c r="I4" s="174">
        <v>9</v>
      </c>
      <c r="J4" s="174"/>
      <c r="K4" s="174">
        <v>5.75</v>
      </c>
      <c r="L4" s="174"/>
      <c r="M4" s="174">
        <v>5</v>
      </c>
      <c r="N4" s="174"/>
      <c r="O4" s="168"/>
      <c r="P4" s="169"/>
      <c r="Q4" s="164"/>
      <c r="R4" s="165"/>
      <c r="S4" s="25">
        <f>E4+G4+I4+K4+M4+O4+Q4</f>
        <v>36.75</v>
      </c>
      <c r="T4" s="25">
        <f t="shared" ref="T4:T7" si="0">SUM(S4-U4-V4)</f>
        <v>36.75</v>
      </c>
      <c r="U4" s="28"/>
      <c r="V4" s="28"/>
    </row>
    <row r="5" spans="1:22" x14ac:dyDescent="0.25">
      <c r="A5" s="137"/>
      <c r="B5" s="48"/>
      <c r="C5" s="137"/>
      <c r="D5" s="38"/>
      <c r="E5" s="174"/>
      <c r="F5" s="174"/>
      <c r="G5" s="168"/>
      <c r="H5" s="169"/>
      <c r="I5" s="176"/>
      <c r="J5" s="169"/>
      <c r="K5" s="176"/>
      <c r="L5" s="169"/>
      <c r="M5" s="168"/>
      <c r="N5" s="169"/>
      <c r="O5" s="168"/>
      <c r="P5" s="169"/>
      <c r="Q5" s="164"/>
      <c r="R5" s="165"/>
      <c r="S5" s="25">
        <f t="shared" ref="S5:S7" si="1">E5+G5+I5+K5+M5+O5+Q5</f>
        <v>0</v>
      </c>
      <c r="T5" s="25">
        <f t="shared" si="0"/>
        <v>0</v>
      </c>
      <c r="U5" s="28"/>
      <c r="V5" s="28"/>
    </row>
    <row r="6" spans="1:22" x14ac:dyDescent="0.25">
      <c r="A6" s="134"/>
      <c r="B6" s="48"/>
      <c r="C6" s="134"/>
      <c r="D6" s="38"/>
      <c r="E6" s="174"/>
      <c r="F6" s="174"/>
      <c r="G6" s="168"/>
      <c r="H6" s="169"/>
      <c r="I6" s="168"/>
      <c r="J6" s="169"/>
      <c r="K6" s="168"/>
      <c r="L6" s="169"/>
      <c r="M6" s="168"/>
      <c r="N6" s="169"/>
      <c r="O6" s="168"/>
      <c r="P6" s="169"/>
      <c r="Q6" s="164"/>
      <c r="R6" s="16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13"/>
      <c r="B7" s="48"/>
      <c r="C7" s="113"/>
      <c r="D7" s="38"/>
      <c r="E7" s="174"/>
      <c r="F7" s="174"/>
      <c r="G7" s="168"/>
      <c r="H7" s="169"/>
      <c r="I7" s="168"/>
      <c r="J7" s="169"/>
      <c r="K7" s="168"/>
      <c r="L7" s="169"/>
      <c r="M7" s="168"/>
      <c r="N7" s="169"/>
      <c r="O7" s="168"/>
      <c r="P7" s="169"/>
      <c r="Q7" s="164"/>
      <c r="R7" s="16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04"/>
      <c r="B8" s="48"/>
      <c r="C8" s="104"/>
      <c r="D8" s="38"/>
      <c r="E8" s="174"/>
      <c r="F8" s="174"/>
      <c r="G8" s="168"/>
      <c r="H8" s="169"/>
      <c r="I8" s="168"/>
      <c r="J8" s="169"/>
      <c r="K8" s="168"/>
      <c r="L8" s="169"/>
      <c r="M8" s="168"/>
      <c r="N8" s="169"/>
      <c r="O8" s="168"/>
      <c r="P8" s="169"/>
      <c r="Q8" s="164"/>
      <c r="R8" s="165"/>
      <c r="S8" s="25">
        <f t="shared" ref="S8:S20" si="2">E8+G8+I8+K8+M8+O8+Q8</f>
        <v>0</v>
      </c>
      <c r="T8" s="25">
        <f t="shared" ref="T8:T17" si="3">SUM(S8-U8-V8)</f>
        <v>0</v>
      </c>
      <c r="U8" s="28"/>
      <c r="V8" s="28"/>
    </row>
    <row r="9" spans="1:22" x14ac:dyDescent="0.25">
      <c r="A9" s="46"/>
      <c r="B9" s="46"/>
      <c r="C9" s="47"/>
      <c r="D9" s="38"/>
      <c r="E9" s="168"/>
      <c r="F9" s="169"/>
      <c r="G9" s="168"/>
      <c r="H9" s="169"/>
      <c r="I9" s="168"/>
      <c r="J9" s="169"/>
      <c r="K9" s="168"/>
      <c r="L9" s="169"/>
      <c r="M9" s="168"/>
      <c r="N9" s="169"/>
      <c r="O9" s="168"/>
      <c r="P9" s="169"/>
      <c r="Q9" s="164"/>
      <c r="R9" s="165"/>
      <c r="S9" s="25">
        <f t="shared" si="2"/>
        <v>0</v>
      </c>
      <c r="T9" s="25">
        <f t="shared" si="3"/>
        <v>0</v>
      </c>
      <c r="U9" s="28"/>
      <c r="V9" s="28"/>
    </row>
    <row r="10" spans="1:22" x14ac:dyDescent="0.25">
      <c r="A10" s="46"/>
      <c r="B10" s="46"/>
      <c r="C10" s="47"/>
      <c r="D10" s="38"/>
      <c r="E10" s="168"/>
      <c r="F10" s="169"/>
      <c r="G10" s="168"/>
      <c r="H10" s="169"/>
      <c r="I10" s="168"/>
      <c r="J10" s="169"/>
      <c r="K10" s="168"/>
      <c r="L10" s="169"/>
      <c r="M10" s="168"/>
      <c r="N10" s="169"/>
      <c r="O10" s="168"/>
      <c r="P10" s="169"/>
      <c r="Q10" s="164"/>
      <c r="R10" s="165"/>
      <c r="S10" s="25">
        <f t="shared" si="2"/>
        <v>0</v>
      </c>
      <c r="T10" s="25">
        <f t="shared" si="3"/>
        <v>0</v>
      </c>
      <c r="U10" s="28"/>
      <c r="V10" s="28"/>
    </row>
    <row r="11" spans="1:22" x14ac:dyDescent="0.25">
      <c r="A11" s="46"/>
      <c r="B11" s="46"/>
      <c r="C11" s="47"/>
      <c r="D11" s="38"/>
      <c r="E11" s="168"/>
      <c r="F11" s="169"/>
      <c r="G11" s="168"/>
      <c r="H11" s="169"/>
      <c r="I11" s="168"/>
      <c r="J11" s="169"/>
      <c r="K11" s="168"/>
      <c r="L11" s="169"/>
      <c r="M11" s="168"/>
      <c r="N11" s="169"/>
      <c r="O11" s="168"/>
      <c r="P11" s="169"/>
      <c r="Q11" s="164"/>
      <c r="R11" s="165"/>
      <c r="S11" s="25">
        <f t="shared" si="2"/>
        <v>0</v>
      </c>
      <c r="T11" s="25">
        <f t="shared" si="3"/>
        <v>0</v>
      </c>
      <c r="U11" s="28"/>
      <c r="V11" s="28"/>
    </row>
    <row r="12" spans="1:22" x14ac:dyDescent="0.25">
      <c r="A12" s="46"/>
      <c r="B12" s="46"/>
      <c r="C12" s="47"/>
      <c r="D12" s="38"/>
      <c r="E12" s="168"/>
      <c r="F12" s="169"/>
      <c r="G12" s="168"/>
      <c r="H12" s="169"/>
      <c r="I12" s="168"/>
      <c r="J12" s="169"/>
      <c r="K12" s="168"/>
      <c r="L12" s="169"/>
      <c r="M12" s="168"/>
      <c r="N12" s="169"/>
      <c r="O12" s="168"/>
      <c r="P12" s="169"/>
      <c r="Q12" s="164"/>
      <c r="R12" s="165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6"/>
      <c r="C13" s="46"/>
      <c r="D13" s="27"/>
      <c r="E13" s="168"/>
      <c r="F13" s="169"/>
      <c r="G13" s="168"/>
      <c r="H13" s="169"/>
      <c r="I13" s="168"/>
      <c r="J13" s="169"/>
      <c r="K13" s="168"/>
      <c r="L13" s="169"/>
      <c r="M13" s="168"/>
      <c r="N13" s="169"/>
      <c r="O13" s="168"/>
      <c r="P13" s="169"/>
      <c r="Q13" s="164"/>
      <c r="R13" s="16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68"/>
      <c r="F14" s="169"/>
      <c r="G14" s="168"/>
      <c r="H14" s="169"/>
      <c r="I14" s="168"/>
      <c r="J14" s="169"/>
      <c r="K14" s="168"/>
      <c r="L14" s="169"/>
      <c r="M14" s="168"/>
      <c r="N14" s="169"/>
      <c r="O14" s="168"/>
      <c r="P14" s="169"/>
      <c r="Q14" s="164"/>
      <c r="R14" s="16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6"/>
      <c r="B15" s="46"/>
      <c r="C15" s="46"/>
      <c r="D15" s="27"/>
      <c r="E15" s="168"/>
      <c r="F15" s="169"/>
      <c r="G15" s="168"/>
      <c r="H15" s="169"/>
      <c r="I15" s="168"/>
      <c r="J15" s="169"/>
      <c r="K15" s="168"/>
      <c r="L15" s="169"/>
      <c r="M15" s="168"/>
      <c r="N15" s="169"/>
      <c r="O15" s="168"/>
      <c r="P15" s="169"/>
      <c r="Q15" s="164"/>
      <c r="R15" s="16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46"/>
      <c r="B16" s="46"/>
      <c r="C16" s="46"/>
      <c r="D16" s="27"/>
      <c r="E16" s="168"/>
      <c r="F16" s="169"/>
      <c r="G16" s="168"/>
      <c r="H16" s="169"/>
      <c r="I16" s="168"/>
      <c r="J16" s="169"/>
      <c r="K16" s="168"/>
      <c r="L16" s="169"/>
      <c r="M16" s="168"/>
      <c r="N16" s="169"/>
      <c r="O16" s="168"/>
      <c r="P16" s="169"/>
      <c r="Q16" s="164"/>
      <c r="R16" s="165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46"/>
      <c r="B17" s="46"/>
      <c r="C17" s="46"/>
      <c r="D17" s="27"/>
      <c r="E17" s="168"/>
      <c r="F17" s="169"/>
      <c r="G17" s="168"/>
      <c r="H17" s="169"/>
      <c r="I17" s="168"/>
      <c r="J17" s="169"/>
      <c r="K17" s="168"/>
      <c r="L17" s="169"/>
      <c r="M17" s="168"/>
      <c r="N17" s="169"/>
      <c r="O17" s="168"/>
      <c r="P17" s="169"/>
      <c r="Q17" s="164"/>
      <c r="R17" s="16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68"/>
      <c r="F18" s="169"/>
      <c r="G18" s="168"/>
      <c r="H18" s="169"/>
      <c r="I18" s="168"/>
      <c r="J18" s="169"/>
      <c r="K18" s="168"/>
      <c r="L18" s="169"/>
      <c r="M18" s="168"/>
      <c r="N18" s="169"/>
      <c r="O18" s="168"/>
      <c r="P18" s="169"/>
      <c r="Q18" s="164"/>
      <c r="R18" s="165"/>
      <c r="S18" s="25">
        <f t="shared" si="2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68"/>
      <c r="F19" s="169"/>
      <c r="G19" s="168"/>
      <c r="H19" s="169"/>
      <c r="I19" s="168"/>
      <c r="J19" s="169"/>
      <c r="K19" s="168"/>
      <c r="L19" s="169"/>
      <c r="M19" s="168"/>
      <c r="N19" s="169"/>
      <c r="O19" s="168"/>
      <c r="P19" s="169"/>
      <c r="Q19" s="164"/>
      <c r="R19" s="165"/>
      <c r="S19" s="25">
        <f t="shared" si="2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0">
        <f>SUM(E4:E19)</f>
        <v>8</v>
      </c>
      <c r="F20" s="171"/>
      <c r="G20" s="170">
        <f>SUM(G4:G19)</f>
        <v>9</v>
      </c>
      <c r="H20" s="171"/>
      <c r="I20" s="170">
        <f>SUM(I4:I19)</f>
        <v>9</v>
      </c>
      <c r="J20" s="171"/>
      <c r="K20" s="170">
        <f>SUM(K4:K19)</f>
        <v>5.75</v>
      </c>
      <c r="L20" s="171"/>
      <c r="M20" s="170">
        <f>SUM(M4:M19)</f>
        <v>5</v>
      </c>
      <c r="N20" s="171"/>
      <c r="O20" s="170">
        <f>SUM(O4:O19)</f>
        <v>0</v>
      </c>
      <c r="P20" s="171"/>
      <c r="Q20" s="170">
        <f>SUM(Q4:Q19)</f>
        <v>0</v>
      </c>
      <c r="R20" s="171"/>
      <c r="S20" s="25">
        <f t="shared" si="2"/>
        <v>36.75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80"/>
      <c r="J21" s="81">
        <v>8</v>
      </c>
      <c r="K21" s="30"/>
      <c r="L21" s="31">
        <v>8</v>
      </c>
      <c r="M21" s="30"/>
      <c r="N21" s="82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36.75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-2.25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-3.25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0">
        <f>SUM(K6:K22)</f>
        <v>5.75</v>
      </c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36.75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36.75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G4:H4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I4:J4"/>
    <mergeCell ref="E5:F5"/>
    <mergeCell ref="G5:H5"/>
    <mergeCell ref="E4:F4"/>
    <mergeCell ref="Q5:R5"/>
    <mergeCell ref="Q4:R4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19.06.2016</v>
      </c>
      <c r="B2" s="69"/>
      <c r="C2" s="69"/>
      <c r="D2" s="69"/>
      <c r="E2" s="172" t="s">
        <v>15</v>
      </c>
      <c r="F2" s="172"/>
      <c r="G2" s="172" t="s">
        <v>16</v>
      </c>
      <c r="H2" s="172"/>
      <c r="I2" s="172" t="s">
        <v>17</v>
      </c>
      <c r="J2" s="172"/>
      <c r="K2" s="172" t="s">
        <v>18</v>
      </c>
      <c r="L2" s="172"/>
      <c r="M2" s="172" t="s">
        <v>19</v>
      </c>
      <c r="N2" s="172"/>
      <c r="O2" s="172" t="s">
        <v>20</v>
      </c>
      <c r="P2" s="172"/>
      <c r="Q2" s="172" t="s">
        <v>21</v>
      </c>
      <c r="R2" s="17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13</v>
      </c>
      <c r="M3" s="64">
        <v>8</v>
      </c>
      <c r="N3" s="64">
        <v>16.3</v>
      </c>
      <c r="O3" s="24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 t="s">
        <v>105</v>
      </c>
      <c r="C4" s="48"/>
      <c r="D4" s="38" t="s">
        <v>60</v>
      </c>
      <c r="E4" s="174">
        <v>8</v>
      </c>
      <c r="F4" s="174"/>
      <c r="G4" s="174">
        <v>9</v>
      </c>
      <c r="H4" s="174"/>
      <c r="I4" s="174">
        <v>9</v>
      </c>
      <c r="J4" s="174"/>
      <c r="K4" s="174">
        <v>6</v>
      </c>
      <c r="L4" s="174"/>
      <c r="M4" s="174">
        <v>8</v>
      </c>
      <c r="N4" s="174"/>
      <c r="O4" s="168"/>
      <c r="P4" s="169"/>
      <c r="Q4" s="164"/>
      <c r="R4" s="165"/>
      <c r="S4" s="25">
        <f>E4+G4+I4+K4+M4+O4+Q4</f>
        <v>40</v>
      </c>
      <c r="T4" s="25">
        <f t="shared" ref="T4:T17" si="0">SUM(S4-U4-V4)</f>
        <v>40</v>
      </c>
      <c r="U4" s="28"/>
      <c r="V4" s="28"/>
    </row>
    <row r="5" spans="1:22" x14ac:dyDescent="0.25">
      <c r="A5" s="46"/>
      <c r="B5" s="48"/>
      <c r="C5" s="46"/>
      <c r="D5" s="38"/>
      <c r="E5" s="168"/>
      <c r="F5" s="169"/>
      <c r="G5" s="168"/>
      <c r="H5" s="169"/>
      <c r="I5" s="168"/>
      <c r="J5" s="169"/>
      <c r="K5" s="168"/>
      <c r="L5" s="169"/>
      <c r="M5" s="168"/>
      <c r="N5" s="169"/>
      <c r="O5" s="168"/>
      <c r="P5" s="169"/>
      <c r="Q5" s="164"/>
      <c r="R5" s="165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46"/>
      <c r="B6" s="48"/>
      <c r="C6" s="46"/>
      <c r="D6" s="38"/>
      <c r="E6" s="168"/>
      <c r="F6" s="169"/>
      <c r="G6" s="168"/>
      <c r="H6" s="169"/>
      <c r="I6" s="168"/>
      <c r="J6" s="169"/>
      <c r="K6" s="168"/>
      <c r="L6" s="169"/>
      <c r="M6" s="168"/>
      <c r="N6" s="169"/>
      <c r="O6" s="168"/>
      <c r="P6" s="169"/>
      <c r="Q6" s="164"/>
      <c r="R6" s="165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46"/>
      <c r="B7" s="48"/>
      <c r="C7" s="46"/>
      <c r="D7" s="38"/>
      <c r="E7" s="168"/>
      <c r="F7" s="169"/>
      <c r="G7" s="168"/>
      <c r="H7" s="169"/>
      <c r="I7" s="168"/>
      <c r="J7" s="169"/>
      <c r="K7" s="168"/>
      <c r="L7" s="169"/>
      <c r="M7" s="168"/>
      <c r="N7" s="169"/>
      <c r="O7" s="168"/>
      <c r="P7" s="169"/>
      <c r="Q7" s="164"/>
      <c r="R7" s="16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46"/>
      <c r="B8" s="46"/>
      <c r="C8" s="47"/>
      <c r="D8" s="38"/>
      <c r="E8" s="168"/>
      <c r="F8" s="169"/>
      <c r="G8" s="168"/>
      <c r="H8" s="169"/>
      <c r="I8" s="168"/>
      <c r="J8" s="169"/>
      <c r="K8" s="168"/>
      <c r="L8" s="169"/>
      <c r="M8" s="168"/>
      <c r="N8" s="169"/>
      <c r="O8" s="168"/>
      <c r="P8" s="169"/>
      <c r="Q8" s="164"/>
      <c r="R8" s="16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46"/>
      <c r="B9" s="48"/>
      <c r="C9" s="46"/>
      <c r="D9" s="38"/>
      <c r="E9" s="168"/>
      <c r="F9" s="169"/>
      <c r="G9" s="168"/>
      <c r="H9" s="169"/>
      <c r="I9" s="168"/>
      <c r="J9" s="169"/>
      <c r="K9" s="168"/>
      <c r="L9" s="169"/>
      <c r="M9" s="168"/>
      <c r="N9" s="169"/>
      <c r="O9" s="168"/>
      <c r="P9" s="169"/>
      <c r="Q9" s="164"/>
      <c r="R9" s="16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6"/>
      <c r="B10" s="48"/>
      <c r="C10" s="46"/>
      <c r="D10" s="38"/>
      <c r="E10" s="168"/>
      <c r="F10" s="169"/>
      <c r="G10" s="168"/>
      <c r="H10" s="169"/>
      <c r="I10" s="168"/>
      <c r="J10" s="169"/>
      <c r="K10" s="168"/>
      <c r="L10" s="169"/>
      <c r="M10" s="168"/>
      <c r="N10" s="169"/>
      <c r="O10" s="168"/>
      <c r="P10" s="169"/>
      <c r="Q10" s="164"/>
      <c r="R10" s="16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70"/>
      <c r="B11" s="46"/>
      <c r="C11" s="46"/>
      <c r="D11" s="27"/>
      <c r="E11" s="168"/>
      <c r="F11" s="169"/>
      <c r="G11" s="168"/>
      <c r="H11" s="169"/>
      <c r="I11" s="168"/>
      <c r="J11" s="169"/>
      <c r="K11" s="168"/>
      <c r="L11" s="169"/>
      <c r="M11" s="168"/>
      <c r="N11" s="169"/>
      <c r="O11" s="168"/>
      <c r="P11" s="169"/>
      <c r="Q11" s="164"/>
      <c r="R11" s="16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70"/>
      <c r="B12" s="46"/>
      <c r="C12" s="46"/>
      <c r="D12" s="27"/>
      <c r="E12" s="168"/>
      <c r="F12" s="169"/>
      <c r="G12" s="168"/>
      <c r="H12" s="169"/>
      <c r="I12" s="168"/>
      <c r="J12" s="169"/>
      <c r="K12" s="168"/>
      <c r="L12" s="169"/>
      <c r="M12" s="168"/>
      <c r="N12" s="169"/>
      <c r="O12" s="168"/>
      <c r="P12" s="169"/>
      <c r="Q12" s="164"/>
      <c r="R12" s="16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70"/>
      <c r="B13" s="46"/>
      <c r="C13" s="46"/>
      <c r="D13" s="27"/>
      <c r="E13" s="168"/>
      <c r="F13" s="169"/>
      <c r="G13" s="168"/>
      <c r="H13" s="169"/>
      <c r="I13" s="168"/>
      <c r="J13" s="169"/>
      <c r="K13" s="168"/>
      <c r="L13" s="169"/>
      <c r="M13" s="168"/>
      <c r="N13" s="169"/>
      <c r="O13" s="168"/>
      <c r="P13" s="169"/>
      <c r="Q13" s="164"/>
      <c r="R13" s="16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70"/>
      <c r="B14" s="46"/>
      <c r="C14" s="46"/>
      <c r="D14" s="27"/>
      <c r="E14" s="168"/>
      <c r="F14" s="169"/>
      <c r="G14" s="168"/>
      <c r="H14" s="169"/>
      <c r="I14" s="168"/>
      <c r="J14" s="169"/>
      <c r="K14" s="168"/>
      <c r="L14" s="169"/>
      <c r="M14" s="168"/>
      <c r="N14" s="169"/>
      <c r="O14" s="168"/>
      <c r="P14" s="169"/>
      <c r="Q14" s="164"/>
      <c r="R14" s="16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70"/>
      <c r="B15" s="46"/>
      <c r="C15" s="46"/>
      <c r="D15" s="27"/>
      <c r="E15" s="168"/>
      <c r="F15" s="169"/>
      <c r="G15" s="168"/>
      <c r="H15" s="169"/>
      <c r="I15" s="168"/>
      <c r="J15" s="169"/>
      <c r="K15" s="168"/>
      <c r="L15" s="169"/>
      <c r="M15" s="168"/>
      <c r="N15" s="169"/>
      <c r="O15" s="168"/>
      <c r="P15" s="169"/>
      <c r="Q15" s="164"/>
      <c r="R15" s="16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70"/>
      <c r="B16" s="46"/>
      <c r="C16" s="46"/>
      <c r="D16" s="27"/>
      <c r="E16" s="168"/>
      <c r="F16" s="169"/>
      <c r="G16" s="168"/>
      <c r="H16" s="169"/>
      <c r="I16" s="168"/>
      <c r="J16" s="169"/>
      <c r="K16" s="168"/>
      <c r="L16" s="169"/>
      <c r="M16" s="168"/>
      <c r="N16" s="169"/>
      <c r="O16" s="168"/>
      <c r="P16" s="169"/>
      <c r="Q16" s="164"/>
      <c r="R16" s="16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04"/>
      <c r="B17" s="104"/>
      <c r="C17" s="104"/>
      <c r="D17" s="27"/>
      <c r="E17" s="168"/>
      <c r="F17" s="169"/>
      <c r="G17" s="168"/>
      <c r="H17" s="169"/>
      <c r="I17" s="168"/>
      <c r="J17" s="169"/>
      <c r="K17" s="168"/>
      <c r="L17" s="169"/>
      <c r="M17" s="168"/>
      <c r="N17" s="169"/>
      <c r="O17" s="168"/>
      <c r="P17" s="169"/>
      <c r="Q17" s="164"/>
      <c r="R17" s="16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68"/>
      <c r="F18" s="169"/>
      <c r="G18" s="168"/>
      <c r="H18" s="169"/>
      <c r="I18" s="168"/>
      <c r="J18" s="169"/>
      <c r="K18" s="168"/>
      <c r="L18" s="169"/>
      <c r="M18" s="168"/>
      <c r="N18" s="169"/>
      <c r="O18" s="164"/>
      <c r="P18" s="165"/>
      <c r="Q18" s="164"/>
      <c r="R18" s="16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68"/>
      <c r="F19" s="169"/>
      <c r="G19" s="168"/>
      <c r="H19" s="169"/>
      <c r="I19" s="168"/>
      <c r="J19" s="169"/>
      <c r="K19" s="168"/>
      <c r="L19" s="169"/>
      <c r="M19" s="168"/>
      <c r="N19" s="169"/>
      <c r="O19" s="164"/>
      <c r="P19" s="165"/>
      <c r="Q19" s="164"/>
      <c r="R19" s="16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0">
        <f>SUM(E4:E19)</f>
        <v>8</v>
      </c>
      <c r="F20" s="171"/>
      <c r="G20" s="170">
        <f>SUM(G4:G19)</f>
        <v>9</v>
      </c>
      <c r="H20" s="171"/>
      <c r="I20" s="170">
        <f>SUM(I4:I19)</f>
        <v>9</v>
      </c>
      <c r="J20" s="171"/>
      <c r="K20" s="170">
        <f>SUM(K4:K19)</f>
        <v>6</v>
      </c>
      <c r="L20" s="171"/>
      <c r="M20" s="170">
        <f>SUM(M4:M19)</f>
        <v>8</v>
      </c>
      <c r="N20" s="171"/>
      <c r="O20" s="170">
        <f>SUM(O4:O19)</f>
        <v>0</v>
      </c>
      <c r="P20" s="171"/>
      <c r="Q20" s="170">
        <f>SUM(Q4:Q19)</f>
        <v>0</v>
      </c>
      <c r="R20" s="17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7"/>
      <c r="F21" s="68">
        <v>8</v>
      </c>
      <c r="G21" s="67"/>
      <c r="H21" s="68">
        <v>8</v>
      </c>
      <c r="I21" s="67"/>
      <c r="J21" s="68">
        <v>8</v>
      </c>
      <c r="K21" s="67"/>
      <c r="L21" s="68">
        <v>8</v>
      </c>
      <c r="M21" s="71"/>
      <c r="N21" s="72">
        <v>8</v>
      </c>
      <c r="O21" s="67"/>
      <c r="P21" s="68"/>
      <c r="Q21" s="67"/>
      <c r="R21" s="68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-2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0">
        <f>SUM(K6:K22)</f>
        <v>6</v>
      </c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f>SUM(T21)</f>
        <v>40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140625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2" width="7" style="16" customWidth="1"/>
    <col min="13" max="13" width="7.28515625" style="16" bestFit="1" customWidth="1"/>
    <col min="14" max="14" width="8.42578125" style="16" bestFit="1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19.06.2016</v>
      </c>
      <c r="B2" s="19"/>
      <c r="C2" s="19"/>
      <c r="D2" s="19"/>
      <c r="E2" s="172" t="s">
        <v>15</v>
      </c>
      <c r="F2" s="172"/>
      <c r="G2" s="172" t="s">
        <v>16</v>
      </c>
      <c r="H2" s="172"/>
      <c r="I2" s="172" t="s">
        <v>17</v>
      </c>
      <c r="J2" s="172"/>
      <c r="K2" s="172" t="s">
        <v>18</v>
      </c>
      <c r="L2" s="172"/>
      <c r="M2" s="172" t="s">
        <v>19</v>
      </c>
      <c r="N2" s="172"/>
      <c r="O2" s="172" t="s">
        <v>20</v>
      </c>
      <c r="P2" s="172"/>
      <c r="Q2" s="172" t="s">
        <v>21</v>
      </c>
      <c r="R2" s="17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38">
        <v>6519</v>
      </c>
      <c r="B4" s="163" t="s">
        <v>106</v>
      </c>
      <c r="C4" s="138" t="s">
        <v>91</v>
      </c>
      <c r="D4" s="38" t="s">
        <v>69</v>
      </c>
      <c r="E4" s="174">
        <v>4</v>
      </c>
      <c r="F4" s="174"/>
      <c r="G4" s="174"/>
      <c r="H4" s="174"/>
      <c r="I4" s="174"/>
      <c r="J4" s="174"/>
      <c r="K4" s="174"/>
      <c r="L4" s="174"/>
      <c r="M4" s="174">
        <v>6</v>
      </c>
      <c r="N4" s="174"/>
      <c r="O4" s="168"/>
      <c r="P4" s="169"/>
      <c r="Q4" s="164"/>
      <c r="R4" s="165"/>
      <c r="S4" s="25">
        <f>E4+G4+I4+K4+M4+O4+Q4</f>
        <v>10</v>
      </c>
      <c r="T4" s="25">
        <f t="shared" ref="T4:T17" si="0">SUM(S4-U4-V4)</f>
        <v>10</v>
      </c>
      <c r="U4" s="28"/>
      <c r="V4" s="28"/>
    </row>
    <row r="5" spans="1:22" x14ac:dyDescent="0.25">
      <c r="A5" s="118">
        <v>6519</v>
      </c>
      <c r="B5" s="163" t="s">
        <v>106</v>
      </c>
      <c r="C5" s="118">
        <v>78</v>
      </c>
      <c r="D5" s="38" t="s">
        <v>61</v>
      </c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68"/>
      <c r="P5" s="169"/>
      <c r="Q5" s="164"/>
      <c r="R5" s="165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46">
        <v>6519</v>
      </c>
      <c r="B6" s="163" t="s">
        <v>106</v>
      </c>
      <c r="C6" s="146" t="s">
        <v>76</v>
      </c>
      <c r="D6" s="38" t="s">
        <v>69</v>
      </c>
      <c r="E6" s="174"/>
      <c r="F6" s="174"/>
      <c r="G6" s="174"/>
      <c r="H6" s="174"/>
      <c r="I6" s="174">
        <v>9</v>
      </c>
      <c r="J6" s="174"/>
      <c r="K6" s="168">
        <v>6</v>
      </c>
      <c r="L6" s="169"/>
      <c r="M6" s="168">
        <v>2</v>
      </c>
      <c r="N6" s="169"/>
      <c r="O6" s="168"/>
      <c r="P6" s="169"/>
      <c r="Q6" s="164"/>
      <c r="R6" s="165"/>
      <c r="S6" s="25">
        <f t="shared" si="1"/>
        <v>17</v>
      </c>
      <c r="T6" s="25">
        <f t="shared" si="0"/>
        <v>17</v>
      </c>
      <c r="U6" s="28"/>
      <c r="V6" s="28"/>
    </row>
    <row r="7" spans="1:22" x14ac:dyDescent="0.25">
      <c r="A7" s="152">
        <v>6405</v>
      </c>
      <c r="B7" s="163" t="s">
        <v>108</v>
      </c>
      <c r="C7" s="152">
        <v>20</v>
      </c>
      <c r="D7" s="38" t="s">
        <v>77</v>
      </c>
      <c r="E7" s="174">
        <v>4</v>
      </c>
      <c r="F7" s="174"/>
      <c r="G7" s="174">
        <v>9</v>
      </c>
      <c r="H7" s="174"/>
      <c r="I7" s="174"/>
      <c r="J7" s="174"/>
      <c r="K7" s="168"/>
      <c r="L7" s="169"/>
      <c r="M7" s="168"/>
      <c r="N7" s="169"/>
      <c r="O7" s="168"/>
      <c r="P7" s="169"/>
      <c r="Q7" s="164"/>
      <c r="R7" s="165"/>
      <c r="S7" s="25">
        <f t="shared" si="1"/>
        <v>13</v>
      </c>
      <c r="T7" s="25">
        <f t="shared" si="0"/>
        <v>13</v>
      </c>
      <c r="U7" s="28"/>
      <c r="V7" s="28"/>
    </row>
    <row r="8" spans="1:22" x14ac:dyDescent="0.25">
      <c r="A8" s="123"/>
      <c r="B8" s="48"/>
      <c r="C8" s="114"/>
      <c r="D8" s="38"/>
      <c r="E8" s="174"/>
      <c r="F8" s="174"/>
      <c r="G8" s="174"/>
      <c r="H8" s="174"/>
      <c r="I8" s="176"/>
      <c r="J8" s="169"/>
      <c r="K8" s="168"/>
      <c r="L8" s="169"/>
      <c r="M8" s="168"/>
      <c r="N8" s="169"/>
      <c r="O8" s="168"/>
      <c r="P8" s="169"/>
      <c r="Q8" s="164"/>
      <c r="R8" s="16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23"/>
      <c r="B9" s="48"/>
      <c r="C9" s="46"/>
      <c r="D9" s="38"/>
      <c r="E9" s="168"/>
      <c r="F9" s="169"/>
      <c r="G9" s="168"/>
      <c r="H9" s="169"/>
      <c r="I9" s="168"/>
      <c r="J9" s="169"/>
      <c r="K9" s="168"/>
      <c r="L9" s="169"/>
      <c r="M9" s="168"/>
      <c r="N9" s="169"/>
      <c r="O9" s="168"/>
      <c r="P9" s="169"/>
      <c r="Q9" s="164"/>
      <c r="R9" s="16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25"/>
      <c r="B10" s="48"/>
      <c r="C10" s="125"/>
      <c r="D10" s="38"/>
      <c r="E10" s="168"/>
      <c r="F10" s="169"/>
      <c r="G10" s="168"/>
      <c r="H10" s="169"/>
      <c r="I10" s="168"/>
      <c r="J10" s="169"/>
      <c r="K10" s="168"/>
      <c r="L10" s="169"/>
      <c r="M10" s="168"/>
      <c r="N10" s="169"/>
      <c r="O10" s="168"/>
      <c r="P10" s="169"/>
      <c r="Q10" s="164"/>
      <c r="R10" s="16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25"/>
      <c r="B11" s="48"/>
      <c r="C11" s="125"/>
      <c r="D11" s="38"/>
      <c r="E11" s="168"/>
      <c r="F11" s="169"/>
      <c r="G11" s="168"/>
      <c r="H11" s="169"/>
      <c r="I11" s="168"/>
      <c r="J11" s="169"/>
      <c r="K11" s="168"/>
      <c r="L11" s="169"/>
      <c r="M11" s="168"/>
      <c r="N11" s="169"/>
      <c r="O11" s="168"/>
      <c r="P11" s="169"/>
      <c r="Q11" s="164"/>
      <c r="R11" s="165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5"/>
      <c r="B12" s="48"/>
      <c r="C12" s="125"/>
      <c r="D12" s="38"/>
      <c r="E12" s="168"/>
      <c r="F12" s="169"/>
      <c r="G12" s="168"/>
      <c r="H12" s="169"/>
      <c r="I12" s="168"/>
      <c r="J12" s="169"/>
      <c r="K12" s="168"/>
      <c r="L12" s="169"/>
      <c r="M12" s="168"/>
      <c r="N12" s="169"/>
      <c r="O12" s="168"/>
      <c r="P12" s="169"/>
      <c r="Q12" s="164"/>
      <c r="R12" s="165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9"/>
      <c r="B13" s="46"/>
      <c r="C13" s="47"/>
      <c r="D13" s="27"/>
      <c r="E13" s="168"/>
      <c r="F13" s="169"/>
      <c r="G13" s="168"/>
      <c r="H13" s="169"/>
      <c r="I13" s="168"/>
      <c r="J13" s="169"/>
      <c r="K13" s="168"/>
      <c r="L13" s="169"/>
      <c r="M13" s="168"/>
      <c r="N13" s="169"/>
      <c r="O13" s="168"/>
      <c r="P13" s="169"/>
      <c r="Q13" s="164"/>
      <c r="R13" s="16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168"/>
      <c r="F14" s="169"/>
      <c r="G14" s="168"/>
      <c r="H14" s="169"/>
      <c r="I14" s="168"/>
      <c r="J14" s="169"/>
      <c r="K14" s="168"/>
      <c r="L14" s="169"/>
      <c r="M14" s="168"/>
      <c r="N14" s="169"/>
      <c r="O14" s="168"/>
      <c r="P14" s="169"/>
      <c r="Q14" s="164"/>
      <c r="R14" s="165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49"/>
      <c r="B15" s="46"/>
      <c r="C15" s="46"/>
      <c r="D15" s="27"/>
      <c r="E15" s="168"/>
      <c r="F15" s="169"/>
      <c r="G15" s="168"/>
      <c r="H15" s="169"/>
      <c r="I15" s="168"/>
      <c r="J15" s="169"/>
      <c r="K15" s="168"/>
      <c r="L15" s="169"/>
      <c r="M15" s="168"/>
      <c r="N15" s="169"/>
      <c r="O15" s="168"/>
      <c r="P15" s="169"/>
      <c r="Q15" s="164"/>
      <c r="R15" s="16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85"/>
      <c r="B16" s="85"/>
      <c r="C16" s="85"/>
      <c r="D16" s="27"/>
      <c r="E16" s="174"/>
      <c r="F16" s="174"/>
      <c r="G16" s="174"/>
      <c r="H16" s="174"/>
      <c r="I16" s="176"/>
      <c r="J16" s="169"/>
      <c r="K16" s="168"/>
      <c r="L16" s="169"/>
      <c r="M16" s="168"/>
      <c r="N16" s="169"/>
      <c r="O16" s="168"/>
      <c r="P16" s="169"/>
      <c r="Q16" s="164"/>
      <c r="R16" s="16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27"/>
      <c r="B17" s="127"/>
      <c r="C17" s="127"/>
      <c r="D17" s="38"/>
      <c r="E17" s="168"/>
      <c r="F17" s="169"/>
      <c r="G17" s="168"/>
      <c r="H17" s="169"/>
      <c r="I17" s="168"/>
      <c r="J17" s="169"/>
      <c r="K17" s="168"/>
      <c r="L17" s="169"/>
      <c r="M17" s="168"/>
      <c r="N17" s="169"/>
      <c r="O17" s="168"/>
      <c r="P17" s="169"/>
      <c r="Q17" s="164"/>
      <c r="R17" s="165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68"/>
      <c r="F18" s="169"/>
      <c r="G18" s="168"/>
      <c r="H18" s="169"/>
      <c r="I18" s="168"/>
      <c r="J18" s="169"/>
      <c r="K18" s="168"/>
      <c r="L18" s="169"/>
      <c r="M18" s="168"/>
      <c r="N18" s="169"/>
      <c r="O18" s="164"/>
      <c r="P18" s="165"/>
      <c r="Q18" s="164"/>
      <c r="R18" s="165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68"/>
      <c r="F19" s="169"/>
      <c r="G19" s="168"/>
      <c r="H19" s="169"/>
      <c r="I19" s="168"/>
      <c r="J19" s="169"/>
      <c r="K19" s="168"/>
      <c r="L19" s="169"/>
      <c r="M19" s="168"/>
      <c r="N19" s="169"/>
      <c r="O19" s="164"/>
      <c r="P19" s="165"/>
      <c r="Q19" s="164"/>
      <c r="R19" s="165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0">
        <f>SUM(E4:E19)</f>
        <v>8</v>
      </c>
      <c r="F20" s="171"/>
      <c r="G20" s="170">
        <f>SUM(G4:G19)</f>
        <v>9</v>
      </c>
      <c r="H20" s="171"/>
      <c r="I20" s="170">
        <f>SUM(I4:I19)</f>
        <v>9</v>
      </c>
      <c r="J20" s="171"/>
      <c r="K20" s="170">
        <f>SUM(K4:K19)</f>
        <v>6</v>
      </c>
      <c r="L20" s="171"/>
      <c r="M20" s="170">
        <f>SUM(M4:M19)</f>
        <v>8</v>
      </c>
      <c r="N20" s="171"/>
      <c r="O20" s="170">
        <f>SUM(O4:O19)</f>
        <v>0</v>
      </c>
      <c r="P20" s="171"/>
      <c r="Q20" s="170">
        <f>SUM(Q4:Q19)</f>
        <v>0</v>
      </c>
      <c r="R20" s="171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-2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12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opLeftCell="A4" zoomScale="90" zoomScaleNormal="90" workbookViewId="0">
      <selection activeCell="I36" sqref="I36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66</v>
      </c>
      <c r="B1" s="15"/>
      <c r="C1" s="15"/>
    </row>
    <row r="2" spans="1:22" s="22" customFormat="1" x14ac:dyDescent="0.25">
      <c r="A2" s="18" t="str">
        <f>Analysis!A3</f>
        <v>W/E 19.06.2016</v>
      </c>
      <c r="B2" s="19"/>
      <c r="C2" s="19"/>
      <c r="D2" s="19"/>
      <c r="E2" s="175" t="s">
        <v>15</v>
      </c>
      <c r="F2" s="175"/>
      <c r="G2" s="172" t="s">
        <v>16</v>
      </c>
      <c r="H2" s="172"/>
      <c r="I2" s="172" t="s">
        <v>17</v>
      </c>
      <c r="J2" s="172"/>
      <c r="K2" s="172" t="s">
        <v>18</v>
      </c>
      <c r="L2" s="172"/>
      <c r="M2" s="172" t="s">
        <v>19</v>
      </c>
      <c r="N2" s="172"/>
      <c r="O2" s="172" t="s">
        <v>20</v>
      </c>
      <c r="P2" s="172"/>
      <c r="Q2" s="172" t="s">
        <v>21</v>
      </c>
      <c r="R2" s="17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55">
        <v>6405</v>
      </c>
      <c r="B4" s="163" t="s">
        <v>108</v>
      </c>
      <c r="C4" s="155">
        <v>21</v>
      </c>
      <c r="D4" s="38" t="s">
        <v>86</v>
      </c>
      <c r="E4" s="174">
        <v>0.75</v>
      </c>
      <c r="F4" s="174"/>
      <c r="G4" s="174">
        <v>3.5</v>
      </c>
      <c r="H4" s="174"/>
      <c r="I4" s="168">
        <v>2.5</v>
      </c>
      <c r="J4" s="169"/>
      <c r="K4" s="168"/>
      <c r="L4" s="169"/>
      <c r="M4" s="174"/>
      <c r="N4" s="174"/>
      <c r="O4" s="168"/>
      <c r="P4" s="169"/>
      <c r="Q4" s="164"/>
      <c r="R4" s="165"/>
      <c r="S4" s="25">
        <f>E4+G4+I4+K4+M4+O4+Q4</f>
        <v>6.75</v>
      </c>
      <c r="T4" s="25">
        <f t="shared" ref="T4:T26" si="0">SUM(S4-U4-V4)</f>
        <v>6.75</v>
      </c>
      <c r="U4" s="28"/>
      <c r="V4" s="28"/>
    </row>
    <row r="5" spans="1:22" x14ac:dyDescent="0.25">
      <c r="A5" s="155">
        <v>6519</v>
      </c>
      <c r="B5" s="163" t="s">
        <v>106</v>
      </c>
      <c r="C5" s="47" t="s">
        <v>76</v>
      </c>
      <c r="D5" s="38" t="s">
        <v>69</v>
      </c>
      <c r="E5" s="174"/>
      <c r="F5" s="174"/>
      <c r="G5" s="174"/>
      <c r="H5" s="174"/>
      <c r="I5" s="168"/>
      <c r="J5" s="169"/>
      <c r="K5" s="168"/>
      <c r="L5" s="169"/>
      <c r="M5" s="168"/>
      <c r="N5" s="169"/>
      <c r="O5" s="168"/>
      <c r="P5" s="169"/>
      <c r="Q5" s="164"/>
      <c r="R5" s="165"/>
      <c r="S5" s="25">
        <f t="shared" ref="S5:S29" si="1">E5+G5+I5+K5+M5+O5+Q5</f>
        <v>0</v>
      </c>
      <c r="T5" s="25">
        <f t="shared" si="0"/>
        <v>0</v>
      </c>
      <c r="U5" s="28"/>
      <c r="V5" s="28"/>
    </row>
    <row r="6" spans="1:22" x14ac:dyDescent="0.25">
      <c r="A6" s="155">
        <v>6519</v>
      </c>
      <c r="B6" s="163" t="s">
        <v>106</v>
      </c>
      <c r="C6" s="47" t="s">
        <v>80</v>
      </c>
      <c r="D6" s="38" t="s">
        <v>69</v>
      </c>
      <c r="E6" s="174">
        <v>0.25</v>
      </c>
      <c r="F6" s="174"/>
      <c r="G6" s="174"/>
      <c r="H6" s="174"/>
      <c r="I6" s="168">
        <v>0.25</v>
      </c>
      <c r="J6" s="169"/>
      <c r="K6" s="168"/>
      <c r="L6" s="169"/>
      <c r="M6" s="168"/>
      <c r="N6" s="169"/>
      <c r="O6" s="168"/>
      <c r="P6" s="169"/>
      <c r="Q6" s="164"/>
      <c r="R6" s="165"/>
      <c r="S6" s="25">
        <f t="shared" si="1"/>
        <v>0.5</v>
      </c>
      <c r="T6" s="25">
        <f t="shared" si="0"/>
        <v>0.5</v>
      </c>
      <c r="U6" s="28"/>
      <c r="V6" s="28"/>
    </row>
    <row r="7" spans="1:22" x14ac:dyDescent="0.25">
      <c r="A7" s="155">
        <v>6519</v>
      </c>
      <c r="B7" s="163" t="s">
        <v>106</v>
      </c>
      <c r="C7" s="47" t="s">
        <v>79</v>
      </c>
      <c r="D7" s="38" t="s">
        <v>69</v>
      </c>
      <c r="E7" s="174">
        <v>0.25</v>
      </c>
      <c r="F7" s="174"/>
      <c r="G7" s="174">
        <v>0.25</v>
      </c>
      <c r="H7" s="174"/>
      <c r="I7" s="168">
        <v>0.25</v>
      </c>
      <c r="J7" s="169"/>
      <c r="K7" s="168"/>
      <c r="L7" s="169"/>
      <c r="M7" s="168">
        <v>0.25</v>
      </c>
      <c r="N7" s="169"/>
      <c r="O7" s="168"/>
      <c r="P7" s="169"/>
      <c r="Q7" s="164"/>
      <c r="R7" s="165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155">
        <v>6519</v>
      </c>
      <c r="B8" s="163" t="s">
        <v>106</v>
      </c>
      <c r="C8" s="155" t="s">
        <v>76</v>
      </c>
      <c r="D8" s="38" t="s">
        <v>69</v>
      </c>
      <c r="E8" s="174">
        <v>3</v>
      </c>
      <c r="F8" s="174"/>
      <c r="G8" s="174">
        <v>2.5</v>
      </c>
      <c r="H8" s="174"/>
      <c r="I8" s="168"/>
      <c r="J8" s="169"/>
      <c r="K8" s="168">
        <v>1.25</v>
      </c>
      <c r="L8" s="169"/>
      <c r="M8" s="168">
        <v>1.25</v>
      </c>
      <c r="N8" s="169"/>
      <c r="O8" s="168"/>
      <c r="P8" s="169"/>
      <c r="Q8" s="164"/>
      <c r="R8" s="165"/>
      <c r="S8" s="25">
        <f t="shared" si="1"/>
        <v>8</v>
      </c>
      <c r="T8" s="25">
        <f t="shared" si="0"/>
        <v>8</v>
      </c>
      <c r="U8" s="28"/>
      <c r="V8" s="28"/>
    </row>
    <row r="9" spans="1:22" x14ac:dyDescent="0.25">
      <c r="A9" s="155">
        <v>6519</v>
      </c>
      <c r="B9" s="163" t="s">
        <v>106</v>
      </c>
      <c r="C9" s="155">
        <v>149</v>
      </c>
      <c r="D9" s="38" t="s">
        <v>69</v>
      </c>
      <c r="E9" s="174">
        <v>2.75</v>
      </c>
      <c r="F9" s="174"/>
      <c r="G9" s="174">
        <v>0.25</v>
      </c>
      <c r="H9" s="174"/>
      <c r="I9" s="168"/>
      <c r="J9" s="169"/>
      <c r="K9" s="168"/>
      <c r="L9" s="169"/>
      <c r="M9" s="168"/>
      <c r="N9" s="169"/>
      <c r="O9" s="168"/>
      <c r="P9" s="169"/>
      <c r="Q9" s="164"/>
      <c r="R9" s="165"/>
      <c r="S9" s="25">
        <f t="shared" si="1"/>
        <v>3</v>
      </c>
      <c r="T9" s="25">
        <f t="shared" si="0"/>
        <v>3</v>
      </c>
      <c r="U9" s="28"/>
      <c r="V9" s="28"/>
    </row>
    <row r="10" spans="1:22" x14ac:dyDescent="0.25">
      <c r="A10" s="156">
        <v>6602</v>
      </c>
      <c r="B10" s="162" t="s">
        <v>110</v>
      </c>
      <c r="C10" s="47">
        <v>1</v>
      </c>
      <c r="D10" s="38" t="s">
        <v>92</v>
      </c>
      <c r="E10" s="174"/>
      <c r="F10" s="174"/>
      <c r="G10" s="168">
        <v>0.25</v>
      </c>
      <c r="H10" s="169"/>
      <c r="I10" s="168"/>
      <c r="J10" s="169"/>
      <c r="K10" s="168"/>
      <c r="L10" s="169"/>
      <c r="M10" s="168"/>
      <c r="N10" s="169"/>
      <c r="O10" s="168"/>
      <c r="P10" s="169"/>
      <c r="Q10" s="164"/>
      <c r="R10" s="165"/>
      <c r="S10" s="25">
        <f t="shared" si="1"/>
        <v>0.25</v>
      </c>
      <c r="T10" s="25">
        <f t="shared" si="0"/>
        <v>0.25</v>
      </c>
      <c r="U10" s="28"/>
      <c r="V10" s="28"/>
    </row>
    <row r="11" spans="1:22" x14ac:dyDescent="0.25">
      <c r="A11" s="141">
        <v>6519</v>
      </c>
      <c r="B11" s="163" t="s">
        <v>106</v>
      </c>
      <c r="C11" s="120">
        <v>152</v>
      </c>
      <c r="D11" s="38" t="s">
        <v>97</v>
      </c>
      <c r="E11" s="168"/>
      <c r="F11" s="169"/>
      <c r="G11" s="168"/>
      <c r="H11" s="169"/>
      <c r="I11" s="168">
        <v>3</v>
      </c>
      <c r="J11" s="169"/>
      <c r="K11" s="168"/>
      <c r="L11" s="169"/>
      <c r="M11" s="168"/>
      <c r="N11" s="169"/>
      <c r="O11" s="168"/>
      <c r="P11" s="169"/>
      <c r="Q11" s="164"/>
      <c r="R11" s="165"/>
      <c r="S11" s="25">
        <f t="shared" si="1"/>
        <v>3</v>
      </c>
      <c r="T11" s="25">
        <f t="shared" si="0"/>
        <v>3</v>
      </c>
      <c r="U11" s="28"/>
      <c r="V11" s="28"/>
    </row>
    <row r="12" spans="1:22" x14ac:dyDescent="0.25">
      <c r="A12" s="158">
        <v>6551</v>
      </c>
      <c r="B12" s="163" t="s">
        <v>107</v>
      </c>
      <c r="C12" s="46">
        <v>4</v>
      </c>
      <c r="D12" s="38" t="s">
        <v>101</v>
      </c>
      <c r="E12" s="168"/>
      <c r="F12" s="169"/>
      <c r="G12" s="168"/>
      <c r="H12" s="169"/>
      <c r="I12" s="168"/>
      <c r="J12" s="169"/>
      <c r="K12" s="168"/>
      <c r="L12" s="169"/>
      <c r="M12" s="168">
        <v>0.25</v>
      </c>
      <c r="N12" s="169"/>
      <c r="O12" s="168"/>
      <c r="P12" s="169"/>
      <c r="Q12" s="164"/>
      <c r="R12" s="165"/>
      <c r="S12" s="25">
        <f t="shared" si="1"/>
        <v>0.25</v>
      </c>
      <c r="T12" s="25">
        <f t="shared" si="0"/>
        <v>0.25</v>
      </c>
      <c r="U12" s="28"/>
      <c r="V12" s="28"/>
    </row>
    <row r="13" spans="1:22" x14ac:dyDescent="0.25">
      <c r="A13" s="131">
        <v>6538</v>
      </c>
      <c r="B13" s="163" t="s">
        <v>103</v>
      </c>
      <c r="C13" s="46">
        <v>9</v>
      </c>
      <c r="D13" s="38" t="s">
        <v>64</v>
      </c>
      <c r="E13" s="168"/>
      <c r="F13" s="169"/>
      <c r="G13" s="168"/>
      <c r="H13" s="169"/>
      <c r="I13" s="168"/>
      <c r="J13" s="169"/>
      <c r="K13" s="168"/>
      <c r="L13" s="169"/>
      <c r="M13" s="168">
        <v>2</v>
      </c>
      <c r="N13" s="169"/>
      <c r="O13" s="168"/>
      <c r="P13" s="169"/>
      <c r="Q13" s="164"/>
      <c r="R13" s="165"/>
      <c r="S13" s="25">
        <f>E13+G13+I13+K13+M13+O13+Q13</f>
        <v>2</v>
      </c>
      <c r="T13" s="25">
        <f>SUM(S13-U13-V13)</f>
        <v>2</v>
      </c>
      <c r="U13" s="28"/>
      <c r="V13" s="28"/>
    </row>
    <row r="14" spans="1:22" x14ac:dyDescent="0.25">
      <c r="A14" s="131"/>
      <c r="B14" s="48"/>
      <c r="C14" s="46"/>
      <c r="D14" s="38"/>
      <c r="E14" s="168"/>
      <c r="F14" s="169"/>
      <c r="G14" s="168"/>
      <c r="H14" s="169"/>
      <c r="I14" s="168"/>
      <c r="J14" s="169"/>
      <c r="K14" s="168"/>
      <c r="L14" s="169"/>
      <c r="M14" s="168"/>
      <c r="N14" s="169"/>
      <c r="O14" s="168"/>
      <c r="P14" s="169"/>
      <c r="Q14" s="164"/>
      <c r="R14" s="165"/>
      <c r="S14" s="25">
        <f t="shared" ref="S14:S22" si="2">E14+G14+I14+K14+M14+O14+Q14</f>
        <v>0</v>
      </c>
      <c r="T14" s="25">
        <f t="shared" ref="T14:T22" si="3">SUM(S14-U14-V14)</f>
        <v>0</v>
      </c>
      <c r="U14" s="28"/>
      <c r="V14" s="28"/>
    </row>
    <row r="15" spans="1:22" ht="15.75" customHeight="1" x14ac:dyDescent="0.25">
      <c r="A15" s="123"/>
      <c r="B15" s="48"/>
      <c r="C15" s="123"/>
      <c r="D15" s="38"/>
      <c r="E15" s="168"/>
      <c r="F15" s="169"/>
      <c r="G15" s="168"/>
      <c r="H15" s="169"/>
      <c r="I15" s="168"/>
      <c r="J15" s="169"/>
      <c r="K15" s="168"/>
      <c r="L15" s="169"/>
      <c r="M15" s="168"/>
      <c r="N15" s="169"/>
      <c r="O15" s="168"/>
      <c r="P15" s="169"/>
      <c r="Q15" s="164"/>
      <c r="R15" s="165"/>
      <c r="S15" s="25">
        <f t="shared" ref="S15:S21" si="4">E15+G15+I15+K15+M15+O15+Q15</f>
        <v>0</v>
      </c>
      <c r="T15" s="25">
        <f t="shared" ref="T15:T21" si="5">SUM(S15-U15-V15)</f>
        <v>0</v>
      </c>
      <c r="U15" s="28"/>
      <c r="V15" s="28"/>
    </row>
    <row r="16" spans="1:22" ht="15.75" customHeight="1" x14ac:dyDescent="0.25">
      <c r="A16" s="135"/>
      <c r="B16" s="48"/>
      <c r="C16" s="135"/>
      <c r="D16" s="38"/>
      <c r="E16" s="168"/>
      <c r="F16" s="169"/>
      <c r="G16" s="168"/>
      <c r="H16" s="169"/>
      <c r="I16" s="168"/>
      <c r="J16" s="169"/>
      <c r="K16" s="168"/>
      <c r="L16" s="169"/>
      <c r="M16" s="168"/>
      <c r="N16" s="169"/>
      <c r="O16" s="168"/>
      <c r="P16" s="169"/>
      <c r="Q16" s="164"/>
      <c r="R16" s="165"/>
      <c r="S16" s="25">
        <f t="shared" si="4"/>
        <v>0</v>
      </c>
      <c r="T16" s="25">
        <f t="shared" si="5"/>
        <v>0</v>
      </c>
      <c r="U16" s="28"/>
      <c r="V16" s="28"/>
    </row>
    <row r="17" spans="1:22" x14ac:dyDescent="0.25">
      <c r="A17" s="126"/>
      <c r="B17" s="126"/>
      <c r="C17" s="47"/>
      <c r="D17" s="38"/>
      <c r="E17" s="168"/>
      <c r="F17" s="169"/>
      <c r="G17" s="168"/>
      <c r="H17" s="169"/>
      <c r="I17" s="168"/>
      <c r="J17" s="169"/>
      <c r="K17" s="168"/>
      <c r="L17" s="169"/>
      <c r="M17" s="168"/>
      <c r="N17" s="169"/>
      <c r="O17" s="168"/>
      <c r="P17" s="169"/>
      <c r="Q17" s="164"/>
      <c r="R17" s="165"/>
      <c r="S17" s="25">
        <f t="shared" si="4"/>
        <v>0</v>
      </c>
      <c r="T17" s="25">
        <f t="shared" si="5"/>
        <v>0</v>
      </c>
      <c r="U17" s="28"/>
      <c r="V17" s="28"/>
    </row>
    <row r="18" spans="1:22" x14ac:dyDescent="0.25">
      <c r="A18" s="128"/>
      <c r="B18" s="128"/>
      <c r="C18" s="47"/>
      <c r="D18" s="38"/>
      <c r="E18" s="168"/>
      <c r="F18" s="169"/>
      <c r="G18" s="168"/>
      <c r="H18" s="169"/>
      <c r="I18" s="168"/>
      <c r="J18" s="169"/>
      <c r="K18" s="168"/>
      <c r="L18" s="169"/>
      <c r="M18" s="168"/>
      <c r="N18" s="169"/>
      <c r="O18" s="168"/>
      <c r="P18" s="169"/>
      <c r="Q18" s="164"/>
      <c r="R18" s="165"/>
      <c r="S18" s="25">
        <f t="shared" ref="S18:S19" si="6">E18+G18+I18+K18+M18+O18+Q18</f>
        <v>0</v>
      </c>
      <c r="T18" s="25">
        <f t="shared" ref="T18:T19" si="7">SUM(S18-U18-V18)</f>
        <v>0</v>
      </c>
      <c r="U18" s="28"/>
      <c r="V18" s="28"/>
    </row>
    <row r="19" spans="1:22" x14ac:dyDescent="0.25">
      <c r="A19" s="128"/>
      <c r="B19" s="128"/>
      <c r="C19" s="47"/>
      <c r="D19" s="38"/>
      <c r="E19" s="168"/>
      <c r="F19" s="169"/>
      <c r="G19" s="168"/>
      <c r="H19" s="169"/>
      <c r="I19" s="168"/>
      <c r="J19" s="169"/>
      <c r="K19" s="168"/>
      <c r="L19" s="169"/>
      <c r="M19" s="168"/>
      <c r="N19" s="169"/>
      <c r="O19" s="168"/>
      <c r="P19" s="169"/>
      <c r="Q19" s="164"/>
      <c r="R19" s="165"/>
      <c r="S19" s="25">
        <f t="shared" si="6"/>
        <v>0</v>
      </c>
      <c r="T19" s="25">
        <f t="shared" si="7"/>
        <v>0</v>
      </c>
      <c r="U19" s="28"/>
      <c r="V19" s="28"/>
    </row>
    <row r="20" spans="1:22" x14ac:dyDescent="0.25">
      <c r="A20" s="110"/>
      <c r="B20" s="110"/>
      <c r="C20" s="47"/>
      <c r="D20" s="38"/>
      <c r="E20" s="168"/>
      <c r="F20" s="169"/>
      <c r="G20" s="168"/>
      <c r="H20" s="169"/>
      <c r="I20" s="168"/>
      <c r="J20" s="169"/>
      <c r="K20" s="168"/>
      <c r="L20" s="169"/>
      <c r="M20" s="168"/>
      <c r="N20" s="169"/>
      <c r="O20" s="168"/>
      <c r="P20" s="169"/>
      <c r="Q20" s="164"/>
      <c r="R20" s="165"/>
      <c r="S20" s="25">
        <f t="shared" si="4"/>
        <v>0</v>
      </c>
      <c r="T20" s="25">
        <f t="shared" si="5"/>
        <v>0</v>
      </c>
      <c r="U20" s="28"/>
      <c r="V20" s="28"/>
    </row>
    <row r="21" spans="1:22" x14ac:dyDescent="0.25">
      <c r="A21" s="151">
        <v>3600</v>
      </c>
      <c r="B21" s="151" t="s">
        <v>105</v>
      </c>
      <c r="C21" s="151"/>
      <c r="D21" s="38" t="s">
        <v>85</v>
      </c>
      <c r="E21" s="168"/>
      <c r="F21" s="169"/>
      <c r="G21" s="168"/>
      <c r="H21" s="169"/>
      <c r="I21" s="168"/>
      <c r="J21" s="169"/>
      <c r="K21" s="168">
        <v>3.25</v>
      </c>
      <c r="L21" s="169"/>
      <c r="M21" s="168">
        <v>4.25</v>
      </c>
      <c r="N21" s="169"/>
      <c r="O21" s="168"/>
      <c r="P21" s="169"/>
      <c r="Q21" s="164"/>
      <c r="R21" s="165"/>
      <c r="S21" s="25">
        <f t="shared" si="4"/>
        <v>7.5</v>
      </c>
      <c r="T21" s="25">
        <f t="shared" si="5"/>
        <v>7.5</v>
      </c>
      <c r="U21" s="28"/>
      <c r="V21" s="28"/>
    </row>
    <row r="22" spans="1:22" ht="15" customHeight="1" x14ac:dyDescent="0.25">
      <c r="A22" s="148">
        <v>3600</v>
      </c>
      <c r="B22" s="161" t="s">
        <v>105</v>
      </c>
      <c r="C22" s="47"/>
      <c r="D22" s="38" t="s">
        <v>87</v>
      </c>
      <c r="E22" s="168"/>
      <c r="F22" s="169"/>
      <c r="G22" s="168"/>
      <c r="H22" s="169"/>
      <c r="I22" s="168"/>
      <c r="J22" s="169"/>
      <c r="K22" s="168"/>
      <c r="L22" s="169"/>
      <c r="M22" s="168"/>
      <c r="N22" s="169"/>
      <c r="O22" s="168"/>
      <c r="P22" s="169"/>
      <c r="Q22" s="164"/>
      <c r="R22" s="165"/>
      <c r="S22" s="25">
        <f t="shared" si="2"/>
        <v>0</v>
      </c>
      <c r="T22" s="25">
        <f t="shared" si="3"/>
        <v>0</v>
      </c>
      <c r="U22" s="28"/>
      <c r="V22" s="28"/>
    </row>
    <row r="23" spans="1:22" x14ac:dyDescent="0.25">
      <c r="A23" s="109">
        <v>3600</v>
      </c>
      <c r="B23" s="161" t="s">
        <v>105</v>
      </c>
      <c r="C23" s="108"/>
      <c r="D23" s="27" t="s">
        <v>83</v>
      </c>
      <c r="E23" s="168"/>
      <c r="F23" s="169"/>
      <c r="G23" s="168">
        <v>0.25</v>
      </c>
      <c r="H23" s="169"/>
      <c r="I23" s="168"/>
      <c r="J23" s="169"/>
      <c r="K23" s="168">
        <f>SUM(K6:K22)</f>
        <v>4.5</v>
      </c>
      <c r="L23" s="169"/>
      <c r="M23" s="168"/>
      <c r="N23" s="169"/>
      <c r="O23" s="168"/>
      <c r="P23" s="169"/>
      <c r="Q23" s="164"/>
      <c r="R23" s="165"/>
      <c r="S23" s="25">
        <f t="shared" si="1"/>
        <v>4.75</v>
      </c>
      <c r="T23" s="25">
        <f t="shared" si="0"/>
        <v>4.75</v>
      </c>
      <c r="U23" s="28"/>
      <c r="V23" s="28"/>
    </row>
    <row r="24" spans="1:22" x14ac:dyDescent="0.25">
      <c r="A24" s="115">
        <v>3600</v>
      </c>
      <c r="B24" s="161" t="s">
        <v>105</v>
      </c>
      <c r="C24" s="115"/>
      <c r="D24" s="38" t="s">
        <v>70</v>
      </c>
      <c r="E24" s="168">
        <v>0.5</v>
      </c>
      <c r="F24" s="169"/>
      <c r="G24" s="168">
        <v>1</v>
      </c>
      <c r="H24" s="169"/>
      <c r="I24" s="168">
        <v>1</v>
      </c>
      <c r="J24" s="169"/>
      <c r="K24" s="168"/>
      <c r="L24" s="169"/>
      <c r="M24" s="168"/>
      <c r="N24" s="169"/>
      <c r="O24" s="168"/>
      <c r="P24" s="169"/>
      <c r="Q24" s="164"/>
      <c r="R24" s="165"/>
      <c r="S24" s="25">
        <f t="shared" ref="S24:S25" si="8">E24+G24+I24+K24+M24+O24+Q24</f>
        <v>2.5</v>
      </c>
      <c r="T24" s="25">
        <f t="shared" ref="T24:T25" si="9">SUM(S24-U24-V24)</f>
        <v>2.5</v>
      </c>
      <c r="U24" s="28"/>
      <c r="V24" s="28"/>
    </row>
    <row r="25" spans="1:22" x14ac:dyDescent="0.25">
      <c r="A25" s="118">
        <v>3600</v>
      </c>
      <c r="B25" s="161" t="s">
        <v>105</v>
      </c>
      <c r="C25" s="47"/>
      <c r="D25" s="38" t="s">
        <v>68</v>
      </c>
      <c r="E25" s="168">
        <v>0.5</v>
      </c>
      <c r="F25" s="169"/>
      <c r="G25" s="168">
        <v>1</v>
      </c>
      <c r="H25" s="169"/>
      <c r="I25" s="168">
        <v>2</v>
      </c>
      <c r="J25" s="169"/>
      <c r="K25" s="168">
        <v>1.5</v>
      </c>
      <c r="L25" s="169"/>
      <c r="M25" s="168"/>
      <c r="N25" s="169"/>
      <c r="O25" s="168"/>
      <c r="P25" s="169"/>
      <c r="Q25" s="164"/>
      <c r="R25" s="165"/>
      <c r="S25" s="25">
        <f t="shared" si="8"/>
        <v>5</v>
      </c>
      <c r="T25" s="25">
        <f t="shared" si="9"/>
        <v>5</v>
      </c>
      <c r="U25" s="28"/>
      <c r="V25" s="28"/>
    </row>
    <row r="26" spans="1:22" x14ac:dyDescent="0.25">
      <c r="A26" s="118"/>
      <c r="B26" s="118"/>
      <c r="C26" s="118"/>
      <c r="D26" s="38"/>
      <c r="E26" s="168"/>
      <c r="F26" s="169"/>
      <c r="G26" s="168"/>
      <c r="H26" s="169"/>
      <c r="I26" s="168"/>
      <c r="J26" s="169"/>
      <c r="K26" s="168"/>
      <c r="L26" s="169"/>
      <c r="M26" s="168"/>
      <c r="N26" s="169"/>
      <c r="O26" s="168"/>
      <c r="P26" s="169"/>
      <c r="Q26" s="164"/>
      <c r="R26" s="165"/>
      <c r="S26" s="25">
        <f t="shared" si="1"/>
        <v>0</v>
      </c>
      <c r="T26" s="25">
        <f t="shared" si="0"/>
        <v>0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168"/>
      <c r="F27" s="169"/>
      <c r="G27" s="168"/>
      <c r="H27" s="169"/>
      <c r="I27" s="168"/>
      <c r="J27" s="169"/>
      <c r="K27" s="168"/>
      <c r="L27" s="169"/>
      <c r="M27" s="168"/>
      <c r="N27" s="169"/>
      <c r="O27" s="164"/>
      <c r="P27" s="165"/>
      <c r="Q27" s="164"/>
      <c r="R27" s="165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168"/>
      <c r="F28" s="169"/>
      <c r="G28" s="168"/>
      <c r="H28" s="169"/>
      <c r="I28" s="168"/>
      <c r="J28" s="169"/>
      <c r="K28" s="168"/>
      <c r="L28" s="169"/>
      <c r="M28" s="168"/>
      <c r="N28" s="169"/>
      <c r="O28" s="164"/>
      <c r="P28" s="165"/>
      <c r="Q28" s="164"/>
      <c r="R28" s="165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170">
        <f>SUM(E4:E28)</f>
        <v>8</v>
      </c>
      <c r="F29" s="171"/>
      <c r="G29" s="170">
        <f>SUM(G4:G28)</f>
        <v>9</v>
      </c>
      <c r="H29" s="171"/>
      <c r="I29" s="170">
        <f>SUM(I4:I28)</f>
        <v>9</v>
      </c>
      <c r="J29" s="171"/>
      <c r="K29" s="170">
        <f>SUM(K4:K28)</f>
        <v>10.5</v>
      </c>
      <c r="L29" s="171"/>
      <c r="M29" s="170">
        <f>SUM(M4:M28)</f>
        <v>8</v>
      </c>
      <c r="N29" s="171"/>
      <c r="O29" s="170">
        <f>SUM(O4:O28)</f>
        <v>0</v>
      </c>
      <c r="P29" s="171"/>
      <c r="Q29" s="170">
        <f>SUM(Q4:Q28)</f>
        <v>0</v>
      </c>
      <c r="R29" s="171"/>
      <c r="S29" s="25">
        <f t="shared" si="1"/>
        <v>44.5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116"/>
      <c r="F30" s="117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44.5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1</v>
      </c>
      <c r="I31" s="32"/>
      <c r="J31" s="32">
        <f>SUM(I29)-J30</f>
        <v>1</v>
      </c>
      <c r="K31" s="32"/>
      <c r="L31" s="32">
        <f>SUM(K29)-L30</f>
        <v>2.5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4.5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44.5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19.75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44.5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</mergeCells>
  <pageMargins left="0.7" right="0.7" top="0.75" bottom="0.75" header="0.3" footer="0.3"/>
  <pageSetup paperSize="9" scale="7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6"/>
  <sheetViews>
    <sheetView zoomScale="90" zoomScaleNormal="90" workbookViewId="0">
      <selection activeCell="K24" sqref="K24:L24"/>
    </sheetView>
  </sheetViews>
  <sheetFormatPr defaultColWidth="10.42578125" defaultRowHeight="15.75" x14ac:dyDescent="0.25"/>
  <cols>
    <col min="1" max="1" width="8.7109375" style="16" customWidth="1"/>
    <col min="2" max="2" width="10.7109375" style="16" customWidth="1"/>
    <col min="3" max="3" width="9.5703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19.06.2016</v>
      </c>
      <c r="B2" s="19"/>
      <c r="C2" s="19"/>
      <c r="D2" s="19"/>
      <c r="E2" s="172" t="s">
        <v>15</v>
      </c>
      <c r="F2" s="172"/>
      <c r="G2" s="172" t="s">
        <v>16</v>
      </c>
      <c r="H2" s="172"/>
      <c r="I2" s="172" t="s">
        <v>17</v>
      </c>
      <c r="J2" s="172"/>
      <c r="K2" s="172" t="s">
        <v>18</v>
      </c>
      <c r="L2" s="172"/>
      <c r="M2" s="172" t="s">
        <v>19</v>
      </c>
      <c r="N2" s="172"/>
      <c r="O2" s="172" t="s">
        <v>20</v>
      </c>
      <c r="P2" s="172"/>
      <c r="Q2" s="172" t="s">
        <v>21</v>
      </c>
      <c r="R2" s="17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13</v>
      </c>
      <c r="M3" s="64">
        <v>8</v>
      </c>
      <c r="N3" s="64">
        <v>16.3</v>
      </c>
      <c r="O3" s="64"/>
      <c r="P3" s="64"/>
      <c r="Q3" s="52"/>
      <c r="R3" s="52"/>
      <c r="S3" s="25"/>
      <c r="T3" s="25"/>
      <c r="U3" s="26"/>
      <c r="V3" s="26"/>
    </row>
    <row r="4" spans="1:22" x14ac:dyDescent="0.25">
      <c r="A4" s="140">
        <v>6519</v>
      </c>
      <c r="B4" s="163" t="s">
        <v>106</v>
      </c>
      <c r="C4" s="140">
        <v>90</v>
      </c>
      <c r="D4" s="38" t="s">
        <v>61</v>
      </c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68"/>
      <c r="P4" s="169"/>
      <c r="Q4" s="164"/>
      <c r="R4" s="165"/>
      <c r="S4" s="25">
        <f>E4+G4+I4+K4+M4+O4+Q4</f>
        <v>0</v>
      </c>
      <c r="T4" s="25">
        <f t="shared" ref="T4:T21" si="0">SUM(S4-U4-V4)</f>
        <v>0</v>
      </c>
      <c r="U4" s="28"/>
      <c r="V4" s="28"/>
    </row>
    <row r="5" spans="1:22" x14ac:dyDescent="0.25">
      <c r="A5" s="144">
        <v>6519</v>
      </c>
      <c r="B5" s="163" t="s">
        <v>106</v>
      </c>
      <c r="C5" s="144" t="s">
        <v>71</v>
      </c>
      <c r="D5" s="38" t="s">
        <v>69</v>
      </c>
      <c r="E5" s="174">
        <v>8</v>
      </c>
      <c r="F5" s="174"/>
      <c r="G5" s="174">
        <v>9</v>
      </c>
      <c r="H5" s="174"/>
      <c r="I5" s="174">
        <v>9</v>
      </c>
      <c r="J5" s="174"/>
      <c r="K5" s="174">
        <v>6</v>
      </c>
      <c r="L5" s="174"/>
      <c r="M5" s="174">
        <v>8</v>
      </c>
      <c r="N5" s="174"/>
      <c r="O5" s="168"/>
      <c r="P5" s="169"/>
      <c r="Q5" s="164"/>
      <c r="R5" s="165"/>
      <c r="S5" s="25">
        <f>E5+G5+I5+K5+M5+O5+Q5</f>
        <v>40</v>
      </c>
      <c r="T5" s="25">
        <f t="shared" si="0"/>
        <v>40</v>
      </c>
      <c r="U5" s="28"/>
      <c r="V5" s="28"/>
    </row>
    <row r="6" spans="1:22" x14ac:dyDescent="0.25">
      <c r="A6" s="140"/>
      <c r="B6" s="48"/>
      <c r="C6" s="140"/>
      <c r="D6" s="38"/>
      <c r="E6" s="174"/>
      <c r="F6" s="174"/>
      <c r="G6" s="174"/>
      <c r="H6" s="174"/>
      <c r="I6" s="174"/>
      <c r="J6" s="174"/>
      <c r="K6" s="168"/>
      <c r="L6" s="169"/>
      <c r="M6" s="168"/>
      <c r="N6" s="169"/>
      <c r="O6" s="168"/>
      <c r="P6" s="169"/>
      <c r="Q6" s="164"/>
      <c r="R6" s="165"/>
      <c r="S6" s="25">
        <f t="shared" ref="S6:S24" si="1">E6+G6+I6+K6+M6+O6+Q6</f>
        <v>0</v>
      </c>
      <c r="T6" s="25">
        <f t="shared" si="0"/>
        <v>0</v>
      </c>
      <c r="U6" s="28"/>
      <c r="V6" s="28"/>
    </row>
    <row r="7" spans="1:22" x14ac:dyDescent="0.25">
      <c r="A7" s="140"/>
      <c r="B7" s="48"/>
      <c r="C7" s="140"/>
      <c r="D7" s="38"/>
      <c r="E7" s="174"/>
      <c r="F7" s="174"/>
      <c r="G7" s="174"/>
      <c r="H7" s="174"/>
      <c r="I7" s="174"/>
      <c r="J7" s="174"/>
      <c r="K7" s="168"/>
      <c r="L7" s="169"/>
      <c r="M7" s="168"/>
      <c r="N7" s="169"/>
      <c r="O7" s="168"/>
      <c r="P7" s="169"/>
      <c r="Q7" s="164"/>
      <c r="R7" s="165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40"/>
      <c r="B8" s="48"/>
      <c r="C8" s="140"/>
      <c r="D8" s="38"/>
      <c r="E8" s="174"/>
      <c r="F8" s="174"/>
      <c r="G8" s="174"/>
      <c r="H8" s="174"/>
      <c r="I8" s="176"/>
      <c r="J8" s="169"/>
      <c r="K8" s="168"/>
      <c r="L8" s="169"/>
      <c r="M8" s="168"/>
      <c r="N8" s="169"/>
      <c r="O8" s="168"/>
      <c r="P8" s="169"/>
      <c r="Q8" s="164"/>
      <c r="R8" s="165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9"/>
      <c r="B9" s="48"/>
      <c r="C9" s="119"/>
      <c r="D9" s="38"/>
      <c r="E9" s="183"/>
      <c r="F9" s="183"/>
      <c r="G9" s="183"/>
      <c r="H9" s="183"/>
      <c r="I9" s="174"/>
      <c r="J9" s="174"/>
      <c r="K9" s="168"/>
      <c r="L9" s="169"/>
      <c r="M9" s="168"/>
      <c r="N9" s="169"/>
      <c r="O9" s="168"/>
      <c r="P9" s="169"/>
      <c r="Q9" s="164"/>
      <c r="R9" s="165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46"/>
      <c r="B10" s="48"/>
      <c r="C10" s="46"/>
      <c r="D10" s="38"/>
      <c r="E10" s="179"/>
      <c r="F10" s="180"/>
      <c r="G10" s="179"/>
      <c r="H10" s="180"/>
      <c r="I10" s="168"/>
      <c r="J10" s="169"/>
      <c r="K10" s="168"/>
      <c r="L10" s="169"/>
      <c r="M10" s="168"/>
      <c r="N10" s="169"/>
      <c r="O10" s="168"/>
      <c r="P10" s="169"/>
      <c r="Q10" s="164"/>
      <c r="R10" s="165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20"/>
      <c r="B11" s="48"/>
      <c r="C11" s="120"/>
      <c r="D11" s="38"/>
      <c r="E11" s="179"/>
      <c r="F11" s="180"/>
      <c r="G11" s="179"/>
      <c r="H11" s="180"/>
      <c r="I11" s="168"/>
      <c r="J11" s="169"/>
      <c r="K11" s="168"/>
      <c r="L11" s="169"/>
      <c r="M11" s="168"/>
      <c r="N11" s="169"/>
      <c r="O11" s="168"/>
      <c r="P11" s="169"/>
      <c r="Q11" s="164"/>
      <c r="R11" s="165"/>
      <c r="S11" s="25">
        <f t="shared" ref="S11:S14" si="2">E11+G11+I11+K11+M11+O11+Q11</f>
        <v>0</v>
      </c>
      <c r="T11" s="25">
        <f t="shared" ref="T11:T14" si="3">SUM(S11-U11-V11)</f>
        <v>0</v>
      </c>
      <c r="U11" s="28"/>
      <c r="V11" s="28"/>
    </row>
    <row r="12" spans="1:22" x14ac:dyDescent="0.25">
      <c r="A12" s="120"/>
      <c r="B12" s="48"/>
      <c r="C12" s="120"/>
      <c r="D12" s="38"/>
      <c r="E12" s="179"/>
      <c r="F12" s="180"/>
      <c r="G12" s="179"/>
      <c r="H12" s="180"/>
      <c r="I12" s="181"/>
      <c r="J12" s="182"/>
      <c r="K12" s="168"/>
      <c r="L12" s="169"/>
      <c r="M12" s="168"/>
      <c r="N12" s="169"/>
      <c r="O12" s="168"/>
      <c r="P12" s="169"/>
      <c r="Q12" s="164"/>
      <c r="R12" s="165"/>
      <c r="S12" s="25">
        <f t="shared" si="2"/>
        <v>0</v>
      </c>
      <c r="T12" s="25">
        <f t="shared" si="3"/>
        <v>0</v>
      </c>
      <c r="U12" s="28"/>
      <c r="V12" s="28"/>
    </row>
    <row r="13" spans="1:22" x14ac:dyDescent="0.25">
      <c r="A13" s="46"/>
      <c r="B13" s="48"/>
      <c r="C13" s="46"/>
      <c r="D13" s="38"/>
      <c r="E13" s="179"/>
      <c r="F13" s="180"/>
      <c r="G13" s="179"/>
      <c r="H13" s="180"/>
      <c r="I13" s="181"/>
      <c r="J13" s="182"/>
      <c r="K13" s="168"/>
      <c r="L13" s="169"/>
      <c r="M13" s="168"/>
      <c r="N13" s="169"/>
      <c r="O13" s="168"/>
      <c r="P13" s="169"/>
      <c r="Q13" s="164"/>
      <c r="R13" s="165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6"/>
      <c r="B14" s="48"/>
      <c r="C14" s="46"/>
      <c r="D14" s="38"/>
      <c r="E14" s="179"/>
      <c r="F14" s="180"/>
      <c r="G14" s="179"/>
      <c r="H14" s="180"/>
      <c r="I14" s="181"/>
      <c r="J14" s="182"/>
      <c r="K14" s="168"/>
      <c r="L14" s="169"/>
      <c r="M14" s="168"/>
      <c r="N14" s="169"/>
      <c r="O14" s="168"/>
      <c r="P14" s="169"/>
      <c r="Q14" s="164"/>
      <c r="R14" s="16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46"/>
      <c r="B15" s="46"/>
      <c r="C15" s="46"/>
      <c r="D15" s="27"/>
      <c r="E15" s="179"/>
      <c r="F15" s="180"/>
      <c r="G15" s="179"/>
      <c r="H15" s="180"/>
      <c r="I15" s="181"/>
      <c r="J15" s="182"/>
      <c r="K15" s="168"/>
      <c r="L15" s="169"/>
      <c r="M15" s="168"/>
      <c r="N15" s="169"/>
      <c r="O15" s="168"/>
      <c r="P15" s="169"/>
      <c r="Q15" s="164"/>
      <c r="R15" s="165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177"/>
      <c r="F16" s="178"/>
      <c r="G16" s="177"/>
      <c r="H16" s="178"/>
      <c r="I16" s="168"/>
      <c r="J16" s="169"/>
      <c r="K16" s="168"/>
      <c r="L16" s="169"/>
      <c r="M16" s="168"/>
      <c r="N16" s="169"/>
      <c r="O16" s="168"/>
      <c r="P16" s="169"/>
      <c r="Q16" s="164"/>
      <c r="R16" s="165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46"/>
      <c r="B17" s="46"/>
      <c r="C17" s="46"/>
      <c r="D17" s="27"/>
      <c r="E17" s="177"/>
      <c r="F17" s="178"/>
      <c r="G17" s="177"/>
      <c r="H17" s="178"/>
      <c r="I17" s="168"/>
      <c r="J17" s="169"/>
      <c r="K17" s="168"/>
      <c r="L17" s="169"/>
      <c r="M17" s="168"/>
      <c r="N17" s="169"/>
      <c r="O17" s="168"/>
      <c r="P17" s="169"/>
      <c r="Q17" s="164"/>
      <c r="R17" s="165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46"/>
      <c r="B18" s="46"/>
      <c r="C18" s="46"/>
      <c r="D18" s="27"/>
      <c r="E18" s="179"/>
      <c r="F18" s="180"/>
      <c r="G18" s="179"/>
      <c r="H18" s="180"/>
      <c r="I18" s="168"/>
      <c r="J18" s="169"/>
      <c r="K18" s="168"/>
      <c r="L18" s="169"/>
      <c r="M18" s="168"/>
      <c r="N18" s="169"/>
      <c r="O18" s="168"/>
      <c r="P18" s="169"/>
      <c r="Q18" s="164"/>
      <c r="R18" s="165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05"/>
      <c r="B19" s="105"/>
      <c r="C19" s="105"/>
      <c r="D19" s="27"/>
      <c r="E19" s="177"/>
      <c r="F19" s="178"/>
      <c r="G19" s="177"/>
      <c r="H19" s="178"/>
      <c r="I19" s="168"/>
      <c r="J19" s="169"/>
      <c r="K19" s="168"/>
      <c r="L19" s="169"/>
      <c r="M19" s="168"/>
      <c r="N19" s="169"/>
      <c r="O19" s="168"/>
      <c r="P19" s="169"/>
      <c r="Q19" s="164"/>
      <c r="R19" s="165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46"/>
      <c r="B20" s="46"/>
      <c r="C20" s="46"/>
      <c r="D20" s="27"/>
      <c r="E20" s="177"/>
      <c r="F20" s="178"/>
      <c r="G20" s="177"/>
      <c r="H20" s="178"/>
      <c r="I20" s="168"/>
      <c r="J20" s="169"/>
      <c r="K20" s="168"/>
      <c r="L20" s="169"/>
      <c r="M20" s="168"/>
      <c r="N20" s="169"/>
      <c r="O20" s="168"/>
      <c r="P20" s="169"/>
      <c r="Q20" s="164"/>
      <c r="R20" s="165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46"/>
      <c r="B21" s="46"/>
      <c r="C21" s="46"/>
      <c r="D21" s="27"/>
      <c r="E21" s="168"/>
      <c r="F21" s="169"/>
      <c r="G21" s="177"/>
      <c r="H21" s="178"/>
      <c r="I21" s="168"/>
      <c r="J21" s="169"/>
      <c r="K21" s="168"/>
      <c r="L21" s="169"/>
      <c r="M21" s="168"/>
      <c r="N21" s="169"/>
      <c r="O21" s="168"/>
      <c r="P21" s="169"/>
      <c r="Q21" s="164"/>
      <c r="R21" s="165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168"/>
      <c r="F22" s="169"/>
      <c r="G22" s="168"/>
      <c r="H22" s="169"/>
      <c r="I22" s="168"/>
      <c r="J22" s="169"/>
      <c r="K22" s="168"/>
      <c r="L22" s="169"/>
      <c r="M22" s="168"/>
      <c r="N22" s="169"/>
      <c r="O22" s="168"/>
      <c r="P22" s="169"/>
      <c r="Q22" s="164"/>
      <c r="R22" s="165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168"/>
      <c r="F23" s="169"/>
      <c r="G23" s="168"/>
      <c r="H23" s="169"/>
      <c r="I23" s="168"/>
      <c r="J23" s="169"/>
      <c r="K23" s="168">
        <f>SUM(K6:K22)</f>
        <v>0</v>
      </c>
      <c r="L23" s="169"/>
      <c r="M23" s="168"/>
      <c r="N23" s="169"/>
      <c r="O23" s="168"/>
      <c r="P23" s="169"/>
      <c r="Q23" s="164"/>
      <c r="R23" s="165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70">
        <f>SUM(E4:E23)</f>
        <v>8</v>
      </c>
      <c r="F24" s="171"/>
      <c r="G24" s="170">
        <f>SUM(G4:G23)</f>
        <v>9</v>
      </c>
      <c r="H24" s="171"/>
      <c r="I24" s="170">
        <f>SUM(I4:I23)</f>
        <v>9</v>
      </c>
      <c r="J24" s="171"/>
      <c r="K24" s="170">
        <f>SUM(K4:K23)</f>
        <v>6</v>
      </c>
      <c r="L24" s="171"/>
      <c r="M24" s="170">
        <f>SUM(M4:M23)</f>
        <v>8</v>
      </c>
      <c r="N24" s="171"/>
      <c r="O24" s="170">
        <f>SUM(O4:O23)</f>
        <v>0</v>
      </c>
      <c r="P24" s="171"/>
      <c r="Q24" s="170">
        <f>SUM(Q4:Q23)</f>
        <v>0</v>
      </c>
      <c r="R24" s="171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1</v>
      </c>
      <c r="I26" s="32"/>
      <c r="J26" s="32">
        <f>SUM(I24)-J25</f>
        <v>1</v>
      </c>
      <c r="K26" s="32"/>
      <c r="L26" s="32">
        <f>SUM(K24)-L25</f>
        <v>-2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9"/>
      <c r="H27" s="79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7" zoomScaleNormal="87" workbookViewId="0">
      <selection activeCell="J32" sqref="J32"/>
    </sheetView>
  </sheetViews>
  <sheetFormatPr defaultRowHeight="15.75" x14ac:dyDescent="0.25"/>
  <cols>
    <col min="1" max="1" width="8.7109375" style="16" customWidth="1"/>
    <col min="2" max="2" width="11" style="16" customWidth="1"/>
    <col min="3" max="3" width="9.5703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19.06.2016</v>
      </c>
      <c r="B2" s="19"/>
      <c r="C2" s="19"/>
      <c r="D2" s="19"/>
      <c r="E2" s="172" t="s">
        <v>15</v>
      </c>
      <c r="F2" s="172"/>
      <c r="G2" s="172" t="s">
        <v>16</v>
      </c>
      <c r="H2" s="172"/>
      <c r="I2" s="172" t="s">
        <v>17</v>
      </c>
      <c r="J2" s="172"/>
      <c r="K2" s="172" t="s">
        <v>18</v>
      </c>
      <c r="L2" s="172"/>
      <c r="M2" s="172" t="s">
        <v>19</v>
      </c>
      <c r="N2" s="172"/>
      <c r="O2" s="172" t="s">
        <v>20</v>
      </c>
      <c r="P2" s="172"/>
      <c r="Q2" s="172" t="s">
        <v>21</v>
      </c>
      <c r="R2" s="17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13</v>
      </c>
      <c r="M3" s="64">
        <v>8</v>
      </c>
      <c r="N3" s="64">
        <v>16.3</v>
      </c>
      <c r="O3" s="51"/>
      <c r="P3" s="51"/>
      <c r="Q3" s="51"/>
      <c r="R3" s="51"/>
      <c r="S3" s="25"/>
      <c r="T3" s="25"/>
      <c r="U3" s="26"/>
      <c r="V3" s="26"/>
    </row>
    <row r="4" spans="1:22" x14ac:dyDescent="0.25">
      <c r="A4" s="155">
        <v>6405</v>
      </c>
      <c r="B4" s="163" t="s">
        <v>108</v>
      </c>
      <c r="C4" s="155">
        <v>21</v>
      </c>
      <c r="D4" s="38" t="s">
        <v>86</v>
      </c>
      <c r="E4" s="174">
        <v>0.75</v>
      </c>
      <c r="F4" s="174"/>
      <c r="G4" s="174">
        <v>3.5</v>
      </c>
      <c r="H4" s="174"/>
      <c r="I4" s="174">
        <v>2.5</v>
      </c>
      <c r="J4" s="174"/>
      <c r="K4" s="174"/>
      <c r="L4" s="174"/>
      <c r="M4" s="174"/>
      <c r="N4" s="174"/>
      <c r="O4" s="168"/>
      <c r="P4" s="169"/>
      <c r="Q4" s="164"/>
      <c r="R4" s="165"/>
      <c r="S4" s="25">
        <f>E4+G4+I4+K4+M4+O4+Q4</f>
        <v>6.75</v>
      </c>
      <c r="T4" s="25">
        <f t="shared" ref="T4:T23" si="0">SUM(S4-U4-V4)</f>
        <v>6.75</v>
      </c>
      <c r="U4" s="28"/>
      <c r="V4" s="28"/>
    </row>
    <row r="5" spans="1:22" x14ac:dyDescent="0.25">
      <c r="A5" s="153">
        <v>6519</v>
      </c>
      <c r="B5" s="163" t="s">
        <v>106</v>
      </c>
      <c r="C5" s="47" t="s">
        <v>80</v>
      </c>
      <c r="D5" s="38" t="s">
        <v>69</v>
      </c>
      <c r="E5" s="174">
        <v>0.25</v>
      </c>
      <c r="F5" s="174"/>
      <c r="G5" s="174"/>
      <c r="H5" s="174"/>
      <c r="I5" s="174"/>
      <c r="J5" s="174"/>
      <c r="K5" s="174"/>
      <c r="L5" s="174"/>
      <c r="M5" s="174"/>
      <c r="N5" s="174"/>
      <c r="O5" s="168"/>
      <c r="P5" s="169"/>
      <c r="Q5" s="164"/>
      <c r="R5" s="165"/>
      <c r="S5" s="25">
        <f>E5+G5+I5+K5+M5+O5+Q5</f>
        <v>0.25</v>
      </c>
      <c r="T5" s="25">
        <f t="shared" si="0"/>
        <v>0.25</v>
      </c>
      <c r="U5" s="28"/>
      <c r="V5" s="28"/>
    </row>
    <row r="6" spans="1:22" x14ac:dyDescent="0.25">
      <c r="A6" s="153">
        <v>6519</v>
      </c>
      <c r="B6" s="163" t="s">
        <v>106</v>
      </c>
      <c r="C6" s="47" t="s">
        <v>81</v>
      </c>
      <c r="D6" s="38" t="s">
        <v>69</v>
      </c>
      <c r="E6" s="174">
        <v>0.25</v>
      </c>
      <c r="F6" s="174"/>
      <c r="G6" s="174"/>
      <c r="H6" s="174"/>
      <c r="I6" s="174"/>
      <c r="J6" s="174"/>
      <c r="K6" s="174"/>
      <c r="L6" s="174"/>
      <c r="M6" s="174">
        <v>0.25</v>
      </c>
      <c r="N6" s="174"/>
      <c r="O6" s="168"/>
      <c r="P6" s="169"/>
      <c r="Q6" s="164"/>
      <c r="R6" s="165"/>
      <c r="S6" s="25">
        <f t="shared" ref="S6:S25" si="1">E6+G6+I6+K6+M6+O6+Q6</f>
        <v>0.5</v>
      </c>
      <c r="T6" s="25">
        <f t="shared" si="0"/>
        <v>0.5</v>
      </c>
      <c r="U6" s="28"/>
      <c r="V6" s="28"/>
    </row>
    <row r="7" spans="1:22" x14ac:dyDescent="0.25">
      <c r="A7" s="155">
        <v>6519</v>
      </c>
      <c r="B7" s="163" t="s">
        <v>106</v>
      </c>
      <c r="C7" s="155" t="s">
        <v>76</v>
      </c>
      <c r="D7" s="38" t="s">
        <v>69</v>
      </c>
      <c r="E7" s="174">
        <v>3</v>
      </c>
      <c r="F7" s="174"/>
      <c r="G7" s="174">
        <v>1</v>
      </c>
      <c r="H7" s="174"/>
      <c r="I7" s="174"/>
      <c r="J7" s="174"/>
      <c r="K7" s="174">
        <v>1.25</v>
      </c>
      <c r="L7" s="174"/>
      <c r="M7" s="174"/>
      <c r="N7" s="174"/>
      <c r="O7" s="168"/>
      <c r="P7" s="169"/>
      <c r="Q7" s="164"/>
      <c r="R7" s="165"/>
      <c r="S7" s="25">
        <f t="shared" si="1"/>
        <v>5.25</v>
      </c>
      <c r="T7" s="25">
        <f t="shared" si="0"/>
        <v>5.25</v>
      </c>
      <c r="U7" s="28"/>
      <c r="V7" s="28"/>
    </row>
    <row r="8" spans="1:22" x14ac:dyDescent="0.25">
      <c r="A8" s="155">
        <v>6519</v>
      </c>
      <c r="B8" s="163" t="s">
        <v>106</v>
      </c>
      <c r="C8" s="155" t="s">
        <v>90</v>
      </c>
      <c r="D8" s="38" t="s">
        <v>69</v>
      </c>
      <c r="E8" s="174">
        <v>2.75</v>
      </c>
      <c r="F8" s="174"/>
      <c r="G8" s="174">
        <v>1</v>
      </c>
      <c r="H8" s="174"/>
      <c r="I8" s="174"/>
      <c r="J8" s="174"/>
      <c r="K8" s="174"/>
      <c r="L8" s="174"/>
      <c r="M8" s="168"/>
      <c r="N8" s="169"/>
      <c r="O8" s="168"/>
      <c r="P8" s="169"/>
      <c r="Q8" s="164"/>
      <c r="R8" s="165"/>
      <c r="S8" s="25">
        <f t="shared" si="1"/>
        <v>3.75</v>
      </c>
      <c r="T8" s="25">
        <f t="shared" si="0"/>
        <v>3.75</v>
      </c>
      <c r="U8" s="28"/>
      <c r="V8" s="28"/>
    </row>
    <row r="9" spans="1:22" x14ac:dyDescent="0.25">
      <c r="A9" s="156">
        <v>6602</v>
      </c>
      <c r="B9" s="162" t="s">
        <v>110</v>
      </c>
      <c r="C9" s="47">
        <v>1</v>
      </c>
      <c r="D9" s="38" t="s">
        <v>92</v>
      </c>
      <c r="E9" s="174"/>
      <c r="F9" s="174"/>
      <c r="G9" s="174">
        <v>0.25</v>
      </c>
      <c r="H9" s="174"/>
      <c r="I9" s="174"/>
      <c r="J9" s="174"/>
      <c r="K9" s="174"/>
      <c r="L9" s="174"/>
      <c r="M9" s="168"/>
      <c r="N9" s="169"/>
      <c r="O9" s="168"/>
      <c r="P9" s="169"/>
      <c r="Q9" s="164"/>
      <c r="R9" s="165"/>
      <c r="S9" s="25">
        <f t="shared" si="1"/>
        <v>0.25</v>
      </c>
      <c r="T9" s="25">
        <f t="shared" si="0"/>
        <v>0.25</v>
      </c>
      <c r="U9" s="28"/>
      <c r="V9" s="28"/>
    </row>
    <row r="10" spans="1:22" x14ac:dyDescent="0.25">
      <c r="A10" s="120">
        <v>6405</v>
      </c>
      <c r="B10" s="163" t="s">
        <v>108</v>
      </c>
      <c r="C10" s="120">
        <v>22</v>
      </c>
      <c r="D10" s="38" t="s">
        <v>93</v>
      </c>
      <c r="E10" s="174"/>
      <c r="F10" s="174"/>
      <c r="G10" s="174">
        <v>1</v>
      </c>
      <c r="H10" s="174"/>
      <c r="I10" s="174">
        <v>1</v>
      </c>
      <c r="J10" s="174"/>
      <c r="K10" s="174"/>
      <c r="L10" s="174"/>
      <c r="M10" s="168"/>
      <c r="N10" s="169"/>
      <c r="O10" s="168"/>
      <c r="P10" s="169"/>
      <c r="Q10" s="164"/>
      <c r="R10" s="165"/>
      <c r="S10" s="25">
        <f t="shared" si="1"/>
        <v>2</v>
      </c>
      <c r="T10" s="25">
        <f t="shared" si="0"/>
        <v>2</v>
      </c>
      <c r="U10" s="28"/>
      <c r="V10" s="28"/>
    </row>
    <row r="11" spans="1:22" x14ac:dyDescent="0.25">
      <c r="A11" s="157">
        <v>6519</v>
      </c>
      <c r="B11" s="163" t="s">
        <v>106</v>
      </c>
      <c r="C11" s="157">
        <v>152</v>
      </c>
      <c r="D11" s="38" t="s">
        <v>97</v>
      </c>
      <c r="E11" s="174"/>
      <c r="F11" s="174"/>
      <c r="G11" s="168"/>
      <c r="H11" s="169"/>
      <c r="I11" s="174">
        <v>3</v>
      </c>
      <c r="J11" s="174"/>
      <c r="K11" s="174"/>
      <c r="L11" s="174"/>
      <c r="M11" s="168"/>
      <c r="N11" s="169"/>
      <c r="O11" s="168"/>
      <c r="P11" s="169"/>
      <c r="Q11" s="164"/>
      <c r="R11" s="165"/>
      <c r="S11" s="25">
        <f t="shared" si="1"/>
        <v>3</v>
      </c>
      <c r="T11" s="25">
        <f t="shared" si="0"/>
        <v>3</v>
      </c>
      <c r="U11" s="28"/>
      <c r="V11" s="28"/>
    </row>
    <row r="12" spans="1:22" x14ac:dyDescent="0.25">
      <c r="A12" s="159">
        <v>6551</v>
      </c>
      <c r="B12" s="163" t="s">
        <v>107</v>
      </c>
      <c r="C12" s="159">
        <v>4</v>
      </c>
      <c r="D12" s="38" t="s">
        <v>101</v>
      </c>
      <c r="E12" s="174"/>
      <c r="F12" s="174"/>
      <c r="G12" s="168"/>
      <c r="H12" s="169"/>
      <c r="I12" s="174"/>
      <c r="J12" s="174"/>
      <c r="K12" s="168"/>
      <c r="L12" s="169"/>
      <c r="M12" s="168">
        <v>0.25</v>
      </c>
      <c r="N12" s="169"/>
      <c r="O12" s="168"/>
      <c r="P12" s="169"/>
      <c r="Q12" s="164"/>
      <c r="R12" s="165"/>
      <c r="S12" s="25">
        <f t="shared" si="1"/>
        <v>0.25</v>
      </c>
      <c r="T12" s="25">
        <f t="shared" si="0"/>
        <v>0.25</v>
      </c>
      <c r="U12" s="28"/>
      <c r="V12" s="28"/>
    </row>
    <row r="13" spans="1:22" x14ac:dyDescent="0.25">
      <c r="A13" s="159">
        <v>6538</v>
      </c>
      <c r="B13" s="163" t="s">
        <v>103</v>
      </c>
      <c r="C13" s="159">
        <v>9</v>
      </c>
      <c r="D13" s="38" t="s">
        <v>64</v>
      </c>
      <c r="E13" s="174"/>
      <c r="F13" s="174"/>
      <c r="G13" s="168"/>
      <c r="H13" s="169"/>
      <c r="I13" s="174"/>
      <c r="J13" s="174"/>
      <c r="K13" s="168"/>
      <c r="L13" s="169"/>
      <c r="M13" s="168">
        <v>2</v>
      </c>
      <c r="N13" s="169"/>
      <c r="O13" s="168"/>
      <c r="P13" s="169"/>
      <c r="Q13" s="164"/>
      <c r="R13" s="165"/>
      <c r="S13" s="25">
        <f t="shared" si="1"/>
        <v>2</v>
      </c>
      <c r="T13" s="25">
        <f t="shared" si="0"/>
        <v>2</v>
      </c>
      <c r="U13" s="28"/>
      <c r="V13" s="28"/>
    </row>
    <row r="14" spans="1:22" x14ac:dyDescent="0.25">
      <c r="A14" s="123"/>
      <c r="B14" s="48"/>
      <c r="C14" s="123"/>
      <c r="D14" s="38"/>
      <c r="E14" s="174"/>
      <c r="F14" s="174"/>
      <c r="G14" s="168"/>
      <c r="H14" s="169"/>
      <c r="I14" s="174"/>
      <c r="J14" s="174"/>
      <c r="K14" s="168"/>
      <c r="L14" s="169"/>
      <c r="M14" s="168"/>
      <c r="N14" s="169"/>
      <c r="O14" s="168"/>
      <c r="P14" s="169"/>
      <c r="Q14" s="164"/>
      <c r="R14" s="165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28"/>
      <c r="B15" s="128"/>
      <c r="C15" s="47"/>
      <c r="D15" s="38"/>
      <c r="E15" s="168"/>
      <c r="F15" s="169"/>
      <c r="G15" s="168"/>
      <c r="H15" s="169"/>
      <c r="I15" s="168"/>
      <c r="J15" s="169"/>
      <c r="K15" s="168"/>
      <c r="L15" s="169"/>
      <c r="M15" s="168"/>
      <c r="N15" s="169"/>
      <c r="O15" s="168"/>
      <c r="P15" s="169"/>
      <c r="Q15" s="164"/>
      <c r="R15" s="165"/>
      <c r="S15" s="25">
        <f t="shared" ref="S15:S19" si="2">E15+G15+I15+K15+M15+O15+Q15</f>
        <v>0</v>
      </c>
      <c r="T15" s="25">
        <f t="shared" ref="T15:T19" si="3">SUM(S15-U15-V15)</f>
        <v>0</v>
      </c>
      <c r="U15" s="28"/>
      <c r="V15" s="28"/>
    </row>
    <row r="16" spans="1:22" ht="15" customHeight="1" x14ac:dyDescent="0.25">
      <c r="A16" s="128"/>
      <c r="B16" s="128"/>
      <c r="C16" s="47"/>
      <c r="D16" s="38"/>
      <c r="E16" s="168"/>
      <c r="F16" s="169"/>
      <c r="G16" s="168"/>
      <c r="H16" s="169"/>
      <c r="I16" s="168"/>
      <c r="J16" s="169"/>
      <c r="K16" s="168"/>
      <c r="L16" s="169"/>
      <c r="M16" s="168"/>
      <c r="N16" s="169"/>
      <c r="O16" s="168"/>
      <c r="P16" s="169"/>
      <c r="Q16" s="164"/>
      <c r="R16" s="165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128"/>
      <c r="B17" s="128"/>
      <c r="C17" s="47"/>
      <c r="D17" s="38"/>
      <c r="E17" s="168"/>
      <c r="F17" s="169"/>
      <c r="G17" s="168"/>
      <c r="H17" s="169"/>
      <c r="I17" s="168"/>
      <c r="J17" s="169"/>
      <c r="K17" s="168"/>
      <c r="L17" s="169"/>
      <c r="M17" s="168"/>
      <c r="N17" s="169"/>
      <c r="O17" s="168"/>
      <c r="P17" s="169"/>
      <c r="Q17" s="164"/>
      <c r="R17" s="165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57">
        <v>3600</v>
      </c>
      <c r="B18" s="157" t="s">
        <v>105</v>
      </c>
      <c r="C18" s="47"/>
      <c r="D18" s="38" t="s">
        <v>68</v>
      </c>
      <c r="E18" s="168"/>
      <c r="F18" s="169"/>
      <c r="G18" s="168"/>
      <c r="H18" s="169"/>
      <c r="I18" s="168">
        <v>1.5</v>
      </c>
      <c r="J18" s="169"/>
      <c r="K18" s="168"/>
      <c r="L18" s="169"/>
      <c r="M18" s="168"/>
      <c r="N18" s="169"/>
      <c r="O18" s="168"/>
      <c r="P18" s="169"/>
      <c r="Q18" s="164"/>
      <c r="R18" s="165"/>
      <c r="S18" s="25">
        <f t="shared" ref="S18" si="4">E18+G18+I18+K18+M18+O18+Q18</f>
        <v>1.5</v>
      </c>
      <c r="T18" s="25">
        <f t="shared" ref="T18" si="5">SUM(S18-U18-V18)</f>
        <v>1.5</v>
      </c>
      <c r="U18" s="28"/>
      <c r="V18" s="28"/>
    </row>
    <row r="19" spans="1:22" x14ac:dyDescent="0.25">
      <c r="A19" s="156">
        <v>3600</v>
      </c>
      <c r="B19" s="156" t="s">
        <v>105</v>
      </c>
      <c r="C19" s="156"/>
      <c r="D19" s="27" t="s">
        <v>95</v>
      </c>
      <c r="E19" s="168"/>
      <c r="F19" s="169"/>
      <c r="G19" s="168">
        <v>0.25</v>
      </c>
      <c r="H19" s="169"/>
      <c r="I19" s="168"/>
      <c r="J19" s="169"/>
      <c r="K19" s="168"/>
      <c r="L19" s="169"/>
      <c r="M19" s="168"/>
      <c r="N19" s="169"/>
      <c r="O19" s="168"/>
      <c r="P19" s="169"/>
      <c r="Q19" s="164"/>
      <c r="R19" s="165"/>
      <c r="S19" s="25">
        <f t="shared" si="2"/>
        <v>0.25</v>
      </c>
      <c r="T19" s="25">
        <f t="shared" si="3"/>
        <v>0.25</v>
      </c>
      <c r="U19" s="28"/>
      <c r="V19" s="28"/>
    </row>
    <row r="20" spans="1:22" x14ac:dyDescent="0.25">
      <c r="A20" s="112">
        <v>3600</v>
      </c>
      <c r="B20" s="112" t="s">
        <v>105</v>
      </c>
      <c r="C20" s="112"/>
      <c r="D20" s="27" t="s">
        <v>94</v>
      </c>
      <c r="E20" s="168"/>
      <c r="F20" s="169"/>
      <c r="G20" s="168">
        <v>1</v>
      </c>
      <c r="H20" s="169"/>
      <c r="I20" s="168"/>
      <c r="J20" s="169"/>
      <c r="K20" s="168"/>
      <c r="L20" s="169"/>
      <c r="M20" s="168"/>
      <c r="N20" s="169"/>
      <c r="O20" s="168"/>
      <c r="P20" s="169"/>
      <c r="Q20" s="164"/>
      <c r="R20" s="165"/>
      <c r="S20" s="25">
        <f t="shared" ref="S20:S21" si="6">E20+G20+I20+K20+M20+O20+Q20</f>
        <v>1</v>
      </c>
      <c r="T20" s="25">
        <f t="shared" ref="T20:T21" si="7">SUM(S20-U20-V20)</f>
        <v>1</v>
      </c>
      <c r="U20" s="28"/>
      <c r="V20" s="28"/>
    </row>
    <row r="21" spans="1:22" x14ac:dyDescent="0.25">
      <c r="A21" s="115">
        <v>3600</v>
      </c>
      <c r="B21" s="115" t="s">
        <v>105</v>
      </c>
      <c r="C21" s="115"/>
      <c r="D21" s="38" t="s">
        <v>85</v>
      </c>
      <c r="E21" s="168"/>
      <c r="F21" s="169"/>
      <c r="G21" s="168"/>
      <c r="H21" s="169"/>
      <c r="I21" s="168"/>
      <c r="J21" s="169"/>
      <c r="K21" s="168">
        <v>3.25</v>
      </c>
      <c r="L21" s="169"/>
      <c r="M21" s="168">
        <v>4.5</v>
      </c>
      <c r="N21" s="169"/>
      <c r="O21" s="168"/>
      <c r="P21" s="169"/>
      <c r="Q21" s="164"/>
      <c r="R21" s="165"/>
      <c r="S21" s="25">
        <f t="shared" si="6"/>
        <v>7.75</v>
      </c>
      <c r="T21" s="25">
        <f t="shared" si="7"/>
        <v>7.75</v>
      </c>
      <c r="U21" s="28"/>
      <c r="V21" s="28"/>
    </row>
    <row r="22" spans="1:22" x14ac:dyDescent="0.25">
      <c r="A22" s="111"/>
      <c r="B22" s="111"/>
      <c r="C22" s="47"/>
      <c r="D22" s="38"/>
      <c r="E22" s="168"/>
      <c r="F22" s="169"/>
      <c r="G22" s="168"/>
      <c r="H22" s="169"/>
      <c r="I22" s="168"/>
      <c r="J22" s="169"/>
      <c r="K22" s="168"/>
      <c r="L22" s="169"/>
      <c r="M22" s="168"/>
      <c r="N22" s="169"/>
      <c r="O22" s="168"/>
      <c r="P22" s="169"/>
      <c r="Q22" s="164"/>
      <c r="R22" s="165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99">
        <v>3600</v>
      </c>
      <c r="B23" s="99" t="s">
        <v>105</v>
      </c>
      <c r="C23" s="99"/>
      <c r="D23" s="38" t="s">
        <v>65</v>
      </c>
      <c r="E23" s="168">
        <v>1</v>
      </c>
      <c r="F23" s="169"/>
      <c r="G23" s="168">
        <v>1</v>
      </c>
      <c r="H23" s="169"/>
      <c r="I23" s="168">
        <v>1</v>
      </c>
      <c r="J23" s="169"/>
      <c r="K23" s="168">
        <f>SUM(K6:K22)</f>
        <v>4.5</v>
      </c>
      <c r="L23" s="169"/>
      <c r="M23" s="168">
        <v>1</v>
      </c>
      <c r="N23" s="169"/>
      <c r="O23" s="168"/>
      <c r="P23" s="169"/>
      <c r="Q23" s="164"/>
      <c r="R23" s="165"/>
      <c r="S23" s="25">
        <f t="shared" si="1"/>
        <v>8.5</v>
      </c>
      <c r="T23" s="25">
        <f t="shared" si="0"/>
        <v>8.5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168"/>
      <c r="F24" s="169"/>
      <c r="G24" s="168"/>
      <c r="H24" s="169"/>
      <c r="I24" s="168"/>
      <c r="J24" s="169"/>
      <c r="K24" s="168"/>
      <c r="L24" s="169"/>
      <c r="M24" s="168"/>
      <c r="N24" s="169"/>
      <c r="O24" s="164"/>
      <c r="P24" s="165"/>
      <c r="Q24" s="164"/>
      <c r="R24" s="165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168"/>
      <c r="F25" s="169"/>
      <c r="G25" s="168"/>
      <c r="H25" s="169"/>
      <c r="I25" s="168"/>
      <c r="J25" s="169"/>
      <c r="K25" s="168"/>
      <c r="L25" s="169"/>
      <c r="M25" s="168"/>
      <c r="N25" s="169"/>
      <c r="O25" s="164"/>
      <c r="P25" s="165"/>
      <c r="Q25" s="164"/>
      <c r="R25" s="165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170">
        <f>SUM(E4:E25)</f>
        <v>8</v>
      </c>
      <c r="F26" s="171"/>
      <c r="G26" s="170">
        <f>SUM(G4:G25)</f>
        <v>9</v>
      </c>
      <c r="H26" s="171"/>
      <c r="I26" s="170">
        <f>SUM(I4:I25)</f>
        <v>9</v>
      </c>
      <c r="J26" s="171"/>
      <c r="K26" s="170">
        <f>SUM(K4:K25)</f>
        <v>9</v>
      </c>
      <c r="L26" s="171"/>
      <c r="M26" s="170">
        <f>SUM(M4:M25)</f>
        <v>8</v>
      </c>
      <c r="N26" s="171"/>
      <c r="O26" s="170">
        <f>SUM(O4:O25)</f>
        <v>0</v>
      </c>
      <c r="P26" s="171"/>
      <c r="Q26" s="170">
        <f>SUM(Q4:Q25)</f>
        <v>0</v>
      </c>
      <c r="R26" s="171"/>
      <c r="S26" s="25">
        <f>SUM(S2:S25)</f>
        <v>43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43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1</v>
      </c>
      <c r="I28" s="32"/>
      <c r="J28" s="32">
        <f>SUM(I26)-J27</f>
        <v>1</v>
      </c>
      <c r="K28" s="32"/>
      <c r="L28" s="32">
        <f>SUM(K26)-L27</f>
        <v>1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3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43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19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43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4"/>
  <sheetViews>
    <sheetView zoomScale="90" zoomScaleNormal="90" zoomScalePageLayoutView="89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.855468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19.06.2016</v>
      </c>
      <c r="B2" s="19"/>
      <c r="C2" s="19"/>
      <c r="D2" s="19"/>
      <c r="E2" s="172" t="s">
        <v>15</v>
      </c>
      <c r="F2" s="172"/>
      <c r="G2" s="172" t="s">
        <v>16</v>
      </c>
      <c r="H2" s="172"/>
      <c r="I2" s="172" t="s">
        <v>17</v>
      </c>
      <c r="J2" s="172"/>
      <c r="K2" s="172" t="s">
        <v>18</v>
      </c>
      <c r="L2" s="172"/>
      <c r="M2" s="172" t="s">
        <v>19</v>
      </c>
      <c r="N2" s="172"/>
      <c r="O2" s="172" t="s">
        <v>20</v>
      </c>
      <c r="P2" s="172"/>
      <c r="Q2" s="172" t="s">
        <v>21</v>
      </c>
      <c r="R2" s="17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55">
        <v>6519</v>
      </c>
      <c r="B4" s="163" t="s">
        <v>106</v>
      </c>
      <c r="C4" s="155" t="s">
        <v>91</v>
      </c>
      <c r="D4" s="38" t="s">
        <v>69</v>
      </c>
      <c r="E4" s="174">
        <v>4</v>
      </c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64"/>
      <c r="R4" s="165"/>
      <c r="S4" s="25">
        <f>E4+G4+I4+K4+M4+O4+Q4</f>
        <v>4</v>
      </c>
      <c r="T4" s="25">
        <f t="shared" ref="T4" si="0">SUM(S4-U4-V4)</f>
        <v>4</v>
      </c>
      <c r="U4" s="28"/>
      <c r="V4" s="28"/>
    </row>
    <row r="5" spans="1:22" x14ac:dyDescent="0.25">
      <c r="A5" s="155">
        <v>6405</v>
      </c>
      <c r="B5" s="163" t="s">
        <v>108</v>
      </c>
      <c r="C5" s="155">
        <v>20</v>
      </c>
      <c r="D5" s="38" t="s">
        <v>77</v>
      </c>
      <c r="E5" s="174">
        <v>4</v>
      </c>
      <c r="F5" s="174"/>
      <c r="G5" s="174">
        <v>9</v>
      </c>
      <c r="H5" s="174"/>
      <c r="I5" s="174"/>
      <c r="J5" s="174"/>
      <c r="K5" s="174">
        <v>3</v>
      </c>
      <c r="L5" s="174"/>
      <c r="M5" s="174">
        <v>1.5</v>
      </c>
      <c r="N5" s="174"/>
      <c r="O5" s="174"/>
      <c r="P5" s="174"/>
      <c r="Q5" s="164"/>
      <c r="R5" s="165"/>
      <c r="S5" s="25">
        <f t="shared" ref="S5:S21" si="1">E5+G5+I5+K5+M5+O5+Q5</f>
        <v>17.5</v>
      </c>
      <c r="T5" s="25">
        <f t="shared" ref="T5:T19" si="2">SUM(S5-U5-V5)</f>
        <v>17.5</v>
      </c>
      <c r="U5" s="28"/>
      <c r="V5" s="28"/>
    </row>
    <row r="6" spans="1:22" x14ac:dyDescent="0.25">
      <c r="A6" s="155">
        <v>6519</v>
      </c>
      <c r="B6" s="163" t="s">
        <v>106</v>
      </c>
      <c r="C6" s="155" t="s">
        <v>78</v>
      </c>
      <c r="D6" s="38" t="s">
        <v>69</v>
      </c>
      <c r="E6" s="174"/>
      <c r="F6" s="174"/>
      <c r="G6" s="174"/>
      <c r="H6" s="174"/>
      <c r="I6" s="174">
        <v>7.25</v>
      </c>
      <c r="J6" s="174"/>
      <c r="K6" s="174"/>
      <c r="L6" s="174"/>
      <c r="M6" s="174"/>
      <c r="N6" s="174"/>
      <c r="O6" s="174"/>
      <c r="P6" s="174"/>
      <c r="Q6" s="164"/>
      <c r="R6" s="165"/>
      <c r="S6" s="25">
        <f t="shared" si="1"/>
        <v>7.25</v>
      </c>
      <c r="T6" s="25">
        <f t="shared" si="2"/>
        <v>7.25</v>
      </c>
      <c r="U6" s="28"/>
      <c r="V6" s="28"/>
    </row>
    <row r="7" spans="1:22" x14ac:dyDescent="0.25">
      <c r="A7" s="157">
        <v>6519</v>
      </c>
      <c r="B7" s="163" t="s">
        <v>106</v>
      </c>
      <c r="C7" s="157" t="s">
        <v>76</v>
      </c>
      <c r="D7" s="38" t="s">
        <v>69</v>
      </c>
      <c r="E7" s="174"/>
      <c r="F7" s="174"/>
      <c r="G7" s="168"/>
      <c r="H7" s="169"/>
      <c r="I7" s="176">
        <v>1.75</v>
      </c>
      <c r="J7" s="169"/>
      <c r="K7" s="174">
        <v>3</v>
      </c>
      <c r="L7" s="174"/>
      <c r="M7" s="174">
        <v>5.5</v>
      </c>
      <c r="N7" s="174"/>
      <c r="O7" s="174"/>
      <c r="P7" s="174"/>
      <c r="Q7" s="164"/>
      <c r="R7" s="165"/>
      <c r="S7" s="25">
        <f t="shared" si="1"/>
        <v>10.25</v>
      </c>
      <c r="T7" s="25">
        <f t="shared" si="2"/>
        <v>10.25</v>
      </c>
      <c r="U7" s="28"/>
      <c r="V7" s="28"/>
    </row>
    <row r="8" spans="1:22" x14ac:dyDescent="0.25">
      <c r="A8" s="152"/>
      <c r="B8" s="48"/>
      <c r="C8" s="152"/>
      <c r="D8" s="38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64"/>
      <c r="R8" s="165"/>
      <c r="S8" s="25">
        <f t="shared" si="1"/>
        <v>0</v>
      </c>
      <c r="T8" s="25">
        <f t="shared" si="2"/>
        <v>0</v>
      </c>
      <c r="U8" s="28"/>
      <c r="V8" s="28"/>
    </row>
    <row r="9" spans="1:22" x14ac:dyDescent="0.25">
      <c r="A9" s="152"/>
      <c r="B9" s="48"/>
      <c r="C9" s="152"/>
      <c r="D9" s="38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64"/>
      <c r="R9" s="165"/>
      <c r="S9" s="25">
        <f t="shared" si="1"/>
        <v>0</v>
      </c>
      <c r="T9" s="25">
        <f t="shared" si="2"/>
        <v>0</v>
      </c>
      <c r="U9" s="28"/>
      <c r="V9" s="28"/>
    </row>
    <row r="10" spans="1:22" x14ac:dyDescent="0.25">
      <c r="A10" s="152"/>
      <c r="B10" s="48"/>
      <c r="C10" s="152"/>
      <c r="D10" s="38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4"/>
      <c r="P10" s="174"/>
      <c r="Q10" s="164"/>
      <c r="R10" s="165"/>
      <c r="S10" s="25">
        <f t="shared" si="1"/>
        <v>0</v>
      </c>
      <c r="T10" s="25">
        <f t="shared" si="2"/>
        <v>0</v>
      </c>
      <c r="U10" s="28"/>
      <c r="V10" s="28"/>
    </row>
    <row r="11" spans="1:22" x14ac:dyDescent="0.25">
      <c r="A11" s="152"/>
      <c r="B11" s="48"/>
      <c r="C11" s="152"/>
      <c r="D11" s="38"/>
      <c r="E11" s="174"/>
      <c r="F11" s="174"/>
      <c r="G11" s="174"/>
      <c r="H11" s="174"/>
      <c r="I11" s="174"/>
      <c r="J11" s="174"/>
      <c r="K11" s="174"/>
      <c r="L11" s="174"/>
      <c r="M11" s="174"/>
      <c r="N11" s="174"/>
      <c r="O11" s="174"/>
      <c r="P11" s="174"/>
      <c r="Q11" s="164"/>
      <c r="R11" s="165"/>
      <c r="S11" s="25">
        <f t="shared" si="1"/>
        <v>0</v>
      </c>
      <c r="T11" s="25">
        <f t="shared" si="2"/>
        <v>0</v>
      </c>
      <c r="U11" s="28"/>
      <c r="V11" s="28"/>
    </row>
    <row r="12" spans="1:22" x14ac:dyDescent="0.25">
      <c r="A12" s="153"/>
      <c r="B12" s="48"/>
      <c r="C12" s="153"/>
      <c r="D12" s="38"/>
      <c r="E12" s="174"/>
      <c r="F12" s="174"/>
      <c r="G12" s="174"/>
      <c r="H12" s="174"/>
      <c r="I12" s="174"/>
      <c r="J12" s="174"/>
      <c r="K12" s="174"/>
      <c r="L12" s="174"/>
      <c r="M12" s="174"/>
      <c r="N12" s="174"/>
      <c r="O12" s="174"/>
      <c r="P12" s="174"/>
      <c r="Q12" s="164"/>
      <c r="R12" s="165"/>
      <c r="S12" s="25">
        <f t="shared" si="1"/>
        <v>0</v>
      </c>
      <c r="T12" s="25">
        <f t="shared" si="2"/>
        <v>0</v>
      </c>
      <c r="U12" s="28"/>
      <c r="V12" s="28"/>
    </row>
    <row r="13" spans="1:22" x14ac:dyDescent="0.25">
      <c r="A13" s="153"/>
      <c r="B13" s="48"/>
      <c r="C13" s="153"/>
      <c r="D13" s="38"/>
      <c r="E13" s="174"/>
      <c r="F13" s="174"/>
      <c r="G13" s="174"/>
      <c r="H13" s="174"/>
      <c r="I13" s="174"/>
      <c r="J13" s="174"/>
      <c r="K13" s="174"/>
      <c r="L13" s="174"/>
      <c r="M13" s="174"/>
      <c r="N13" s="174"/>
      <c r="O13" s="174"/>
      <c r="P13" s="174"/>
      <c r="Q13" s="164"/>
      <c r="R13" s="165"/>
      <c r="S13" s="25">
        <f t="shared" si="1"/>
        <v>0</v>
      </c>
      <c r="T13" s="25">
        <f t="shared" si="2"/>
        <v>0</v>
      </c>
      <c r="U13" s="28"/>
      <c r="V13" s="28"/>
    </row>
    <row r="14" spans="1:22" x14ac:dyDescent="0.25">
      <c r="A14" s="46"/>
      <c r="B14" s="46"/>
      <c r="C14" s="46"/>
      <c r="D14" s="27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64"/>
      <c r="R14" s="165"/>
      <c r="S14" s="25">
        <f t="shared" si="1"/>
        <v>0</v>
      </c>
      <c r="T14" s="25">
        <f t="shared" si="2"/>
        <v>0</v>
      </c>
      <c r="U14" s="28"/>
      <c r="V14" s="28"/>
    </row>
    <row r="15" spans="1:22" x14ac:dyDescent="0.25">
      <c r="A15" s="46"/>
      <c r="B15" s="46"/>
      <c r="C15" s="46"/>
      <c r="D15" s="27"/>
      <c r="E15" s="174"/>
      <c r="F15" s="174"/>
      <c r="G15" s="174"/>
      <c r="H15" s="174"/>
      <c r="I15" s="174"/>
      <c r="J15" s="174"/>
      <c r="K15" s="174"/>
      <c r="L15" s="174"/>
      <c r="M15" s="174"/>
      <c r="N15" s="174"/>
      <c r="O15" s="174"/>
      <c r="P15" s="174"/>
      <c r="Q15" s="164"/>
      <c r="R15" s="165"/>
      <c r="S15" s="25">
        <f t="shared" si="1"/>
        <v>0</v>
      </c>
      <c r="T15" s="25">
        <f t="shared" si="2"/>
        <v>0</v>
      </c>
      <c r="U15" s="28"/>
      <c r="V15" s="28"/>
    </row>
    <row r="16" spans="1:22" x14ac:dyDescent="0.25">
      <c r="A16" s="90"/>
      <c r="B16" s="46"/>
      <c r="C16" s="46"/>
      <c r="D16" s="27"/>
      <c r="E16" s="174"/>
      <c r="F16" s="174"/>
      <c r="G16" s="174"/>
      <c r="H16" s="174"/>
      <c r="I16" s="174"/>
      <c r="J16" s="174"/>
      <c r="K16" s="174"/>
      <c r="L16" s="174"/>
      <c r="M16" s="174"/>
      <c r="N16" s="174"/>
      <c r="O16" s="174"/>
      <c r="P16" s="174"/>
      <c r="Q16" s="164"/>
      <c r="R16" s="165"/>
      <c r="S16" s="25">
        <f t="shared" si="1"/>
        <v>0</v>
      </c>
      <c r="T16" s="25">
        <f t="shared" si="2"/>
        <v>0</v>
      </c>
      <c r="U16" s="28"/>
      <c r="V16" s="28"/>
    </row>
    <row r="17" spans="1:22" x14ac:dyDescent="0.25">
      <c r="A17" s="91"/>
      <c r="B17" s="91"/>
      <c r="C17" s="91"/>
      <c r="D17" s="27"/>
      <c r="E17" s="174"/>
      <c r="F17" s="174"/>
      <c r="G17" s="174"/>
      <c r="H17" s="174"/>
      <c r="I17" s="174"/>
      <c r="J17" s="174"/>
      <c r="K17" s="174"/>
      <c r="L17" s="174"/>
      <c r="M17" s="174"/>
      <c r="N17" s="174"/>
      <c r="O17" s="174"/>
      <c r="P17" s="174"/>
      <c r="Q17" s="164"/>
      <c r="R17" s="165"/>
      <c r="S17" s="25">
        <f t="shared" si="1"/>
        <v>0</v>
      </c>
      <c r="T17" s="25">
        <f t="shared" si="2"/>
        <v>0</v>
      </c>
      <c r="U17" s="28"/>
      <c r="V17" s="28"/>
    </row>
    <row r="18" spans="1:22" x14ac:dyDescent="0.25">
      <c r="A18" s="85"/>
      <c r="B18" s="85"/>
      <c r="C18" s="85"/>
      <c r="D18" s="27"/>
      <c r="E18" s="174"/>
      <c r="F18" s="174"/>
      <c r="G18" s="174"/>
      <c r="H18" s="174"/>
      <c r="I18" s="174"/>
      <c r="J18" s="174"/>
      <c r="K18" s="174"/>
      <c r="L18" s="174"/>
      <c r="M18" s="174"/>
      <c r="N18" s="174"/>
      <c r="O18" s="174"/>
      <c r="P18" s="174"/>
      <c r="Q18" s="164"/>
      <c r="R18" s="165"/>
      <c r="S18" s="25">
        <f t="shared" si="1"/>
        <v>0</v>
      </c>
      <c r="T18" s="25">
        <f t="shared" si="2"/>
        <v>0</v>
      </c>
      <c r="U18" s="28"/>
      <c r="V18" s="28"/>
    </row>
    <row r="19" spans="1:22" x14ac:dyDescent="0.25">
      <c r="A19" s="149">
        <v>3600</v>
      </c>
      <c r="B19" s="149" t="s">
        <v>105</v>
      </c>
      <c r="C19" s="149"/>
      <c r="D19" s="27" t="s">
        <v>82</v>
      </c>
      <c r="E19" s="168"/>
      <c r="F19" s="169"/>
      <c r="G19" s="168"/>
      <c r="H19" s="169"/>
      <c r="I19" s="168"/>
      <c r="J19" s="169"/>
      <c r="K19" s="174"/>
      <c r="L19" s="174"/>
      <c r="M19" s="174">
        <v>1</v>
      </c>
      <c r="N19" s="174"/>
      <c r="O19" s="174"/>
      <c r="P19" s="174"/>
      <c r="Q19" s="164"/>
      <c r="R19" s="165"/>
      <c r="S19" s="25">
        <f t="shared" si="1"/>
        <v>1</v>
      </c>
      <c r="T19" s="25">
        <f t="shared" si="2"/>
        <v>1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174"/>
      <c r="F20" s="174"/>
      <c r="G20" s="174"/>
      <c r="H20" s="174"/>
      <c r="I20" s="174"/>
      <c r="J20" s="174"/>
      <c r="K20" s="174"/>
      <c r="L20" s="174"/>
      <c r="M20" s="174"/>
      <c r="N20" s="174"/>
      <c r="O20" s="174"/>
      <c r="P20" s="174"/>
      <c r="Q20" s="164"/>
      <c r="R20" s="165"/>
      <c r="S20" s="25">
        <f t="shared" si="1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64"/>
      <c r="R21" s="165"/>
      <c r="S21" s="25">
        <f t="shared" si="1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170">
        <f>SUM(E4:E21)</f>
        <v>8</v>
      </c>
      <c r="F22" s="171"/>
      <c r="G22" s="170">
        <f>SUM(G4:G21)</f>
        <v>9</v>
      </c>
      <c r="H22" s="171"/>
      <c r="I22" s="170">
        <f>SUM(I4:I21)</f>
        <v>9</v>
      </c>
      <c r="J22" s="171"/>
      <c r="K22" s="170">
        <f>SUM(K4:K21)</f>
        <v>6</v>
      </c>
      <c r="L22" s="171"/>
      <c r="M22" s="170">
        <f>SUM(M4:M21)</f>
        <v>8</v>
      </c>
      <c r="N22" s="171"/>
      <c r="O22" s="170">
        <f>SUM(O4:O21)</f>
        <v>0</v>
      </c>
      <c r="P22" s="171"/>
      <c r="Q22" s="170">
        <f>SUM(Q4:Q21)</f>
        <v>0</v>
      </c>
      <c r="R22" s="171"/>
      <c r="S22" s="25">
        <f t="shared" ref="S22" si="3"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>
        <f>SUM(K6:K22)</f>
        <v>9</v>
      </c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49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1</v>
      </c>
      <c r="I24" s="32"/>
      <c r="J24" s="32">
        <f>SUM(I22)-J23</f>
        <v>1</v>
      </c>
      <c r="K24" s="32"/>
      <c r="L24" s="32">
        <f>SUM(K22)-L23</f>
        <v>-2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>
        <v>1</v>
      </c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zoomScale="90" zoomScaleNormal="90" workbookViewId="0">
      <selection activeCell="K24" sqref="K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8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19.06.2016</v>
      </c>
      <c r="B2" s="19"/>
      <c r="C2" s="19"/>
      <c r="D2" s="19"/>
      <c r="E2" s="172" t="s">
        <v>15</v>
      </c>
      <c r="F2" s="172"/>
      <c r="G2" s="172" t="s">
        <v>16</v>
      </c>
      <c r="H2" s="172"/>
      <c r="I2" s="172" t="s">
        <v>17</v>
      </c>
      <c r="J2" s="172"/>
      <c r="K2" s="172" t="s">
        <v>18</v>
      </c>
      <c r="L2" s="172"/>
      <c r="M2" s="172" t="s">
        <v>19</v>
      </c>
      <c r="N2" s="172"/>
      <c r="O2" s="172" t="s">
        <v>20</v>
      </c>
      <c r="P2" s="172"/>
      <c r="Q2" s="172" t="s">
        <v>21</v>
      </c>
      <c r="R2" s="17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13</v>
      </c>
      <c r="M3" s="64">
        <v>8</v>
      </c>
      <c r="N3" s="64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36">
        <v>6519</v>
      </c>
      <c r="B4" s="163" t="s">
        <v>106</v>
      </c>
      <c r="C4" s="136">
        <v>98</v>
      </c>
      <c r="D4" s="38" t="s">
        <v>61</v>
      </c>
      <c r="E4" s="174">
        <v>5</v>
      </c>
      <c r="F4" s="174"/>
      <c r="G4" s="174">
        <v>3.5</v>
      </c>
      <c r="H4" s="174"/>
      <c r="I4" s="174"/>
      <c r="J4" s="174"/>
      <c r="K4" s="174"/>
      <c r="L4" s="174"/>
      <c r="M4" s="174"/>
      <c r="N4" s="174"/>
      <c r="O4" s="168"/>
      <c r="P4" s="169"/>
      <c r="Q4" s="164"/>
      <c r="R4" s="165"/>
      <c r="S4" s="25">
        <f>E4+G4+I4+K4+M4+O4+Q4</f>
        <v>8.5</v>
      </c>
      <c r="T4" s="25">
        <f t="shared" ref="T4:T17" si="0">SUM(S4-U4-V4)</f>
        <v>8.5</v>
      </c>
      <c r="U4" s="28"/>
      <c r="V4" s="28"/>
    </row>
    <row r="5" spans="1:22" x14ac:dyDescent="0.25">
      <c r="A5" s="134">
        <v>6519</v>
      </c>
      <c r="B5" s="163" t="s">
        <v>106</v>
      </c>
      <c r="C5" s="134">
        <v>96</v>
      </c>
      <c r="D5" s="38" t="s">
        <v>61</v>
      </c>
      <c r="E5" s="174">
        <v>3</v>
      </c>
      <c r="F5" s="174"/>
      <c r="G5" s="174">
        <v>3</v>
      </c>
      <c r="H5" s="174"/>
      <c r="I5" s="174"/>
      <c r="J5" s="174"/>
      <c r="K5" s="174"/>
      <c r="L5" s="174"/>
      <c r="M5" s="176"/>
      <c r="N5" s="169"/>
      <c r="O5" s="168"/>
      <c r="P5" s="169"/>
      <c r="Q5" s="164"/>
      <c r="R5" s="165"/>
      <c r="S5" s="25">
        <f t="shared" ref="S5" si="1">E5+G5+I5+K5+M5+O5+Q5</f>
        <v>6</v>
      </c>
      <c r="T5" s="25">
        <f t="shared" si="0"/>
        <v>6</v>
      </c>
      <c r="U5" s="28"/>
      <c r="V5" s="28"/>
    </row>
    <row r="6" spans="1:22" x14ac:dyDescent="0.25">
      <c r="A6" s="156">
        <v>6519</v>
      </c>
      <c r="B6" s="163" t="s">
        <v>106</v>
      </c>
      <c r="C6" s="156">
        <v>90</v>
      </c>
      <c r="D6" s="38" t="s">
        <v>61</v>
      </c>
      <c r="E6" s="174"/>
      <c r="F6" s="174"/>
      <c r="G6" s="174">
        <v>2.5</v>
      </c>
      <c r="H6" s="174"/>
      <c r="I6" s="176">
        <v>9</v>
      </c>
      <c r="J6" s="169"/>
      <c r="K6" s="176">
        <v>3</v>
      </c>
      <c r="L6" s="169"/>
      <c r="M6" s="176"/>
      <c r="N6" s="169"/>
      <c r="O6" s="168"/>
      <c r="P6" s="169"/>
      <c r="Q6" s="164"/>
      <c r="R6" s="165"/>
      <c r="S6" s="25">
        <f t="shared" ref="S6" si="2">E6+G6+I6+K6+M6+O6+Q6</f>
        <v>14.5</v>
      </c>
      <c r="T6" s="25">
        <f t="shared" ref="T6" si="3">SUM(S6-U6-V6)</f>
        <v>14.5</v>
      </c>
      <c r="U6" s="28"/>
      <c r="V6" s="28"/>
    </row>
    <row r="7" spans="1:22" x14ac:dyDescent="0.25">
      <c r="A7" s="158">
        <v>6519</v>
      </c>
      <c r="B7" s="163" t="s">
        <v>106</v>
      </c>
      <c r="C7" s="158">
        <v>90</v>
      </c>
      <c r="D7" s="38" t="s">
        <v>61</v>
      </c>
      <c r="E7" s="174"/>
      <c r="F7" s="174"/>
      <c r="G7" s="174"/>
      <c r="H7" s="174"/>
      <c r="I7" s="176"/>
      <c r="J7" s="169"/>
      <c r="K7" s="176">
        <v>3</v>
      </c>
      <c r="L7" s="169"/>
      <c r="M7" s="176">
        <v>8</v>
      </c>
      <c r="N7" s="169"/>
      <c r="O7" s="168"/>
      <c r="P7" s="169"/>
      <c r="Q7" s="164"/>
      <c r="R7" s="165"/>
      <c r="S7" s="25">
        <f t="shared" ref="S7:S20" si="4">E7+G7+I7+K7+M7+O7+Q7</f>
        <v>11</v>
      </c>
      <c r="T7" s="25">
        <f t="shared" si="0"/>
        <v>11</v>
      </c>
      <c r="U7" s="28"/>
      <c r="V7" s="28"/>
    </row>
    <row r="8" spans="1:22" x14ac:dyDescent="0.25">
      <c r="A8" s="123"/>
      <c r="B8" s="48"/>
      <c r="C8" s="46"/>
      <c r="D8" s="38"/>
      <c r="E8" s="174"/>
      <c r="F8" s="174"/>
      <c r="G8" s="174"/>
      <c r="H8" s="174"/>
      <c r="I8" s="176"/>
      <c r="J8" s="169"/>
      <c r="K8" s="168"/>
      <c r="L8" s="169"/>
      <c r="M8" s="168"/>
      <c r="N8" s="169"/>
      <c r="O8" s="168"/>
      <c r="P8" s="169"/>
      <c r="Q8" s="164"/>
      <c r="R8" s="165"/>
      <c r="S8" s="25">
        <f t="shared" si="4"/>
        <v>0</v>
      </c>
      <c r="T8" s="25">
        <f t="shared" si="0"/>
        <v>0</v>
      </c>
      <c r="U8" s="28"/>
      <c r="V8" s="28"/>
    </row>
    <row r="9" spans="1:22" x14ac:dyDescent="0.25">
      <c r="A9" s="123"/>
      <c r="B9" s="48"/>
      <c r="C9" s="46"/>
      <c r="D9" s="38"/>
      <c r="E9" s="168"/>
      <c r="F9" s="169"/>
      <c r="G9" s="168"/>
      <c r="H9" s="169"/>
      <c r="I9" s="168"/>
      <c r="J9" s="169"/>
      <c r="K9" s="168"/>
      <c r="L9" s="169"/>
      <c r="M9" s="168"/>
      <c r="N9" s="169"/>
      <c r="O9" s="168"/>
      <c r="P9" s="169"/>
      <c r="Q9" s="164"/>
      <c r="R9" s="165"/>
      <c r="S9" s="25">
        <f t="shared" si="4"/>
        <v>0</v>
      </c>
      <c r="T9" s="25">
        <f t="shared" si="0"/>
        <v>0</v>
      </c>
      <c r="U9" s="28"/>
      <c r="V9" s="28"/>
    </row>
    <row r="10" spans="1:22" x14ac:dyDescent="0.25">
      <c r="A10" s="123"/>
      <c r="B10" s="46"/>
      <c r="C10" s="46"/>
      <c r="D10" s="38"/>
      <c r="E10" s="168"/>
      <c r="F10" s="169"/>
      <c r="G10" s="168"/>
      <c r="H10" s="169"/>
      <c r="I10" s="168"/>
      <c r="J10" s="169"/>
      <c r="K10" s="168"/>
      <c r="L10" s="169"/>
      <c r="M10" s="168"/>
      <c r="N10" s="169"/>
      <c r="O10" s="168"/>
      <c r="P10" s="169"/>
      <c r="Q10" s="164"/>
      <c r="R10" s="165"/>
      <c r="S10" s="25">
        <f t="shared" si="4"/>
        <v>0</v>
      </c>
      <c r="T10" s="25">
        <f t="shared" si="0"/>
        <v>0</v>
      </c>
      <c r="U10" s="28"/>
      <c r="V10" s="28"/>
    </row>
    <row r="11" spans="1:22" x14ac:dyDescent="0.25">
      <c r="A11" s="128"/>
      <c r="B11" s="48"/>
      <c r="C11" s="128"/>
      <c r="D11" s="38"/>
      <c r="E11" s="174"/>
      <c r="F11" s="174"/>
      <c r="G11" s="174"/>
      <c r="H11" s="174"/>
      <c r="I11" s="176"/>
      <c r="J11" s="169"/>
      <c r="K11" s="168"/>
      <c r="L11" s="169"/>
      <c r="M11" s="168"/>
      <c r="N11" s="169"/>
      <c r="O11" s="168"/>
      <c r="P11" s="169"/>
      <c r="Q11" s="164"/>
      <c r="R11" s="165"/>
      <c r="S11" s="25">
        <f t="shared" si="4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174"/>
      <c r="F12" s="174"/>
      <c r="G12" s="174"/>
      <c r="H12" s="174"/>
      <c r="I12" s="176"/>
      <c r="J12" s="169"/>
      <c r="K12" s="168"/>
      <c r="L12" s="169"/>
      <c r="M12" s="168"/>
      <c r="N12" s="169"/>
      <c r="O12" s="168"/>
      <c r="P12" s="169"/>
      <c r="Q12" s="164"/>
      <c r="R12" s="165"/>
      <c r="S12" s="25">
        <f t="shared" si="4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168"/>
      <c r="F13" s="169"/>
      <c r="G13" s="168"/>
      <c r="H13" s="169"/>
      <c r="I13" s="176"/>
      <c r="J13" s="169"/>
      <c r="K13" s="168"/>
      <c r="L13" s="169"/>
      <c r="M13" s="168"/>
      <c r="N13" s="169"/>
      <c r="O13" s="168"/>
      <c r="P13" s="169"/>
      <c r="Q13" s="164"/>
      <c r="R13" s="16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6"/>
      <c r="C14" s="46"/>
      <c r="D14" s="27"/>
      <c r="E14" s="174"/>
      <c r="F14" s="174"/>
      <c r="G14" s="174"/>
      <c r="H14" s="174"/>
      <c r="I14" s="176"/>
      <c r="J14" s="169"/>
      <c r="K14" s="168"/>
      <c r="L14" s="169"/>
      <c r="M14" s="168"/>
      <c r="N14" s="169"/>
      <c r="O14" s="168"/>
      <c r="P14" s="169"/>
      <c r="Q14" s="164"/>
      <c r="R14" s="165"/>
      <c r="S14" s="25">
        <f t="shared" si="4"/>
        <v>0</v>
      </c>
      <c r="T14" s="25">
        <f t="shared" si="0"/>
        <v>0</v>
      </c>
      <c r="U14" s="28"/>
      <c r="V14" s="28"/>
    </row>
    <row r="15" spans="1:22" x14ac:dyDescent="0.25">
      <c r="A15" s="46"/>
      <c r="B15" s="46"/>
      <c r="C15" s="46"/>
      <c r="D15" s="27"/>
      <c r="E15" s="174"/>
      <c r="F15" s="174"/>
      <c r="G15" s="174"/>
      <c r="H15" s="174"/>
      <c r="I15" s="176"/>
      <c r="J15" s="169"/>
      <c r="K15" s="168"/>
      <c r="L15" s="169"/>
      <c r="M15" s="168"/>
      <c r="N15" s="169"/>
      <c r="O15" s="168"/>
      <c r="P15" s="169"/>
      <c r="Q15" s="164"/>
      <c r="R15" s="165"/>
      <c r="S15" s="25">
        <f t="shared" si="4"/>
        <v>0</v>
      </c>
      <c r="T15" s="25">
        <f t="shared" si="0"/>
        <v>0</v>
      </c>
      <c r="U15" s="28"/>
      <c r="V15" s="28"/>
    </row>
    <row r="16" spans="1:22" x14ac:dyDescent="0.25">
      <c r="A16" s="66"/>
      <c r="B16" s="66"/>
      <c r="C16" s="66"/>
      <c r="D16" s="23"/>
      <c r="E16" s="168"/>
      <c r="F16" s="169"/>
      <c r="G16" s="168"/>
      <c r="H16" s="169"/>
      <c r="I16" s="168"/>
      <c r="J16" s="169"/>
      <c r="K16" s="168"/>
      <c r="L16" s="169"/>
      <c r="M16" s="168"/>
      <c r="N16" s="169"/>
      <c r="O16" s="168"/>
      <c r="P16" s="169"/>
      <c r="Q16" s="164"/>
      <c r="R16" s="165"/>
      <c r="S16" s="25">
        <f t="shared" si="4"/>
        <v>0</v>
      </c>
      <c r="T16" s="25">
        <f t="shared" si="0"/>
        <v>0</v>
      </c>
      <c r="U16" s="28"/>
      <c r="V16" s="28"/>
    </row>
    <row r="17" spans="1:22" x14ac:dyDescent="0.25">
      <c r="A17" s="105"/>
      <c r="B17" s="105"/>
      <c r="C17" s="105"/>
      <c r="D17" s="27"/>
      <c r="E17" s="168"/>
      <c r="F17" s="169"/>
      <c r="G17" s="168"/>
      <c r="H17" s="169"/>
      <c r="I17" s="168"/>
      <c r="J17" s="169"/>
      <c r="K17" s="168"/>
      <c r="L17" s="169"/>
      <c r="M17" s="168"/>
      <c r="N17" s="169"/>
      <c r="O17" s="168"/>
      <c r="P17" s="169"/>
      <c r="Q17" s="164"/>
      <c r="R17" s="165"/>
      <c r="S17" s="25">
        <f t="shared" si="4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168"/>
      <c r="F18" s="169"/>
      <c r="G18" s="168"/>
      <c r="H18" s="169"/>
      <c r="I18" s="168"/>
      <c r="J18" s="169"/>
      <c r="K18" s="168"/>
      <c r="L18" s="169"/>
      <c r="M18" s="168"/>
      <c r="N18" s="169"/>
      <c r="O18" s="164"/>
      <c r="P18" s="165"/>
      <c r="Q18" s="164"/>
      <c r="R18" s="165"/>
      <c r="S18" s="25">
        <f t="shared" si="4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168"/>
      <c r="F19" s="169"/>
      <c r="G19" s="168"/>
      <c r="H19" s="169"/>
      <c r="I19" s="168"/>
      <c r="J19" s="169"/>
      <c r="K19" s="168"/>
      <c r="L19" s="169"/>
      <c r="M19" s="168"/>
      <c r="N19" s="169"/>
      <c r="O19" s="164"/>
      <c r="P19" s="165"/>
      <c r="Q19" s="164"/>
      <c r="R19" s="165"/>
      <c r="S19" s="25">
        <f t="shared" si="4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170">
        <f>SUM(E4:E19)</f>
        <v>8</v>
      </c>
      <c r="F20" s="171"/>
      <c r="G20" s="170">
        <f>SUM(G4:G19)</f>
        <v>9</v>
      </c>
      <c r="H20" s="171"/>
      <c r="I20" s="170">
        <f>SUM(I4:I19)</f>
        <v>9</v>
      </c>
      <c r="J20" s="171"/>
      <c r="K20" s="170">
        <f>SUM(K4:K19)</f>
        <v>6</v>
      </c>
      <c r="L20" s="171"/>
      <c r="M20" s="170">
        <f>SUM(M4:M19)</f>
        <v>8</v>
      </c>
      <c r="N20" s="171"/>
      <c r="O20" s="170">
        <f>SUM(O4:O19)</f>
        <v>0</v>
      </c>
      <c r="P20" s="171"/>
      <c r="Q20" s="170">
        <f>SUM(Q4:Q19)</f>
        <v>0</v>
      </c>
      <c r="R20" s="171"/>
      <c r="S20" s="25">
        <f t="shared" si="4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1</v>
      </c>
      <c r="I22" s="32"/>
      <c r="J22" s="32">
        <f>SUM(I20)-J21</f>
        <v>1</v>
      </c>
      <c r="K22" s="32"/>
      <c r="L22" s="32">
        <f>SUM(K20)-L21</f>
        <v>-2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33">
        <f>SUM(K6:K22)</f>
        <v>12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0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5" right="0.75" top="1" bottom="1" header="0.5" footer="0.5"/>
  <pageSetup paperSize="9" scale="71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9"/>
  <sheetViews>
    <sheetView zoomScale="90" zoomScaleNormal="90" workbookViewId="0">
      <selection activeCell="K24" sqref="K24:L24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19.06.2016</v>
      </c>
      <c r="B2" s="19"/>
      <c r="C2" s="19"/>
      <c r="D2" s="19"/>
      <c r="E2" s="172" t="s">
        <v>15</v>
      </c>
      <c r="F2" s="172"/>
      <c r="G2" s="172" t="s">
        <v>16</v>
      </c>
      <c r="H2" s="172"/>
      <c r="I2" s="172" t="s">
        <v>17</v>
      </c>
      <c r="J2" s="172"/>
      <c r="K2" s="172" t="s">
        <v>18</v>
      </c>
      <c r="L2" s="172"/>
      <c r="M2" s="172" t="s">
        <v>19</v>
      </c>
      <c r="N2" s="172"/>
      <c r="O2" s="172" t="s">
        <v>20</v>
      </c>
      <c r="P2" s="172"/>
      <c r="Q2" s="172" t="s">
        <v>21</v>
      </c>
      <c r="R2" s="17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13</v>
      </c>
      <c r="M3" s="64">
        <v>8</v>
      </c>
      <c r="N3" s="64">
        <v>16.3</v>
      </c>
      <c r="O3" s="51"/>
      <c r="P3" s="51"/>
      <c r="Q3" s="24"/>
      <c r="R3" s="24"/>
      <c r="S3" s="25"/>
      <c r="T3" s="25"/>
      <c r="U3" s="26"/>
      <c r="V3" s="26"/>
    </row>
    <row r="4" spans="1:22" x14ac:dyDescent="0.25">
      <c r="A4" s="155">
        <v>6538</v>
      </c>
      <c r="B4" s="163" t="s">
        <v>103</v>
      </c>
      <c r="C4" s="155">
        <v>6</v>
      </c>
      <c r="D4" s="38" t="s">
        <v>64</v>
      </c>
      <c r="E4" s="174">
        <v>7</v>
      </c>
      <c r="F4" s="174"/>
      <c r="G4" s="174">
        <v>7.75</v>
      </c>
      <c r="H4" s="174"/>
      <c r="I4" s="174">
        <v>8</v>
      </c>
      <c r="J4" s="174"/>
      <c r="K4" s="174">
        <v>5</v>
      </c>
      <c r="L4" s="174"/>
      <c r="M4" s="174">
        <v>7</v>
      </c>
      <c r="N4" s="174"/>
      <c r="O4" s="168"/>
      <c r="P4" s="169"/>
      <c r="Q4" s="164"/>
      <c r="R4" s="165"/>
      <c r="S4" s="25">
        <f t="shared" ref="S4" si="0">E4+G4+I4+K4+M4+O4+Q4</f>
        <v>34.75</v>
      </c>
      <c r="T4" s="25">
        <f t="shared" ref="T4" si="1">SUM(S4-U4-V4)</f>
        <v>34.75</v>
      </c>
      <c r="U4" s="28"/>
      <c r="V4" s="28"/>
    </row>
    <row r="5" spans="1:22" ht="15.75" customHeight="1" x14ac:dyDescent="0.25">
      <c r="A5" s="132">
        <v>6418</v>
      </c>
      <c r="B5" s="163" t="s">
        <v>109</v>
      </c>
      <c r="C5" s="132">
        <v>25</v>
      </c>
      <c r="D5" s="38" t="s">
        <v>86</v>
      </c>
      <c r="E5" s="174"/>
      <c r="F5" s="174"/>
      <c r="G5" s="174">
        <v>0.25</v>
      </c>
      <c r="H5" s="174"/>
      <c r="I5" s="168"/>
      <c r="J5" s="169"/>
      <c r="K5" s="168"/>
      <c r="L5" s="169"/>
      <c r="M5" s="168"/>
      <c r="N5" s="169"/>
      <c r="O5" s="168"/>
      <c r="P5" s="169"/>
      <c r="Q5" s="164"/>
      <c r="R5" s="165"/>
      <c r="S5" s="25">
        <f t="shared" ref="S5" si="2">E5+G5+I5+K5+M5+O5+Q5</f>
        <v>0.25</v>
      </c>
      <c r="T5" s="25">
        <f t="shared" ref="T5" si="3">SUM(S5-U5-V5)</f>
        <v>0.25</v>
      </c>
      <c r="U5" s="28"/>
      <c r="V5" s="28"/>
    </row>
    <row r="6" spans="1:22" x14ac:dyDescent="0.25">
      <c r="A6" s="145"/>
      <c r="B6" s="48"/>
      <c r="C6" s="145"/>
      <c r="D6" s="38"/>
      <c r="E6" s="174"/>
      <c r="F6" s="174"/>
      <c r="G6" s="174"/>
      <c r="H6" s="174"/>
      <c r="I6" s="168"/>
      <c r="J6" s="169"/>
      <c r="K6" s="168"/>
      <c r="L6" s="169"/>
      <c r="M6" s="168"/>
      <c r="N6" s="169"/>
      <c r="O6" s="168"/>
      <c r="P6" s="169"/>
      <c r="Q6" s="164"/>
      <c r="R6" s="165"/>
      <c r="S6" s="25">
        <f t="shared" ref="S6:S24" si="4">E6+G6+I6+K6+M6+O6+Q6</f>
        <v>0</v>
      </c>
      <c r="T6" s="25">
        <f t="shared" ref="T6:T21" si="5">SUM(S6-U6-V6)</f>
        <v>0</v>
      </c>
      <c r="U6" s="28"/>
      <c r="V6" s="28"/>
    </row>
    <row r="7" spans="1:22" x14ac:dyDescent="0.25">
      <c r="A7" s="150"/>
      <c r="B7" s="48"/>
      <c r="C7" s="139"/>
      <c r="D7" s="38"/>
      <c r="E7" s="174"/>
      <c r="F7" s="174"/>
      <c r="G7" s="174"/>
      <c r="H7" s="174"/>
      <c r="I7" s="168"/>
      <c r="J7" s="169"/>
      <c r="K7" s="168"/>
      <c r="L7" s="169"/>
      <c r="M7" s="168"/>
      <c r="N7" s="169"/>
      <c r="O7" s="168"/>
      <c r="P7" s="169"/>
      <c r="Q7" s="164"/>
      <c r="R7" s="165"/>
      <c r="S7" s="25">
        <f t="shared" si="4"/>
        <v>0</v>
      </c>
      <c r="T7" s="25">
        <f t="shared" si="5"/>
        <v>0</v>
      </c>
      <c r="U7" s="28"/>
      <c r="V7" s="28"/>
    </row>
    <row r="8" spans="1:22" x14ac:dyDescent="0.25">
      <c r="A8" s="139"/>
      <c r="B8" s="48"/>
      <c r="C8" s="139"/>
      <c r="D8" s="38"/>
      <c r="E8" s="174"/>
      <c r="F8" s="174"/>
      <c r="G8" s="174"/>
      <c r="H8" s="174"/>
      <c r="I8" s="168"/>
      <c r="J8" s="169"/>
      <c r="K8" s="174"/>
      <c r="L8" s="174"/>
      <c r="M8" s="168"/>
      <c r="N8" s="169"/>
      <c r="O8" s="168"/>
      <c r="P8" s="169"/>
      <c r="Q8" s="164"/>
      <c r="R8" s="165"/>
      <c r="S8" s="25">
        <f t="shared" si="4"/>
        <v>0</v>
      </c>
      <c r="T8" s="25">
        <f t="shared" si="5"/>
        <v>0</v>
      </c>
      <c r="U8" s="28"/>
      <c r="V8" s="28"/>
    </row>
    <row r="9" spans="1:22" x14ac:dyDescent="0.25">
      <c r="A9" s="139"/>
      <c r="B9" s="48"/>
      <c r="C9" s="139"/>
      <c r="D9" s="38"/>
      <c r="E9" s="168"/>
      <c r="F9" s="169"/>
      <c r="G9" s="168"/>
      <c r="H9" s="169"/>
      <c r="I9" s="168"/>
      <c r="J9" s="169"/>
      <c r="K9" s="168"/>
      <c r="L9" s="169"/>
      <c r="M9" s="168"/>
      <c r="N9" s="169"/>
      <c r="O9" s="168"/>
      <c r="P9" s="169"/>
      <c r="Q9" s="164"/>
      <c r="R9" s="165"/>
      <c r="S9" s="25">
        <f t="shared" si="4"/>
        <v>0</v>
      </c>
      <c r="T9" s="25">
        <f t="shared" si="5"/>
        <v>0</v>
      </c>
      <c r="U9" s="28"/>
      <c r="V9" s="28"/>
    </row>
    <row r="10" spans="1:22" x14ac:dyDescent="0.25">
      <c r="A10" s="110"/>
      <c r="B10" s="48"/>
      <c r="C10" s="46"/>
      <c r="D10" s="38"/>
      <c r="E10" s="168"/>
      <c r="F10" s="169"/>
      <c r="G10" s="168"/>
      <c r="H10" s="169"/>
      <c r="I10" s="168"/>
      <c r="J10" s="169"/>
      <c r="K10" s="168"/>
      <c r="L10" s="169"/>
      <c r="M10" s="168"/>
      <c r="N10" s="169"/>
      <c r="O10" s="168"/>
      <c r="P10" s="169"/>
      <c r="Q10" s="164"/>
      <c r="R10" s="165"/>
      <c r="S10" s="25">
        <f t="shared" si="4"/>
        <v>0</v>
      </c>
      <c r="T10" s="25">
        <f t="shared" si="5"/>
        <v>0</v>
      </c>
      <c r="U10" s="28"/>
      <c r="V10" s="28"/>
    </row>
    <row r="11" spans="1:22" x14ac:dyDescent="0.25">
      <c r="A11" s="111"/>
      <c r="B11" s="48"/>
      <c r="C11" s="111"/>
      <c r="D11" s="38"/>
      <c r="E11" s="168"/>
      <c r="F11" s="169"/>
      <c r="G11" s="168"/>
      <c r="H11" s="169"/>
      <c r="I11" s="168"/>
      <c r="J11" s="169"/>
      <c r="K11" s="168"/>
      <c r="L11" s="169"/>
      <c r="M11" s="168"/>
      <c r="N11" s="169"/>
      <c r="O11" s="168"/>
      <c r="P11" s="169"/>
      <c r="Q11" s="164"/>
      <c r="R11" s="165"/>
      <c r="S11" s="25">
        <f t="shared" si="4"/>
        <v>0</v>
      </c>
      <c r="T11" s="25">
        <f t="shared" si="5"/>
        <v>0</v>
      </c>
      <c r="U11" s="28"/>
      <c r="V11" s="28"/>
    </row>
    <row r="12" spans="1:22" x14ac:dyDescent="0.25">
      <c r="A12" s="111"/>
      <c r="B12" s="48"/>
      <c r="C12" s="111"/>
      <c r="D12" s="38"/>
      <c r="E12" s="168"/>
      <c r="F12" s="169"/>
      <c r="G12" s="168"/>
      <c r="H12" s="169"/>
      <c r="I12" s="168"/>
      <c r="J12" s="169"/>
      <c r="K12" s="168"/>
      <c r="L12" s="169"/>
      <c r="M12" s="168"/>
      <c r="N12" s="169"/>
      <c r="O12" s="168"/>
      <c r="P12" s="169"/>
      <c r="Q12" s="164"/>
      <c r="R12" s="165"/>
      <c r="S12" s="25">
        <f t="shared" si="4"/>
        <v>0</v>
      </c>
      <c r="T12" s="25">
        <f t="shared" si="5"/>
        <v>0</v>
      </c>
      <c r="U12" s="28"/>
      <c r="V12" s="28"/>
    </row>
    <row r="13" spans="1:22" x14ac:dyDescent="0.25">
      <c r="A13" s="106"/>
      <c r="B13" s="48"/>
      <c r="C13" s="106"/>
      <c r="D13" s="38"/>
      <c r="E13" s="168"/>
      <c r="F13" s="169"/>
      <c r="G13" s="168"/>
      <c r="H13" s="169"/>
      <c r="I13" s="168"/>
      <c r="J13" s="169"/>
      <c r="K13" s="168"/>
      <c r="L13" s="169"/>
      <c r="M13" s="168"/>
      <c r="N13" s="169"/>
      <c r="O13" s="168"/>
      <c r="P13" s="169"/>
      <c r="Q13" s="164"/>
      <c r="R13" s="165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6"/>
      <c r="B14" s="48"/>
      <c r="C14" s="46"/>
      <c r="D14" s="38"/>
      <c r="E14" s="168"/>
      <c r="F14" s="169"/>
      <c r="G14" s="168"/>
      <c r="H14" s="169"/>
      <c r="I14" s="168"/>
      <c r="J14" s="169"/>
      <c r="K14" s="168"/>
      <c r="L14" s="169"/>
      <c r="M14" s="168"/>
      <c r="N14" s="169"/>
      <c r="O14" s="168"/>
      <c r="P14" s="169"/>
      <c r="Q14" s="164"/>
      <c r="R14" s="165"/>
      <c r="S14" s="25">
        <f t="shared" ref="S14:S17" si="6">E14+G14+I14+K14+M14+O14+Q14</f>
        <v>0</v>
      </c>
      <c r="T14" s="25">
        <f t="shared" ref="T14:T17" si="7">SUM(S14-U14-V14)</f>
        <v>0</v>
      </c>
      <c r="U14" s="28"/>
      <c r="V14" s="28"/>
    </row>
    <row r="15" spans="1:22" x14ac:dyDescent="0.25">
      <c r="A15" s="46"/>
      <c r="B15" s="46"/>
      <c r="C15" s="73"/>
      <c r="D15" s="38"/>
      <c r="E15" s="168"/>
      <c r="F15" s="169"/>
      <c r="G15" s="168"/>
      <c r="H15" s="169"/>
      <c r="I15" s="168"/>
      <c r="J15" s="169"/>
      <c r="K15" s="168"/>
      <c r="L15" s="169"/>
      <c r="M15" s="168"/>
      <c r="N15" s="169"/>
      <c r="O15" s="168"/>
      <c r="P15" s="169"/>
      <c r="Q15" s="164"/>
      <c r="R15" s="165"/>
      <c r="S15" s="25">
        <f t="shared" si="6"/>
        <v>0</v>
      </c>
      <c r="T15" s="25">
        <f t="shared" si="7"/>
        <v>0</v>
      </c>
      <c r="U15" s="28"/>
      <c r="V15" s="28"/>
    </row>
    <row r="16" spans="1:22" x14ac:dyDescent="0.25">
      <c r="A16" s="46"/>
      <c r="B16" s="46"/>
      <c r="C16" s="46"/>
      <c r="D16" s="38"/>
      <c r="E16" s="168"/>
      <c r="F16" s="169"/>
      <c r="G16" s="168"/>
      <c r="H16" s="169"/>
      <c r="I16" s="168"/>
      <c r="J16" s="169"/>
      <c r="K16" s="168"/>
      <c r="L16" s="169"/>
      <c r="M16" s="168"/>
      <c r="N16" s="169"/>
      <c r="O16" s="168"/>
      <c r="P16" s="169"/>
      <c r="Q16" s="164"/>
      <c r="R16" s="165"/>
      <c r="S16" s="25">
        <f t="shared" si="6"/>
        <v>0</v>
      </c>
      <c r="T16" s="25">
        <f t="shared" si="7"/>
        <v>0</v>
      </c>
      <c r="U16" s="28"/>
      <c r="V16" s="28"/>
    </row>
    <row r="17" spans="1:22" x14ac:dyDescent="0.25">
      <c r="A17" s="46"/>
      <c r="B17" s="46"/>
      <c r="C17" s="46"/>
      <c r="D17" s="38"/>
      <c r="E17" s="168"/>
      <c r="F17" s="169"/>
      <c r="G17" s="168"/>
      <c r="H17" s="169"/>
      <c r="I17" s="168"/>
      <c r="J17" s="169"/>
      <c r="K17" s="168"/>
      <c r="L17" s="169"/>
      <c r="M17" s="168"/>
      <c r="N17" s="169"/>
      <c r="O17" s="168"/>
      <c r="P17" s="169"/>
      <c r="Q17" s="164"/>
      <c r="R17" s="165"/>
      <c r="S17" s="25">
        <f t="shared" si="6"/>
        <v>0</v>
      </c>
      <c r="T17" s="25">
        <f t="shared" si="7"/>
        <v>0</v>
      </c>
      <c r="U17" s="28"/>
      <c r="V17" s="28"/>
    </row>
    <row r="18" spans="1:22" x14ac:dyDescent="0.25">
      <c r="A18" s="89"/>
      <c r="B18" s="46"/>
      <c r="C18" s="46"/>
      <c r="D18" s="27"/>
      <c r="E18" s="168"/>
      <c r="F18" s="169"/>
      <c r="G18" s="168"/>
      <c r="H18" s="169"/>
      <c r="I18" s="168"/>
      <c r="J18" s="169"/>
      <c r="K18" s="168"/>
      <c r="L18" s="169"/>
      <c r="M18" s="168"/>
      <c r="N18" s="169"/>
      <c r="O18" s="168"/>
      <c r="P18" s="169"/>
      <c r="Q18" s="164"/>
      <c r="R18" s="165"/>
      <c r="S18" s="25">
        <f t="shared" si="4"/>
        <v>0</v>
      </c>
      <c r="T18" s="25">
        <f t="shared" si="5"/>
        <v>0</v>
      </c>
      <c r="U18" s="28"/>
      <c r="V18" s="28"/>
    </row>
    <row r="19" spans="1:22" s="17" customFormat="1" x14ac:dyDescent="0.25">
      <c r="A19" s="95"/>
      <c r="B19" s="95"/>
      <c r="C19" s="95"/>
      <c r="D19" s="27"/>
      <c r="E19" s="168"/>
      <c r="F19" s="169"/>
      <c r="G19" s="168"/>
      <c r="H19" s="169"/>
      <c r="I19" s="168"/>
      <c r="J19" s="169"/>
      <c r="K19" s="168"/>
      <c r="L19" s="169"/>
      <c r="M19" s="168"/>
      <c r="N19" s="169"/>
      <c r="O19" s="168"/>
      <c r="P19" s="169"/>
      <c r="Q19" s="164"/>
      <c r="R19" s="165"/>
      <c r="S19" s="25">
        <f t="shared" si="4"/>
        <v>0</v>
      </c>
      <c r="T19" s="25">
        <f t="shared" si="5"/>
        <v>0</v>
      </c>
      <c r="U19" s="28"/>
      <c r="V19" s="28"/>
    </row>
    <row r="20" spans="1:22" s="17" customFormat="1" x14ac:dyDescent="0.25">
      <c r="A20" s="105"/>
      <c r="B20" s="105"/>
      <c r="C20" s="105"/>
      <c r="D20" s="27"/>
      <c r="E20" s="168"/>
      <c r="F20" s="169"/>
      <c r="G20" s="168"/>
      <c r="H20" s="169"/>
      <c r="I20" s="168"/>
      <c r="J20" s="169"/>
      <c r="K20" s="168"/>
      <c r="L20" s="169"/>
      <c r="M20" s="168"/>
      <c r="N20" s="169"/>
      <c r="O20" s="168"/>
      <c r="P20" s="169"/>
      <c r="Q20" s="164"/>
      <c r="R20" s="165"/>
      <c r="S20" s="25">
        <f t="shared" si="4"/>
        <v>0</v>
      </c>
      <c r="T20" s="25">
        <f t="shared" si="5"/>
        <v>0</v>
      </c>
      <c r="U20" s="28"/>
      <c r="V20" s="28"/>
    </row>
    <row r="21" spans="1:22" s="17" customFormat="1" x14ac:dyDescent="0.25">
      <c r="A21" s="98">
        <v>3600</v>
      </c>
      <c r="B21" s="98" t="s">
        <v>105</v>
      </c>
      <c r="C21" s="98"/>
      <c r="D21" s="27" t="s">
        <v>63</v>
      </c>
      <c r="E21" s="168">
        <v>1</v>
      </c>
      <c r="F21" s="169"/>
      <c r="G21" s="168">
        <v>1</v>
      </c>
      <c r="H21" s="169"/>
      <c r="I21" s="168">
        <v>1</v>
      </c>
      <c r="J21" s="169"/>
      <c r="K21" s="168">
        <v>1</v>
      </c>
      <c r="L21" s="169"/>
      <c r="M21" s="168">
        <v>1</v>
      </c>
      <c r="N21" s="169"/>
      <c r="O21" s="168"/>
      <c r="P21" s="169"/>
      <c r="Q21" s="164"/>
      <c r="R21" s="165"/>
      <c r="S21" s="25">
        <f t="shared" si="4"/>
        <v>5</v>
      </c>
      <c r="T21" s="25">
        <f t="shared" si="5"/>
        <v>5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168"/>
      <c r="F22" s="169"/>
      <c r="G22" s="168"/>
      <c r="H22" s="169"/>
      <c r="I22" s="168"/>
      <c r="J22" s="169"/>
      <c r="K22" s="168"/>
      <c r="L22" s="169"/>
      <c r="M22" s="168"/>
      <c r="N22" s="169"/>
      <c r="O22" s="164"/>
      <c r="P22" s="165"/>
      <c r="Q22" s="164"/>
      <c r="R22" s="165"/>
      <c r="S22" s="25">
        <f t="shared" si="4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168"/>
      <c r="F23" s="169"/>
      <c r="G23" s="168"/>
      <c r="H23" s="169"/>
      <c r="I23" s="168"/>
      <c r="J23" s="169"/>
      <c r="K23" s="168">
        <f>SUM(K6:K22)</f>
        <v>1</v>
      </c>
      <c r="L23" s="169"/>
      <c r="M23" s="168"/>
      <c r="N23" s="169"/>
      <c r="O23" s="164"/>
      <c r="P23" s="165"/>
      <c r="Q23" s="164"/>
      <c r="R23" s="165"/>
      <c r="S23" s="25">
        <f t="shared" si="4"/>
        <v>1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70">
        <f>SUM(E4:E23)</f>
        <v>8</v>
      </c>
      <c r="F24" s="171"/>
      <c r="G24" s="170">
        <f>SUM(G4:G23)</f>
        <v>9</v>
      </c>
      <c r="H24" s="171"/>
      <c r="I24" s="170">
        <f>SUM(I4:I23)</f>
        <v>9</v>
      </c>
      <c r="J24" s="171"/>
      <c r="K24" s="170">
        <f>SUM(K4:K23)</f>
        <v>7</v>
      </c>
      <c r="L24" s="171"/>
      <c r="M24" s="170">
        <f>SUM(M4:M23)</f>
        <v>8</v>
      </c>
      <c r="N24" s="171"/>
      <c r="O24" s="170">
        <f>SUM(O4:O23)</f>
        <v>0</v>
      </c>
      <c r="P24" s="171"/>
      <c r="Q24" s="170">
        <f>SUM(Q4:Q23)</f>
        <v>0</v>
      </c>
      <c r="R24" s="171"/>
      <c r="S24" s="25">
        <f t="shared" si="4"/>
        <v>41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96"/>
      <c r="J25" s="97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1</v>
      </c>
      <c r="I26" s="32"/>
      <c r="J26" s="32">
        <f>SUM(I24)-J25</f>
        <v>1</v>
      </c>
      <c r="K26" s="32"/>
      <c r="L26" s="32">
        <f>SUM(K24)-L25</f>
        <v>-1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1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40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1</v>
      </c>
      <c r="S33" s="16"/>
    </row>
    <row r="34" spans="1:19" ht="16.5" thickBot="1" x14ac:dyDescent="0.3">
      <c r="A34" s="17" t="s">
        <v>6</v>
      </c>
      <c r="C34" s="39">
        <f>SUM(C29:C33)</f>
        <v>41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" right="0.7" top="0.75" bottom="0.75" header="0.3" footer="0.3"/>
  <pageSetup paperSize="9" scale="71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AA41" sqref="AA4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19.06.2016</v>
      </c>
      <c r="B2" s="19"/>
      <c r="C2" s="19"/>
      <c r="D2" s="19"/>
      <c r="E2" s="172" t="s">
        <v>15</v>
      </c>
      <c r="F2" s="172"/>
      <c r="G2" s="172" t="s">
        <v>16</v>
      </c>
      <c r="H2" s="172"/>
      <c r="I2" s="172" t="s">
        <v>17</v>
      </c>
      <c r="J2" s="172"/>
      <c r="K2" s="172" t="s">
        <v>18</v>
      </c>
      <c r="L2" s="172"/>
      <c r="M2" s="172" t="s">
        <v>19</v>
      </c>
      <c r="N2" s="172"/>
      <c r="O2" s="172" t="s">
        <v>20</v>
      </c>
      <c r="P2" s="172"/>
      <c r="Q2" s="172" t="s">
        <v>21</v>
      </c>
      <c r="R2" s="17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13</v>
      </c>
      <c r="M3" s="64">
        <v>8</v>
      </c>
      <c r="N3" s="64">
        <v>16.3</v>
      </c>
      <c r="O3" s="51"/>
      <c r="P3" s="51"/>
      <c r="Q3" s="52"/>
      <c r="R3" s="52"/>
      <c r="S3" s="25"/>
      <c r="T3" s="25"/>
      <c r="U3" s="26"/>
      <c r="V3" s="26"/>
    </row>
    <row r="4" spans="1:22" x14ac:dyDescent="0.25">
      <c r="A4" s="155">
        <v>6538</v>
      </c>
      <c r="B4" s="163" t="s">
        <v>103</v>
      </c>
      <c r="C4" s="155">
        <v>6</v>
      </c>
      <c r="D4" s="38" t="s">
        <v>64</v>
      </c>
      <c r="E4" s="168">
        <v>7</v>
      </c>
      <c r="F4" s="169"/>
      <c r="G4" s="168">
        <v>7.75</v>
      </c>
      <c r="H4" s="169"/>
      <c r="I4" s="168">
        <v>8</v>
      </c>
      <c r="J4" s="169"/>
      <c r="K4" s="168"/>
      <c r="L4" s="169"/>
      <c r="M4" s="168">
        <v>2</v>
      </c>
      <c r="N4" s="169"/>
      <c r="O4" s="174"/>
      <c r="P4" s="174"/>
      <c r="Q4" s="184"/>
      <c r="R4" s="184"/>
      <c r="S4" s="25">
        <f t="shared" ref="S4:S11" si="0">E4+G4+I4+K4+M4+O4+Q4</f>
        <v>24.75</v>
      </c>
      <c r="T4" s="25">
        <f t="shared" ref="T4:T11" si="1">SUM(S4-U4-V4)</f>
        <v>24.75</v>
      </c>
      <c r="U4" s="28"/>
      <c r="V4" s="28"/>
    </row>
    <row r="5" spans="1:22" x14ac:dyDescent="0.25">
      <c r="A5" s="156">
        <v>6418</v>
      </c>
      <c r="B5" s="163" t="s">
        <v>109</v>
      </c>
      <c r="C5" s="156">
        <v>25</v>
      </c>
      <c r="D5" s="38" t="s">
        <v>86</v>
      </c>
      <c r="E5" s="168"/>
      <c r="F5" s="169"/>
      <c r="G5" s="168">
        <v>0.25</v>
      </c>
      <c r="H5" s="169"/>
      <c r="I5" s="168"/>
      <c r="J5" s="169"/>
      <c r="K5" s="168"/>
      <c r="L5" s="169"/>
      <c r="M5" s="174"/>
      <c r="N5" s="174"/>
      <c r="O5" s="174"/>
      <c r="P5" s="174"/>
      <c r="Q5" s="184"/>
      <c r="R5" s="184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145">
        <v>6519</v>
      </c>
      <c r="B6" s="163" t="s">
        <v>106</v>
      </c>
      <c r="C6" s="145">
        <v>12</v>
      </c>
      <c r="D6" s="38" t="s">
        <v>102</v>
      </c>
      <c r="E6" s="168"/>
      <c r="F6" s="169"/>
      <c r="G6" s="174"/>
      <c r="H6" s="174"/>
      <c r="I6" s="174"/>
      <c r="J6" s="174"/>
      <c r="K6" s="174">
        <v>5</v>
      </c>
      <c r="L6" s="174"/>
      <c r="M6" s="174">
        <v>5</v>
      </c>
      <c r="N6" s="174"/>
      <c r="O6" s="174"/>
      <c r="P6" s="174"/>
      <c r="Q6" s="184"/>
      <c r="R6" s="184"/>
      <c r="S6" s="25">
        <f t="shared" si="0"/>
        <v>10</v>
      </c>
      <c r="T6" s="25">
        <f t="shared" si="1"/>
        <v>10</v>
      </c>
      <c r="U6" s="28"/>
      <c r="V6" s="28"/>
    </row>
    <row r="7" spans="1:22" x14ac:dyDescent="0.25">
      <c r="A7" s="145"/>
      <c r="B7" s="48"/>
      <c r="C7" s="145"/>
      <c r="D7" s="38"/>
      <c r="E7" s="168"/>
      <c r="F7" s="169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84"/>
      <c r="R7" s="184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50"/>
      <c r="B8" s="48"/>
      <c r="C8" s="150"/>
      <c r="D8" s="38"/>
      <c r="E8" s="168"/>
      <c r="F8" s="169"/>
      <c r="G8" s="174"/>
      <c r="H8" s="174"/>
      <c r="I8" s="174"/>
      <c r="J8" s="174"/>
      <c r="K8" s="174"/>
      <c r="L8" s="174"/>
      <c r="M8" s="174"/>
      <c r="N8" s="174"/>
      <c r="O8" s="174"/>
      <c r="P8" s="174"/>
      <c r="Q8" s="184"/>
      <c r="R8" s="184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12"/>
      <c r="B9" s="48"/>
      <c r="C9" s="112"/>
      <c r="D9" s="38"/>
      <c r="E9" s="168"/>
      <c r="F9" s="169"/>
      <c r="G9" s="174"/>
      <c r="H9" s="174"/>
      <c r="I9" s="176"/>
      <c r="J9" s="169"/>
      <c r="K9" s="168"/>
      <c r="L9" s="169"/>
      <c r="M9" s="168"/>
      <c r="N9" s="169"/>
      <c r="O9" s="168"/>
      <c r="P9" s="169"/>
      <c r="Q9" s="164"/>
      <c r="R9" s="16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12"/>
      <c r="B10" s="48"/>
      <c r="C10" s="112"/>
      <c r="D10" s="38"/>
      <c r="E10" s="168"/>
      <c r="F10" s="169"/>
      <c r="G10" s="174"/>
      <c r="H10" s="174"/>
      <c r="I10" s="176"/>
      <c r="J10" s="169"/>
      <c r="K10" s="168"/>
      <c r="L10" s="169"/>
      <c r="M10" s="168"/>
      <c r="N10" s="169"/>
      <c r="O10" s="168"/>
      <c r="P10" s="169"/>
      <c r="Q10" s="164"/>
      <c r="R10" s="16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02"/>
      <c r="B11" s="48"/>
      <c r="C11" s="102"/>
      <c r="D11" s="38"/>
      <c r="E11" s="174"/>
      <c r="F11" s="174"/>
      <c r="G11" s="174"/>
      <c r="H11" s="174"/>
      <c r="I11" s="176"/>
      <c r="J11" s="169"/>
      <c r="K11" s="168"/>
      <c r="L11" s="169"/>
      <c r="M11" s="168"/>
      <c r="N11" s="169"/>
      <c r="O11" s="168"/>
      <c r="P11" s="169"/>
      <c r="Q11" s="164"/>
      <c r="R11" s="16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46"/>
      <c r="B12" s="48"/>
      <c r="C12" s="46"/>
      <c r="D12" s="38"/>
      <c r="E12" s="174"/>
      <c r="F12" s="174"/>
      <c r="G12" s="174"/>
      <c r="H12" s="174"/>
      <c r="I12" s="176"/>
      <c r="J12" s="169"/>
      <c r="K12" s="168"/>
      <c r="L12" s="169"/>
      <c r="M12" s="168"/>
      <c r="N12" s="169"/>
      <c r="O12" s="168"/>
      <c r="P12" s="169"/>
      <c r="Q12" s="164"/>
      <c r="R12" s="165"/>
      <c r="S12" s="25">
        <f t="shared" ref="S12:S15" si="2">E12+G12+I12+K12+M12+O12+Q12</f>
        <v>0</v>
      </c>
      <c r="T12" s="25">
        <f t="shared" ref="T12:T15" si="3">SUM(S12-U12-V12)</f>
        <v>0</v>
      </c>
      <c r="U12" s="28"/>
      <c r="V12" s="28"/>
    </row>
    <row r="13" spans="1:22" x14ac:dyDescent="0.25">
      <c r="A13" s="105"/>
      <c r="B13" s="48"/>
      <c r="C13" s="46"/>
      <c r="D13" s="38"/>
      <c r="E13" s="174"/>
      <c r="F13" s="174"/>
      <c r="G13" s="174"/>
      <c r="H13" s="174"/>
      <c r="I13" s="176"/>
      <c r="J13" s="169"/>
      <c r="K13" s="168"/>
      <c r="L13" s="169"/>
      <c r="M13" s="168"/>
      <c r="N13" s="169"/>
      <c r="O13" s="168"/>
      <c r="P13" s="169"/>
      <c r="Q13" s="164"/>
      <c r="R13" s="165"/>
      <c r="S13" s="25">
        <f t="shared" si="2"/>
        <v>0</v>
      </c>
      <c r="T13" s="25">
        <f t="shared" si="3"/>
        <v>0</v>
      </c>
      <c r="U13" s="28"/>
      <c r="V13" s="28"/>
    </row>
    <row r="14" spans="1:22" x14ac:dyDescent="0.25">
      <c r="A14" s="46"/>
      <c r="B14" s="48"/>
      <c r="C14" s="46"/>
      <c r="D14" s="38"/>
      <c r="E14" s="174"/>
      <c r="F14" s="174"/>
      <c r="G14" s="174"/>
      <c r="H14" s="174"/>
      <c r="I14" s="176"/>
      <c r="J14" s="169"/>
      <c r="K14" s="168"/>
      <c r="L14" s="169"/>
      <c r="M14" s="168"/>
      <c r="N14" s="169"/>
      <c r="O14" s="168"/>
      <c r="P14" s="169"/>
      <c r="Q14" s="164"/>
      <c r="R14" s="165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105"/>
      <c r="B15" s="48"/>
      <c r="C15" s="105"/>
      <c r="D15" s="38"/>
      <c r="E15" s="174"/>
      <c r="F15" s="174"/>
      <c r="G15" s="174"/>
      <c r="H15" s="174"/>
      <c r="I15" s="176"/>
      <c r="J15" s="169"/>
      <c r="K15" s="168"/>
      <c r="L15" s="169"/>
      <c r="M15" s="168"/>
      <c r="N15" s="169"/>
      <c r="O15" s="168"/>
      <c r="P15" s="169"/>
      <c r="Q15" s="164"/>
      <c r="R15" s="165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105"/>
      <c r="B16" s="48"/>
      <c r="C16" s="105"/>
      <c r="D16" s="38"/>
      <c r="E16" s="174"/>
      <c r="F16" s="174"/>
      <c r="G16" s="174"/>
      <c r="H16" s="174"/>
      <c r="I16" s="176"/>
      <c r="J16" s="169"/>
      <c r="K16" s="168"/>
      <c r="L16" s="169"/>
      <c r="M16" s="168"/>
      <c r="N16" s="169"/>
      <c r="O16" s="168"/>
      <c r="P16" s="169"/>
      <c r="Q16" s="164"/>
      <c r="R16" s="165"/>
      <c r="S16" s="25">
        <f>E16+G16+I16+K16+M16+O16+Q16</f>
        <v>0</v>
      </c>
      <c r="T16" s="25">
        <f t="shared" ref="T16:T22" si="4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168"/>
      <c r="F17" s="169"/>
      <c r="G17" s="168"/>
      <c r="H17" s="169"/>
      <c r="I17" s="176"/>
      <c r="J17" s="169"/>
      <c r="K17" s="168"/>
      <c r="L17" s="169"/>
      <c r="M17" s="168"/>
      <c r="N17" s="169"/>
      <c r="O17" s="168"/>
      <c r="P17" s="169"/>
      <c r="Q17" s="164"/>
      <c r="R17" s="165"/>
      <c r="S17" s="25">
        <f>E17+G17+I17+K17+M17+O17+Q17</f>
        <v>0</v>
      </c>
      <c r="T17" s="25">
        <f t="shared" si="4"/>
        <v>0</v>
      </c>
      <c r="U17" s="28"/>
      <c r="V17" s="28"/>
    </row>
    <row r="18" spans="1:22" x14ac:dyDescent="0.25">
      <c r="A18" s="90"/>
      <c r="B18" s="46"/>
      <c r="C18" s="46"/>
      <c r="D18" s="27"/>
      <c r="E18" s="168"/>
      <c r="F18" s="169"/>
      <c r="G18" s="168"/>
      <c r="H18" s="169"/>
      <c r="I18" s="168"/>
      <c r="J18" s="169"/>
      <c r="K18" s="168"/>
      <c r="L18" s="169"/>
      <c r="M18" s="168"/>
      <c r="N18" s="169"/>
      <c r="O18" s="168"/>
      <c r="P18" s="169"/>
      <c r="Q18" s="164"/>
      <c r="R18" s="165"/>
      <c r="S18" s="25">
        <f>E18+G18+I18+K18+M18+O18+Q18</f>
        <v>0</v>
      </c>
      <c r="T18" s="25">
        <f t="shared" si="4"/>
        <v>0</v>
      </c>
      <c r="U18" s="28"/>
      <c r="V18" s="28"/>
    </row>
    <row r="19" spans="1:22" x14ac:dyDescent="0.25">
      <c r="A19" s="93"/>
      <c r="B19" s="46"/>
      <c r="C19" s="46"/>
      <c r="D19" s="27"/>
      <c r="E19" s="168"/>
      <c r="F19" s="169"/>
      <c r="G19" s="168"/>
      <c r="H19" s="169"/>
      <c r="I19" s="168"/>
      <c r="J19" s="169"/>
      <c r="K19" s="168"/>
      <c r="L19" s="169"/>
      <c r="M19" s="168"/>
      <c r="N19" s="169"/>
      <c r="O19" s="168"/>
      <c r="P19" s="169"/>
      <c r="Q19" s="164"/>
      <c r="R19" s="165"/>
      <c r="S19" s="25">
        <f>E19+G19+I19+K19+M19+O19+Q19</f>
        <v>0</v>
      </c>
      <c r="T19" s="25">
        <f t="shared" si="4"/>
        <v>0</v>
      </c>
      <c r="U19" s="28"/>
      <c r="V19" s="28"/>
    </row>
    <row r="20" spans="1:22" x14ac:dyDescent="0.25">
      <c r="A20" s="135"/>
      <c r="B20" s="135"/>
      <c r="C20" s="47"/>
      <c r="D20" s="38"/>
      <c r="E20" s="168"/>
      <c r="F20" s="169"/>
      <c r="G20" s="168"/>
      <c r="H20" s="169"/>
      <c r="I20" s="176"/>
      <c r="J20" s="169"/>
      <c r="K20" s="168"/>
      <c r="L20" s="169"/>
      <c r="M20" s="168"/>
      <c r="N20" s="169"/>
      <c r="O20" s="168"/>
      <c r="P20" s="169"/>
      <c r="Q20" s="164"/>
      <c r="R20" s="165"/>
      <c r="S20" s="25">
        <f t="shared" ref="S20:S24" si="5">E20+G20+I20+K20+M20+O20+Q20</f>
        <v>0</v>
      </c>
      <c r="T20" s="25">
        <f t="shared" si="4"/>
        <v>0</v>
      </c>
      <c r="U20" s="28"/>
      <c r="V20" s="28"/>
    </row>
    <row r="21" spans="1:22" x14ac:dyDescent="0.25">
      <c r="A21" s="105"/>
      <c r="B21" s="105"/>
      <c r="C21" s="105"/>
      <c r="D21" s="27"/>
      <c r="E21" s="168"/>
      <c r="F21" s="169"/>
      <c r="G21" s="168"/>
      <c r="H21" s="169"/>
      <c r="I21" s="168"/>
      <c r="J21" s="169"/>
      <c r="K21" s="168"/>
      <c r="L21" s="169"/>
      <c r="M21" s="168"/>
      <c r="N21" s="169"/>
      <c r="O21" s="168"/>
      <c r="P21" s="169"/>
      <c r="Q21" s="164"/>
      <c r="R21" s="165"/>
      <c r="S21" s="25">
        <f t="shared" si="5"/>
        <v>0</v>
      </c>
      <c r="T21" s="25">
        <f t="shared" si="4"/>
        <v>0</v>
      </c>
      <c r="U21" s="28"/>
      <c r="V21" s="28"/>
    </row>
    <row r="22" spans="1:22" x14ac:dyDescent="0.25">
      <c r="A22" s="100">
        <v>3600</v>
      </c>
      <c r="B22" s="99" t="s">
        <v>105</v>
      </c>
      <c r="C22" s="99"/>
      <c r="D22" s="27" t="s">
        <v>63</v>
      </c>
      <c r="E22" s="168">
        <v>1</v>
      </c>
      <c r="F22" s="169"/>
      <c r="G22" s="168">
        <v>1</v>
      </c>
      <c r="H22" s="169"/>
      <c r="I22" s="168">
        <v>1</v>
      </c>
      <c r="J22" s="169"/>
      <c r="K22" s="168">
        <v>1</v>
      </c>
      <c r="L22" s="169"/>
      <c r="M22" s="168">
        <v>1</v>
      </c>
      <c r="N22" s="169"/>
      <c r="O22" s="168"/>
      <c r="P22" s="169"/>
      <c r="Q22" s="164"/>
      <c r="R22" s="165"/>
      <c r="S22" s="25">
        <f t="shared" si="5"/>
        <v>5</v>
      </c>
      <c r="T22" s="25">
        <f t="shared" si="4"/>
        <v>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168"/>
      <c r="F23" s="169"/>
      <c r="G23" s="168"/>
      <c r="H23" s="169"/>
      <c r="I23" s="168"/>
      <c r="J23" s="169"/>
      <c r="K23" s="168">
        <f>SUM(K6:K22)</f>
        <v>6</v>
      </c>
      <c r="L23" s="169"/>
      <c r="M23" s="168"/>
      <c r="N23" s="169"/>
      <c r="O23" s="164"/>
      <c r="P23" s="165"/>
      <c r="Q23" s="164"/>
      <c r="R23" s="165"/>
      <c r="S23" s="25">
        <f t="shared" si="5"/>
        <v>6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168"/>
      <c r="F24" s="169"/>
      <c r="G24" s="168"/>
      <c r="H24" s="169"/>
      <c r="I24" s="168"/>
      <c r="J24" s="169"/>
      <c r="K24" s="168"/>
      <c r="L24" s="169"/>
      <c r="M24" s="168"/>
      <c r="N24" s="169"/>
      <c r="O24" s="164"/>
      <c r="P24" s="165"/>
      <c r="Q24" s="164"/>
      <c r="R24" s="165"/>
      <c r="S24" s="25">
        <f t="shared" si="5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170">
        <f>SUM(E4:E24)</f>
        <v>8</v>
      </c>
      <c r="F25" s="171"/>
      <c r="G25" s="170">
        <f>SUM(G4:G24)</f>
        <v>9</v>
      </c>
      <c r="H25" s="171"/>
      <c r="I25" s="170">
        <f>SUM(I4:I24)</f>
        <v>9</v>
      </c>
      <c r="J25" s="171"/>
      <c r="K25" s="170">
        <f>SUM(K4:K24)</f>
        <v>12</v>
      </c>
      <c r="L25" s="171"/>
      <c r="M25" s="170">
        <f>SUM(M4:M24)</f>
        <v>8</v>
      </c>
      <c r="N25" s="171"/>
      <c r="O25" s="170">
        <f>SUM(O4:O24)</f>
        <v>0</v>
      </c>
      <c r="P25" s="171"/>
      <c r="Q25" s="170">
        <f>SUM(Q4:Q24)</f>
        <v>0</v>
      </c>
      <c r="R25" s="171"/>
      <c r="S25" s="25">
        <f>SUM(S4:S24)</f>
        <v>46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1</v>
      </c>
      <c r="I27" s="32"/>
      <c r="J27" s="32">
        <f>SUM(I25)-J26</f>
        <v>1</v>
      </c>
      <c r="K27" s="32"/>
      <c r="L27" s="32">
        <f>SUM(K25)-L26</f>
        <v>4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6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5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6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46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5" right="0.75" top="1" bottom="1" header="0.5" footer="0.5"/>
  <pageSetup paperSize="9" scale="7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7"/>
  <sheetViews>
    <sheetView zoomScale="90" zoomScaleNormal="90" workbookViewId="0">
      <selection activeCell="E17" sqref="E17:N21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19.06.2016</v>
      </c>
      <c r="B2" s="19"/>
      <c r="C2" s="19"/>
      <c r="D2" s="19"/>
      <c r="E2" s="172" t="s">
        <v>15</v>
      </c>
      <c r="F2" s="172"/>
      <c r="G2" s="172" t="s">
        <v>16</v>
      </c>
      <c r="H2" s="172"/>
      <c r="I2" s="172" t="s">
        <v>17</v>
      </c>
      <c r="J2" s="172"/>
      <c r="K2" s="172" t="s">
        <v>18</v>
      </c>
      <c r="L2" s="172"/>
      <c r="M2" s="172" t="s">
        <v>19</v>
      </c>
      <c r="N2" s="172"/>
      <c r="O2" s="172" t="s">
        <v>20</v>
      </c>
      <c r="P2" s="172"/>
      <c r="Q2" s="172" t="s">
        <v>21</v>
      </c>
      <c r="R2" s="172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4">
        <v>8</v>
      </c>
      <c r="F3" s="64">
        <v>16.3</v>
      </c>
      <c r="G3" s="64">
        <v>7</v>
      </c>
      <c r="H3" s="64">
        <v>16.3</v>
      </c>
      <c r="I3" s="64">
        <v>7</v>
      </c>
      <c r="J3" s="64">
        <v>16.3</v>
      </c>
      <c r="K3" s="64">
        <v>7</v>
      </c>
      <c r="L3" s="64">
        <v>16.3</v>
      </c>
      <c r="M3" s="64">
        <v>10</v>
      </c>
      <c r="N3" s="64">
        <v>16.3</v>
      </c>
      <c r="O3" s="51"/>
      <c r="P3" s="51"/>
      <c r="Q3" s="63"/>
      <c r="R3" s="63"/>
      <c r="S3" s="25"/>
      <c r="T3" s="25"/>
      <c r="U3" s="26"/>
      <c r="V3" s="26"/>
    </row>
    <row r="4" spans="1:22" x14ac:dyDescent="0.25">
      <c r="A4" s="157">
        <v>6551</v>
      </c>
      <c r="B4" s="163" t="s">
        <v>107</v>
      </c>
      <c r="C4" s="157">
        <v>1</v>
      </c>
      <c r="D4" s="38" t="s">
        <v>89</v>
      </c>
      <c r="E4" s="168"/>
      <c r="F4" s="169"/>
      <c r="G4" s="168"/>
      <c r="H4" s="169"/>
      <c r="I4" s="176">
        <v>0.25</v>
      </c>
      <c r="J4" s="169"/>
      <c r="K4" s="168"/>
      <c r="L4" s="169"/>
      <c r="M4" s="168"/>
      <c r="N4" s="169"/>
      <c r="O4" s="168"/>
      <c r="P4" s="169"/>
      <c r="Q4" s="164"/>
      <c r="R4" s="165"/>
      <c r="S4" s="25">
        <f t="shared" ref="S4:S21" si="0">E4+G4+I4+K4+M4+O4+Q4</f>
        <v>0.25</v>
      </c>
      <c r="T4" s="25">
        <f t="shared" ref="T4:T21" si="1">SUM(S4-U4-V4)</f>
        <v>0.25</v>
      </c>
      <c r="U4" s="28"/>
      <c r="V4" s="28"/>
    </row>
    <row r="5" spans="1:22" x14ac:dyDescent="0.25">
      <c r="A5" s="157">
        <v>6551</v>
      </c>
      <c r="B5" s="163" t="s">
        <v>107</v>
      </c>
      <c r="C5" s="157">
        <v>2</v>
      </c>
      <c r="D5" s="38" t="s">
        <v>89</v>
      </c>
      <c r="E5" s="168"/>
      <c r="F5" s="169"/>
      <c r="G5" s="168"/>
      <c r="H5" s="169"/>
      <c r="I5" s="176">
        <v>0.25</v>
      </c>
      <c r="J5" s="169"/>
      <c r="K5" s="168"/>
      <c r="L5" s="169"/>
      <c r="M5" s="168"/>
      <c r="N5" s="169"/>
      <c r="O5" s="168"/>
      <c r="P5" s="169"/>
      <c r="Q5" s="164"/>
      <c r="R5" s="165"/>
      <c r="S5" s="25">
        <f t="shared" si="0"/>
        <v>0.25</v>
      </c>
      <c r="T5" s="25">
        <f t="shared" si="1"/>
        <v>0.25</v>
      </c>
      <c r="U5" s="28"/>
      <c r="V5" s="28"/>
    </row>
    <row r="6" spans="1:22" x14ac:dyDescent="0.25">
      <c r="A6" s="157">
        <v>6551</v>
      </c>
      <c r="B6" s="163" t="s">
        <v>107</v>
      </c>
      <c r="C6" s="157">
        <v>3</v>
      </c>
      <c r="D6" s="38" t="s">
        <v>89</v>
      </c>
      <c r="E6" s="168"/>
      <c r="F6" s="169"/>
      <c r="G6" s="168"/>
      <c r="H6" s="169"/>
      <c r="I6" s="168">
        <v>0.25</v>
      </c>
      <c r="J6" s="169"/>
      <c r="K6" s="168"/>
      <c r="L6" s="169"/>
      <c r="M6" s="168"/>
      <c r="N6" s="169"/>
      <c r="O6" s="168"/>
      <c r="P6" s="169"/>
      <c r="Q6" s="164"/>
      <c r="R6" s="165"/>
      <c r="S6" s="25">
        <f t="shared" si="0"/>
        <v>0.25</v>
      </c>
      <c r="T6" s="25">
        <f t="shared" si="1"/>
        <v>0.25</v>
      </c>
      <c r="U6" s="28"/>
      <c r="V6" s="28"/>
    </row>
    <row r="7" spans="1:22" x14ac:dyDescent="0.25">
      <c r="A7" s="158">
        <v>6607</v>
      </c>
      <c r="B7" s="163" t="s">
        <v>104</v>
      </c>
      <c r="C7" s="160" t="s">
        <v>99</v>
      </c>
      <c r="D7" s="38" t="s">
        <v>100</v>
      </c>
      <c r="E7" s="168"/>
      <c r="F7" s="169"/>
      <c r="G7" s="168"/>
      <c r="H7" s="169"/>
      <c r="I7" s="168"/>
      <c r="J7" s="169"/>
      <c r="K7" s="168">
        <v>0.5</v>
      </c>
      <c r="L7" s="169"/>
      <c r="M7" s="168"/>
      <c r="N7" s="169"/>
      <c r="O7" s="168"/>
      <c r="P7" s="169"/>
      <c r="Q7" s="164"/>
      <c r="R7" s="165"/>
      <c r="S7" s="25">
        <f t="shared" si="0"/>
        <v>0.5</v>
      </c>
      <c r="T7" s="25">
        <f t="shared" si="1"/>
        <v>0.5</v>
      </c>
      <c r="U7" s="28"/>
      <c r="V7" s="28"/>
    </row>
    <row r="8" spans="1:22" x14ac:dyDescent="0.25">
      <c r="A8" s="158">
        <v>6607</v>
      </c>
      <c r="B8" s="163" t="s">
        <v>104</v>
      </c>
      <c r="C8" s="158">
        <v>5</v>
      </c>
      <c r="D8" s="38" t="s">
        <v>98</v>
      </c>
      <c r="E8" s="168"/>
      <c r="F8" s="169"/>
      <c r="G8" s="168"/>
      <c r="H8" s="169"/>
      <c r="I8" s="168"/>
      <c r="J8" s="169"/>
      <c r="K8" s="168">
        <v>0.5</v>
      </c>
      <c r="L8" s="169"/>
      <c r="M8" s="168"/>
      <c r="N8" s="169"/>
      <c r="O8" s="168"/>
      <c r="P8" s="169"/>
      <c r="Q8" s="164"/>
      <c r="R8" s="165"/>
      <c r="S8" s="25">
        <f t="shared" si="0"/>
        <v>0.5</v>
      </c>
      <c r="T8" s="25">
        <f t="shared" si="1"/>
        <v>0.5</v>
      </c>
      <c r="U8" s="28"/>
      <c r="V8" s="28"/>
    </row>
    <row r="9" spans="1:22" x14ac:dyDescent="0.25">
      <c r="A9" s="153"/>
      <c r="B9" s="48"/>
      <c r="C9" s="153"/>
      <c r="D9" s="38"/>
      <c r="E9" s="168"/>
      <c r="F9" s="169"/>
      <c r="G9" s="168"/>
      <c r="H9" s="169"/>
      <c r="I9" s="168"/>
      <c r="J9" s="169"/>
      <c r="K9" s="168"/>
      <c r="L9" s="169"/>
      <c r="M9" s="168"/>
      <c r="N9" s="169"/>
      <c r="O9" s="168"/>
      <c r="P9" s="169"/>
      <c r="Q9" s="164"/>
      <c r="R9" s="165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53"/>
      <c r="B10" s="48"/>
      <c r="C10" s="153"/>
      <c r="D10" s="38"/>
      <c r="E10" s="168"/>
      <c r="F10" s="169"/>
      <c r="G10" s="168"/>
      <c r="H10" s="169"/>
      <c r="I10" s="168"/>
      <c r="J10" s="169"/>
      <c r="K10" s="168"/>
      <c r="L10" s="169"/>
      <c r="M10" s="168"/>
      <c r="N10" s="169"/>
      <c r="O10" s="168"/>
      <c r="P10" s="169"/>
      <c r="Q10" s="164"/>
      <c r="R10" s="165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77"/>
      <c r="B11" s="77"/>
      <c r="C11" s="77"/>
      <c r="D11" s="23"/>
      <c r="E11" s="168"/>
      <c r="F11" s="169"/>
      <c r="G11" s="168"/>
      <c r="H11" s="169"/>
      <c r="I11" s="168"/>
      <c r="J11" s="169"/>
      <c r="K11" s="168"/>
      <c r="L11" s="169"/>
      <c r="M11" s="168"/>
      <c r="N11" s="169"/>
      <c r="O11" s="168"/>
      <c r="P11" s="169"/>
      <c r="Q11" s="164"/>
      <c r="R11" s="165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78"/>
      <c r="B12" s="78"/>
      <c r="C12" s="78"/>
      <c r="D12" s="23"/>
      <c r="E12" s="168"/>
      <c r="F12" s="169"/>
      <c r="G12" s="168"/>
      <c r="H12" s="169"/>
      <c r="I12" s="168"/>
      <c r="J12" s="169"/>
      <c r="K12" s="168"/>
      <c r="L12" s="169"/>
      <c r="M12" s="168"/>
      <c r="N12" s="169"/>
      <c r="O12" s="168"/>
      <c r="P12" s="169"/>
      <c r="Q12" s="164"/>
      <c r="R12" s="165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168"/>
      <c r="F13" s="169"/>
      <c r="G13" s="168"/>
      <c r="H13" s="169"/>
      <c r="I13" s="168"/>
      <c r="J13" s="169"/>
      <c r="K13" s="168"/>
      <c r="L13" s="169"/>
      <c r="M13" s="168"/>
      <c r="N13" s="169"/>
      <c r="O13" s="168"/>
      <c r="P13" s="169"/>
      <c r="Q13" s="164"/>
      <c r="R13" s="165"/>
      <c r="S13" s="25">
        <f t="shared" si="0"/>
        <v>0</v>
      </c>
      <c r="T13" s="25">
        <f t="shared" si="1"/>
        <v>0</v>
      </c>
      <c r="U13" s="28"/>
      <c r="V13" s="28"/>
    </row>
    <row r="14" spans="1:22" ht="17.25" customHeight="1" x14ac:dyDescent="0.25">
      <c r="A14" s="92"/>
      <c r="B14" s="92"/>
      <c r="C14" s="92"/>
      <c r="D14" s="27"/>
      <c r="E14" s="168"/>
      <c r="F14" s="169"/>
      <c r="G14" s="168"/>
      <c r="H14" s="169"/>
      <c r="I14" s="168"/>
      <c r="J14" s="169"/>
      <c r="K14" s="168"/>
      <c r="L14" s="169"/>
      <c r="M14" s="168"/>
      <c r="N14" s="169"/>
      <c r="O14" s="168"/>
      <c r="P14" s="169"/>
      <c r="Q14" s="164"/>
      <c r="R14" s="165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38"/>
      <c r="E15" s="168"/>
      <c r="F15" s="169"/>
      <c r="G15" s="168"/>
      <c r="H15" s="169"/>
      <c r="I15" s="168"/>
      <c r="J15" s="169"/>
      <c r="K15" s="168"/>
      <c r="L15" s="169"/>
      <c r="M15" s="168"/>
      <c r="N15" s="169"/>
      <c r="O15" s="168"/>
      <c r="P15" s="169"/>
      <c r="Q15" s="164"/>
      <c r="R15" s="165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142"/>
      <c r="B16" s="142"/>
      <c r="C16" s="142"/>
      <c r="D16" s="38"/>
      <c r="E16" s="168"/>
      <c r="F16" s="169"/>
      <c r="G16" s="168"/>
      <c r="H16" s="169"/>
      <c r="I16" s="168"/>
      <c r="J16" s="169"/>
      <c r="K16" s="168"/>
      <c r="L16" s="169"/>
      <c r="M16" s="168"/>
      <c r="N16" s="169"/>
      <c r="O16" s="168"/>
      <c r="P16" s="169"/>
      <c r="Q16" s="164"/>
      <c r="R16" s="165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147">
        <v>3600</v>
      </c>
      <c r="B17" s="147" t="s">
        <v>105</v>
      </c>
      <c r="C17" s="147"/>
      <c r="D17" s="27" t="s">
        <v>82</v>
      </c>
      <c r="E17" s="168"/>
      <c r="F17" s="169"/>
      <c r="G17" s="168"/>
      <c r="H17" s="169"/>
      <c r="I17" s="168"/>
      <c r="J17" s="169"/>
      <c r="K17" s="168"/>
      <c r="L17" s="169"/>
      <c r="M17" s="168">
        <v>1.5</v>
      </c>
      <c r="N17" s="169"/>
      <c r="O17" s="168"/>
      <c r="P17" s="169"/>
      <c r="Q17" s="164"/>
      <c r="R17" s="165"/>
      <c r="S17" s="25">
        <f t="shared" si="0"/>
        <v>1.5</v>
      </c>
      <c r="T17" s="25">
        <f t="shared" si="1"/>
        <v>1.5</v>
      </c>
      <c r="U17" s="28"/>
      <c r="V17" s="28"/>
    </row>
    <row r="18" spans="1:22" x14ac:dyDescent="0.25">
      <c r="A18" s="142">
        <v>3600</v>
      </c>
      <c r="B18" s="142" t="s">
        <v>105</v>
      </c>
      <c r="C18" s="142"/>
      <c r="D18" s="23" t="s">
        <v>72</v>
      </c>
      <c r="E18" s="168">
        <v>0.5</v>
      </c>
      <c r="F18" s="169"/>
      <c r="G18" s="168"/>
      <c r="H18" s="169"/>
      <c r="I18" s="168"/>
      <c r="J18" s="169"/>
      <c r="K18" s="168">
        <v>0.25</v>
      </c>
      <c r="L18" s="169"/>
      <c r="M18" s="168">
        <v>0.25</v>
      </c>
      <c r="N18" s="169"/>
      <c r="O18" s="168"/>
      <c r="P18" s="169"/>
      <c r="Q18" s="164"/>
      <c r="R18" s="165"/>
      <c r="S18" s="25">
        <f t="shared" si="0"/>
        <v>1</v>
      </c>
      <c r="T18" s="25">
        <f t="shared" si="1"/>
        <v>1</v>
      </c>
      <c r="U18" s="28"/>
      <c r="V18" s="28"/>
    </row>
    <row r="19" spans="1:22" x14ac:dyDescent="0.25">
      <c r="A19" s="142">
        <v>3600</v>
      </c>
      <c r="B19" s="142" t="s">
        <v>105</v>
      </c>
      <c r="C19" s="142"/>
      <c r="D19" s="23" t="s">
        <v>73</v>
      </c>
      <c r="E19" s="168">
        <v>1.5</v>
      </c>
      <c r="F19" s="169"/>
      <c r="G19" s="168"/>
      <c r="H19" s="169"/>
      <c r="I19" s="168"/>
      <c r="J19" s="169"/>
      <c r="K19" s="168"/>
      <c r="L19" s="169"/>
      <c r="M19" s="168"/>
      <c r="N19" s="169"/>
      <c r="O19" s="168"/>
      <c r="P19" s="169"/>
      <c r="Q19" s="164"/>
      <c r="R19" s="165"/>
      <c r="S19" s="25">
        <f t="shared" si="0"/>
        <v>1.5</v>
      </c>
      <c r="T19" s="25">
        <f t="shared" si="1"/>
        <v>1.5</v>
      </c>
      <c r="U19" s="28"/>
      <c r="V19" s="28"/>
    </row>
    <row r="20" spans="1:22" x14ac:dyDescent="0.25">
      <c r="A20" s="143">
        <v>3600</v>
      </c>
      <c r="B20" s="143" t="s">
        <v>105</v>
      </c>
      <c r="C20" s="143"/>
      <c r="D20" s="27" t="s">
        <v>74</v>
      </c>
      <c r="E20" s="168">
        <v>6.25</v>
      </c>
      <c r="F20" s="169"/>
      <c r="G20" s="168">
        <v>9.25</v>
      </c>
      <c r="H20" s="169"/>
      <c r="I20" s="168">
        <v>8.5</v>
      </c>
      <c r="J20" s="169"/>
      <c r="K20" s="168">
        <v>4.5</v>
      </c>
      <c r="L20" s="169"/>
      <c r="M20" s="168">
        <v>3.5</v>
      </c>
      <c r="N20" s="169"/>
      <c r="O20" s="168"/>
      <c r="P20" s="169"/>
      <c r="Q20" s="164"/>
      <c r="R20" s="165"/>
      <c r="S20" s="25">
        <f t="shared" si="0"/>
        <v>32</v>
      </c>
      <c r="T20" s="25">
        <f t="shared" si="1"/>
        <v>29.5</v>
      </c>
      <c r="U20" s="28">
        <v>2.5</v>
      </c>
      <c r="V20" s="28"/>
    </row>
    <row r="21" spans="1:22" x14ac:dyDescent="0.25">
      <c r="A21" s="143">
        <v>3600</v>
      </c>
      <c r="B21" s="143" t="s">
        <v>105</v>
      </c>
      <c r="C21" s="143"/>
      <c r="D21" s="27" t="s">
        <v>75</v>
      </c>
      <c r="E21" s="168">
        <v>0.25</v>
      </c>
      <c r="F21" s="169"/>
      <c r="G21" s="168">
        <v>0.25</v>
      </c>
      <c r="H21" s="169"/>
      <c r="I21" s="168">
        <v>0.25</v>
      </c>
      <c r="J21" s="169"/>
      <c r="K21" s="168">
        <v>0.25</v>
      </c>
      <c r="L21" s="169"/>
      <c r="M21" s="168">
        <v>0.25</v>
      </c>
      <c r="N21" s="169"/>
      <c r="O21" s="168"/>
      <c r="P21" s="169"/>
      <c r="Q21" s="164"/>
      <c r="R21" s="165"/>
      <c r="S21" s="25">
        <f t="shared" si="0"/>
        <v>1.25</v>
      </c>
      <c r="T21" s="25">
        <f t="shared" si="1"/>
        <v>1.25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168"/>
      <c r="F22" s="169"/>
      <c r="G22" s="168"/>
      <c r="H22" s="169"/>
      <c r="I22" s="168"/>
      <c r="J22" s="169"/>
      <c r="K22" s="168"/>
      <c r="L22" s="169"/>
      <c r="M22" s="168"/>
      <c r="N22" s="169"/>
      <c r="O22" s="164"/>
      <c r="P22" s="165"/>
      <c r="Q22" s="164"/>
      <c r="R22" s="165"/>
      <c r="S22" s="25">
        <f t="shared" ref="S22:S23" si="2">E22+G22+I22+K22+M22+O22+Q22</f>
        <v>0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168"/>
      <c r="F23" s="169"/>
      <c r="G23" s="168"/>
      <c r="H23" s="169"/>
      <c r="I23" s="168"/>
      <c r="J23" s="169"/>
      <c r="K23" s="168">
        <f>SUM(K6:K22)</f>
        <v>6</v>
      </c>
      <c r="L23" s="169"/>
      <c r="M23" s="168"/>
      <c r="N23" s="169"/>
      <c r="O23" s="164"/>
      <c r="P23" s="165"/>
      <c r="Q23" s="164"/>
      <c r="R23" s="165"/>
      <c r="S23" s="25">
        <f t="shared" si="2"/>
        <v>6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170">
        <f>SUM(E4:E23)</f>
        <v>8.5</v>
      </c>
      <c r="F24" s="171"/>
      <c r="G24" s="170">
        <f>SUM(G4:G23)</f>
        <v>9.5</v>
      </c>
      <c r="H24" s="171"/>
      <c r="I24" s="170">
        <f>SUM(I4:I23)</f>
        <v>9.5</v>
      </c>
      <c r="J24" s="171"/>
      <c r="K24" s="170">
        <f>SUM(K4:K23)</f>
        <v>12</v>
      </c>
      <c r="L24" s="171"/>
      <c r="M24" s="170">
        <f>SUM(M4:M23)</f>
        <v>5.5</v>
      </c>
      <c r="N24" s="171"/>
      <c r="O24" s="170">
        <f>SUM(O4:O23)</f>
        <v>0</v>
      </c>
      <c r="P24" s="171"/>
      <c r="Q24" s="170">
        <f>SUM(Q4:Q23)</f>
        <v>0</v>
      </c>
      <c r="R24" s="171"/>
      <c r="S24" s="25">
        <f>SUM(S4:S23)</f>
        <v>45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30"/>
      <c r="J25" s="31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SUM(T4:T22)</f>
        <v>36.5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0.5</v>
      </c>
      <c r="G26" s="32"/>
      <c r="H26" s="32">
        <f>SUM(G24)-H25</f>
        <v>1.5</v>
      </c>
      <c r="I26" s="32"/>
      <c r="J26" s="32">
        <f>SUM(I24)-J25</f>
        <v>1.5</v>
      </c>
      <c r="K26" s="32"/>
      <c r="L26" s="32">
        <f>SUM(K24)-L25</f>
        <v>4</v>
      </c>
      <c r="M26" s="32"/>
      <c r="N26" s="32">
        <f>SUM(M24)-N25</f>
        <v>-2.5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5</v>
      </c>
      <c r="T26" s="28"/>
      <c r="U26" s="28">
        <f>SUM(U4:U25)</f>
        <v>2.5</v>
      </c>
      <c r="V26" s="28">
        <f>SUM(V4:V25)</f>
        <v>0</v>
      </c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36.5</v>
      </c>
      <c r="I29" s="2">
        <v>3600</v>
      </c>
    </row>
    <row r="30" spans="1:22" x14ac:dyDescent="0.25">
      <c r="A30" s="16" t="s">
        <v>26</v>
      </c>
      <c r="C30" s="40">
        <f>U26</f>
        <v>2.5</v>
      </c>
      <c r="D30" s="33"/>
      <c r="I30" s="44">
        <v>37.25</v>
      </c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6</v>
      </c>
    </row>
    <row r="34" spans="1:7" ht="16.5" thickBot="1" x14ac:dyDescent="0.3">
      <c r="A34" s="17" t="s">
        <v>6</v>
      </c>
      <c r="C34" s="39">
        <f>SUM(C29:C33)</f>
        <v>45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  <row r="37" spans="1:7" ht="13.5" customHeight="1" x14ac:dyDescent="0.25"/>
  </sheetData>
  <mergeCells count="154">
    <mergeCell ref="G9:H9"/>
    <mergeCell ref="I9:J9"/>
    <mergeCell ref="K9:L9"/>
    <mergeCell ref="M9:N9"/>
    <mergeCell ref="O9:P9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M16:N16"/>
    <mergeCell ref="O16:P16"/>
    <mergeCell ref="E15:F15"/>
    <mergeCell ref="G15:H15"/>
    <mergeCell ref="I15:J15"/>
    <mergeCell ref="K15:L15"/>
    <mergeCell ref="M15:N15"/>
    <mergeCell ref="O15:P15"/>
    <mergeCell ref="E7:F7"/>
    <mergeCell ref="G7:H7"/>
    <mergeCell ref="I7:J7"/>
    <mergeCell ref="K7:L7"/>
    <mergeCell ref="M7:N7"/>
    <mergeCell ref="O7:P7"/>
    <mergeCell ref="E8:F8"/>
    <mergeCell ref="G8:H8"/>
    <mergeCell ref="I8:J8"/>
    <mergeCell ref="K8:L8"/>
    <mergeCell ref="M8:N8"/>
    <mergeCell ref="O8:P8"/>
    <mergeCell ref="E11:F11"/>
    <mergeCell ref="G11:H11"/>
    <mergeCell ref="I11:J11"/>
    <mergeCell ref="K11:L11"/>
    <mergeCell ref="Q17:R17"/>
    <mergeCell ref="Q14:R14"/>
    <mergeCell ref="O6:P6"/>
    <mergeCell ref="O14:P14"/>
    <mergeCell ref="Q6:R6"/>
    <mergeCell ref="Q5:R5"/>
    <mergeCell ref="O12:P12"/>
    <mergeCell ref="Q12:R12"/>
    <mergeCell ref="O11:P11"/>
    <mergeCell ref="O13:P13"/>
    <mergeCell ref="Q11:R11"/>
    <mergeCell ref="Q13:R13"/>
    <mergeCell ref="Q16:R16"/>
    <mergeCell ref="O17:P17"/>
    <mergeCell ref="O5:P5"/>
    <mergeCell ref="Q15:R15"/>
    <mergeCell ref="Q7:R7"/>
    <mergeCell ref="Q8:R8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I6:J6"/>
    <mergeCell ref="G4:H4"/>
    <mergeCell ref="E4:F4"/>
    <mergeCell ref="M6:N6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13:J13"/>
    <mergeCell ref="K13:L13"/>
    <mergeCell ref="E12:F12"/>
    <mergeCell ref="E19:F19"/>
    <mergeCell ref="E14:F14"/>
    <mergeCell ref="I12:J12"/>
    <mergeCell ref="E13:F13"/>
    <mergeCell ref="G13:H13"/>
    <mergeCell ref="E16:F16"/>
    <mergeCell ref="G16:H16"/>
    <mergeCell ref="I16:J16"/>
    <mergeCell ref="K16:L16"/>
    <mergeCell ref="E21:F21"/>
    <mergeCell ref="G21:H21"/>
    <mergeCell ref="I21:J21"/>
    <mergeCell ref="E20:F20"/>
    <mergeCell ref="E18:F18"/>
    <mergeCell ref="I14:J14"/>
    <mergeCell ref="K18:L18"/>
    <mergeCell ref="G18:H18"/>
    <mergeCell ref="I18:J18"/>
    <mergeCell ref="E17:F17"/>
    <mergeCell ref="G17:H17"/>
    <mergeCell ref="I17:J17"/>
    <mergeCell ref="K17:L17"/>
    <mergeCell ref="Q20:R20"/>
    <mergeCell ref="O20:P20"/>
    <mergeCell ref="K14:L14"/>
    <mergeCell ref="M14:N14"/>
    <mergeCell ref="G20:H20"/>
    <mergeCell ref="M17:N17"/>
    <mergeCell ref="M11:N11"/>
    <mergeCell ref="M13:N13"/>
    <mergeCell ref="K12:L12"/>
    <mergeCell ref="M12:N12"/>
    <mergeCell ref="M20:N20"/>
    <mergeCell ref="I20:J20"/>
    <mergeCell ref="K20:L20"/>
    <mergeCell ref="Q18:R18"/>
    <mergeCell ref="G19:H19"/>
    <mergeCell ref="I19:J19"/>
    <mergeCell ref="K19:L19"/>
    <mergeCell ref="Q19:R19"/>
    <mergeCell ref="O18:P18"/>
    <mergeCell ref="M18:N18"/>
    <mergeCell ref="O19:P19"/>
    <mergeCell ref="M19:N19"/>
    <mergeCell ref="G14:H14"/>
    <mergeCell ref="G12:H12"/>
    <mergeCell ref="E24:F24"/>
    <mergeCell ref="G24:H24"/>
    <mergeCell ref="I24:J24"/>
    <mergeCell ref="K24:L24"/>
    <mergeCell ref="O22:P22"/>
    <mergeCell ref="M24:N24"/>
    <mergeCell ref="O24:P24"/>
    <mergeCell ref="E22:F22"/>
    <mergeCell ref="G22:H22"/>
    <mergeCell ref="E23:F23"/>
    <mergeCell ref="Q24:R24"/>
    <mergeCell ref="Q21:R21"/>
    <mergeCell ref="O21:P21"/>
    <mergeCell ref="Q22:R22"/>
    <mergeCell ref="M22:N22"/>
    <mergeCell ref="Q23:R23"/>
    <mergeCell ref="O23:P23"/>
    <mergeCell ref="G23:H23"/>
    <mergeCell ref="M23:N23"/>
    <mergeCell ref="I23:J23"/>
    <mergeCell ref="K23:L23"/>
    <mergeCell ref="K22:L22"/>
    <mergeCell ref="I22:J22"/>
    <mergeCell ref="K21:L21"/>
    <mergeCell ref="M21:N21"/>
  </mergeCells>
  <phoneticPr fontId="0" type="noConversion"/>
  <pageMargins left="0.75" right="0.75" top="1" bottom="1" header="0.5" footer="0.5"/>
  <pageSetup paperSize="9" scale="71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23"/>
  <sheetViews>
    <sheetView workbookViewId="0">
      <selection activeCell="K24" sqref="K24"/>
    </sheetView>
  </sheetViews>
  <sheetFormatPr defaultRowHeight="12.75" x14ac:dyDescent="0.2"/>
  <sheetData>
    <row r="23" spans="11:11" x14ac:dyDescent="0.2">
      <c r="K23">
        <f>SUM(K6:K22)</f>
        <v>0</v>
      </c>
    </row>
  </sheetData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Pender</vt:lpstr>
      <vt:lpstr>Reading-Jones</vt:lpstr>
      <vt:lpstr>Spann</vt:lpstr>
      <vt:lpstr>Taylor</vt:lpstr>
      <vt:lpstr>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2016-06-20T09:16:59Z</cp:lastPrinted>
  <dcterms:created xsi:type="dcterms:W3CDTF">2010-01-14T13:00:57Z</dcterms:created>
  <dcterms:modified xsi:type="dcterms:W3CDTF">2017-05-22T14:22:42Z</dcterms:modified>
</cp:coreProperties>
</file>