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30"/>
  <c r="K23" i="18"/>
  <c r="K23" i="5"/>
  <c r="K23" i="29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<sst xmlns="http://schemas.openxmlformats.org/spreadsheetml/2006/main" count="738" uniqueCount="111">
  <si>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</si>
  <si>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</si>
  <si>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</si>
  <si>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</si>
  <si>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</si>
  <si>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</si>
  <si>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</si>
  <si>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</si>
  <si>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</si>
  <si>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</si>
  <si>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</si>
  <si>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</si>
  <si>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</si>
  <si>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</si>
  <si>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</si>
  <si>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</si>
  <si>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</si>
  <si>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</si>
  <si>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</si>
  <si>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</si>
  <si>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</si>
  <si>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</si>
  <si>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</si>
  <si>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</si>
  <si>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</si>
  <si>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</si>
  <si>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</si>
  <si>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</si>
  <si>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</si>
  <si>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</si>
  <si>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</si>
  <si>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</si>
  <si>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</si>
  <si>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</si>
  <si>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</si>
  <si>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</si>
  <si>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</si>
  <si>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</si>
  <si>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</si>
  <si>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</si>
  <si>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</si>
  <si>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</si>
  <si>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</si>
  <si>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</si>
  <si>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</si>
  <si>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</si>
  <si>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</si>
  <si>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</si>
  <si>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</si>
  <si>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</si>
  <si>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</si>
  <si>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</si>
  <si>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</si>
  <si>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</si>
  <si>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</si>
  <si>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</si>
  <si>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</si>
  <si>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</si>
  <si>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</si>
  <si>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</si>
  <si>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</si>
  <si>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</si>
  <si>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college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</si>
  <si>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</si>
  <si>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</si>
  <si>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</si>
  <si>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</si>
  <si>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</si>
  <si>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</si>
  <si>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</si>
  <si>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</si>
  <si>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115-124</t>
  </si>
  <si>
    <t>fsc</t>
  </si>
  <si>
    <t xml:space="preserve">production meeting </t>
  </si>
  <si>
    <t xml:space="preserve">supervision / quality control </t>
  </si>
  <si>
    <t xml:space="preserve">extraction </t>
  </si>
  <si>
    <t>143-146</t>
  </si>
  <si>
    <t>shop front</t>
  </si>
  <si>
    <t>132-137</t>
  </si>
  <si>
    <t>120-124</t>
  </si>
  <si>
    <t>115-119</t>
  </si>
  <si>
    <t>112-124</t>
  </si>
  <si>
    <t>storage at lazer  6519</t>
  </si>
  <si>
    <t>change blade</t>
  </si>
  <si>
    <t>storage / wrapping 6519</t>
  </si>
  <si>
    <t>check deliveries 6519</t>
  </si>
  <si>
    <t>architraves</t>
  </si>
  <si>
    <t>tidy shed for storage 6519</t>
  </si>
  <si>
    <t>W/E 19.06.2016</t>
  </si>
  <si>
    <t>window</t>
  </si>
  <si>
    <t>147-151</t>
  </si>
  <si>
    <t>110-114</t>
  </si>
  <si>
    <t>casements</t>
  </si>
  <si>
    <t>windowboard</t>
  </si>
  <si>
    <t>maintenance 4 sider</t>
  </si>
  <si>
    <t>maintenance resaw</t>
  </si>
  <si>
    <t>maintenance spindle</t>
  </si>
  <si>
    <t>panels</t>
  </si>
  <si>
    <t>wrapping / loading</t>
  </si>
  <si>
    <t>2 to 4</t>
  </si>
  <si>
    <t>loading</t>
  </si>
  <si>
    <t>moulding</t>
  </si>
  <si>
    <t>z section for clarendon</t>
  </si>
  <si>
    <t>CENT01</t>
  </si>
  <si>
    <t>WEST09</t>
  </si>
  <si>
    <t>offi01</t>
  </si>
  <si>
    <t>USEM01</t>
  </si>
  <si>
    <t>ALBA02</t>
  </si>
  <si>
    <t>COLC01</t>
  </si>
  <si>
    <t>AMER02</t>
  </si>
  <si>
    <t>CHIS04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</si>
</sst>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31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39</v>
      </c>
      <c r="H6" s="62">
        <f>SUM(Buckingham!C35)</f>
        <v>0</v>
      </c>
      <c r="I6" s="62">
        <f>SUM(Buckingham!C36)</f>
        <v>0</v>
      </c>
      <c r="K6" s="43"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1</v>
      </c>
    </row>
    <row r="9" spans="1:11" x14ac:dyDescent="0.25">
      <c r="A9" s="8" t="s">
        <v>53</v>
      </c>
      <c r="B9" s="9">
        <f>SUM(Drinkwater!C28)</f>
        <v>39.5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1.5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36.75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67</v>
      </c>
      <c r="B15" s="9">
        <f>SUM(Pender!C34)</f>
        <v>44.5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44.5</v>
      </c>
      <c r="H15" s="11">
        <f>SUM(Pender!C40)</f>
        <v>0</v>
      </c>
      <c r="I15" s="11">
        <f>SUM(Pender!C41)</f>
        <v>0</v>
      </c>
      <c r="K15" s="43">
        <f>SUM(Pender!I35)</f>
        <v>19.75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43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43</v>
      </c>
      <c r="H17" s="11">
        <f>SUM(Spann!C37)</f>
        <v>0</v>
      </c>
      <c r="I17" s="11">
        <f>SUM(Spann!C38)</f>
        <v>0</v>
      </c>
      <c r="K17" s="43">
        <f>SUM(Spann!I32)</f>
        <v>19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</v>
      </c>
      <c r="G20" s="10">
        <f t="shared" si="0"/>
        <v>41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6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36.5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6</v>
      </c>
      <c r="G22" s="10">
        <f t="shared" si="0"/>
        <v>45</v>
      </c>
      <c r="H22" s="11">
        <f>SUM(Wright!C35)</f>
        <v>0</v>
      </c>
      <c r="I22" s="11">
        <f>SUM(Wright!C36)</f>
        <v>0</v>
      </c>
      <c r="K22" s="43">
        <f>SUM(Wright!I30)</f>
        <v>37.25</v>
      </c>
    </row>
    <row r="23" spans="1:11" ht="17.25" customHeight="1" x14ac:dyDescent="0.25">
      <c r="A23" s="12" t="s">
        <v>24</v>
      </c>
      <c r="B23" s="13">
        <f>SUM(B6:B22)</f>
        <v>631.25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6</v>
      </c>
      <c r="F23" s="13">
        <f t="shared" si="1"/>
        <v>7</v>
      </c>
      <c r="G23" s="13">
        <f t="shared" si="1"/>
        <v>615.75</v>
      </c>
      <c r="H23" s="14">
        <f t="shared" si="1"/>
        <v>0</v>
      </c>
      <c r="I23" s="14">
        <f t="shared" si="1"/>
        <v>0</v>
      </c>
      <c r="J23" s="4"/>
      <c r="K23" s="13">
        <f>SUM(K6:K22)</f>
        <v>130.5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633.75</v>
      </c>
    </row>
    <row r="27" spans="1:11" x14ac:dyDescent="0.25">
      <c r="A27" s="1" t="s">
        <v>31</v>
      </c>
      <c r="C27" s="35">
        <f>K23</f>
        <v>130.5</v>
      </c>
    </row>
    <row r="28" spans="1:11" x14ac:dyDescent="0.25">
      <c r="A28" s="1" t="s">
        <v>35</v>
      </c>
      <c r="C28" s="41">
        <f>C27/C26</f>
        <v>0.20591715976331362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4" zoomScale="90" zoomScaleNormal="90" workbookViewId="0">
      <selection activeCell="I36" sqref="I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66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5" t="s">
        <v>15</v>
      </c>
      <c r="F2" s="175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6405</v>
      </c>
      <c r="B4" s="163" t="s">
        <v>108</v>
      </c>
      <c r="C4" s="155">
        <v>21</v>
      </c>
      <c r="D4" s="38" t="s">
        <v>86</v>
      </c>
      <c r="E4" s="174">
        <v>0.75</v>
      </c>
      <c r="F4" s="174"/>
      <c r="G4" s="174">
        <v>3.5</v>
      </c>
      <c r="H4" s="174"/>
      <c r="I4" s="168">
        <v>2.5</v>
      </c>
      <c r="J4" s="169"/>
      <c r="K4" s="168"/>
      <c r="L4" s="169"/>
      <c r="M4" s="174"/>
      <c r="N4" s="174"/>
      <c r="O4" s="168"/>
      <c r="P4" s="169"/>
      <c r="Q4" s="164"/>
      <c r="R4" s="165"/>
      <c r="S4" s="25">
        <f>E4+G4+I4+K4+M4+O4+Q4</f>
        <v>6.75</v>
      </c>
      <c r="T4" s="25">
        <f t="shared" ref="T4:T26" si="0">SUM(S4-U4-V4)</f>
        <v>6.75</v>
      </c>
      <c r="U4" s="28"/>
      <c r="V4" s="28"/>
    </row>
    <row r="5" spans="1:22" x14ac:dyDescent="0.25">
      <c r="A5" s="155">
        <v>6519</v>
      </c>
      <c r="B5" s="163" t="s">
        <v>106</v>
      </c>
      <c r="C5" s="47" t="s">
        <v>76</v>
      </c>
      <c r="D5" s="38" t="s">
        <v>69</v>
      </c>
      <c r="E5" s="174"/>
      <c r="F5" s="174"/>
      <c r="G5" s="174"/>
      <c r="H5" s="174"/>
      <c r="I5" s="168"/>
      <c r="J5" s="169"/>
      <c r="K5" s="168"/>
      <c r="L5" s="169"/>
      <c r="M5" s="168"/>
      <c r="N5" s="169"/>
      <c r="O5" s="168"/>
      <c r="P5" s="169"/>
      <c r="Q5" s="164"/>
      <c r="R5" s="165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55">
        <v>6519</v>
      </c>
      <c r="B6" s="163" t="s">
        <v>106</v>
      </c>
      <c r="C6" s="47" t="s">
        <v>80</v>
      </c>
      <c r="D6" s="38" t="s">
        <v>69</v>
      </c>
      <c r="E6" s="174">
        <v>0.25</v>
      </c>
      <c r="F6" s="174"/>
      <c r="G6" s="174"/>
      <c r="H6" s="174"/>
      <c r="I6" s="168">
        <v>0.25</v>
      </c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55">
        <v>6519</v>
      </c>
      <c r="B7" s="163" t="s">
        <v>106</v>
      </c>
      <c r="C7" s="47" t="s">
        <v>79</v>
      </c>
      <c r="D7" s="38" t="s">
        <v>69</v>
      </c>
      <c r="E7" s="174">
        <v>0.25</v>
      </c>
      <c r="F7" s="174"/>
      <c r="G7" s="174">
        <v>0.25</v>
      </c>
      <c r="H7" s="174"/>
      <c r="I7" s="168">
        <v>0.25</v>
      </c>
      <c r="J7" s="169"/>
      <c r="K7" s="168"/>
      <c r="L7" s="169"/>
      <c r="M7" s="168">
        <v>0.25</v>
      </c>
      <c r="N7" s="169"/>
      <c r="O7" s="168"/>
      <c r="P7" s="169"/>
      <c r="Q7" s="164"/>
      <c r="R7" s="16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55">
        <v>6519</v>
      </c>
      <c r="B8" s="163" t="s">
        <v>106</v>
      </c>
      <c r="C8" s="155" t="s">
        <v>76</v>
      </c>
      <c r="D8" s="38" t="s">
        <v>69</v>
      </c>
      <c r="E8" s="174">
        <v>3</v>
      </c>
      <c r="F8" s="174"/>
      <c r="G8" s="174">
        <v>2.5</v>
      </c>
      <c r="H8" s="174"/>
      <c r="I8" s="168"/>
      <c r="J8" s="169"/>
      <c r="K8" s="168">
        <v>1.25</v>
      </c>
      <c r="L8" s="169"/>
      <c r="M8" s="168">
        <v>1.25</v>
      </c>
      <c r="N8" s="169"/>
      <c r="O8" s="168"/>
      <c r="P8" s="169"/>
      <c r="Q8" s="164"/>
      <c r="R8" s="165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155">
        <v>6519</v>
      </c>
      <c r="B9" s="163" t="s">
        <v>106</v>
      </c>
      <c r="C9" s="155">
        <v>149</v>
      </c>
      <c r="D9" s="38" t="s">
        <v>69</v>
      </c>
      <c r="E9" s="174">
        <v>2.75</v>
      </c>
      <c r="F9" s="174"/>
      <c r="G9" s="174">
        <v>0.25</v>
      </c>
      <c r="H9" s="174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56">
        <v>6602</v>
      </c>
      <c r="B10" s="162" t="s">
        <v>110</v>
      </c>
      <c r="C10" s="47">
        <v>1</v>
      </c>
      <c r="D10" s="38" t="s">
        <v>92</v>
      </c>
      <c r="E10" s="174"/>
      <c r="F10" s="174"/>
      <c r="G10" s="168">
        <v>0.25</v>
      </c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41">
        <v>6519</v>
      </c>
      <c r="B11" s="163" t="s">
        <v>106</v>
      </c>
      <c r="C11" s="120">
        <v>152</v>
      </c>
      <c r="D11" s="38" t="s">
        <v>97</v>
      </c>
      <c r="E11" s="168"/>
      <c r="F11" s="169"/>
      <c r="G11" s="168"/>
      <c r="H11" s="169"/>
      <c r="I11" s="168">
        <v>3</v>
      </c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158">
        <v>6551</v>
      </c>
      <c r="B12" s="163" t="s">
        <v>107</v>
      </c>
      <c r="C12" s="46">
        <v>4</v>
      </c>
      <c r="D12" s="38" t="s">
        <v>101</v>
      </c>
      <c r="E12" s="168"/>
      <c r="F12" s="169"/>
      <c r="G12" s="168"/>
      <c r="H12" s="169"/>
      <c r="I12" s="168"/>
      <c r="J12" s="169"/>
      <c r="K12" s="168"/>
      <c r="L12" s="169"/>
      <c r="M12" s="168">
        <v>0.25</v>
      </c>
      <c r="N12" s="169"/>
      <c r="O12" s="168"/>
      <c r="P12" s="169"/>
      <c r="Q12" s="164"/>
      <c r="R12" s="165"/>
      <c r="S12" s="25">
        <f t="shared" si="1"/>
        <v>0.25</v>
      </c>
      <c r="T12" s="25">
        <f t="shared" si="0"/>
        <v>0.25</v>
      </c>
      <c r="U12" s="28"/>
      <c r="V12" s="28"/>
    </row>
    <row r="13" spans="1:22" x14ac:dyDescent="0.25">
      <c r="A13" s="131">
        <v>6538</v>
      </c>
      <c r="B13" s="163" t="s">
        <v>103</v>
      </c>
      <c r="C13" s="46">
        <v>9</v>
      </c>
      <c r="D13" s="38" t="s">
        <v>64</v>
      </c>
      <c r="E13" s="168"/>
      <c r="F13" s="169"/>
      <c r="G13" s="168"/>
      <c r="H13" s="169"/>
      <c r="I13" s="168"/>
      <c r="J13" s="169"/>
      <c r="K13" s="168"/>
      <c r="L13" s="169"/>
      <c r="M13" s="168">
        <v>2</v>
      </c>
      <c r="N13" s="169"/>
      <c r="O13" s="168"/>
      <c r="P13" s="169"/>
      <c r="Q13" s="164"/>
      <c r="R13" s="165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131"/>
      <c r="B14" s="48"/>
      <c r="C14" s="46"/>
      <c r="D14" s="38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23"/>
      <c r="B15" s="48"/>
      <c r="C15" s="123"/>
      <c r="D15" s="38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35"/>
      <c r="B16" s="48"/>
      <c r="C16" s="135"/>
      <c r="D16" s="38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6"/>
      <c r="B17" s="126"/>
      <c r="C17" s="47"/>
      <c r="D17" s="38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8"/>
      <c r="B18" s="128"/>
      <c r="C18" s="47"/>
      <c r="D18" s="38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8"/>
      <c r="B19" s="128"/>
      <c r="C19" s="47"/>
      <c r="D19" s="38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0"/>
      <c r="B20" s="110"/>
      <c r="C20" s="47"/>
      <c r="D20" s="38"/>
      <c r="E20" s="168"/>
      <c r="F20" s="169"/>
      <c r="G20" s="168"/>
      <c r="H20" s="169"/>
      <c r="I20" s="168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51">
        <v>3600</v>
      </c>
      <c r="B21" s="151" t="s">
        <v>105</v>
      </c>
      <c r="C21" s="151"/>
      <c r="D21" s="38" t="s">
        <v>85</v>
      </c>
      <c r="E21" s="168"/>
      <c r="F21" s="169"/>
      <c r="G21" s="168"/>
      <c r="H21" s="169"/>
      <c r="I21" s="168"/>
      <c r="J21" s="169"/>
      <c r="K21" s="168">
        <v>3.25</v>
      </c>
      <c r="L21" s="169"/>
      <c r="M21" s="168">
        <v>4.25</v>
      </c>
      <c r="N21" s="169"/>
      <c r="O21" s="168"/>
      <c r="P21" s="169"/>
      <c r="Q21" s="164"/>
      <c r="R21" s="165"/>
      <c r="S21" s="25">
        <f t="shared" si="4"/>
        <v>7.5</v>
      </c>
      <c r="T21" s="25">
        <f t="shared" si="5"/>
        <v>7.5</v>
      </c>
      <c r="U21" s="28"/>
      <c r="V21" s="28"/>
    </row>
    <row r="22" spans="1:22" ht="15" customHeight="1" x14ac:dyDescent="0.25">
      <c r="A22" s="148">
        <v>3600</v>
      </c>
      <c r="B22" s="161" t="s">
        <v>105</v>
      </c>
      <c r="C22" s="47"/>
      <c r="D22" s="38" t="s">
        <v>87</v>
      </c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8"/>
      <c r="P22" s="169"/>
      <c r="Q22" s="164"/>
      <c r="R22" s="16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9">
        <v>3600</v>
      </c>
      <c r="B23" s="161" t="s">
        <v>105</v>
      </c>
      <c r="C23" s="108"/>
      <c r="D23" s="27" t="s">
        <v>83</v>
      </c>
      <c r="E23" s="168"/>
      <c r="F23" s="169"/>
      <c r="G23" s="168">
        <v>0.25</v>
      </c>
      <c r="H23" s="169"/>
      <c r="I23" s="168"/>
      <c r="J23" s="169"/>
      <c r="K23" s="168">
        <f>SUM(K6:K22)</f>
        <v>4.5</v>
      </c>
      <c r="L23" s="169"/>
      <c r="M23" s="168"/>
      <c r="N23" s="169"/>
      <c r="O23" s="168"/>
      <c r="P23" s="169"/>
      <c r="Q23" s="164"/>
      <c r="R23" s="165"/>
      <c r="S23" s="25">
        <f t="shared" si="1"/>
        <v>4.75</v>
      </c>
      <c r="T23" s="25">
        <f t="shared" si="0"/>
        <v>4.75</v>
      </c>
      <c r="U23" s="28"/>
      <c r="V23" s="28"/>
    </row>
    <row r="24" spans="1:22" x14ac:dyDescent="0.25">
      <c r="A24" s="115">
        <v>3600</v>
      </c>
      <c r="B24" s="161" t="s">
        <v>105</v>
      </c>
      <c r="C24" s="115"/>
      <c r="D24" s="38" t="s">
        <v>70</v>
      </c>
      <c r="E24" s="168">
        <v>0.5</v>
      </c>
      <c r="F24" s="169"/>
      <c r="G24" s="168">
        <v>1</v>
      </c>
      <c r="H24" s="169"/>
      <c r="I24" s="168">
        <v>1</v>
      </c>
      <c r="J24" s="169"/>
      <c r="K24" s="168"/>
      <c r="L24" s="169"/>
      <c r="M24" s="168"/>
      <c r="N24" s="169"/>
      <c r="O24" s="168"/>
      <c r="P24" s="169"/>
      <c r="Q24" s="164"/>
      <c r="R24" s="165"/>
      <c r="S24" s="25">
        <f t="shared" ref="S24:S25" si="8">E24+G24+I24+K24+M24+O24+Q24</f>
        <v>2.5</v>
      </c>
      <c r="T24" s="25">
        <f t="shared" ref="T24:T25" si="9">SUM(S24-U24-V24)</f>
        <v>2.5</v>
      </c>
      <c r="U24" s="28"/>
      <c r="V24" s="28"/>
    </row>
    <row r="25" spans="1:22" x14ac:dyDescent="0.25">
      <c r="A25" s="118">
        <v>3600</v>
      </c>
      <c r="B25" s="161" t="s">
        <v>105</v>
      </c>
      <c r="C25" s="47"/>
      <c r="D25" s="38" t="s">
        <v>68</v>
      </c>
      <c r="E25" s="168">
        <v>0.5</v>
      </c>
      <c r="F25" s="169"/>
      <c r="G25" s="168">
        <v>1</v>
      </c>
      <c r="H25" s="169"/>
      <c r="I25" s="168">
        <v>2</v>
      </c>
      <c r="J25" s="169"/>
      <c r="K25" s="168">
        <v>1.5</v>
      </c>
      <c r="L25" s="169"/>
      <c r="M25" s="168"/>
      <c r="N25" s="169"/>
      <c r="O25" s="168"/>
      <c r="P25" s="169"/>
      <c r="Q25" s="164"/>
      <c r="R25" s="165"/>
      <c r="S25" s="25">
        <f t="shared" si="8"/>
        <v>5</v>
      </c>
      <c r="T25" s="25">
        <f t="shared" si="9"/>
        <v>5</v>
      </c>
      <c r="U25" s="28"/>
      <c r="V25" s="28"/>
    </row>
    <row r="26" spans="1:22" x14ac:dyDescent="0.25">
      <c r="A26" s="118"/>
      <c r="B26" s="118"/>
      <c r="C26" s="118"/>
      <c r="D26" s="38"/>
      <c r="E26" s="168"/>
      <c r="F26" s="169"/>
      <c r="G26" s="168"/>
      <c r="H26" s="169"/>
      <c r="I26" s="168"/>
      <c r="J26" s="169"/>
      <c r="K26" s="168"/>
      <c r="L26" s="169"/>
      <c r="M26" s="168"/>
      <c r="N26" s="169"/>
      <c r="O26" s="168"/>
      <c r="P26" s="169"/>
      <c r="Q26" s="164"/>
      <c r="R26" s="165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68"/>
      <c r="F27" s="169"/>
      <c r="G27" s="168"/>
      <c r="H27" s="169"/>
      <c r="I27" s="168"/>
      <c r="J27" s="169"/>
      <c r="K27" s="168"/>
      <c r="L27" s="169"/>
      <c r="M27" s="168"/>
      <c r="N27" s="169"/>
      <c r="O27" s="164"/>
      <c r="P27" s="165"/>
      <c r="Q27" s="164"/>
      <c r="R27" s="16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68"/>
      <c r="F28" s="169"/>
      <c r="G28" s="168"/>
      <c r="H28" s="169"/>
      <c r="I28" s="168"/>
      <c r="J28" s="169"/>
      <c r="K28" s="168"/>
      <c r="L28" s="169"/>
      <c r="M28" s="168"/>
      <c r="N28" s="169"/>
      <c r="O28" s="164"/>
      <c r="P28" s="165"/>
      <c r="Q28" s="164"/>
      <c r="R28" s="16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0">
        <f>SUM(E4:E28)</f>
        <v>8</v>
      </c>
      <c r="F29" s="171"/>
      <c r="G29" s="170">
        <f>SUM(G4:G28)</f>
        <v>9</v>
      </c>
      <c r="H29" s="171"/>
      <c r="I29" s="170">
        <f>SUM(I4:I28)</f>
        <v>9</v>
      </c>
      <c r="J29" s="171"/>
      <c r="K29" s="170">
        <f>SUM(K4:K28)</f>
        <v>10.5</v>
      </c>
      <c r="L29" s="171"/>
      <c r="M29" s="170">
        <f>SUM(M4:M28)</f>
        <v>8</v>
      </c>
      <c r="N29" s="171"/>
      <c r="O29" s="170">
        <f>SUM(O4:O28)</f>
        <v>0</v>
      </c>
      <c r="P29" s="171"/>
      <c r="Q29" s="170">
        <f>SUM(Q4:Q28)</f>
        <v>0</v>
      </c>
      <c r="R29" s="171"/>
      <c r="S29" s="25">
        <f t="shared" si="1"/>
        <v>44.5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6"/>
      <c r="F30" s="117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44.5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1</v>
      </c>
      <c r="I31" s="32"/>
      <c r="J31" s="32">
        <f>SUM(I29)-J30</f>
        <v>1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4.5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44.5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19.75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44.5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0">
        <v>6519</v>
      </c>
      <c r="B4" s="163" t="s">
        <v>106</v>
      </c>
      <c r="C4" s="140">
        <v>90</v>
      </c>
      <c r="D4" s="38" t="s">
        <v>61</v>
      </c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68"/>
      <c r="P4" s="169"/>
      <c r="Q4" s="164"/>
      <c r="R4" s="165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44">
        <v>6519</v>
      </c>
      <c r="B5" s="163" t="s">
        <v>106</v>
      </c>
      <c r="C5" s="144" t="s">
        <v>71</v>
      </c>
      <c r="D5" s="38" t="s">
        <v>69</v>
      </c>
      <c r="E5" s="174">
        <v>8</v>
      </c>
      <c r="F5" s="174"/>
      <c r="G5" s="174">
        <v>9</v>
      </c>
      <c r="H5" s="174"/>
      <c r="I5" s="174">
        <v>9</v>
      </c>
      <c r="J5" s="174"/>
      <c r="K5" s="174">
        <v>6</v>
      </c>
      <c r="L5" s="174"/>
      <c r="M5" s="174">
        <v>8</v>
      </c>
      <c r="N5" s="174"/>
      <c r="O5" s="168"/>
      <c r="P5" s="169"/>
      <c r="Q5" s="164"/>
      <c r="R5" s="165"/>
      <c r="S5" s="25">
        <f>E5+G5+I5+K5+M5+O5+Q5</f>
        <v>40</v>
      </c>
      <c r="T5" s="25">
        <f t="shared" si="0"/>
        <v>40</v>
      </c>
      <c r="U5" s="28"/>
      <c r="V5" s="28"/>
    </row>
    <row r="6" spans="1:22" x14ac:dyDescent="0.25">
      <c r="A6" s="140"/>
      <c r="B6" s="48"/>
      <c r="C6" s="140"/>
      <c r="D6" s="38"/>
      <c r="E6" s="174"/>
      <c r="F6" s="174"/>
      <c r="G6" s="174"/>
      <c r="H6" s="174"/>
      <c r="I6" s="174"/>
      <c r="J6" s="174"/>
      <c r="K6" s="168"/>
      <c r="L6" s="169"/>
      <c r="M6" s="168"/>
      <c r="N6" s="169"/>
      <c r="O6" s="168"/>
      <c r="P6" s="169"/>
      <c r="Q6" s="164"/>
      <c r="R6" s="16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40"/>
      <c r="B7" s="48"/>
      <c r="C7" s="140"/>
      <c r="D7" s="38"/>
      <c r="E7" s="174"/>
      <c r="F7" s="174"/>
      <c r="G7" s="174"/>
      <c r="H7" s="174"/>
      <c r="I7" s="174"/>
      <c r="J7" s="174"/>
      <c r="K7" s="168"/>
      <c r="L7" s="169"/>
      <c r="M7" s="168"/>
      <c r="N7" s="169"/>
      <c r="O7" s="168"/>
      <c r="P7" s="169"/>
      <c r="Q7" s="164"/>
      <c r="R7" s="16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140"/>
      <c r="D8" s="38"/>
      <c r="E8" s="174"/>
      <c r="F8" s="174"/>
      <c r="G8" s="174"/>
      <c r="H8" s="174"/>
      <c r="I8" s="176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9"/>
      <c r="B9" s="48"/>
      <c r="C9" s="119"/>
      <c r="D9" s="38"/>
      <c r="E9" s="183"/>
      <c r="F9" s="183"/>
      <c r="G9" s="183"/>
      <c r="H9" s="183"/>
      <c r="I9" s="174"/>
      <c r="J9" s="174"/>
      <c r="K9" s="168"/>
      <c r="L9" s="169"/>
      <c r="M9" s="168"/>
      <c r="N9" s="169"/>
      <c r="O9" s="168"/>
      <c r="P9" s="169"/>
      <c r="Q9" s="164"/>
      <c r="R9" s="16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9"/>
      <c r="F10" s="180"/>
      <c r="G10" s="179"/>
      <c r="H10" s="180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8"/>
      <c r="C11" s="120"/>
      <c r="D11" s="38"/>
      <c r="E11" s="179"/>
      <c r="F11" s="180"/>
      <c r="G11" s="179"/>
      <c r="H11" s="180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20"/>
      <c r="B12" s="48"/>
      <c r="C12" s="120"/>
      <c r="D12" s="38"/>
      <c r="E12" s="179"/>
      <c r="F12" s="180"/>
      <c r="G12" s="179"/>
      <c r="H12" s="180"/>
      <c r="I12" s="181"/>
      <c r="J12" s="182"/>
      <c r="K12" s="168"/>
      <c r="L12" s="169"/>
      <c r="M12" s="168"/>
      <c r="N12" s="169"/>
      <c r="O12" s="168"/>
      <c r="P12" s="169"/>
      <c r="Q12" s="164"/>
      <c r="R12" s="16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9"/>
      <c r="F13" s="180"/>
      <c r="G13" s="179"/>
      <c r="H13" s="180"/>
      <c r="I13" s="181"/>
      <c r="J13" s="182"/>
      <c r="K13" s="168"/>
      <c r="L13" s="169"/>
      <c r="M13" s="168"/>
      <c r="N13" s="169"/>
      <c r="O13" s="168"/>
      <c r="P13" s="169"/>
      <c r="Q13" s="164"/>
      <c r="R13" s="16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9"/>
      <c r="F14" s="180"/>
      <c r="G14" s="179"/>
      <c r="H14" s="180"/>
      <c r="I14" s="181"/>
      <c r="J14" s="182"/>
      <c r="K14" s="168"/>
      <c r="L14" s="169"/>
      <c r="M14" s="168"/>
      <c r="N14" s="169"/>
      <c r="O14" s="168"/>
      <c r="P14" s="169"/>
      <c r="Q14" s="164"/>
      <c r="R14" s="16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9"/>
      <c r="F15" s="180"/>
      <c r="G15" s="179"/>
      <c r="H15" s="180"/>
      <c r="I15" s="181"/>
      <c r="J15" s="182"/>
      <c r="K15" s="168"/>
      <c r="L15" s="169"/>
      <c r="M15" s="168"/>
      <c r="N15" s="169"/>
      <c r="O15" s="168"/>
      <c r="P15" s="169"/>
      <c r="Q15" s="164"/>
      <c r="R15" s="16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77"/>
      <c r="F16" s="178"/>
      <c r="G16" s="177"/>
      <c r="H16" s="178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77"/>
      <c r="F17" s="178"/>
      <c r="G17" s="177"/>
      <c r="H17" s="178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79"/>
      <c r="F18" s="180"/>
      <c r="G18" s="179"/>
      <c r="H18" s="180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5"/>
      <c r="B19" s="105"/>
      <c r="C19" s="105"/>
      <c r="D19" s="27"/>
      <c r="E19" s="177"/>
      <c r="F19" s="178"/>
      <c r="G19" s="177"/>
      <c r="H19" s="178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77"/>
      <c r="F20" s="178"/>
      <c r="G20" s="177"/>
      <c r="H20" s="178"/>
      <c r="I20" s="168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6"/>
      <c r="B21" s="46"/>
      <c r="C21" s="46"/>
      <c r="D21" s="27"/>
      <c r="E21" s="168"/>
      <c r="F21" s="169"/>
      <c r="G21" s="177"/>
      <c r="H21" s="178"/>
      <c r="I21" s="168"/>
      <c r="J21" s="169"/>
      <c r="K21" s="168"/>
      <c r="L21" s="169"/>
      <c r="M21" s="168"/>
      <c r="N21" s="169"/>
      <c r="O21" s="168"/>
      <c r="P21" s="169"/>
      <c r="Q21" s="164"/>
      <c r="R21" s="16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8"/>
      <c r="P22" s="169"/>
      <c r="Q22" s="164"/>
      <c r="R22" s="16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68"/>
      <c r="F23" s="169"/>
      <c r="G23" s="168"/>
      <c r="H23" s="169"/>
      <c r="I23" s="168"/>
      <c r="J23" s="169"/>
      <c r="K23" s="168">
        <f>SUM(K6:K22)</f>
        <v>0</v>
      </c>
      <c r="L23" s="169"/>
      <c r="M23" s="168"/>
      <c r="N23" s="169"/>
      <c r="O23" s="168"/>
      <c r="P23" s="169"/>
      <c r="Q23" s="164"/>
      <c r="R23" s="16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9</v>
      </c>
      <c r="H24" s="171"/>
      <c r="I24" s="170">
        <f>SUM(I4:I23)</f>
        <v>9</v>
      </c>
      <c r="J24" s="171"/>
      <c r="K24" s="170">
        <f>SUM(K4:K23)</f>
        <v>6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-2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55">
        <v>6405</v>
      </c>
      <c r="B4" s="163" t="s">
        <v>108</v>
      </c>
      <c r="C4" s="155">
        <v>21</v>
      </c>
      <c r="D4" s="38" t="s">
        <v>86</v>
      </c>
      <c r="E4" s="174">
        <v>0.75</v>
      </c>
      <c r="F4" s="174"/>
      <c r="G4" s="174">
        <v>3.5</v>
      </c>
      <c r="H4" s="174"/>
      <c r="I4" s="174">
        <v>2.5</v>
      </c>
      <c r="J4" s="174"/>
      <c r="K4" s="174"/>
      <c r="L4" s="174"/>
      <c r="M4" s="174"/>
      <c r="N4" s="174"/>
      <c r="O4" s="168"/>
      <c r="P4" s="169"/>
      <c r="Q4" s="164"/>
      <c r="R4" s="165"/>
      <c r="S4" s="25">
        <f>E4+G4+I4+K4+M4+O4+Q4</f>
        <v>6.75</v>
      </c>
      <c r="T4" s="25">
        <f t="shared" ref="T4:T23" si="0">SUM(S4-U4-V4)</f>
        <v>6.75</v>
      </c>
      <c r="U4" s="28"/>
      <c r="V4" s="28"/>
    </row>
    <row r="5" spans="1:22" x14ac:dyDescent="0.25">
      <c r="A5" s="153">
        <v>6519</v>
      </c>
      <c r="B5" s="163" t="s">
        <v>106</v>
      </c>
      <c r="C5" s="47" t="s">
        <v>80</v>
      </c>
      <c r="D5" s="38" t="s">
        <v>69</v>
      </c>
      <c r="E5" s="174">
        <v>0.25</v>
      </c>
      <c r="F5" s="174"/>
      <c r="G5" s="174"/>
      <c r="H5" s="174"/>
      <c r="I5" s="174"/>
      <c r="J5" s="174"/>
      <c r="K5" s="174"/>
      <c r="L5" s="174"/>
      <c r="M5" s="174"/>
      <c r="N5" s="174"/>
      <c r="O5" s="168"/>
      <c r="P5" s="169"/>
      <c r="Q5" s="164"/>
      <c r="R5" s="165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153">
        <v>6519</v>
      </c>
      <c r="B6" s="163" t="s">
        <v>106</v>
      </c>
      <c r="C6" s="47" t="s">
        <v>81</v>
      </c>
      <c r="D6" s="38" t="s">
        <v>69</v>
      </c>
      <c r="E6" s="174">
        <v>0.25</v>
      </c>
      <c r="F6" s="174"/>
      <c r="G6" s="174"/>
      <c r="H6" s="174"/>
      <c r="I6" s="174"/>
      <c r="J6" s="174"/>
      <c r="K6" s="174"/>
      <c r="L6" s="174"/>
      <c r="M6" s="174">
        <v>0.25</v>
      </c>
      <c r="N6" s="174"/>
      <c r="O6" s="168"/>
      <c r="P6" s="169"/>
      <c r="Q6" s="164"/>
      <c r="R6" s="165"/>
      <c r="S6" s="25">
        <f t="shared" ref="S6:S25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155">
        <v>6519</v>
      </c>
      <c r="B7" s="163" t="s">
        <v>106</v>
      </c>
      <c r="C7" s="155" t="s">
        <v>76</v>
      </c>
      <c r="D7" s="38" t="s">
        <v>69</v>
      </c>
      <c r="E7" s="174">
        <v>3</v>
      </c>
      <c r="F7" s="174"/>
      <c r="G7" s="174">
        <v>1</v>
      </c>
      <c r="H7" s="174"/>
      <c r="I7" s="174"/>
      <c r="J7" s="174"/>
      <c r="K7" s="174">
        <v>1.25</v>
      </c>
      <c r="L7" s="174"/>
      <c r="M7" s="174"/>
      <c r="N7" s="174"/>
      <c r="O7" s="168"/>
      <c r="P7" s="169"/>
      <c r="Q7" s="164"/>
      <c r="R7" s="165"/>
      <c r="S7" s="25">
        <f t="shared" si="1"/>
        <v>5.25</v>
      </c>
      <c r="T7" s="25">
        <f t="shared" si="0"/>
        <v>5.25</v>
      </c>
      <c r="U7" s="28"/>
      <c r="V7" s="28"/>
    </row>
    <row r="8" spans="1:22" x14ac:dyDescent="0.25">
      <c r="A8" s="155">
        <v>6519</v>
      </c>
      <c r="B8" s="163" t="s">
        <v>106</v>
      </c>
      <c r="C8" s="155" t="s">
        <v>90</v>
      </c>
      <c r="D8" s="38" t="s">
        <v>69</v>
      </c>
      <c r="E8" s="174">
        <v>2.75</v>
      </c>
      <c r="F8" s="174"/>
      <c r="G8" s="174">
        <v>1</v>
      </c>
      <c r="H8" s="174"/>
      <c r="I8" s="174"/>
      <c r="J8" s="174"/>
      <c r="K8" s="174"/>
      <c r="L8" s="174"/>
      <c r="M8" s="168"/>
      <c r="N8" s="169"/>
      <c r="O8" s="168"/>
      <c r="P8" s="169"/>
      <c r="Q8" s="164"/>
      <c r="R8" s="165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156">
        <v>6602</v>
      </c>
      <c r="B9" s="162" t="s">
        <v>110</v>
      </c>
      <c r="C9" s="47">
        <v>1</v>
      </c>
      <c r="D9" s="38" t="s">
        <v>92</v>
      </c>
      <c r="E9" s="174"/>
      <c r="F9" s="174"/>
      <c r="G9" s="174">
        <v>0.25</v>
      </c>
      <c r="H9" s="174"/>
      <c r="I9" s="174"/>
      <c r="J9" s="174"/>
      <c r="K9" s="174"/>
      <c r="L9" s="174"/>
      <c r="M9" s="168"/>
      <c r="N9" s="169"/>
      <c r="O9" s="168"/>
      <c r="P9" s="169"/>
      <c r="Q9" s="164"/>
      <c r="R9" s="16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20">
        <v>6405</v>
      </c>
      <c r="B10" s="163" t="s">
        <v>108</v>
      </c>
      <c r="C10" s="120">
        <v>22</v>
      </c>
      <c r="D10" s="38" t="s">
        <v>93</v>
      </c>
      <c r="E10" s="174"/>
      <c r="F10" s="174"/>
      <c r="G10" s="174">
        <v>1</v>
      </c>
      <c r="H10" s="174"/>
      <c r="I10" s="174">
        <v>1</v>
      </c>
      <c r="J10" s="174"/>
      <c r="K10" s="174"/>
      <c r="L10" s="174"/>
      <c r="M10" s="168"/>
      <c r="N10" s="169"/>
      <c r="O10" s="168"/>
      <c r="P10" s="169"/>
      <c r="Q10" s="164"/>
      <c r="R10" s="16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57">
        <v>6519</v>
      </c>
      <c r="B11" s="163" t="s">
        <v>106</v>
      </c>
      <c r="C11" s="157">
        <v>152</v>
      </c>
      <c r="D11" s="38" t="s">
        <v>97</v>
      </c>
      <c r="E11" s="174"/>
      <c r="F11" s="174"/>
      <c r="G11" s="168"/>
      <c r="H11" s="169"/>
      <c r="I11" s="174">
        <v>3</v>
      </c>
      <c r="J11" s="174"/>
      <c r="K11" s="174"/>
      <c r="L11" s="174"/>
      <c r="M11" s="168"/>
      <c r="N11" s="169"/>
      <c r="O11" s="168"/>
      <c r="P11" s="169"/>
      <c r="Q11" s="164"/>
      <c r="R11" s="165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159">
        <v>6551</v>
      </c>
      <c r="B12" s="163" t="s">
        <v>107</v>
      </c>
      <c r="C12" s="159">
        <v>4</v>
      </c>
      <c r="D12" s="38" t="s">
        <v>101</v>
      </c>
      <c r="E12" s="174"/>
      <c r="F12" s="174"/>
      <c r="G12" s="168"/>
      <c r="H12" s="169"/>
      <c r="I12" s="174"/>
      <c r="J12" s="174"/>
      <c r="K12" s="168"/>
      <c r="L12" s="169"/>
      <c r="M12" s="168">
        <v>0.25</v>
      </c>
      <c r="N12" s="169"/>
      <c r="O12" s="168"/>
      <c r="P12" s="169"/>
      <c r="Q12" s="164"/>
      <c r="R12" s="165"/>
      <c r="S12" s="25">
        <f t="shared" si="1"/>
        <v>0.25</v>
      </c>
      <c r="T12" s="25">
        <f t="shared" si="0"/>
        <v>0.25</v>
      </c>
      <c r="U12" s="28"/>
      <c r="V12" s="28"/>
    </row>
    <row r="13" spans="1:22" x14ac:dyDescent="0.25">
      <c r="A13" s="159">
        <v>6538</v>
      </c>
      <c r="B13" s="163" t="s">
        <v>103</v>
      </c>
      <c r="C13" s="159">
        <v>9</v>
      </c>
      <c r="D13" s="38" t="s">
        <v>64</v>
      </c>
      <c r="E13" s="174"/>
      <c r="F13" s="174"/>
      <c r="G13" s="168"/>
      <c r="H13" s="169"/>
      <c r="I13" s="174"/>
      <c r="J13" s="174"/>
      <c r="K13" s="168"/>
      <c r="L13" s="169"/>
      <c r="M13" s="168">
        <v>2</v>
      </c>
      <c r="N13" s="169"/>
      <c r="O13" s="168"/>
      <c r="P13" s="169"/>
      <c r="Q13" s="164"/>
      <c r="R13" s="165"/>
      <c r="S13" s="25">
        <f t="shared" si="1"/>
        <v>2</v>
      </c>
      <c r="T13" s="25">
        <f t="shared" si="0"/>
        <v>2</v>
      </c>
      <c r="U13" s="28"/>
      <c r="V13" s="28"/>
    </row>
    <row r="14" spans="1:22" x14ac:dyDescent="0.25">
      <c r="A14" s="123"/>
      <c r="B14" s="48"/>
      <c r="C14" s="123"/>
      <c r="D14" s="38"/>
      <c r="E14" s="174"/>
      <c r="F14" s="174"/>
      <c r="G14" s="168"/>
      <c r="H14" s="169"/>
      <c r="I14" s="174"/>
      <c r="J14" s="174"/>
      <c r="K14" s="168"/>
      <c r="L14" s="169"/>
      <c r="M14" s="168"/>
      <c r="N14" s="169"/>
      <c r="O14" s="168"/>
      <c r="P14" s="169"/>
      <c r="Q14" s="164"/>
      <c r="R14" s="16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8"/>
      <c r="B15" s="128"/>
      <c r="C15" s="47"/>
      <c r="D15" s="38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28"/>
      <c r="B16" s="128"/>
      <c r="C16" s="47"/>
      <c r="D16" s="38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8"/>
      <c r="B17" s="128"/>
      <c r="C17" s="47"/>
      <c r="D17" s="38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7">
        <v>3600</v>
      </c>
      <c r="B18" s="157" t="s">
        <v>105</v>
      </c>
      <c r="C18" s="47"/>
      <c r="D18" s="38" t="s">
        <v>68</v>
      </c>
      <c r="E18" s="168"/>
      <c r="F18" s="169"/>
      <c r="G18" s="168"/>
      <c r="H18" s="169"/>
      <c r="I18" s="168">
        <v>1.5</v>
      </c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ref="S18" si="4">E18+G18+I18+K18+M18+O18+Q18</f>
        <v>1.5</v>
      </c>
      <c r="T18" s="25">
        <f t="shared" ref="T18" si="5">SUM(S18-U18-V18)</f>
        <v>1.5</v>
      </c>
      <c r="U18" s="28"/>
      <c r="V18" s="28"/>
    </row>
    <row r="19" spans="1:22" x14ac:dyDescent="0.25">
      <c r="A19" s="156">
        <v>3600</v>
      </c>
      <c r="B19" s="156" t="s">
        <v>105</v>
      </c>
      <c r="C19" s="156"/>
      <c r="D19" s="27" t="s">
        <v>95</v>
      </c>
      <c r="E19" s="168"/>
      <c r="F19" s="169"/>
      <c r="G19" s="168">
        <v>0.25</v>
      </c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112">
        <v>3600</v>
      </c>
      <c r="B20" s="112" t="s">
        <v>105</v>
      </c>
      <c r="C20" s="112"/>
      <c r="D20" s="27" t="s">
        <v>94</v>
      </c>
      <c r="E20" s="168"/>
      <c r="F20" s="169"/>
      <c r="G20" s="168">
        <v>1</v>
      </c>
      <c r="H20" s="169"/>
      <c r="I20" s="168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ref="S20:S21" si="6">E20+G20+I20+K20+M20+O20+Q20</f>
        <v>1</v>
      </c>
      <c r="T20" s="25">
        <f t="shared" ref="T20:T21" si="7">SUM(S20-U20-V20)</f>
        <v>1</v>
      </c>
      <c r="U20" s="28"/>
      <c r="V20" s="28"/>
    </row>
    <row r="21" spans="1:22" x14ac:dyDescent="0.25">
      <c r="A21" s="115">
        <v>3600</v>
      </c>
      <c r="B21" s="115" t="s">
        <v>105</v>
      </c>
      <c r="C21" s="115"/>
      <c r="D21" s="38" t="s">
        <v>85</v>
      </c>
      <c r="E21" s="168"/>
      <c r="F21" s="169"/>
      <c r="G21" s="168"/>
      <c r="H21" s="169"/>
      <c r="I21" s="168"/>
      <c r="J21" s="169"/>
      <c r="K21" s="168">
        <v>3.25</v>
      </c>
      <c r="L21" s="169"/>
      <c r="M21" s="168">
        <v>4.5</v>
      </c>
      <c r="N21" s="169"/>
      <c r="O21" s="168"/>
      <c r="P21" s="169"/>
      <c r="Q21" s="164"/>
      <c r="R21" s="165"/>
      <c r="S21" s="25">
        <f t="shared" si="6"/>
        <v>7.75</v>
      </c>
      <c r="T21" s="25">
        <f t="shared" si="7"/>
        <v>7.75</v>
      </c>
      <c r="U21" s="28"/>
      <c r="V21" s="28"/>
    </row>
    <row r="22" spans="1:22" x14ac:dyDescent="0.25">
      <c r="A22" s="111"/>
      <c r="B22" s="111"/>
      <c r="C22" s="47"/>
      <c r="D22" s="38"/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8"/>
      <c r="P22" s="169"/>
      <c r="Q22" s="164"/>
      <c r="R22" s="16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9">
        <v>3600</v>
      </c>
      <c r="B23" s="99" t="s">
        <v>105</v>
      </c>
      <c r="C23" s="99"/>
      <c r="D23" s="38" t="s">
        <v>65</v>
      </c>
      <c r="E23" s="168">
        <v>1</v>
      </c>
      <c r="F23" s="169"/>
      <c r="G23" s="168">
        <v>1</v>
      </c>
      <c r="H23" s="169"/>
      <c r="I23" s="168">
        <v>1</v>
      </c>
      <c r="J23" s="169"/>
      <c r="K23" s="168">
        <f>SUM(K6:K22)</f>
        <v>4.5</v>
      </c>
      <c r="L23" s="169"/>
      <c r="M23" s="168">
        <v>1</v>
      </c>
      <c r="N23" s="169"/>
      <c r="O23" s="168"/>
      <c r="P23" s="169"/>
      <c r="Q23" s="164"/>
      <c r="R23" s="165"/>
      <c r="S23" s="25">
        <f t="shared" si="1"/>
        <v>8.5</v>
      </c>
      <c r="T23" s="25">
        <f t="shared" si="0"/>
        <v>8.5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8"/>
      <c r="F24" s="169"/>
      <c r="G24" s="168"/>
      <c r="H24" s="169"/>
      <c r="I24" s="168"/>
      <c r="J24" s="169"/>
      <c r="K24" s="168"/>
      <c r="L24" s="169"/>
      <c r="M24" s="168"/>
      <c r="N24" s="169"/>
      <c r="O24" s="164"/>
      <c r="P24" s="165"/>
      <c r="Q24" s="164"/>
      <c r="R24" s="16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8"/>
      <c r="F25" s="169"/>
      <c r="G25" s="168"/>
      <c r="H25" s="169"/>
      <c r="I25" s="168"/>
      <c r="J25" s="169"/>
      <c r="K25" s="168"/>
      <c r="L25" s="169"/>
      <c r="M25" s="168"/>
      <c r="N25" s="169"/>
      <c r="O25" s="164"/>
      <c r="P25" s="165"/>
      <c r="Q25" s="164"/>
      <c r="R25" s="16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0">
        <f>SUM(E4:E25)</f>
        <v>8</v>
      </c>
      <c r="F26" s="171"/>
      <c r="G26" s="170">
        <f>SUM(G4:G25)</f>
        <v>9</v>
      </c>
      <c r="H26" s="171"/>
      <c r="I26" s="170">
        <f>SUM(I4:I25)</f>
        <v>9</v>
      </c>
      <c r="J26" s="171"/>
      <c r="K26" s="170">
        <f>SUM(K4:K25)</f>
        <v>9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25">
        <f>SUM(S2:S25)</f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43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43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19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6519</v>
      </c>
      <c r="B4" s="163" t="s">
        <v>106</v>
      </c>
      <c r="C4" s="155" t="s">
        <v>91</v>
      </c>
      <c r="D4" s="38" t="s">
        <v>69</v>
      </c>
      <c r="E4" s="174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64"/>
      <c r="R4" s="165"/>
      <c r="S4" s="25">
        <f>E4+G4+I4+K4+M4+O4+Q4</f>
        <v>4</v>
      </c>
      <c r="T4" s="25">
        <f t="shared" ref="T4" si="0">SUM(S4-U4-V4)</f>
        <v>4</v>
      </c>
      <c r="U4" s="28"/>
      <c r="V4" s="28"/>
    </row>
    <row r="5" spans="1:22" x14ac:dyDescent="0.25">
      <c r="A5" s="155">
        <v>6405</v>
      </c>
      <c r="B5" s="163" t="s">
        <v>108</v>
      </c>
      <c r="C5" s="155">
        <v>20</v>
      </c>
      <c r="D5" s="38" t="s">
        <v>77</v>
      </c>
      <c r="E5" s="174">
        <v>4</v>
      </c>
      <c r="F5" s="174"/>
      <c r="G5" s="174">
        <v>9</v>
      </c>
      <c r="H5" s="174"/>
      <c r="I5" s="174"/>
      <c r="J5" s="174"/>
      <c r="K5" s="174">
        <v>3</v>
      </c>
      <c r="L5" s="174"/>
      <c r="M5" s="174">
        <v>1.5</v>
      </c>
      <c r="N5" s="174"/>
      <c r="O5" s="174"/>
      <c r="P5" s="174"/>
      <c r="Q5" s="164"/>
      <c r="R5" s="165"/>
      <c r="S5" s="25">
        <f t="shared" ref="S5:S21" si="1">E5+G5+I5+K5+M5+O5+Q5</f>
        <v>17.5</v>
      </c>
      <c r="T5" s="25">
        <f t="shared" ref="T5:T19" si="2">SUM(S5-U5-V5)</f>
        <v>17.5</v>
      </c>
      <c r="U5" s="28"/>
      <c r="V5" s="28"/>
    </row>
    <row r="6" spans="1:22" x14ac:dyDescent="0.25">
      <c r="A6" s="155">
        <v>6519</v>
      </c>
      <c r="B6" s="163" t="s">
        <v>106</v>
      </c>
      <c r="C6" s="155" t="s">
        <v>78</v>
      </c>
      <c r="D6" s="38" t="s">
        <v>69</v>
      </c>
      <c r="E6" s="174"/>
      <c r="F6" s="174"/>
      <c r="G6" s="174"/>
      <c r="H6" s="174"/>
      <c r="I6" s="174">
        <v>7.25</v>
      </c>
      <c r="J6" s="174"/>
      <c r="K6" s="174"/>
      <c r="L6" s="174"/>
      <c r="M6" s="174"/>
      <c r="N6" s="174"/>
      <c r="O6" s="174"/>
      <c r="P6" s="174"/>
      <c r="Q6" s="164"/>
      <c r="R6" s="165"/>
      <c r="S6" s="25">
        <f t="shared" si="1"/>
        <v>7.25</v>
      </c>
      <c r="T6" s="25">
        <f t="shared" si="2"/>
        <v>7.25</v>
      </c>
      <c r="U6" s="28"/>
      <c r="V6" s="28"/>
    </row>
    <row r="7" spans="1:22" x14ac:dyDescent="0.25">
      <c r="A7" s="157">
        <v>6519</v>
      </c>
      <c r="B7" s="163" t="s">
        <v>106</v>
      </c>
      <c r="C7" s="157" t="s">
        <v>76</v>
      </c>
      <c r="D7" s="38" t="s">
        <v>69</v>
      </c>
      <c r="E7" s="174"/>
      <c r="F7" s="174"/>
      <c r="G7" s="168"/>
      <c r="H7" s="169"/>
      <c r="I7" s="176">
        <v>1.75</v>
      </c>
      <c r="J7" s="169"/>
      <c r="K7" s="174">
        <v>3</v>
      </c>
      <c r="L7" s="174"/>
      <c r="M7" s="174">
        <v>5.5</v>
      </c>
      <c r="N7" s="174"/>
      <c r="O7" s="174"/>
      <c r="P7" s="174"/>
      <c r="Q7" s="164"/>
      <c r="R7" s="165"/>
      <c r="S7" s="25">
        <f t="shared" si="1"/>
        <v>10.25</v>
      </c>
      <c r="T7" s="25">
        <f t="shared" si="2"/>
        <v>10.25</v>
      </c>
      <c r="U7" s="28"/>
      <c r="V7" s="28"/>
    </row>
    <row r="8" spans="1:22" x14ac:dyDescent="0.25">
      <c r="A8" s="152"/>
      <c r="B8" s="48"/>
      <c r="C8" s="152"/>
      <c r="D8" s="38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64"/>
      <c r="R8" s="165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52"/>
      <c r="B9" s="48"/>
      <c r="C9" s="152"/>
      <c r="D9" s="38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64"/>
      <c r="R9" s="165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52"/>
      <c r="B10" s="48"/>
      <c r="C10" s="152"/>
      <c r="D10" s="38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64"/>
      <c r="R10" s="165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52"/>
      <c r="B11" s="48"/>
      <c r="C11" s="152"/>
      <c r="D11" s="38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64"/>
      <c r="R11" s="165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53"/>
      <c r="B12" s="48"/>
      <c r="C12" s="153"/>
      <c r="D12" s="38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64"/>
      <c r="R12" s="165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53"/>
      <c r="B13" s="48"/>
      <c r="C13" s="153"/>
      <c r="D13" s="38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64"/>
      <c r="R13" s="165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64"/>
      <c r="R14" s="165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64"/>
      <c r="R15" s="165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0"/>
      <c r="B16" s="46"/>
      <c r="C16" s="46"/>
      <c r="D16" s="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64"/>
      <c r="R16" s="165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1"/>
      <c r="B17" s="91"/>
      <c r="C17" s="91"/>
      <c r="D17" s="27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64"/>
      <c r="R17" s="165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64"/>
      <c r="R18" s="165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49">
        <v>3600</v>
      </c>
      <c r="B19" s="149" t="s">
        <v>105</v>
      </c>
      <c r="C19" s="149"/>
      <c r="D19" s="27" t="s">
        <v>82</v>
      </c>
      <c r="E19" s="168"/>
      <c r="F19" s="169"/>
      <c r="G19" s="168"/>
      <c r="H19" s="169"/>
      <c r="I19" s="168"/>
      <c r="J19" s="169"/>
      <c r="K19" s="174"/>
      <c r="L19" s="174"/>
      <c r="M19" s="174">
        <v>1</v>
      </c>
      <c r="N19" s="174"/>
      <c r="O19" s="174"/>
      <c r="P19" s="174"/>
      <c r="Q19" s="164"/>
      <c r="R19" s="165"/>
      <c r="S19" s="25">
        <f t="shared" si="1"/>
        <v>1</v>
      </c>
      <c r="T19" s="25">
        <f t="shared" si="2"/>
        <v>1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64"/>
      <c r="R20" s="16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64"/>
      <c r="R21" s="16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0">
        <f>SUM(E4:E21)</f>
        <v>8</v>
      </c>
      <c r="F22" s="171"/>
      <c r="G22" s="170">
        <f>SUM(G4:G21)</f>
        <v>9</v>
      </c>
      <c r="H22" s="171"/>
      <c r="I22" s="170">
        <f>SUM(I4:I21)</f>
        <v>9</v>
      </c>
      <c r="J22" s="171"/>
      <c r="K22" s="170">
        <f>SUM(K4:K21)</f>
        <v>6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9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49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-2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36">
        <v>6519</v>
      </c>
      <c r="B4" s="163" t="s">
        <v>106</v>
      </c>
      <c r="C4" s="136">
        <v>98</v>
      </c>
      <c r="D4" s="38" t="s">
        <v>61</v>
      </c>
      <c r="E4" s="174">
        <v>5</v>
      </c>
      <c r="F4" s="174"/>
      <c r="G4" s="174">
        <v>3.5</v>
      </c>
      <c r="H4" s="174"/>
      <c r="I4" s="174"/>
      <c r="J4" s="174"/>
      <c r="K4" s="174"/>
      <c r="L4" s="174"/>
      <c r="M4" s="174"/>
      <c r="N4" s="174"/>
      <c r="O4" s="168"/>
      <c r="P4" s="169"/>
      <c r="Q4" s="164"/>
      <c r="R4" s="165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134">
        <v>6519</v>
      </c>
      <c r="B5" s="163" t="s">
        <v>106</v>
      </c>
      <c r="C5" s="134">
        <v>96</v>
      </c>
      <c r="D5" s="38" t="s">
        <v>61</v>
      </c>
      <c r="E5" s="174">
        <v>3</v>
      </c>
      <c r="F5" s="174"/>
      <c r="G5" s="174">
        <v>3</v>
      </c>
      <c r="H5" s="174"/>
      <c r="I5" s="174"/>
      <c r="J5" s="174"/>
      <c r="K5" s="174"/>
      <c r="L5" s="174"/>
      <c r="M5" s="176"/>
      <c r="N5" s="169"/>
      <c r="O5" s="168"/>
      <c r="P5" s="169"/>
      <c r="Q5" s="164"/>
      <c r="R5" s="165"/>
      <c r="S5" s="25">
        <f t="shared" ref="S5" si="1">E5+G5+I5+K5+M5+O5+Q5</f>
        <v>6</v>
      </c>
      <c r="T5" s="25">
        <f t="shared" si="0"/>
        <v>6</v>
      </c>
      <c r="U5" s="28"/>
      <c r="V5" s="28"/>
    </row>
    <row r="6" spans="1:22" x14ac:dyDescent="0.25">
      <c r="A6" s="156">
        <v>6519</v>
      </c>
      <c r="B6" s="163" t="s">
        <v>106</v>
      </c>
      <c r="C6" s="156">
        <v>90</v>
      </c>
      <c r="D6" s="38" t="s">
        <v>61</v>
      </c>
      <c r="E6" s="174"/>
      <c r="F6" s="174"/>
      <c r="G6" s="174">
        <v>2.5</v>
      </c>
      <c r="H6" s="174"/>
      <c r="I6" s="176">
        <v>9</v>
      </c>
      <c r="J6" s="169"/>
      <c r="K6" s="176">
        <v>3</v>
      </c>
      <c r="L6" s="169"/>
      <c r="M6" s="176"/>
      <c r="N6" s="169"/>
      <c r="O6" s="168"/>
      <c r="P6" s="169"/>
      <c r="Q6" s="164"/>
      <c r="R6" s="165"/>
      <c r="S6" s="25">
        <f t="shared" ref="S6" si="2">E6+G6+I6+K6+M6+O6+Q6</f>
        <v>14.5</v>
      </c>
      <c r="T6" s="25">
        <f t="shared" ref="T6" si="3">SUM(S6-U6-V6)</f>
        <v>14.5</v>
      </c>
      <c r="U6" s="28"/>
      <c r="V6" s="28"/>
    </row>
    <row r="7" spans="1:22" x14ac:dyDescent="0.25">
      <c r="A7" s="158">
        <v>6519</v>
      </c>
      <c r="B7" s="163" t="s">
        <v>106</v>
      </c>
      <c r="C7" s="158">
        <v>90</v>
      </c>
      <c r="D7" s="38" t="s">
        <v>61</v>
      </c>
      <c r="E7" s="174"/>
      <c r="F7" s="174"/>
      <c r="G7" s="174"/>
      <c r="H7" s="174"/>
      <c r="I7" s="176"/>
      <c r="J7" s="169"/>
      <c r="K7" s="176">
        <v>3</v>
      </c>
      <c r="L7" s="169"/>
      <c r="M7" s="176">
        <v>8</v>
      </c>
      <c r="N7" s="169"/>
      <c r="O7" s="168"/>
      <c r="P7" s="169"/>
      <c r="Q7" s="164"/>
      <c r="R7" s="165"/>
      <c r="S7" s="25">
        <f t="shared" ref="S7:S20" si="4">E7+G7+I7+K7+M7+O7+Q7</f>
        <v>11</v>
      </c>
      <c r="T7" s="25">
        <f t="shared" si="0"/>
        <v>11</v>
      </c>
      <c r="U7" s="28"/>
      <c r="V7" s="28"/>
    </row>
    <row r="8" spans="1:22" x14ac:dyDescent="0.25">
      <c r="A8" s="123"/>
      <c r="B8" s="48"/>
      <c r="C8" s="46"/>
      <c r="D8" s="38"/>
      <c r="E8" s="174"/>
      <c r="F8" s="174"/>
      <c r="G8" s="174"/>
      <c r="H8" s="174"/>
      <c r="I8" s="176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3"/>
      <c r="B9" s="48"/>
      <c r="C9" s="46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3"/>
      <c r="B10" s="46"/>
      <c r="C10" s="46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174"/>
      <c r="F11" s="174"/>
      <c r="G11" s="174"/>
      <c r="H11" s="174"/>
      <c r="I11" s="176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74"/>
      <c r="F12" s="174"/>
      <c r="G12" s="174"/>
      <c r="H12" s="174"/>
      <c r="I12" s="176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68"/>
      <c r="F13" s="169"/>
      <c r="G13" s="168"/>
      <c r="H13" s="169"/>
      <c r="I13" s="176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74"/>
      <c r="F14" s="174"/>
      <c r="G14" s="174"/>
      <c r="H14" s="174"/>
      <c r="I14" s="176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74"/>
      <c r="F15" s="174"/>
      <c r="G15" s="174"/>
      <c r="H15" s="174"/>
      <c r="I15" s="176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5"/>
      <c r="B17" s="105"/>
      <c r="C17" s="105"/>
      <c r="D17" s="27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4"/>
      <c r="P18" s="165"/>
      <c r="Q18" s="164"/>
      <c r="R18" s="16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4"/>
      <c r="P19" s="165"/>
      <c r="Q19" s="164"/>
      <c r="R19" s="16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6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6538</v>
      </c>
      <c r="B4" s="163" t="s">
        <v>103</v>
      </c>
      <c r="C4" s="155">
        <v>6</v>
      </c>
      <c r="D4" s="38" t="s">
        <v>64</v>
      </c>
      <c r="E4" s="174">
        <v>7</v>
      </c>
      <c r="F4" s="174"/>
      <c r="G4" s="174">
        <v>7.75</v>
      </c>
      <c r="H4" s="174"/>
      <c r="I4" s="174">
        <v>8</v>
      </c>
      <c r="J4" s="174"/>
      <c r="K4" s="174">
        <v>5</v>
      </c>
      <c r="L4" s="174"/>
      <c r="M4" s="174">
        <v>7</v>
      </c>
      <c r="N4" s="174"/>
      <c r="O4" s="168"/>
      <c r="P4" s="169"/>
      <c r="Q4" s="164"/>
      <c r="R4" s="165"/>
      <c r="S4" s="25">
        <f t="shared" ref="S4" si="0">E4+G4+I4+K4+M4+O4+Q4</f>
        <v>34.75</v>
      </c>
      <c r="T4" s="25">
        <f t="shared" ref="T4" si="1">SUM(S4-U4-V4)</f>
        <v>34.75</v>
      </c>
      <c r="U4" s="28"/>
      <c r="V4" s="28"/>
    </row>
    <row r="5" spans="1:22" ht="15.75" customHeight="1" x14ac:dyDescent="0.25">
      <c r="A5" s="132">
        <v>6418</v>
      </c>
      <c r="B5" s="163" t="s">
        <v>109</v>
      </c>
      <c r="C5" s="132">
        <v>25</v>
      </c>
      <c r="D5" s="38" t="s">
        <v>86</v>
      </c>
      <c r="E5" s="174"/>
      <c r="F5" s="174"/>
      <c r="G5" s="174">
        <v>0.25</v>
      </c>
      <c r="H5" s="174"/>
      <c r="I5" s="168"/>
      <c r="J5" s="169"/>
      <c r="K5" s="168"/>
      <c r="L5" s="169"/>
      <c r="M5" s="168"/>
      <c r="N5" s="169"/>
      <c r="O5" s="168"/>
      <c r="P5" s="169"/>
      <c r="Q5" s="164"/>
      <c r="R5" s="165"/>
      <c r="S5" s="25">
        <f t="shared" ref="S5" si="2">E5+G5+I5+K5+M5+O5+Q5</f>
        <v>0.25</v>
      </c>
      <c r="T5" s="25">
        <f t="shared" ref="T5" si="3">SUM(S5-U5-V5)</f>
        <v>0.25</v>
      </c>
      <c r="U5" s="28"/>
      <c r="V5" s="28"/>
    </row>
    <row r="6" spans="1:22" x14ac:dyDescent="0.25">
      <c r="A6" s="145"/>
      <c r="B6" s="48"/>
      <c r="C6" s="145"/>
      <c r="D6" s="38"/>
      <c r="E6" s="174"/>
      <c r="F6" s="174"/>
      <c r="G6" s="174"/>
      <c r="H6" s="174"/>
      <c r="I6" s="168"/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ref="S6:S24" si="4">E6+G6+I6+K6+M6+O6+Q6</f>
        <v>0</v>
      </c>
      <c r="T6" s="25">
        <f t="shared" ref="T6:T21" si="5">SUM(S6-U6-V6)</f>
        <v>0</v>
      </c>
      <c r="U6" s="28"/>
      <c r="V6" s="28"/>
    </row>
    <row r="7" spans="1:22" x14ac:dyDescent="0.25">
      <c r="A7" s="150"/>
      <c r="B7" s="48"/>
      <c r="C7" s="139"/>
      <c r="D7" s="38"/>
      <c r="E7" s="174"/>
      <c r="F7" s="174"/>
      <c r="G7" s="174"/>
      <c r="H7" s="174"/>
      <c r="I7" s="168"/>
      <c r="J7" s="169"/>
      <c r="K7" s="168"/>
      <c r="L7" s="169"/>
      <c r="M7" s="168"/>
      <c r="N7" s="169"/>
      <c r="O7" s="168"/>
      <c r="P7" s="169"/>
      <c r="Q7" s="164"/>
      <c r="R7" s="165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39"/>
      <c r="B8" s="48"/>
      <c r="C8" s="139"/>
      <c r="D8" s="38"/>
      <c r="E8" s="174"/>
      <c r="F8" s="174"/>
      <c r="G8" s="174"/>
      <c r="H8" s="174"/>
      <c r="I8" s="168"/>
      <c r="J8" s="169"/>
      <c r="K8" s="174"/>
      <c r="L8" s="174"/>
      <c r="M8" s="168"/>
      <c r="N8" s="169"/>
      <c r="O8" s="168"/>
      <c r="P8" s="169"/>
      <c r="Q8" s="164"/>
      <c r="R8" s="165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39"/>
      <c r="B9" s="48"/>
      <c r="C9" s="139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10"/>
      <c r="B10" s="48"/>
      <c r="C10" s="46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1"/>
      <c r="B11" s="48"/>
      <c r="C11" s="111"/>
      <c r="D11" s="38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1"/>
      <c r="B12" s="48"/>
      <c r="C12" s="111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6"/>
      <c r="B13" s="48"/>
      <c r="C13" s="106"/>
      <c r="D13" s="38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9"/>
      <c r="B18" s="46"/>
      <c r="C18" s="46"/>
      <c r="D18" s="27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5"/>
      <c r="B19" s="95"/>
      <c r="C19" s="95"/>
      <c r="D19" s="27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5"/>
      <c r="B20" s="105"/>
      <c r="C20" s="105"/>
      <c r="D20" s="27"/>
      <c r="E20" s="168"/>
      <c r="F20" s="169"/>
      <c r="G20" s="168"/>
      <c r="H20" s="169"/>
      <c r="I20" s="168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8">
        <v>3600</v>
      </c>
      <c r="B21" s="98" t="s">
        <v>105</v>
      </c>
      <c r="C21" s="98"/>
      <c r="D21" s="27" t="s">
        <v>63</v>
      </c>
      <c r="E21" s="168">
        <v>1</v>
      </c>
      <c r="F21" s="169"/>
      <c r="G21" s="168">
        <v>1</v>
      </c>
      <c r="H21" s="169"/>
      <c r="I21" s="168">
        <v>1</v>
      </c>
      <c r="J21" s="169"/>
      <c r="K21" s="168">
        <v>1</v>
      </c>
      <c r="L21" s="169"/>
      <c r="M21" s="168">
        <v>1</v>
      </c>
      <c r="N21" s="169"/>
      <c r="O21" s="168"/>
      <c r="P21" s="169"/>
      <c r="Q21" s="164"/>
      <c r="R21" s="165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4"/>
      <c r="P22" s="165"/>
      <c r="Q22" s="164"/>
      <c r="R22" s="165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68"/>
      <c r="F23" s="169"/>
      <c r="G23" s="168"/>
      <c r="H23" s="169"/>
      <c r="I23" s="168"/>
      <c r="J23" s="169"/>
      <c r="K23" s="168">
        <f>SUM(K6:K22)</f>
        <v>1</v>
      </c>
      <c r="L23" s="169"/>
      <c r="M23" s="168"/>
      <c r="N23" s="169"/>
      <c r="O23" s="164"/>
      <c r="P23" s="165"/>
      <c r="Q23" s="164"/>
      <c r="R23" s="165"/>
      <c r="S23" s="25">
        <f t="shared" si="4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9</v>
      </c>
      <c r="H24" s="171"/>
      <c r="I24" s="170">
        <f>SUM(I4:I23)</f>
        <v>9</v>
      </c>
      <c r="J24" s="171"/>
      <c r="K24" s="170">
        <f>SUM(K4:K23)</f>
        <v>7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4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6"/>
      <c r="J25" s="9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-1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AA41" sqref="AA4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5">
        <v>6538</v>
      </c>
      <c r="B4" s="163" t="s">
        <v>103</v>
      </c>
      <c r="C4" s="155">
        <v>6</v>
      </c>
      <c r="D4" s="38" t="s">
        <v>64</v>
      </c>
      <c r="E4" s="168">
        <v>7</v>
      </c>
      <c r="F4" s="169"/>
      <c r="G4" s="168">
        <v>7.75</v>
      </c>
      <c r="H4" s="169"/>
      <c r="I4" s="168">
        <v>8</v>
      </c>
      <c r="J4" s="169"/>
      <c r="K4" s="168"/>
      <c r="L4" s="169"/>
      <c r="M4" s="168">
        <v>2</v>
      </c>
      <c r="N4" s="169"/>
      <c r="O4" s="174"/>
      <c r="P4" s="174"/>
      <c r="Q4" s="184"/>
      <c r="R4" s="184"/>
      <c r="S4" s="25">
        <f t="shared" ref="S4:S11" si="0">E4+G4+I4+K4+M4+O4+Q4</f>
        <v>24.75</v>
      </c>
      <c r="T4" s="25">
        <f t="shared" ref="T4:T11" si="1">SUM(S4-U4-V4)</f>
        <v>24.75</v>
      </c>
      <c r="U4" s="28"/>
      <c r="V4" s="28"/>
    </row>
    <row r="5" spans="1:22" x14ac:dyDescent="0.25">
      <c r="A5" s="156">
        <v>6418</v>
      </c>
      <c r="B5" s="163" t="s">
        <v>109</v>
      </c>
      <c r="C5" s="156">
        <v>25</v>
      </c>
      <c r="D5" s="38" t="s">
        <v>86</v>
      </c>
      <c r="E5" s="168"/>
      <c r="F5" s="169"/>
      <c r="G5" s="168">
        <v>0.25</v>
      </c>
      <c r="H5" s="169"/>
      <c r="I5" s="168"/>
      <c r="J5" s="169"/>
      <c r="K5" s="168"/>
      <c r="L5" s="169"/>
      <c r="M5" s="174"/>
      <c r="N5" s="174"/>
      <c r="O5" s="174"/>
      <c r="P5" s="174"/>
      <c r="Q5" s="184"/>
      <c r="R5" s="184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45">
        <v>6519</v>
      </c>
      <c r="B6" s="163" t="s">
        <v>106</v>
      </c>
      <c r="C6" s="145">
        <v>12</v>
      </c>
      <c r="D6" s="38" t="s">
        <v>102</v>
      </c>
      <c r="E6" s="168"/>
      <c r="F6" s="169"/>
      <c r="G6" s="174"/>
      <c r="H6" s="174"/>
      <c r="I6" s="174"/>
      <c r="J6" s="174"/>
      <c r="K6" s="174">
        <v>5</v>
      </c>
      <c r="L6" s="174"/>
      <c r="M6" s="174">
        <v>5</v>
      </c>
      <c r="N6" s="174"/>
      <c r="O6" s="174"/>
      <c r="P6" s="174"/>
      <c r="Q6" s="184"/>
      <c r="R6" s="184"/>
      <c r="S6" s="25">
        <f t="shared" si="0"/>
        <v>10</v>
      </c>
      <c r="T6" s="25">
        <f t="shared" si="1"/>
        <v>10</v>
      </c>
      <c r="U6" s="28"/>
      <c r="V6" s="28"/>
    </row>
    <row r="7" spans="1:22" x14ac:dyDescent="0.25">
      <c r="A7" s="145"/>
      <c r="B7" s="48"/>
      <c r="C7" s="145"/>
      <c r="D7" s="38"/>
      <c r="E7" s="168"/>
      <c r="F7" s="169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84"/>
      <c r="R7" s="18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0"/>
      <c r="B8" s="48"/>
      <c r="C8" s="150"/>
      <c r="D8" s="38"/>
      <c r="E8" s="168"/>
      <c r="F8" s="169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84"/>
      <c r="R8" s="18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2"/>
      <c r="B9" s="48"/>
      <c r="C9" s="112"/>
      <c r="D9" s="38"/>
      <c r="E9" s="168"/>
      <c r="F9" s="169"/>
      <c r="G9" s="174"/>
      <c r="H9" s="174"/>
      <c r="I9" s="176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2"/>
      <c r="B10" s="48"/>
      <c r="C10" s="112"/>
      <c r="D10" s="38"/>
      <c r="E10" s="168"/>
      <c r="F10" s="169"/>
      <c r="G10" s="174"/>
      <c r="H10" s="174"/>
      <c r="I10" s="176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2"/>
      <c r="B11" s="48"/>
      <c r="C11" s="102"/>
      <c r="D11" s="38"/>
      <c r="E11" s="174"/>
      <c r="F11" s="174"/>
      <c r="G11" s="174"/>
      <c r="H11" s="174"/>
      <c r="I11" s="176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74"/>
      <c r="F12" s="174"/>
      <c r="G12" s="174"/>
      <c r="H12" s="174"/>
      <c r="I12" s="176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5"/>
      <c r="B13" s="48"/>
      <c r="C13" s="46"/>
      <c r="D13" s="38"/>
      <c r="E13" s="174"/>
      <c r="F13" s="174"/>
      <c r="G13" s="174"/>
      <c r="H13" s="174"/>
      <c r="I13" s="176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4"/>
      <c r="F14" s="174"/>
      <c r="G14" s="174"/>
      <c r="H14" s="174"/>
      <c r="I14" s="176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/>
      <c r="B15" s="48"/>
      <c r="C15" s="105"/>
      <c r="D15" s="38"/>
      <c r="E15" s="174"/>
      <c r="F15" s="174"/>
      <c r="G15" s="174"/>
      <c r="H15" s="174"/>
      <c r="I15" s="176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5"/>
      <c r="B16" s="48"/>
      <c r="C16" s="105"/>
      <c r="D16" s="38"/>
      <c r="E16" s="174"/>
      <c r="F16" s="174"/>
      <c r="G16" s="174"/>
      <c r="H16" s="174"/>
      <c r="I16" s="176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68"/>
      <c r="F17" s="169"/>
      <c r="G17" s="168"/>
      <c r="H17" s="169"/>
      <c r="I17" s="176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0"/>
      <c r="B18" s="46"/>
      <c r="C18" s="46"/>
      <c r="D18" s="27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3"/>
      <c r="B19" s="46"/>
      <c r="C19" s="46"/>
      <c r="D19" s="27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5"/>
      <c r="B20" s="135"/>
      <c r="C20" s="47"/>
      <c r="D20" s="38"/>
      <c r="E20" s="168"/>
      <c r="F20" s="169"/>
      <c r="G20" s="168"/>
      <c r="H20" s="169"/>
      <c r="I20" s="176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05"/>
      <c r="B21" s="105"/>
      <c r="C21" s="105"/>
      <c r="D21" s="27"/>
      <c r="E21" s="168"/>
      <c r="F21" s="169"/>
      <c r="G21" s="168"/>
      <c r="H21" s="169"/>
      <c r="I21" s="168"/>
      <c r="J21" s="169"/>
      <c r="K21" s="168"/>
      <c r="L21" s="169"/>
      <c r="M21" s="168"/>
      <c r="N21" s="169"/>
      <c r="O21" s="168"/>
      <c r="P21" s="169"/>
      <c r="Q21" s="164"/>
      <c r="R21" s="165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0">
        <v>3600</v>
      </c>
      <c r="B22" s="99" t="s">
        <v>105</v>
      </c>
      <c r="C22" s="99"/>
      <c r="D22" s="27" t="s">
        <v>63</v>
      </c>
      <c r="E22" s="168">
        <v>1</v>
      </c>
      <c r="F22" s="169"/>
      <c r="G22" s="168">
        <v>1</v>
      </c>
      <c r="H22" s="169"/>
      <c r="I22" s="168">
        <v>1</v>
      </c>
      <c r="J22" s="169"/>
      <c r="K22" s="168">
        <v>1</v>
      </c>
      <c r="L22" s="169"/>
      <c r="M22" s="168">
        <v>1</v>
      </c>
      <c r="N22" s="169"/>
      <c r="O22" s="168"/>
      <c r="P22" s="169"/>
      <c r="Q22" s="164"/>
      <c r="R22" s="165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68"/>
      <c r="F23" s="169"/>
      <c r="G23" s="168"/>
      <c r="H23" s="169"/>
      <c r="I23" s="168"/>
      <c r="J23" s="169"/>
      <c r="K23" s="168">
        <f>SUM(K6:K22)</f>
        <v>6</v>
      </c>
      <c r="L23" s="169"/>
      <c r="M23" s="168"/>
      <c r="N23" s="169"/>
      <c r="O23" s="164"/>
      <c r="P23" s="165"/>
      <c r="Q23" s="164"/>
      <c r="R23" s="165"/>
      <c r="S23" s="25">
        <f t="shared" si="5"/>
        <v>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68"/>
      <c r="F24" s="169"/>
      <c r="G24" s="168"/>
      <c r="H24" s="169"/>
      <c r="I24" s="168"/>
      <c r="J24" s="169"/>
      <c r="K24" s="168"/>
      <c r="L24" s="169"/>
      <c r="M24" s="168"/>
      <c r="N24" s="169"/>
      <c r="O24" s="164"/>
      <c r="P24" s="165"/>
      <c r="Q24" s="164"/>
      <c r="R24" s="165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0">
        <f>SUM(E4:E24)</f>
        <v>8</v>
      </c>
      <c r="F25" s="171"/>
      <c r="G25" s="170">
        <f>SUM(G4:G24)</f>
        <v>9</v>
      </c>
      <c r="H25" s="171"/>
      <c r="I25" s="170">
        <f>SUM(I4:I24)</f>
        <v>9</v>
      </c>
      <c r="J25" s="171"/>
      <c r="K25" s="170">
        <f>SUM(K4:K24)</f>
        <v>12</v>
      </c>
      <c r="L25" s="171"/>
      <c r="M25" s="170">
        <f>SUM(M4:M24)</f>
        <v>8</v>
      </c>
      <c r="N25" s="171"/>
      <c r="O25" s="170">
        <f>SUM(O4:O24)</f>
        <v>0</v>
      </c>
      <c r="P25" s="171"/>
      <c r="Q25" s="170">
        <f>SUM(Q4:Q24)</f>
        <v>0</v>
      </c>
      <c r="R25" s="171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4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46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10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57">
        <v>6551</v>
      </c>
      <c r="B4" s="163" t="s">
        <v>107</v>
      </c>
      <c r="C4" s="157">
        <v>1</v>
      </c>
      <c r="D4" s="38" t="s">
        <v>89</v>
      </c>
      <c r="E4" s="168"/>
      <c r="F4" s="169"/>
      <c r="G4" s="168"/>
      <c r="H4" s="169"/>
      <c r="I4" s="176">
        <v>0.25</v>
      </c>
      <c r="J4" s="169"/>
      <c r="K4" s="168"/>
      <c r="L4" s="169"/>
      <c r="M4" s="168"/>
      <c r="N4" s="169"/>
      <c r="O4" s="168"/>
      <c r="P4" s="169"/>
      <c r="Q4" s="164"/>
      <c r="R4" s="16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57">
        <v>6551</v>
      </c>
      <c r="B5" s="163" t="s">
        <v>107</v>
      </c>
      <c r="C5" s="157">
        <v>2</v>
      </c>
      <c r="D5" s="38" t="s">
        <v>89</v>
      </c>
      <c r="E5" s="168"/>
      <c r="F5" s="169"/>
      <c r="G5" s="168"/>
      <c r="H5" s="169"/>
      <c r="I5" s="176">
        <v>0.25</v>
      </c>
      <c r="J5" s="169"/>
      <c r="K5" s="168"/>
      <c r="L5" s="169"/>
      <c r="M5" s="168"/>
      <c r="N5" s="169"/>
      <c r="O5" s="168"/>
      <c r="P5" s="169"/>
      <c r="Q5" s="164"/>
      <c r="R5" s="165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57">
        <v>6551</v>
      </c>
      <c r="B6" s="163" t="s">
        <v>107</v>
      </c>
      <c r="C6" s="157">
        <v>3</v>
      </c>
      <c r="D6" s="38" t="s">
        <v>89</v>
      </c>
      <c r="E6" s="168"/>
      <c r="F6" s="169"/>
      <c r="G6" s="168"/>
      <c r="H6" s="169"/>
      <c r="I6" s="168">
        <v>0.25</v>
      </c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58">
        <v>6607</v>
      </c>
      <c r="B7" s="163" t="s">
        <v>104</v>
      </c>
      <c r="C7" s="160" t="s">
        <v>99</v>
      </c>
      <c r="D7" s="38" t="s">
        <v>100</v>
      </c>
      <c r="E7" s="168"/>
      <c r="F7" s="169"/>
      <c r="G7" s="168"/>
      <c r="H7" s="169"/>
      <c r="I7" s="168"/>
      <c r="J7" s="169"/>
      <c r="K7" s="168">
        <v>0.5</v>
      </c>
      <c r="L7" s="169"/>
      <c r="M7" s="168"/>
      <c r="N7" s="169"/>
      <c r="O7" s="168"/>
      <c r="P7" s="169"/>
      <c r="Q7" s="164"/>
      <c r="R7" s="165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58">
        <v>6607</v>
      </c>
      <c r="B8" s="163" t="s">
        <v>104</v>
      </c>
      <c r="C8" s="158">
        <v>5</v>
      </c>
      <c r="D8" s="38" t="s">
        <v>98</v>
      </c>
      <c r="E8" s="168"/>
      <c r="F8" s="169"/>
      <c r="G8" s="168"/>
      <c r="H8" s="169"/>
      <c r="I8" s="168"/>
      <c r="J8" s="169"/>
      <c r="K8" s="168">
        <v>0.5</v>
      </c>
      <c r="L8" s="169"/>
      <c r="M8" s="168"/>
      <c r="N8" s="169"/>
      <c r="O8" s="168"/>
      <c r="P8" s="169"/>
      <c r="Q8" s="164"/>
      <c r="R8" s="165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53"/>
      <c r="B9" s="48"/>
      <c r="C9" s="153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53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92"/>
      <c r="C14" s="92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38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2"/>
      <c r="B16" s="142"/>
      <c r="C16" s="142"/>
      <c r="D16" s="38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7">
        <v>3600</v>
      </c>
      <c r="B17" s="147" t="s">
        <v>105</v>
      </c>
      <c r="C17" s="147"/>
      <c r="D17" s="27" t="s">
        <v>82</v>
      </c>
      <c r="E17" s="168"/>
      <c r="F17" s="169"/>
      <c r="G17" s="168"/>
      <c r="H17" s="169"/>
      <c r="I17" s="168"/>
      <c r="J17" s="169"/>
      <c r="K17" s="168"/>
      <c r="L17" s="169"/>
      <c r="M17" s="168">
        <v>1.5</v>
      </c>
      <c r="N17" s="169"/>
      <c r="O17" s="168"/>
      <c r="P17" s="169"/>
      <c r="Q17" s="164"/>
      <c r="R17" s="165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42">
        <v>3600</v>
      </c>
      <c r="B18" s="142" t="s">
        <v>105</v>
      </c>
      <c r="C18" s="142"/>
      <c r="D18" s="23" t="s">
        <v>72</v>
      </c>
      <c r="E18" s="168">
        <v>0.5</v>
      </c>
      <c r="F18" s="169"/>
      <c r="G18" s="168"/>
      <c r="H18" s="169"/>
      <c r="I18" s="168"/>
      <c r="J18" s="169"/>
      <c r="K18" s="168">
        <v>0.25</v>
      </c>
      <c r="L18" s="169"/>
      <c r="M18" s="168">
        <v>0.25</v>
      </c>
      <c r="N18" s="169"/>
      <c r="O18" s="168"/>
      <c r="P18" s="169"/>
      <c r="Q18" s="164"/>
      <c r="R18" s="165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42">
        <v>3600</v>
      </c>
      <c r="B19" s="142" t="s">
        <v>105</v>
      </c>
      <c r="C19" s="142"/>
      <c r="D19" s="23" t="s">
        <v>73</v>
      </c>
      <c r="E19" s="168">
        <v>1.5</v>
      </c>
      <c r="F19" s="169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43">
        <v>3600</v>
      </c>
      <c r="B20" s="143" t="s">
        <v>105</v>
      </c>
      <c r="C20" s="143"/>
      <c r="D20" s="27" t="s">
        <v>74</v>
      </c>
      <c r="E20" s="168">
        <v>6.25</v>
      </c>
      <c r="F20" s="169"/>
      <c r="G20" s="168">
        <v>9.25</v>
      </c>
      <c r="H20" s="169"/>
      <c r="I20" s="168">
        <v>8.5</v>
      </c>
      <c r="J20" s="169"/>
      <c r="K20" s="168">
        <v>4.5</v>
      </c>
      <c r="L20" s="169"/>
      <c r="M20" s="168">
        <v>3.5</v>
      </c>
      <c r="N20" s="169"/>
      <c r="O20" s="168"/>
      <c r="P20" s="169"/>
      <c r="Q20" s="164"/>
      <c r="R20" s="165"/>
      <c r="S20" s="25">
        <f t="shared" si="0"/>
        <v>32</v>
      </c>
      <c r="T20" s="25">
        <f t="shared" si="1"/>
        <v>29.5</v>
      </c>
      <c r="U20" s="28">
        <v>2.5</v>
      </c>
      <c r="V20" s="28"/>
    </row>
    <row r="21" spans="1:22" x14ac:dyDescent="0.25">
      <c r="A21" s="143">
        <v>3600</v>
      </c>
      <c r="B21" s="143" t="s">
        <v>105</v>
      </c>
      <c r="C21" s="143"/>
      <c r="D21" s="27" t="s">
        <v>75</v>
      </c>
      <c r="E21" s="168">
        <v>0.25</v>
      </c>
      <c r="F21" s="169"/>
      <c r="G21" s="168">
        <v>0.25</v>
      </c>
      <c r="H21" s="169"/>
      <c r="I21" s="168">
        <v>0.25</v>
      </c>
      <c r="J21" s="169"/>
      <c r="K21" s="168">
        <v>0.25</v>
      </c>
      <c r="L21" s="169"/>
      <c r="M21" s="168">
        <v>0.25</v>
      </c>
      <c r="N21" s="169"/>
      <c r="O21" s="168"/>
      <c r="P21" s="169"/>
      <c r="Q21" s="164"/>
      <c r="R21" s="16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4"/>
      <c r="P22" s="165"/>
      <c r="Q22" s="164"/>
      <c r="R22" s="16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68"/>
      <c r="F23" s="169"/>
      <c r="G23" s="168"/>
      <c r="H23" s="169"/>
      <c r="I23" s="168"/>
      <c r="J23" s="169"/>
      <c r="K23" s="168">
        <f>SUM(K6:K22)</f>
        <v>6</v>
      </c>
      <c r="L23" s="169"/>
      <c r="M23" s="168"/>
      <c r="N23" s="169"/>
      <c r="O23" s="164"/>
      <c r="P23" s="165"/>
      <c r="Q23" s="164"/>
      <c r="R23" s="165"/>
      <c r="S23" s="25">
        <f t="shared" si="2"/>
        <v>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8.5</v>
      </c>
      <c r="F24" s="171"/>
      <c r="G24" s="170">
        <f>SUM(G4:G23)</f>
        <v>9.5</v>
      </c>
      <c r="H24" s="171"/>
      <c r="I24" s="170">
        <f>SUM(I4:I23)</f>
        <v>9.5</v>
      </c>
      <c r="J24" s="171"/>
      <c r="K24" s="170">
        <f>SUM(K4:K23)</f>
        <v>12</v>
      </c>
      <c r="L24" s="171"/>
      <c r="M24" s="170">
        <f>SUM(M4:M23)</f>
        <v>5.5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>SUM(S4:S23)</f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36.5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1.5</v>
      </c>
      <c r="I26" s="32"/>
      <c r="J26" s="32">
        <f>SUM(I24)-J25</f>
        <v>1.5</v>
      </c>
      <c r="K26" s="32"/>
      <c r="L26" s="32">
        <f>SUM(K24)-L25</f>
        <v>4</v>
      </c>
      <c r="M26" s="32"/>
      <c r="N26" s="32">
        <f>SUM(M24)-N25</f>
        <v>-2.5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36.5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37.25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6</v>
      </c>
    </row>
    <row r="34" spans="1:7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19.06.2016</v>
      </c>
      <c r="B2" s="59"/>
      <c r="C2" s="59"/>
      <c r="D2" s="5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30"/>
      <c r="F3" s="130"/>
      <c r="G3" s="64">
        <v>7</v>
      </c>
      <c r="H3" s="64">
        <v>16.3</v>
      </c>
      <c r="I3" s="64"/>
      <c r="J3" s="64"/>
      <c r="K3" s="64">
        <v>7</v>
      </c>
      <c r="L3" s="64">
        <v>13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6">
        <v>6538</v>
      </c>
      <c r="B4" s="163" t="s">
        <v>103</v>
      </c>
      <c r="C4" s="136">
        <v>6</v>
      </c>
      <c r="D4" s="38" t="s">
        <v>64</v>
      </c>
      <c r="E4" s="173"/>
      <c r="F4" s="173"/>
      <c r="G4" s="174">
        <v>9</v>
      </c>
      <c r="H4" s="174"/>
      <c r="I4" s="174"/>
      <c r="J4" s="174"/>
      <c r="K4" s="174">
        <v>5</v>
      </c>
      <c r="L4" s="174"/>
      <c r="M4" s="174">
        <v>7</v>
      </c>
      <c r="N4" s="174"/>
      <c r="O4" s="168"/>
      <c r="P4" s="169"/>
      <c r="Q4" s="164"/>
      <c r="R4" s="165"/>
      <c r="S4" s="25">
        <f>E4+G4+I4+K4+M4+O4+Q4</f>
        <v>21</v>
      </c>
      <c r="T4" s="25">
        <f t="shared" ref="T4:T21" si="0">SUM(S4-U4-V4)</f>
        <v>21</v>
      </c>
      <c r="U4" s="28"/>
      <c r="V4" s="28"/>
    </row>
    <row r="5" spans="1:22" x14ac:dyDescent="0.25">
      <c r="A5" s="129">
        <v>6607</v>
      </c>
      <c r="B5" s="163" t="s">
        <v>104</v>
      </c>
      <c r="C5" s="129">
        <v>5</v>
      </c>
      <c r="D5" s="38" t="s">
        <v>98</v>
      </c>
      <c r="E5" s="166"/>
      <c r="F5" s="167"/>
      <c r="G5" s="168"/>
      <c r="H5" s="169"/>
      <c r="I5" s="168"/>
      <c r="J5" s="169"/>
      <c r="K5" s="168">
        <v>1</v>
      </c>
      <c r="L5" s="169"/>
      <c r="M5" s="168"/>
      <c r="N5" s="169"/>
      <c r="O5" s="168"/>
      <c r="P5" s="169"/>
      <c r="Q5" s="164"/>
      <c r="R5" s="165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129"/>
      <c r="B6" s="48"/>
      <c r="C6" s="129"/>
      <c r="D6" s="38"/>
      <c r="E6" s="166"/>
      <c r="F6" s="167"/>
      <c r="G6" s="168"/>
      <c r="H6" s="169"/>
      <c r="I6" s="168"/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2"/>
      <c r="B7" s="48"/>
      <c r="C7" s="112"/>
      <c r="D7" s="38"/>
      <c r="E7" s="166"/>
      <c r="F7" s="167"/>
      <c r="G7" s="168"/>
      <c r="H7" s="169"/>
      <c r="I7" s="168"/>
      <c r="J7" s="169"/>
      <c r="K7" s="168"/>
      <c r="L7" s="169"/>
      <c r="M7" s="168"/>
      <c r="N7" s="169"/>
      <c r="O7" s="168"/>
      <c r="P7" s="169"/>
      <c r="Q7" s="164"/>
      <c r="R7" s="16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2"/>
      <c r="B8" s="48"/>
      <c r="C8" s="112"/>
      <c r="D8" s="38"/>
      <c r="E8" s="166"/>
      <c r="F8" s="167"/>
      <c r="G8" s="168"/>
      <c r="H8" s="169"/>
      <c r="I8" s="168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112"/>
      <c r="D9" s="38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9"/>
      <c r="B10" s="48"/>
      <c r="C10" s="99"/>
      <c r="D10" s="38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166"/>
      <c r="F11" s="167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101"/>
      <c r="D12" s="38"/>
      <c r="E12" s="166"/>
      <c r="F12" s="167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2"/>
      <c r="B13" s="102"/>
      <c r="C13" s="47"/>
      <c r="D13" s="38"/>
      <c r="E13" s="166"/>
      <c r="F13" s="167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2"/>
      <c r="B14" s="102"/>
      <c r="C14" s="47"/>
      <c r="D14" s="38"/>
      <c r="E14" s="166"/>
      <c r="F14" s="167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4"/>
      <c r="B15" s="104"/>
      <c r="C15" s="47"/>
      <c r="D15" s="38"/>
      <c r="E15" s="166"/>
      <c r="F15" s="167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5"/>
      <c r="B16" s="105"/>
      <c r="C16" s="47"/>
      <c r="D16" s="38"/>
      <c r="E16" s="166"/>
      <c r="F16" s="167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5"/>
      <c r="B17" s="105" t="s">
        <v>105</v>
      </c>
      <c r="C17" s="47"/>
      <c r="D17" s="38" t="s">
        <v>62</v>
      </c>
      <c r="E17" s="166"/>
      <c r="F17" s="167"/>
      <c r="G17" s="168"/>
      <c r="H17" s="169"/>
      <c r="I17" s="168">
        <v>8</v>
      </c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05"/>
      <c r="B18" s="105"/>
      <c r="C18" s="47"/>
      <c r="D18" s="38"/>
      <c r="E18" s="166"/>
      <c r="F18" s="167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2"/>
      <c r="B19" s="102"/>
      <c r="C19" s="47"/>
      <c r="D19" s="38"/>
      <c r="E19" s="166"/>
      <c r="F19" s="167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6">
        <v>3600</v>
      </c>
      <c r="B20" s="86" t="s">
        <v>105</v>
      </c>
      <c r="C20" s="86"/>
      <c r="D20" s="27" t="s">
        <v>84</v>
      </c>
      <c r="E20" s="166"/>
      <c r="F20" s="167"/>
      <c r="G20" s="168"/>
      <c r="H20" s="169"/>
      <c r="I20" s="168"/>
      <c r="J20" s="169"/>
      <c r="K20" s="168"/>
      <c r="L20" s="169"/>
      <c r="M20" s="168">
        <v>1</v>
      </c>
      <c r="N20" s="169"/>
      <c r="O20" s="168"/>
      <c r="P20" s="169"/>
      <c r="Q20" s="164"/>
      <c r="R20" s="165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85"/>
      <c r="B21" s="85"/>
      <c r="C21" s="85"/>
      <c r="D21" s="27"/>
      <c r="E21" s="166"/>
      <c r="F21" s="167"/>
      <c r="G21" s="168"/>
      <c r="H21" s="169"/>
      <c r="I21" s="168"/>
      <c r="J21" s="169"/>
      <c r="K21" s="168"/>
      <c r="L21" s="169"/>
      <c r="M21" s="168"/>
      <c r="N21" s="169"/>
      <c r="O21" s="168"/>
      <c r="P21" s="169"/>
      <c r="Q21" s="164"/>
      <c r="R21" s="165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66">
        <v>8</v>
      </c>
      <c r="F22" s="167"/>
      <c r="G22" s="168"/>
      <c r="H22" s="169"/>
      <c r="I22" s="168"/>
      <c r="J22" s="169"/>
      <c r="K22" s="168"/>
      <c r="L22" s="169"/>
      <c r="M22" s="168"/>
      <c r="N22" s="169"/>
      <c r="O22" s="164"/>
      <c r="P22" s="165"/>
      <c r="Q22" s="164"/>
      <c r="R22" s="165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68"/>
      <c r="F23" s="169"/>
      <c r="G23" s="168"/>
      <c r="H23" s="169"/>
      <c r="I23" s="168"/>
      <c r="J23" s="169"/>
      <c r="K23" s="168">
        <f>SUM(K6:K22)</f>
        <v>0</v>
      </c>
      <c r="L23" s="169"/>
      <c r="M23" s="168"/>
      <c r="N23" s="169"/>
      <c r="O23" s="164"/>
      <c r="P23" s="165"/>
      <c r="Q23" s="164"/>
      <c r="R23" s="16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9</v>
      </c>
      <c r="H24" s="171"/>
      <c r="I24" s="170">
        <f>SUM(I4:I23)</f>
        <v>8</v>
      </c>
      <c r="J24" s="171"/>
      <c r="K24" s="170">
        <f>SUM(K4:K23)</f>
        <v>6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31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0</v>
      </c>
      <c r="K26" s="32"/>
      <c r="L26" s="32">
        <f>SUM(K24)-L25</f>
        <v>-2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5" t="s">
        <v>15</v>
      </c>
      <c r="F2" s="175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6">
        <v>6519</v>
      </c>
      <c r="B4" s="163" t="s">
        <v>106</v>
      </c>
      <c r="C4" s="136" t="s">
        <v>71</v>
      </c>
      <c r="D4" s="38" t="s">
        <v>69</v>
      </c>
      <c r="E4" s="174">
        <v>6.25</v>
      </c>
      <c r="F4" s="174"/>
      <c r="G4" s="174">
        <v>9</v>
      </c>
      <c r="H4" s="174"/>
      <c r="I4" s="174">
        <v>7.25</v>
      </c>
      <c r="J4" s="174"/>
      <c r="K4" s="174">
        <v>6</v>
      </c>
      <c r="L4" s="174"/>
      <c r="M4" s="174">
        <v>8</v>
      </c>
      <c r="N4" s="174"/>
      <c r="O4" s="168"/>
      <c r="P4" s="169"/>
      <c r="Q4" s="164"/>
      <c r="R4" s="165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136">
        <v>6551</v>
      </c>
      <c r="B5" s="163" t="s">
        <v>107</v>
      </c>
      <c r="C5" s="136">
        <v>1</v>
      </c>
      <c r="D5" s="38" t="s">
        <v>89</v>
      </c>
      <c r="E5" s="174">
        <v>0.25</v>
      </c>
      <c r="F5" s="174"/>
      <c r="G5" s="174"/>
      <c r="H5" s="174"/>
      <c r="I5" s="174">
        <v>0.25</v>
      </c>
      <c r="J5" s="174"/>
      <c r="K5" s="174"/>
      <c r="L5" s="174"/>
      <c r="M5" s="174"/>
      <c r="N5" s="174"/>
      <c r="O5" s="168"/>
      <c r="P5" s="169"/>
      <c r="Q5" s="164"/>
      <c r="R5" s="165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54">
        <v>6551</v>
      </c>
      <c r="B6" s="163" t="s">
        <v>107</v>
      </c>
      <c r="C6" s="136">
        <v>2</v>
      </c>
      <c r="D6" s="38" t="s">
        <v>89</v>
      </c>
      <c r="E6" s="174">
        <v>0.75</v>
      </c>
      <c r="F6" s="174"/>
      <c r="G6" s="174"/>
      <c r="H6" s="174"/>
      <c r="I6" s="174">
        <v>0.75</v>
      </c>
      <c r="J6" s="174"/>
      <c r="K6" s="174"/>
      <c r="L6" s="174"/>
      <c r="M6" s="174"/>
      <c r="N6" s="174"/>
      <c r="O6" s="168"/>
      <c r="P6" s="169"/>
      <c r="Q6" s="164"/>
      <c r="R6" s="16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54">
        <v>6551</v>
      </c>
      <c r="B7" s="163" t="s">
        <v>107</v>
      </c>
      <c r="C7" s="136">
        <v>3</v>
      </c>
      <c r="D7" s="38" t="s">
        <v>89</v>
      </c>
      <c r="E7" s="174">
        <v>0.75</v>
      </c>
      <c r="F7" s="174"/>
      <c r="G7" s="174"/>
      <c r="H7" s="174"/>
      <c r="I7" s="176">
        <v>0.75</v>
      </c>
      <c r="J7" s="169"/>
      <c r="K7" s="176"/>
      <c r="L7" s="169"/>
      <c r="M7" s="168"/>
      <c r="N7" s="169"/>
      <c r="O7" s="168"/>
      <c r="P7" s="169"/>
      <c r="Q7" s="164"/>
      <c r="R7" s="16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22"/>
      <c r="B8" s="48"/>
      <c r="C8" s="122"/>
      <c r="D8" s="38"/>
      <c r="E8" s="174"/>
      <c r="F8" s="174"/>
      <c r="G8" s="174"/>
      <c r="H8" s="174"/>
      <c r="I8" s="176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3"/>
      <c r="B9" s="48"/>
      <c r="C9" s="124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3"/>
      <c r="B10" s="48"/>
      <c r="C10" s="124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4"/>
      <c r="B11" s="48"/>
      <c r="C11" s="134"/>
      <c r="D11" s="38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5"/>
      <c r="B12" s="48"/>
      <c r="C12" s="46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5"/>
      <c r="B13" s="46"/>
      <c r="C13" s="46"/>
      <c r="D13" s="38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/>
      <c r="B17" s="27"/>
      <c r="C17" s="27"/>
      <c r="D17" s="27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4"/>
      <c r="P18" s="165"/>
      <c r="Q18" s="164"/>
      <c r="R18" s="16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4"/>
      <c r="P19" s="165"/>
      <c r="Q19" s="164"/>
      <c r="R19" s="16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6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44">
        <v>6538</v>
      </c>
      <c r="B4" s="163" t="s">
        <v>103</v>
      </c>
      <c r="C4" s="144">
        <v>6</v>
      </c>
      <c r="D4" s="38" t="s">
        <v>64</v>
      </c>
      <c r="E4" s="174"/>
      <c r="F4" s="174"/>
      <c r="G4" s="174"/>
      <c r="H4" s="174"/>
      <c r="I4" s="174"/>
      <c r="J4" s="174"/>
      <c r="K4" s="174">
        <v>6</v>
      </c>
      <c r="L4" s="174"/>
      <c r="M4" s="174">
        <v>8</v>
      </c>
      <c r="N4" s="174"/>
      <c r="O4" s="168"/>
      <c r="P4" s="169"/>
      <c r="Q4" s="164"/>
      <c r="R4" s="165"/>
      <c r="S4" s="25">
        <f>E4+G4+I4+K4+M4+O4+Q4</f>
        <v>14</v>
      </c>
      <c r="T4" s="25">
        <f t="shared" ref="T4:T23" si="0">SUM(S4-U4-V4)</f>
        <v>14</v>
      </c>
      <c r="U4" s="28"/>
      <c r="V4" s="28"/>
    </row>
    <row r="5" spans="1:22" x14ac:dyDescent="0.25">
      <c r="A5" s="136">
        <v>6519</v>
      </c>
      <c r="B5" s="163" t="s">
        <v>106</v>
      </c>
      <c r="C5" s="136" t="s">
        <v>78</v>
      </c>
      <c r="D5" s="38" t="s">
        <v>69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68"/>
      <c r="P5" s="169"/>
      <c r="Q5" s="164"/>
      <c r="R5" s="165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148">
        <v>6519</v>
      </c>
      <c r="B6" s="163" t="s">
        <v>106</v>
      </c>
      <c r="C6" s="148" t="s">
        <v>80</v>
      </c>
      <c r="D6" s="38" t="s">
        <v>69</v>
      </c>
      <c r="E6" s="168"/>
      <c r="F6" s="169"/>
      <c r="G6" s="168"/>
      <c r="H6" s="169"/>
      <c r="I6" s="168"/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8">
        <v>6519</v>
      </c>
      <c r="B7" s="163" t="s">
        <v>106</v>
      </c>
      <c r="C7" s="148" t="s">
        <v>79</v>
      </c>
      <c r="D7" s="38" t="s">
        <v>69</v>
      </c>
      <c r="E7" s="174"/>
      <c r="F7" s="174"/>
      <c r="G7" s="168"/>
      <c r="H7" s="169"/>
      <c r="I7" s="168"/>
      <c r="J7" s="169"/>
      <c r="K7" s="168"/>
      <c r="L7" s="169"/>
      <c r="M7" s="168"/>
      <c r="N7" s="169"/>
      <c r="O7" s="168"/>
      <c r="P7" s="169"/>
      <c r="Q7" s="164"/>
      <c r="R7" s="16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3">
        <v>6519</v>
      </c>
      <c r="B8" s="163" t="s">
        <v>106</v>
      </c>
      <c r="C8" s="153" t="s">
        <v>76</v>
      </c>
      <c r="D8" s="38" t="s">
        <v>69</v>
      </c>
      <c r="E8" s="168">
        <v>6</v>
      </c>
      <c r="F8" s="169"/>
      <c r="G8" s="168"/>
      <c r="H8" s="169"/>
      <c r="I8" s="168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55">
        <v>6519</v>
      </c>
      <c r="B9" s="163" t="s">
        <v>106</v>
      </c>
      <c r="C9" s="155" t="s">
        <v>90</v>
      </c>
      <c r="D9" s="38" t="s">
        <v>69</v>
      </c>
      <c r="E9" s="168">
        <v>2</v>
      </c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56">
        <v>6519</v>
      </c>
      <c r="B10" s="163" t="s">
        <v>106</v>
      </c>
      <c r="C10" s="47">
        <v>139</v>
      </c>
      <c r="D10" s="38" t="s">
        <v>61</v>
      </c>
      <c r="E10" s="168"/>
      <c r="F10" s="169"/>
      <c r="G10" s="168">
        <v>2</v>
      </c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56">
        <v>6519</v>
      </c>
      <c r="B11" s="163" t="s">
        <v>106</v>
      </c>
      <c r="C11" s="123">
        <v>140</v>
      </c>
      <c r="D11" s="38" t="s">
        <v>61</v>
      </c>
      <c r="E11" s="168"/>
      <c r="F11" s="169"/>
      <c r="G11" s="174">
        <v>2</v>
      </c>
      <c r="H11" s="174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56">
        <v>6519</v>
      </c>
      <c r="B12" s="163" t="s">
        <v>106</v>
      </c>
      <c r="C12" s="107">
        <v>141</v>
      </c>
      <c r="D12" s="38" t="s">
        <v>61</v>
      </c>
      <c r="E12" s="168"/>
      <c r="F12" s="169"/>
      <c r="G12" s="174">
        <v>2</v>
      </c>
      <c r="H12" s="174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56">
        <v>6602</v>
      </c>
      <c r="B13" s="156" t="s">
        <v>110</v>
      </c>
      <c r="C13" s="47">
        <v>1</v>
      </c>
      <c r="D13" s="38" t="s">
        <v>92</v>
      </c>
      <c r="E13" s="168"/>
      <c r="F13" s="169"/>
      <c r="G13" s="168">
        <v>3</v>
      </c>
      <c r="H13" s="169"/>
      <c r="I13" s="168">
        <v>8</v>
      </c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11</v>
      </c>
      <c r="T13" s="25">
        <f>SUM(S13-U13-V13)</f>
        <v>11</v>
      </c>
      <c r="U13" s="28"/>
      <c r="V13" s="28"/>
    </row>
    <row r="14" spans="1:22" x14ac:dyDescent="0.25">
      <c r="A14" s="107"/>
      <c r="B14" s="48"/>
      <c r="C14" s="107"/>
      <c r="D14" s="38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8"/>
      <c r="B15" s="48"/>
      <c r="C15" s="108"/>
      <c r="D15" s="38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168"/>
      <c r="F16" s="169"/>
      <c r="G16" s="174"/>
      <c r="H16" s="174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68"/>
      <c r="F17" s="169"/>
      <c r="G17" s="174"/>
      <c r="H17" s="174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7"/>
      <c r="B18" s="46"/>
      <c r="C18" s="46"/>
      <c r="D18" s="27"/>
      <c r="E18" s="168"/>
      <c r="F18" s="169"/>
      <c r="G18" s="174"/>
      <c r="H18" s="174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68"/>
      <c r="F19" s="169"/>
      <c r="G19" s="174"/>
      <c r="H19" s="174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68"/>
      <c r="F20" s="169"/>
      <c r="G20" s="174"/>
      <c r="H20" s="174"/>
      <c r="I20" s="168"/>
      <c r="J20" s="169"/>
      <c r="K20" s="168"/>
      <c r="L20" s="169"/>
      <c r="M20" s="168"/>
      <c r="N20" s="169"/>
      <c r="O20" s="168"/>
      <c r="P20" s="169"/>
      <c r="Q20" s="164"/>
      <c r="R20" s="16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68"/>
      <c r="F21" s="169"/>
      <c r="G21" s="174"/>
      <c r="H21" s="174"/>
      <c r="I21" s="168"/>
      <c r="J21" s="169"/>
      <c r="K21" s="168"/>
      <c r="L21" s="169"/>
      <c r="M21" s="168"/>
      <c r="N21" s="169"/>
      <c r="O21" s="168"/>
      <c r="P21" s="169"/>
      <c r="Q21" s="164"/>
      <c r="R21" s="16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68"/>
      <c r="F22" s="169"/>
      <c r="G22" s="174"/>
      <c r="H22" s="174"/>
      <c r="I22" s="168"/>
      <c r="J22" s="169"/>
      <c r="K22" s="168"/>
      <c r="L22" s="169"/>
      <c r="M22" s="168"/>
      <c r="N22" s="169"/>
      <c r="O22" s="168"/>
      <c r="P22" s="169"/>
      <c r="Q22" s="164"/>
      <c r="R22" s="16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57">
        <v>3600</v>
      </c>
      <c r="B23" s="157" t="s">
        <v>105</v>
      </c>
      <c r="C23" s="157"/>
      <c r="D23" s="27" t="s">
        <v>96</v>
      </c>
      <c r="E23" s="168"/>
      <c r="F23" s="169"/>
      <c r="G23" s="168"/>
      <c r="H23" s="169"/>
      <c r="I23" s="168">
        <v>1</v>
      </c>
      <c r="J23" s="169"/>
      <c r="K23" s="168">
        <f>SUM(K6:K22)</f>
        <v>0</v>
      </c>
      <c r="L23" s="169"/>
      <c r="M23" s="168"/>
      <c r="N23" s="169"/>
      <c r="O23" s="168"/>
      <c r="P23" s="169"/>
      <c r="Q23" s="164"/>
      <c r="R23" s="165"/>
      <c r="S23" s="25">
        <f t="shared" si="1"/>
        <v>1</v>
      </c>
      <c r="T23" s="25">
        <f t="shared" si="0"/>
        <v>1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8"/>
      <c r="F24" s="169"/>
      <c r="G24" s="168"/>
      <c r="H24" s="169"/>
      <c r="I24" s="168"/>
      <c r="J24" s="169"/>
      <c r="K24" s="168"/>
      <c r="L24" s="169"/>
      <c r="M24" s="168"/>
      <c r="N24" s="169"/>
      <c r="O24" s="164"/>
      <c r="P24" s="165"/>
      <c r="Q24" s="164"/>
      <c r="R24" s="16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8"/>
      <c r="F25" s="169"/>
      <c r="G25" s="168"/>
      <c r="H25" s="169"/>
      <c r="I25" s="168"/>
      <c r="J25" s="169"/>
      <c r="K25" s="168"/>
      <c r="L25" s="169"/>
      <c r="M25" s="168"/>
      <c r="N25" s="169"/>
      <c r="O25" s="164"/>
      <c r="P25" s="165"/>
      <c r="Q25" s="164"/>
      <c r="R25" s="16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0">
        <f>SUM(E4:E25)</f>
        <v>8</v>
      </c>
      <c r="F26" s="171"/>
      <c r="G26" s="170">
        <f>SUM(G4:G25)</f>
        <v>9</v>
      </c>
      <c r="H26" s="171"/>
      <c r="I26" s="170">
        <f>SUM(I4:I25)</f>
        <v>9</v>
      </c>
      <c r="J26" s="171"/>
      <c r="K26" s="170">
        <f>SUM(K4:K25)</f>
        <v>6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-2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36">
        <v>6519</v>
      </c>
      <c r="B4" s="163" t="s">
        <v>106</v>
      </c>
      <c r="C4" s="136" t="s">
        <v>78</v>
      </c>
      <c r="D4" s="38" t="s">
        <v>69</v>
      </c>
      <c r="E4" s="168">
        <v>2</v>
      </c>
      <c r="F4" s="169"/>
      <c r="G4" s="168"/>
      <c r="H4" s="169"/>
      <c r="I4" s="168"/>
      <c r="J4" s="169"/>
      <c r="K4" s="168"/>
      <c r="L4" s="169"/>
      <c r="M4" s="168"/>
      <c r="N4" s="169"/>
      <c r="O4" s="168"/>
      <c r="P4" s="169"/>
      <c r="Q4" s="164"/>
      <c r="R4" s="165"/>
      <c r="S4" s="25">
        <f t="shared" ref="S4" si="0">E4+G4+I4+K4+M4+O4+Q4</f>
        <v>2</v>
      </c>
      <c r="T4" s="25">
        <f t="shared" ref="T4" si="1">SUM(S4-U4-V4)</f>
        <v>2</v>
      </c>
      <c r="U4" s="28"/>
      <c r="V4" s="28"/>
    </row>
    <row r="5" spans="1:22" x14ac:dyDescent="0.25">
      <c r="A5" s="155">
        <v>6519</v>
      </c>
      <c r="B5" s="163" t="s">
        <v>106</v>
      </c>
      <c r="C5" s="155" t="s">
        <v>76</v>
      </c>
      <c r="D5" s="38" t="s">
        <v>69</v>
      </c>
      <c r="E5" s="174">
        <v>6</v>
      </c>
      <c r="F5" s="174"/>
      <c r="G5" s="174">
        <v>9</v>
      </c>
      <c r="H5" s="174"/>
      <c r="I5" s="174">
        <v>9</v>
      </c>
      <c r="J5" s="174"/>
      <c r="K5" s="174">
        <v>5.5</v>
      </c>
      <c r="L5" s="174"/>
      <c r="M5" s="174">
        <v>6</v>
      </c>
      <c r="N5" s="174"/>
      <c r="O5" s="168"/>
      <c r="P5" s="169"/>
      <c r="Q5" s="164"/>
      <c r="R5" s="165"/>
      <c r="S5" s="25">
        <f t="shared" ref="S5:S23" si="2">E5+G5+I5+K5+M5+O5+Q5</f>
        <v>35.5</v>
      </c>
      <c r="T5" s="25">
        <f t="shared" ref="T5:T20" si="3">SUM(S5-U5-V5)</f>
        <v>35.5</v>
      </c>
      <c r="U5" s="28"/>
      <c r="V5" s="28"/>
    </row>
    <row r="6" spans="1:22" x14ac:dyDescent="0.25">
      <c r="A6" s="158">
        <v>6607</v>
      </c>
      <c r="B6" s="163" t="s">
        <v>104</v>
      </c>
      <c r="C6" s="160" t="s">
        <v>99</v>
      </c>
      <c r="D6" s="38" t="s">
        <v>100</v>
      </c>
      <c r="E6" s="174"/>
      <c r="F6" s="174"/>
      <c r="G6" s="174"/>
      <c r="H6" s="174"/>
      <c r="I6" s="174"/>
      <c r="J6" s="174"/>
      <c r="K6" s="174">
        <v>0.5</v>
      </c>
      <c r="L6" s="174"/>
      <c r="M6" s="168"/>
      <c r="N6" s="169"/>
      <c r="O6" s="168"/>
      <c r="P6" s="169"/>
      <c r="Q6" s="164"/>
      <c r="R6" s="165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52"/>
      <c r="B7" s="48"/>
      <c r="C7" s="125"/>
      <c r="D7" s="38"/>
      <c r="E7" s="174"/>
      <c r="F7" s="174"/>
      <c r="G7" s="174"/>
      <c r="H7" s="174"/>
      <c r="I7" s="174"/>
      <c r="J7" s="174"/>
      <c r="K7" s="174"/>
      <c r="L7" s="174"/>
      <c r="M7" s="168"/>
      <c r="N7" s="169"/>
      <c r="O7" s="168"/>
      <c r="P7" s="169"/>
      <c r="Q7" s="164"/>
      <c r="R7" s="16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53"/>
      <c r="B8" s="48"/>
      <c r="C8" s="153"/>
      <c r="D8" s="38"/>
      <c r="E8" s="174"/>
      <c r="F8" s="174"/>
      <c r="G8" s="174"/>
      <c r="H8" s="174"/>
      <c r="I8" s="174"/>
      <c r="J8" s="174"/>
      <c r="K8" s="174"/>
      <c r="L8" s="174"/>
      <c r="M8" s="168"/>
      <c r="N8" s="169"/>
      <c r="O8" s="168"/>
      <c r="P8" s="169"/>
      <c r="Q8" s="164"/>
      <c r="R8" s="16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53"/>
      <c r="B9" s="48"/>
      <c r="C9" s="153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53"/>
      <c r="B10" s="48"/>
      <c r="C10" s="153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8"/>
      <c r="B15" s="88"/>
      <c r="C15" s="88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6"/>
      <c r="B18" s="126"/>
      <c r="C18" s="126"/>
      <c r="D18" s="27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1"/>
      <c r="B19" s="121"/>
      <c r="C19" s="121"/>
      <c r="D19" s="38"/>
      <c r="E19" s="168"/>
      <c r="F19" s="169"/>
      <c r="G19" s="174"/>
      <c r="H19" s="174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3">
        <v>3600</v>
      </c>
      <c r="B20" s="103" t="s">
        <v>105</v>
      </c>
      <c r="C20" s="103"/>
      <c r="D20" s="27" t="s">
        <v>82</v>
      </c>
      <c r="E20" s="168"/>
      <c r="F20" s="169"/>
      <c r="G20" s="168"/>
      <c r="H20" s="169"/>
      <c r="I20" s="168"/>
      <c r="J20" s="169"/>
      <c r="K20" s="168"/>
      <c r="L20" s="169"/>
      <c r="M20" s="168">
        <v>1.5</v>
      </c>
      <c r="N20" s="169"/>
      <c r="O20" s="168"/>
      <c r="P20" s="169"/>
      <c r="Q20" s="164"/>
      <c r="R20" s="165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68"/>
      <c r="F21" s="169"/>
      <c r="G21" s="168"/>
      <c r="H21" s="169"/>
      <c r="I21" s="168"/>
      <c r="J21" s="169"/>
      <c r="K21" s="168"/>
      <c r="L21" s="169"/>
      <c r="M21" s="168"/>
      <c r="N21" s="169"/>
      <c r="O21" s="164"/>
      <c r="P21" s="165"/>
      <c r="Q21" s="164"/>
      <c r="R21" s="16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68"/>
      <c r="F22" s="169"/>
      <c r="G22" s="168"/>
      <c r="H22" s="169"/>
      <c r="I22" s="168"/>
      <c r="J22" s="169"/>
      <c r="K22" s="168"/>
      <c r="L22" s="169"/>
      <c r="M22" s="168"/>
      <c r="N22" s="169"/>
      <c r="O22" s="164"/>
      <c r="P22" s="165"/>
      <c r="Q22" s="164"/>
      <c r="R22" s="16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0">
        <f>SUM(E4:E22)</f>
        <v>8</v>
      </c>
      <c r="F23" s="171"/>
      <c r="G23" s="170">
        <f>SUM(G4:G22)</f>
        <v>9</v>
      </c>
      <c r="H23" s="171"/>
      <c r="I23" s="170">
        <f>SUM(I4:I22)</f>
        <v>9</v>
      </c>
      <c r="J23" s="171"/>
      <c r="K23" s="170">
        <f>SUM(K6:K22)</f>
        <v>0.5</v>
      </c>
      <c r="L23" s="171"/>
      <c r="M23" s="170">
        <f>SUM(M4:M22)</f>
        <v>7.5</v>
      </c>
      <c r="N23" s="171"/>
      <c r="O23" s="170">
        <f>SUM(O4:O22)</f>
        <v>0</v>
      </c>
      <c r="P23" s="171"/>
      <c r="Q23" s="170">
        <f>SUM(Q4:Q22)</f>
        <v>0</v>
      </c>
      <c r="R23" s="171"/>
      <c r="S23" s="25">
        <f t="shared" si="2"/>
        <v>34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-7.5</v>
      </c>
      <c r="M25" s="32"/>
      <c r="N25" s="32">
        <f>SUM(M23)-N24</f>
        <v>-0.5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-6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-5.5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19.06.2016</v>
      </c>
      <c r="B2" s="56"/>
      <c r="C2" s="56"/>
      <c r="D2" s="56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36">
        <v>6519</v>
      </c>
      <c r="B4" s="163" t="s">
        <v>106</v>
      </c>
      <c r="C4" s="136">
        <v>100</v>
      </c>
      <c r="D4" s="38" t="s">
        <v>61</v>
      </c>
      <c r="E4" s="174">
        <v>3</v>
      </c>
      <c r="F4" s="174"/>
      <c r="G4" s="174"/>
      <c r="H4" s="174"/>
      <c r="I4" s="174"/>
      <c r="J4" s="174"/>
      <c r="K4" s="174"/>
      <c r="L4" s="174"/>
      <c r="M4" s="174"/>
      <c r="N4" s="174"/>
      <c r="O4" s="168"/>
      <c r="P4" s="169"/>
      <c r="Q4" s="164"/>
      <c r="R4" s="165"/>
      <c r="S4" s="25">
        <f t="shared" ref="S4" si="0">E4+G4+I4+K4+M4+O4+Q4</f>
        <v>3</v>
      </c>
      <c r="T4" s="25">
        <f t="shared" ref="T4" si="1">SUM(S4-U4-V4)</f>
        <v>3</v>
      </c>
      <c r="U4" s="28"/>
      <c r="V4" s="28"/>
    </row>
    <row r="5" spans="1:22" x14ac:dyDescent="0.25">
      <c r="A5" s="155">
        <v>6519</v>
      </c>
      <c r="B5" s="163" t="s">
        <v>106</v>
      </c>
      <c r="C5" s="155">
        <v>92</v>
      </c>
      <c r="D5" s="38" t="s">
        <v>61</v>
      </c>
      <c r="E5" s="174">
        <v>5</v>
      </c>
      <c r="F5" s="174"/>
      <c r="G5" s="174">
        <v>9</v>
      </c>
      <c r="H5" s="174"/>
      <c r="I5" s="174">
        <v>9</v>
      </c>
      <c r="J5" s="174"/>
      <c r="K5" s="174">
        <v>2.5</v>
      </c>
      <c r="L5" s="174"/>
      <c r="M5" s="174"/>
      <c r="N5" s="174"/>
      <c r="O5" s="168"/>
      <c r="P5" s="169"/>
      <c r="Q5" s="164"/>
      <c r="R5" s="165"/>
      <c r="S5" s="25">
        <f t="shared" ref="S5:S20" si="2">E5+G5+I5+K5+M5+O5+Q5</f>
        <v>25.5</v>
      </c>
      <c r="T5" s="25">
        <f t="shared" ref="T5:T17" si="3">SUM(S5-U5-V5)</f>
        <v>25.5</v>
      </c>
      <c r="U5" s="28"/>
      <c r="V5" s="28"/>
    </row>
    <row r="6" spans="1:22" x14ac:dyDescent="0.25">
      <c r="A6" s="158">
        <v>6519</v>
      </c>
      <c r="B6" s="163" t="s">
        <v>106</v>
      </c>
      <c r="C6" s="158">
        <v>90</v>
      </c>
      <c r="D6" s="38" t="s">
        <v>61</v>
      </c>
      <c r="E6" s="174"/>
      <c r="F6" s="174"/>
      <c r="G6" s="174"/>
      <c r="H6" s="174"/>
      <c r="I6" s="176"/>
      <c r="J6" s="169"/>
      <c r="K6" s="176">
        <v>2</v>
      </c>
      <c r="L6" s="169"/>
      <c r="M6" s="176">
        <v>8</v>
      </c>
      <c r="N6" s="169"/>
      <c r="O6" s="168"/>
      <c r="P6" s="169"/>
      <c r="Q6" s="164"/>
      <c r="R6" s="165"/>
      <c r="S6" s="25">
        <f t="shared" si="2"/>
        <v>10</v>
      </c>
      <c r="T6" s="25">
        <f t="shared" si="3"/>
        <v>10</v>
      </c>
      <c r="U6" s="28"/>
      <c r="V6" s="28"/>
    </row>
    <row r="7" spans="1:22" x14ac:dyDescent="0.25">
      <c r="A7" s="158">
        <v>6607</v>
      </c>
      <c r="B7" s="163" t="s">
        <v>104</v>
      </c>
      <c r="C7" s="158">
        <v>5</v>
      </c>
      <c r="D7" s="38" t="s">
        <v>98</v>
      </c>
      <c r="E7" s="174"/>
      <c r="F7" s="174"/>
      <c r="G7" s="174"/>
      <c r="H7" s="174"/>
      <c r="I7" s="176"/>
      <c r="J7" s="169"/>
      <c r="K7" s="168">
        <v>1.5</v>
      </c>
      <c r="L7" s="169"/>
      <c r="M7" s="168"/>
      <c r="N7" s="169"/>
      <c r="O7" s="168"/>
      <c r="P7" s="169"/>
      <c r="Q7" s="164"/>
      <c r="R7" s="165"/>
      <c r="S7" s="25">
        <f t="shared" ref="S7" si="4">E7+G7+I7+K7+M7+O7+Q7</f>
        <v>1.5</v>
      </c>
      <c r="T7" s="25">
        <f t="shared" ref="T7" si="5">SUM(S7-U7-V7)</f>
        <v>1.5</v>
      </c>
      <c r="U7" s="28"/>
      <c r="V7" s="28"/>
    </row>
    <row r="8" spans="1:22" x14ac:dyDescent="0.25">
      <c r="A8" s="46"/>
      <c r="B8" s="48"/>
      <c r="C8" s="46"/>
      <c r="D8" s="38"/>
      <c r="E8" s="174"/>
      <c r="F8" s="174"/>
      <c r="G8" s="174"/>
      <c r="H8" s="174"/>
      <c r="I8" s="176"/>
      <c r="J8" s="169"/>
      <c r="K8" s="176"/>
      <c r="L8" s="169"/>
      <c r="M8" s="176"/>
      <c r="N8" s="169"/>
      <c r="O8" s="168"/>
      <c r="P8" s="169"/>
      <c r="Q8" s="164"/>
      <c r="R8" s="165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4"/>
      <c r="B9" s="48"/>
      <c r="C9" s="104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103"/>
      <c r="C17" s="103"/>
      <c r="D17" s="27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4"/>
      <c r="P18" s="165"/>
      <c r="Q18" s="164"/>
      <c r="R18" s="16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4"/>
      <c r="P19" s="165"/>
      <c r="Q19" s="164"/>
      <c r="R19" s="16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6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9.5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7.15</v>
      </c>
      <c r="L3" s="64">
        <v>13</v>
      </c>
      <c r="M3" s="64">
        <v>8</v>
      </c>
      <c r="N3" s="64">
        <v>13</v>
      </c>
      <c r="O3" s="94"/>
      <c r="P3" s="94"/>
      <c r="Q3" s="24"/>
      <c r="R3" s="24"/>
      <c r="S3" s="25"/>
      <c r="T3" s="25"/>
      <c r="U3" s="26"/>
      <c r="V3" s="26"/>
    </row>
    <row r="4" spans="1:22" x14ac:dyDescent="0.25">
      <c r="A4" s="137">
        <v>6519</v>
      </c>
      <c r="B4" s="163" t="s">
        <v>106</v>
      </c>
      <c r="C4" s="137" t="s">
        <v>79</v>
      </c>
      <c r="D4" s="38" t="s">
        <v>69</v>
      </c>
      <c r="E4" s="174">
        <v>8</v>
      </c>
      <c r="F4" s="174"/>
      <c r="G4" s="174">
        <v>9</v>
      </c>
      <c r="H4" s="174"/>
      <c r="I4" s="174">
        <v>9</v>
      </c>
      <c r="J4" s="174"/>
      <c r="K4" s="174">
        <v>5.75</v>
      </c>
      <c r="L4" s="174"/>
      <c r="M4" s="174">
        <v>5</v>
      </c>
      <c r="N4" s="174"/>
      <c r="O4" s="168"/>
      <c r="P4" s="169"/>
      <c r="Q4" s="164"/>
      <c r="R4" s="165"/>
      <c r="S4" s="25">
        <f>E4+G4+I4+K4+M4+O4+Q4</f>
        <v>36.75</v>
      </c>
      <c r="T4" s="25">
        <f t="shared" ref="T4:T7" si="0">SUM(S4-U4-V4)</f>
        <v>36.75</v>
      </c>
      <c r="U4" s="28"/>
      <c r="V4" s="28"/>
    </row>
    <row r="5" spans="1:22" x14ac:dyDescent="0.25">
      <c r="A5" s="137"/>
      <c r="B5" s="48"/>
      <c r="C5" s="137"/>
      <c r="D5" s="38"/>
      <c r="E5" s="174"/>
      <c r="F5" s="174"/>
      <c r="G5" s="168"/>
      <c r="H5" s="169"/>
      <c r="I5" s="176"/>
      <c r="J5" s="169"/>
      <c r="K5" s="176"/>
      <c r="L5" s="169"/>
      <c r="M5" s="168"/>
      <c r="N5" s="169"/>
      <c r="O5" s="168"/>
      <c r="P5" s="169"/>
      <c r="Q5" s="164"/>
      <c r="R5" s="165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34"/>
      <c r="B6" s="48"/>
      <c r="C6" s="134"/>
      <c r="D6" s="38"/>
      <c r="E6" s="174"/>
      <c r="F6" s="174"/>
      <c r="G6" s="168"/>
      <c r="H6" s="169"/>
      <c r="I6" s="168"/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3"/>
      <c r="B7" s="48"/>
      <c r="C7" s="113"/>
      <c r="D7" s="38"/>
      <c r="E7" s="174"/>
      <c r="F7" s="174"/>
      <c r="G7" s="168"/>
      <c r="H7" s="169"/>
      <c r="I7" s="168"/>
      <c r="J7" s="169"/>
      <c r="K7" s="168"/>
      <c r="L7" s="169"/>
      <c r="M7" s="168"/>
      <c r="N7" s="169"/>
      <c r="O7" s="168"/>
      <c r="P7" s="169"/>
      <c r="Q7" s="164"/>
      <c r="R7" s="16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4"/>
      <c r="B8" s="48"/>
      <c r="C8" s="104"/>
      <c r="D8" s="38"/>
      <c r="E8" s="174"/>
      <c r="F8" s="174"/>
      <c r="G8" s="168"/>
      <c r="H8" s="169"/>
      <c r="I8" s="168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8"/>
      <c r="P18" s="169"/>
      <c r="Q18" s="164"/>
      <c r="R18" s="16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8"/>
      <c r="P19" s="169"/>
      <c r="Q19" s="164"/>
      <c r="R19" s="16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5.75</v>
      </c>
      <c r="L20" s="171"/>
      <c r="M20" s="170">
        <f>SUM(M4:M19)</f>
        <v>5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2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-2.25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5.75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36.75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19.06.2016</v>
      </c>
      <c r="B2" s="69"/>
      <c r="C2" s="69"/>
      <c r="D2" s="6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105</v>
      </c>
      <c r="C4" s="48"/>
      <c r="D4" s="38" t="s">
        <v>60</v>
      </c>
      <c r="E4" s="174">
        <v>8</v>
      </c>
      <c r="F4" s="174"/>
      <c r="G4" s="174">
        <v>9</v>
      </c>
      <c r="H4" s="174"/>
      <c r="I4" s="174">
        <v>9</v>
      </c>
      <c r="J4" s="174"/>
      <c r="K4" s="174">
        <v>6</v>
      </c>
      <c r="L4" s="174"/>
      <c r="M4" s="174">
        <v>8</v>
      </c>
      <c r="N4" s="174"/>
      <c r="O4" s="168"/>
      <c r="P4" s="169"/>
      <c r="Q4" s="164"/>
      <c r="R4" s="16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6"/>
      <c r="B5" s="48"/>
      <c r="C5" s="46"/>
      <c r="D5" s="38"/>
      <c r="E5" s="168"/>
      <c r="F5" s="169"/>
      <c r="G5" s="168"/>
      <c r="H5" s="169"/>
      <c r="I5" s="168"/>
      <c r="J5" s="169"/>
      <c r="K5" s="168"/>
      <c r="L5" s="169"/>
      <c r="M5" s="168"/>
      <c r="N5" s="169"/>
      <c r="O5" s="168"/>
      <c r="P5" s="169"/>
      <c r="Q5" s="164"/>
      <c r="R5" s="16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68"/>
      <c r="F6" s="169"/>
      <c r="G6" s="168"/>
      <c r="H6" s="169"/>
      <c r="I6" s="168"/>
      <c r="J6" s="169"/>
      <c r="K6" s="168"/>
      <c r="L6" s="169"/>
      <c r="M6" s="168"/>
      <c r="N6" s="169"/>
      <c r="O6" s="168"/>
      <c r="P6" s="169"/>
      <c r="Q6" s="164"/>
      <c r="R6" s="16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68"/>
      <c r="F7" s="169"/>
      <c r="G7" s="168"/>
      <c r="H7" s="169"/>
      <c r="I7" s="168"/>
      <c r="J7" s="169"/>
      <c r="K7" s="168"/>
      <c r="L7" s="169"/>
      <c r="M7" s="168"/>
      <c r="N7" s="169"/>
      <c r="O7" s="168"/>
      <c r="P7" s="169"/>
      <c r="Q7" s="164"/>
      <c r="R7" s="16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68"/>
      <c r="F8" s="169"/>
      <c r="G8" s="168"/>
      <c r="H8" s="169"/>
      <c r="I8" s="168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68"/>
      <c r="F16" s="169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4"/>
      <c r="B17" s="104"/>
      <c r="C17" s="104"/>
      <c r="D17" s="27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4"/>
      <c r="P18" s="165"/>
      <c r="Q18" s="164"/>
      <c r="R18" s="16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4"/>
      <c r="P19" s="165"/>
      <c r="Q19" s="164"/>
      <c r="R19" s="16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6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6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19.06.2016</v>
      </c>
      <c r="B2" s="19"/>
      <c r="C2" s="19"/>
      <c r="D2" s="19"/>
      <c r="E2" s="172" t="s">
        <v>15</v>
      </c>
      <c r="F2" s="172"/>
      <c r="G2" s="172" t="s">
        <v>16</v>
      </c>
      <c r="H2" s="172"/>
      <c r="I2" s="172" t="s">
        <v>17</v>
      </c>
      <c r="J2" s="172"/>
      <c r="K2" s="172" t="s">
        <v>18</v>
      </c>
      <c r="L2" s="172"/>
      <c r="M2" s="172" t="s">
        <v>19</v>
      </c>
      <c r="N2" s="172"/>
      <c r="O2" s="172" t="s">
        <v>20</v>
      </c>
      <c r="P2" s="172"/>
      <c r="Q2" s="172" t="s">
        <v>21</v>
      </c>
      <c r="R2" s="17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38">
        <v>6519</v>
      </c>
      <c r="B4" s="163" t="s">
        <v>106</v>
      </c>
      <c r="C4" s="138" t="s">
        <v>91</v>
      </c>
      <c r="D4" s="38" t="s">
        <v>69</v>
      </c>
      <c r="E4" s="174">
        <v>4</v>
      </c>
      <c r="F4" s="174"/>
      <c r="G4" s="174"/>
      <c r="H4" s="174"/>
      <c r="I4" s="174"/>
      <c r="J4" s="174"/>
      <c r="K4" s="174"/>
      <c r="L4" s="174"/>
      <c r="M4" s="174">
        <v>6</v>
      </c>
      <c r="N4" s="174"/>
      <c r="O4" s="168"/>
      <c r="P4" s="169"/>
      <c r="Q4" s="164"/>
      <c r="R4" s="165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118">
        <v>6519</v>
      </c>
      <c r="B5" s="163" t="s">
        <v>106</v>
      </c>
      <c r="C5" s="118">
        <v>78</v>
      </c>
      <c r="D5" s="38" t="s">
        <v>61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68"/>
      <c r="P5" s="169"/>
      <c r="Q5" s="164"/>
      <c r="R5" s="16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6">
        <v>6519</v>
      </c>
      <c r="B6" s="163" t="s">
        <v>106</v>
      </c>
      <c r="C6" s="146" t="s">
        <v>76</v>
      </c>
      <c r="D6" s="38" t="s">
        <v>69</v>
      </c>
      <c r="E6" s="174"/>
      <c r="F6" s="174"/>
      <c r="G6" s="174"/>
      <c r="H6" s="174"/>
      <c r="I6" s="174">
        <v>9</v>
      </c>
      <c r="J6" s="174"/>
      <c r="K6" s="168">
        <v>6</v>
      </c>
      <c r="L6" s="169"/>
      <c r="M6" s="168">
        <v>2</v>
      </c>
      <c r="N6" s="169"/>
      <c r="O6" s="168"/>
      <c r="P6" s="169"/>
      <c r="Q6" s="164"/>
      <c r="R6" s="165"/>
      <c r="S6" s="25">
        <f t="shared" si="1"/>
        <v>17</v>
      </c>
      <c r="T6" s="25">
        <f t="shared" si="0"/>
        <v>17</v>
      </c>
      <c r="U6" s="28"/>
      <c r="V6" s="28"/>
    </row>
    <row r="7" spans="1:22" x14ac:dyDescent="0.25">
      <c r="A7" s="152">
        <v>6405</v>
      </c>
      <c r="B7" s="163" t="s">
        <v>108</v>
      </c>
      <c r="C7" s="152">
        <v>20</v>
      </c>
      <c r="D7" s="38" t="s">
        <v>77</v>
      </c>
      <c r="E7" s="174">
        <v>4</v>
      </c>
      <c r="F7" s="174"/>
      <c r="G7" s="174">
        <v>9</v>
      </c>
      <c r="H7" s="174"/>
      <c r="I7" s="174"/>
      <c r="J7" s="174"/>
      <c r="K7" s="168"/>
      <c r="L7" s="169"/>
      <c r="M7" s="168"/>
      <c r="N7" s="169"/>
      <c r="O7" s="168"/>
      <c r="P7" s="169"/>
      <c r="Q7" s="164"/>
      <c r="R7" s="165"/>
      <c r="S7" s="25">
        <f t="shared" si="1"/>
        <v>13</v>
      </c>
      <c r="T7" s="25">
        <f t="shared" si="0"/>
        <v>13</v>
      </c>
      <c r="U7" s="28"/>
      <c r="V7" s="28"/>
    </row>
    <row r="8" spans="1:22" x14ac:dyDescent="0.25">
      <c r="A8" s="123"/>
      <c r="B8" s="48"/>
      <c r="C8" s="114"/>
      <c r="D8" s="38"/>
      <c r="E8" s="174"/>
      <c r="F8" s="174"/>
      <c r="G8" s="174"/>
      <c r="H8" s="174"/>
      <c r="I8" s="176"/>
      <c r="J8" s="169"/>
      <c r="K8" s="168"/>
      <c r="L8" s="169"/>
      <c r="M8" s="168"/>
      <c r="N8" s="169"/>
      <c r="O8" s="168"/>
      <c r="P8" s="169"/>
      <c r="Q8" s="164"/>
      <c r="R8" s="16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3"/>
      <c r="B9" s="48"/>
      <c r="C9" s="46"/>
      <c r="D9" s="38"/>
      <c r="E9" s="168"/>
      <c r="F9" s="169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4"/>
      <c r="R9" s="16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5"/>
      <c r="B10" s="48"/>
      <c r="C10" s="125"/>
      <c r="D10" s="38"/>
      <c r="E10" s="168"/>
      <c r="F10" s="169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4"/>
      <c r="R10" s="16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5"/>
      <c r="B11" s="48"/>
      <c r="C11" s="125"/>
      <c r="D11" s="38"/>
      <c r="E11" s="168"/>
      <c r="F11" s="169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4"/>
      <c r="R11" s="16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5"/>
      <c r="D12" s="38"/>
      <c r="E12" s="168"/>
      <c r="F12" s="169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4"/>
      <c r="R12" s="16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68"/>
      <c r="F13" s="169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4"/>
      <c r="R13" s="16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8"/>
      <c r="F14" s="169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4"/>
      <c r="R14" s="16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68"/>
      <c r="F15" s="169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4"/>
      <c r="R15" s="16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74"/>
      <c r="F16" s="174"/>
      <c r="G16" s="174"/>
      <c r="H16" s="174"/>
      <c r="I16" s="176"/>
      <c r="J16" s="169"/>
      <c r="K16" s="168"/>
      <c r="L16" s="169"/>
      <c r="M16" s="168"/>
      <c r="N16" s="169"/>
      <c r="O16" s="168"/>
      <c r="P16" s="169"/>
      <c r="Q16" s="164"/>
      <c r="R16" s="16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7"/>
      <c r="B17" s="127"/>
      <c r="C17" s="127"/>
      <c r="D17" s="38"/>
      <c r="E17" s="168"/>
      <c r="F17" s="169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4"/>
      <c r="R17" s="16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/>
      <c r="F18" s="169"/>
      <c r="G18" s="168"/>
      <c r="H18" s="169"/>
      <c r="I18" s="168"/>
      <c r="J18" s="169"/>
      <c r="K18" s="168"/>
      <c r="L18" s="169"/>
      <c r="M18" s="168"/>
      <c r="N18" s="169"/>
      <c r="O18" s="164"/>
      <c r="P18" s="165"/>
      <c r="Q18" s="164"/>
      <c r="R18" s="16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8"/>
      <c r="F19" s="169"/>
      <c r="G19" s="168"/>
      <c r="H19" s="169"/>
      <c r="I19" s="168"/>
      <c r="J19" s="169"/>
      <c r="K19" s="168"/>
      <c r="L19" s="169"/>
      <c r="M19" s="168"/>
      <c r="N19" s="169"/>
      <c r="O19" s="164"/>
      <c r="P19" s="165"/>
      <c r="Q19" s="164"/>
      <c r="R19" s="16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9</v>
      </c>
      <c r="H20" s="171"/>
      <c r="I20" s="170">
        <f>SUM(I4:I19)</f>
        <v>9</v>
      </c>
      <c r="J20" s="171"/>
      <c r="K20" s="170">
        <f>SUM(K4:K19)</f>
        <v>6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2016-06-20T09:16:59Z</cp:lastPrinted>
  <dcterms:created xsi:type="dcterms:W3CDTF">2010-01-14T13:00:57Z</dcterms:created>
  <dcterms:modified xsi:type="dcterms:W3CDTF">2017-05-22T14:22:42Z</dcterms:modified>
</cp:coreProperties>
</file>