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I31" i="18" l="1"/>
  <c r="I28" i="30"/>
  <c r="I29" i="32"/>
  <c r="T6" i="18"/>
  <c r="S6" i="18"/>
  <c r="S5" i="18"/>
  <c r="T5" i="18" s="1"/>
  <c r="S20" i="16" l="1"/>
  <c r="S19" i="16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7" l="1"/>
  <c r="T11" i="17" s="1"/>
  <c r="S10" i="17"/>
  <c r="T10" i="17" s="1"/>
  <c r="S9" i="17"/>
  <c r="T9" i="17" s="1"/>
  <c r="S12" i="34"/>
  <c r="T12" i="34" s="1"/>
  <c r="S11" i="34"/>
  <c r="T11" i="34" l="1"/>
  <c r="E21" i="34"/>
  <c r="F23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4" i="18"/>
  <c r="T4" i="18" s="1"/>
  <c r="S12" i="17"/>
  <c r="T12" i="17" s="1"/>
  <c r="S13" i="17" l="1"/>
  <c r="T13" i="17" s="1"/>
  <c r="S8" i="17" l="1"/>
  <c r="T8" i="17" s="1"/>
  <c r="S7" i="17"/>
  <c r="T7" i="17" s="1"/>
  <c r="S14" i="34" l="1"/>
  <c r="T14" i="34" s="1"/>
  <c r="S13" i="34"/>
  <c r="S10" i="34"/>
  <c r="T10" i="34" s="1"/>
  <c r="S9" i="34"/>
  <c r="T9" i="34" s="1"/>
  <c r="S8" i="34"/>
  <c r="T8" i="34" s="1"/>
  <c r="T13" i="34" l="1"/>
  <c r="S17" i="39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2" i="30"/>
  <c r="J24" i="30" s="1"/>
  <c r="M20" i="38"/>
  <c r="N22" i="38" s="1"/>
  <c r="S4" i="38" l="1"/>
  <c r="T4" i="38" s="1"/>
  <c r="S15" i="14" l="1"/>
  <c r="T15" i="14" s="1"/>
  <c r="S14" i="14"/>
  <c r="T14" i="14" s="1"/>
  <c r="S17" i="34" l="1"/>
  <c r="T17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5" i="30" l="1"/>
  <c r="T15" i="30" s="1"/>
  <c r="S14" i="30"/>
  <c r="T14" i="30" s="1"/>
  <c r="S13" i="30"/>
  <c r="T13" i="30" s="1"/>
  <c r="S12" i="30"/>
  <c r="T12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1" i="17"/>
  <c r="U21" i="17"/>
  <c r="S20" i="17"/>
  <c r="S9" i="39" l="1"/>
  <c r="T9" i="39" s="1"/>
  <c r="S15" i="34" l="1"/>
  <c r="T15" i="34" l="1"/>
  <c r="K23" i="32"/>
  <c r="L25" i="32" s="1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17" i="14"/>
  <c r="T17" i="14" s="1"/>
  <c r="S16" i="14"/>
  <c r="T16" i="14" s="1"/>
  <c r="S13" i="14"/>
  <c r="T13" i="14" s="1"/>
  <c r="S12" i="14"/>
  <c r="T12" i="14" s="1"/>
  <c r="S13" i="6" l="1"/>
  <c r="T13" i="6" s="1"/>
  <c r="S12" i="6"/>
  <c r="T12" i="6" s="1"/>
  <c r="S11" i="6"/>
  <c r="T11" i="6" s="1"/>
  <c r="S10" i="6"/>
  <c r="T10" i="6" s="1"/>
  <c r="S14" i="17" l="1"/>
  <c r="T14" i="17" l="1"/>
  <c r="S16" i="34"/>
  <c r="S7" i="34"/>
  <c r="T7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23" i="34"/>
  <c r="C28" i="34" s="1"/>
  <c r="D15" i="1" s="1"/>
  <c r="U23" i="34"/>
  <c r="C27" i="34" s="1"/>
  <c r="C15" i="1" s="1"/>
  <c r="S22" i="34"/>
  <c r="Q21" i="34"/>
  <c r="R23" i="34" s="1"/>
  <c r="O21" i="34"/>
  <c r="P23" i="34" s="1"/>
  <c r="M21" i="34"/>
  <c r="N23" i="34" s="1"/>
  <c r="K21" i="34"/>
  <c r="L23" i="34" s="1"/>
  <c r="I21" i="34"/>
  <c r="J23" i="34" s="1"/>
  <c r="G21" i="34"/>
  <c r="H23" i="34" s="1"/>
  <c r="S20" i="34"/>
  <c r="C30" i="34" s="1"/>
  <c r="S19" i="34"/>
  <c r="S18" i="34"/>
  <c r="T16" i="34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4" i="30"/>
  <c r="C29" i="30" s="1"/>
  <c r="D20" i="1" s="1"/>
  <c r="U24" i="30"/>
  <c r="C28" i="30" s="1"/>
  <c r="C20" i="1" s="1"/>
  <c r="S23" i="30"/>
  <c r="Q22" i="30"/>
  <c r="R24" i="30" s="1"/>
  <c r="O22" i="30"/>
  <c r="P24" i="30" s="1"/>
  <c r="M22" i="30"/>
  <c r="N24" i="30" s="1"/>
  <c r="K22" i="30"/>
  <c r="L24" i="30" s="1"/>
  <c r="G22" i="30"/>
  <c r="H24" i="30" s="1"/>
  <c r="E22" i="30"/>
  <c r="F24" i="30" s="1"/>
  <c r="S21" i="30"/>
  <c r="C31" i="30" s="1"/>
  <c r="S20" i="30"/>
  <c r="C30" i="30" s="1"/>
  <c r="E20" i="1" s="1"/>
  <c r="S19" i="30"/>
  <c r="S18" i="30"/>
  <c r="T18" i="30" s="1"/>
  <c r="S17" i="30"/>
  <c r="T17" i="30" s="1"/>
  <c r="S16" i="30"/>
  <c r="T16" i="30" s="1"/>
  <c r="S11" i="30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29" i="16"/>
  <c r="H7" i="1"/>
  <c r="S15" i="17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3" i="16"/>
  <c r="C28" i="16" s="1"/>
  <c r="D18" i="1" s="1"/>
  <c r="U23" i="16"/>
  <c r="C27" i="16" s="1"/>
  <c r="C18" i="1" s="1"/>
  <c r="S22" i="16"/>
  <c r="Q21" i="16"/>
  <c r="R23" i="16" s="1"/>
  <c r="O21" i="16"/>
  <c r="P23" i="16" s="1"/>
  <c r="M21" i="16"/>
  <c r="N23" i="16" s="1"/>
  <c r="K21" i="16"/>
  <c r="L23" i="16" s="1"/>
  <c r="I21" i="16"/>
  <c r="J23" i="16" s="1"/>
  <c r="G21" i="16"/>
  <c r="H23" i="16" s="1"/>
  <c r="E21" i="16"/>
  <c r="F23" i="16" s="1"/>
  <c r="C30" i="16"/>
  <c r="S4" i="16"/>
  <c r="T4" i="16" s="1"/>
  <c r="A2" i="16"/>
  <c r="C26" i="17"/>
  <c r="D17" i="1" s="1"/>
  <c r="C25" i="17"/>
  <c r="C17" i="1" s="1"/>
  <c r="Q19" i="17"/>
  <c r="R21" i="17" s="1"/>
  <c r="O19" i="17"/>
  <c r="P21" i="17" s="1"/>
  <c r="M19" i="17"/>
  <c r="N21" i="17" s="1"/>
  <c r="K19" i="17"/>
  <c r="L21" i="17" s="1"/>
  <c r="I19" i="17"/>
  <c r="J21" i="17" s="1"/>
  <c r="G19" i="17"/>
  <c r="H21" i="17" s="1"/>
  <c r="E19" i="17"/>
  <c r="F21" i="17" s="1"/>
  <c r="S18" i="17"/>
  <c r="C28" i="17" s="1"/>
  <c r="E18" i="1" s="1"/>
  <c r="S17" i="17"/>
  <c r="C27" i="17" s="1"/>
  <c r="E17" i="1" s="1"/>
  <c r="S16" i="17"/>
  <c r="S6" i="17"/>
  <c r="T6" i="17" s="1"/>
  <c r="S5" i="17"/>
  <c r="T5" i="17" s="1"/>
  <c r="S4" i="17"/>
  <c r="T4" i="17" s="1"/>
  <c r="A2" i="17"/>
  <c r="V25" i="6"/>
  <c r="C30" i="6" s="1"/>
  <c r="D16" i="1" s="1"/>
  <c r="U25" i="6"/>
  <c r="C29" i="6" s="1"/>
  <c r="C16" i="1" s="1"/>
  <c r="S24" i="6"/>
  <c r="Q23" i="6"/>
  <c r="R25" i="6" s="1"/>
  <c r="O23" i="6"/>
  <c r="P25" i="6" s="1"/>
  <c r="M23" i="6"/>
  <c r="N25" i="6" s="1"/>
  <c r="K23" i="6"/>
  <c r="L25" i="6" s="1"/>
  <c r="I23" i="6"/>
  <c r="J25" i="6" s="1"/>
  <c r="G23" i="6"/>
  <c r="H25" i="6" s="1"/>
  <c r="E23" i="6"/>
  <c r="F25" i="6" s="1"/>
  <c r="S22" i="6"/>
  <c r="C32" i="6" s="1"/>
  <c r="F16" i="1" s="1"/>
  <c r="S21" i="6"/>
  <c r="C31" i="6" s="1"/>
  <c r="E16" i="1" s="1"/>
  <c r="S20" i="6"/>
  <c r="S19" i="6"/>
  <c r="T19" i="6" s="1"/>
  <c r="S18" i="6"/>
  <c r="T18" i="6" s="1"/>
  <c r="S17" i="6"/>
  <c r="T17" i="6" s="1"/>
  <c r="S16" i="6"/>
  <c r="S15" i="6"/>
  <c r="T15" i="6" s="1"/>
  <c r="S14" i="6"/>
  <c r="T14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4" i="14"/>
  <c r="C29" i="14" s="1"/>
  <c r="D8" i="1" s="1"/>
  <c r="U24" i="14"/>
  <c r="C28" i="14" s="1"/>
  <c r="C8" i="1" s="1"/>
  <c r="S23" i="14"/>
  <c r="Q22" i="14"/>
  <c r="R24" i="14" s="1"/>
  <c r="O22" i="14"/>
  <c r="P24" i="14" s="1"/>
  <c r="M22" i="14"/>
  <c r="N24" i="14" s="1"/>
  <c r="K22" i="14"/>
  <c r="I22" i="14"/>
  <c r="J24" i="14" s="1"/>
  <c r="G22" i="14"/>
  <c r="H24" i="14" s="1"/>
  <c r="E22" i="14"/>
  <c r="F24" i="14" s="1"/>
  <c r="S21" i="14"/>
  <c r="C31" i="14" s="1"/>
  <c r="S20" i="14"/>
  <c r="C30" i="14" s="1"/>
  <c r="E8" i="1" s="1"/>
  <c r="S19" i="14"/>
  <c r="T19" i="14" s="1"/>
  <c r="S18" i="14"/>
  <c r="T18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15" i="17" l="1"/>
  <c r="I25" i="17"/>
  <c r="C29" i="34"/>
  <c r="E15" i="1" s="1"/>
  <c r="T18" i="34"/>
  <c r="K15" i="1"/>
  <c r="T21" i="38"/>
  <c r="C25" i="38" s="1"/>
  <c r="B10" i="1" s="1"/>
  <c r="G10" i="1" s="1"/>
  <c r="T16" i="6"/>
  <c r="B6" i="1"/>
  <c r="G6" i="1" s="1"/>
  <c r="T17" i="32"/>
  <c r="K9" i="1"/>
  <c r="S26" i="5"/>
  <c r="C29" i="5"/>
  <c r="B22" i="1" s="1"/>
  <c r="S19" i="17"/>
  <c r="S21" i="17"/>
  <c r="T11" i="30"/>
  <c r="T18" i="18"/>
  <c r="T22" i="18"/>
  <c r="K21" i="1" s="1"/>
  <c r="T20" i="6"/>
  <c r="T19" i="32"/>
  <c r="T21" i="18"/>
  <c r="T17" i="22"/>
  <c r="T21" i="22" s="1"/>
  <c r="C25" i="22" s="1"/>
  <c r="B7" i="1" s="1"/>
  <c r="K7" i="1"/>
  <c r="T16" i="17"/>
  <c r="T19" i="30"/>
  <c r="K20" i="1" s="1"/>
  <c r="T22" i="16"/>
  <c r="C26" i="16" s="1"/>
  <c r="B18" i="1" s="1"/>
  <c r="T21" i="24"/>
  <c r="C25" i="24" s="1"/>
  <c r="B19" i="1" s="1"/>
  <c r="T21" i="28"/>
  <c r="C25" i="28" s="1"/>
  <c r="B11" i="1" s="1"/>
  <c r="S23" i="6"/>
  <c r="T21" i="9"/>
  <c r="C25" i="9" s="1"/>
  <c r="B14" i="1" s="1"/>
  <c r="T23" i="14"/>
  <c r="C27" i="14" s="1"/>
  <c r="B8" i="1" s="1"/>
  <c r="C21" i="1"/>
  <c r="C23" i="1" s="1"/>
  <c r="S20" i="22"/>
  <c r="D23" i="1"/>
  <c r="S20" i="9"/>
  <c r="S21" i="34"/>
  <c r="S23" i="34"/>
  <c r="S22" i="28"/>
  <c r="S20" i="28"/>
  <c r="S23" i="32"/>
  <c r="S20" i="24"/>
  <c r="F7" i="1"/>
  <c r="F22" i="1"/>
  <c r="S27" i="18"/>
  <c r="S25" i="18"/>
  <c r="F21" i="1"/>
  <c r="F19" i="1"/>
  <c r="S24" i="30"/>
  <c r="F20" i="1"/>
  <c r="S22" i="30"/>
  <c r="S22" i="24"/>
  <c r="S21" i="16"/>
  <c r="S23" i="16"/>
  <c r="F18" i="1"/>
  <c r="F17" i="1"/>
  <c r="S25" i="6"/>
  <c r="N22" i="9"/>
  <c r="S22" i="9" s="1"/>
  <c r="F14" i="1"/>
  <c r="F15" i="1"/>
  <c r="F11" i="1"/>
  <c r="S25" i="32"/>
  <c r="F9" i="1"/>
  <c r="S22" i="14"/>
  <c r="F8" i="1"/>
  <c r="L24" i="14"/>
  <c r="S24" i="14" s="1"/>
  <c r="S22" i="22"/>
  <c r="I23" i="1"/>
  <c r="E23" i="1"/>
  <c r="G18" i="1" l="1"/>
  <c r="K17" i="1"/>
  <c r="K23" i="1" s="1"/>
  <c r="C27" i="1" s="1"/>
  <c r="T24" i="6"/>
  <c r="C28" i="6" s="1"/>
  <c r="B16" i="1" s="1"/>
  <c r="G16" i="1" s="1"/>
  <c r="C30" i="38"/>
  <c r="G30" i="38" s="1"/>
  <c r="T22" i="34"/>
  <c r="C26" i="34" s="1"/>
  <c r="B15" i="1" s="1"/>
  <c r="G15" i="1" s="1"/>
  <c r="T24" i="32"/>
  <c r="C28" i="32" s="1"/>
  <c r="B9" i="1" s="1"/>
  <c r="G9" i="1" s="1"/>
  <c r="T23" i="30"/>
  <c r="C27" i="30" s="1"/>
  <c r="B20" i="1" s="1"/>
  <c r="G20" i="1" s="1"/>
  <c r="T20" i="17"/>
  <c r="C24" i="17" s="1"/>
  <c r="T26" i="18"/>
  <c r="C30" i="18" s="1"/>
  <c r="B21" i="1" s="1"/>
  <c r="G21" i="1" s="1"/>
  <c r="C30" i="24"/>
  <c r="G30" i="24" s="1"/>
  <c r="G11" i="1"/>
  <c r="C31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2" i="14"/>
  <c r="H23" i="1" s="1"/>
  <c r="C33" i="6" l="1"/>
  <c r="G33" i="6" s="1"/>
  <c r="C31" i="34"/>
  <c r="G31" i="34" s="1"/>
  <c r="C33" i="32"/>
  <c r="G33" i="32" s="1"/>
  <c r="C32" i="30"/>
  <c r="G32" i="30" s="1"/>
  <c r="B17" i="1"/>
  <c r="G17" i="1" s="1"/>
  <c r="C29" i="17"/>
  <c r="G29" i="17" s="1"/>
  <c r="C35" i="18"/>
  <c r="G35" i="18" s="1"/>
  <c r="G30" i="28"/>
  <c r="G32" i="14"/>
  <c r="B23" i="1" l="1"/>
  <c r="C26" i="1" s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<sst xmlns="http://schemas.openxmlformats.org/spreadsheetml/2006/main" count="648" uniqueCount="105">
  <si>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</si>
  <si>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</si>
  <si>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</si>
  <si>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</si>
  <si>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</si>
  <si>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</si>
  <si>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</si>
  <si>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</si>
  <si>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</si>
  <si>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</si>
  <si>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</si>
  <si>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</si>
  <si>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</si>
  <si>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</si>
  <si>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</si>
  <si>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</si>
  <si>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</si>
  <si>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</si>
  <si>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</si>
  <si>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</si>
  <si>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</si>
  <si>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</si>
  <si>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</si>
  <si>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</si>
  <si>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</si>
  <si>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</si>
  <si>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</si>
  <si>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</si>
  <si>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</si>
  <si>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</si>
  <si>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</si>
  <si>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</si>
  <si>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</si>
  <si>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</si>
  <si>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</si>
  <si>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</si>
  <si>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</si>
  <si>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</si>
  <si>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</si>
  <si>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</si>
  <si>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</si>
  <si>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</si>
  <si>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</si>
  <si>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</si>
  <si>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</si>
  <si>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</si>
  <si>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</si>
  <si>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</si>
  <si>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</si>
  <si>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</si>
  <si>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</si>
  <si>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</si>
  <si>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</si>
  <si>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</si>
  <si>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</si>
  <si>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</si>
  <si>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</si>
  <si>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</si>
  <si>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</si>
  <si>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</si>
  <si>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</si>
  <si>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</si>
  <si>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paintshop maintenance</t>
  </si>
  <si>
    <t>vanity units</t>
  </si>
  <si>
    <t>forklift</t>
  </si>
  <si>
    <t>R. PENDER</t>
  </si>
  <si>
    <t>R Pender</t>
  </si>
  <si>
    <t>desk</t>
  </si>
  <si>
    <t>132-137</t>
  </si>
  <si>
    <t>maintenance resaw</t>
  </si>
  <si>
    <t>108to109</t>
  </si>
  <si>
    <t>138to139</t>
  </si>
  <si>
    <t>z section</t>
  </si>
  <si>
    <t>moving materials</t>
  </si>
  <si>
    <t>tidy mill</t>
  </si>
  <si>
    <t xml:space="preserve">fsc </t>
  </si>
  <si>
    <t>load lorry</t>
  </si>
  <si>
    <t>van to fraikin</t>
  </si>
  <si>
    <t>W/E 21.08.2016</t>
  </si>
  <si>
    <t>FORKLIFT TRAINING</t>
  </si>
  <si>
    <t xml:space="preserve"> units</t>
  </si>
  <si>
    <t>make tea</t>
  </si>
  <si>
    <t>other work</t>
  </si>
  <si>
    <t>machine maintenance</t>
  </si>
  <si>
    <t>loading van</t>
  </si>
  <si>
    <t>moulding</t>
  </si>
  <si>
    <t>machine maintenance grinder</t>
  </si>
  <si>
    <t>desk (load)</t>
  </si>
  <si>
    <t>reception booth</t>
  </si>
  <si>
    <t>vanity drawer fronts</t>
  </si>
  <si>
    <t>dado rail &amp; skirting</t>
  </si>
  <si>
    <t>main guard booth</t>
  </si>
  <si>
    <t>TIDY SHOP</t>
  </si>
  <si>
    <t>5,6.8</t>
  </si>
  <si>
    <t>VANITY UNITS</t>
  </si>
  <si>
    <t>LIPPINGS</t>
  </si>
  <si>
    <t>5,6,8</t>
  </si>
  <si>
    <t>CENT01</t>
  </si>
  <si>
    <t>WEST10</t>
  </si>
  <si>
    <t>USEM01</t>
  </si>
  <si>
    <t>offi01</t>
  </si>
  <si>
    <t>WEST09</t>
  </si>
  <si>
    <t>SWIS01</t>
  </si>
  <si>
    <t>COLC01</t>
  </si>
  <si>
    <t>MARY03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</si>
</sst>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11" fillId="8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3" sqref="B23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78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0</v>
      </c>
      <c r="C6" s="9">
        <f>SUM(Buckingham!C30)</f>
        <v>0</v>
      </c>
      <c r="D6" s="9">
        <f>SUM(Buckingham!C31)</f>
        <v>0</v>
      </c>
      <c r="E6" s="9">
        <f>SUM(Buckingham!C32)</f>
        <v>40</v>
      </c>
      <c r="F6" s="9">
        <f>SUM(Buckingham!C33)</f>
        <v>0</v>
      </c>
      <c r="G6" s="10">
        <f>B6+C6+D6+E6+F6</f>
        <v>40</v>
      </c>
      <c r="H6" s="62">
        <f>SUM(Buckingham!C35)</f>
        <v>0</v>
      </c>
      <c r="I6" s="62">
        <f>SUM(Buckingham!C36)</f>
        <v>0</v>
      </c>
      <c r="K6" s="43">
        <v>0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SUM(Doran!C27)</f>
        <v>40</v>
      </c>
      <c r="C8" s="9">
        <f>SUM(Doran!C28)</f>
        <v>0</v>
      </c>
      <c r="D8" s="9">
        <f>SUM(Doran!C29)</f>
        <v>0</v>
      </c>
      <c r="E8" s="9">
        <f>SUM(Doran!C30)</f>
        <v>0</v>
      </c>
      <c r="F8" s="9">
        <f>SUM(Doran!C31)</f>
        <v>0</v>
      </c>
      <c r="G8" s="10">
        <f t="shared" ref="G8:G22" si="0">B8+C8+D8+E8+F8</f>
        <v>40</v>
      </c>
      <c r="H8" s="11">
        <f>SUM(Doran!C33)</f>
        <v>0</v>
      </c>
      <c r="I8" s="11">
        <f>SUM(Doran!C34)</f>
        <v>0</v>
      </c>
      <c r="K8" s="43">
        <f>SUM(Doran!I28)</f>
        <v>0</v>
      </c>
    </row>
    <row r="9" spans="1:11" x14ac:dyDescent="0.25">
      <c r="A9" s="8" t="s">
        <v>53</v>
      </c>
      <c r="B9" s="9">
        <f>SUM(Drinkwater!C28)</f>
        <v>40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40</v>
      </c>
      <c r="H9" s="11">
        <f>SUM(Drinkwater!C34)</f>
        <v>0</v>
      </c>
      <c r="I9" s="11">
        <f>SUM(Drinkwater!C35)</f>
        <v>0</v>
      </c>
      <c r="K9" s="43">
        <f>SUM(Drinkwater!I29)</f>
        <v>2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0</v>
      </c>
      <c r="C12" s="9">
        <f>SUM(Harrison!C26)</f>
        <v>0</v>
      </c>
      <c r="D12" s="9">
        <f>SUM(Harrison!C27)</f>
        <v>0</v>
      </c>
      <c r="E12" s="9">
        <f>SUM(Harrison!C28)</f>
        <v>40</v>
      </c>
      <c r="F12" s="9">
        <f>SUM(Harrison!C29)</f>
        <v>0</v>
      </c>
      <c r="G12" s="10">
        <f>B12+C12+D12+E12+F12</f>
        <v>40</v>
      </c>
      <c r="H12" s="11">
        <f>SUM(Harrison!C31)</f>
        <v>0</v>
      </c>
      <c r="I12" s="11">
        <f>SUM(Harrison!C32)</f>
        <v>0</v>
      </c>
      <c r="K12" s="43">
        <f>SUM(Harrison!I26)</f>
        <v>0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0</v>
      </c>
      <c r="C14" s="9">
        <f>SUM(McSharry!C26)</f>
        <v>0</v>
      </c>
      <c r="D14" s="9">
        <f>SUM(McSharry!C27)</f>
        <v>0</v>
      </c>
      <c r="E14" s="9">
        <f>SUM(McSharry!C28)</f>
        <v>40</v>
      </c>
      <c r="F14" s="9">
        <f>SUM(McSharry!C29)</f>
        <v>0</v>
      </c>
      <c r="G14" s="10">
        <f t="shared" si="0"/>
        <v>40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66</v>
      </c>
      <c r="B15" s="9">
        <f>SUM(Pender!C26)</f>
        <v>32</v>
      </c>
      <c r="C15" s="9">
        <f>SUM(Pender!C27)</f>
        <v>0</v>
      </c>
      <c r="D15" s="9">
        <f>SUM(Pender!C28)</f>
        <v>0</v>
      </c>
      <c r="E15" s="9">
        <f>SUM(Pender!C29)</f>
        <v>8</v>
      </c>
      <c r="F15" s="9">
        <f>SUM(Pender!C30)</f>
        <v>0</v>
      </c>
      <c r="G15" s="10">
        <f>B15+C15+D15+E15+F15</f>
        <v>40</v>
      </c>
      <c r="H15" s="11">
        <f>SUM(Pender!C32)</f>
        <v>0</v>
      </c>
      <c r="I15" s="11">
        <f>SUM(Pender!C33)</f>
        <v>0</v>
      </c>
      <c r="K15" s="43">
        <f>SUM(Pender!I27)</f>
        <v>29</v>
      </c>
    </row>
    <row r="16" spans="1:11" ht="18" customHeight="1" x14ac:dyDescent="0.25">
      <c r="A16" s="8" t="s">
        <v>10</v>
      </c>
      <c r="B16" s="9">
        <f>SUM('Reading-Jones'!C28)</f>
        <v>29</v>
      </c>
      <c r="C16" s="9">
        <f>SUM('Reading-Jones'!C29)</f>
        <v>0</v>
      </c>
      <c r="D16" s="9">
        <f>SUM('Reading-Jones'!C30)</f>
        <v>0</v>
      </c>
      <c r="E16" s="9">
        <f>SUM('Reading-Jones'!C31)</f>
        <v>8</v>
      </c>
      <c r="F16" s="9">
        <f>SUM('Reading-Jones'!C32)</f>
        <v>0</v>
      </c>
      <c r="G16" s="10">
        <f t="shared" si="0"/>
        <v>37</v>
      </c>
      <c r="H16" s="11">
        <f>SUM('Reading-Jones'!C34)</f>
        <v>0</v>
      </c>
      <c r="I16" s="11">
        <f>SUM('Reading-Jones'!C35)</f>
        <v>0</v>
      </c>
      <c r="K16" s="43">
        <f>SUM('Reading-Jones'!I29)</f>
        <v>0</v>
      </c>
    </row>
    <row r="17" spans="1:11" x14ac:dyDescent="0.25">
      <c r="A17" s="8" t="s">
        <v>11</v>
      </c>
      <c r="B17" s="9">
        <f>SUM(Spann!C24)</f>
        <v>40</v>
      </c>
      <c r="C17" s="9">
        <f>SUM(Spann!C25)</f>
        <v>0</v>
      </c>
      <c r="D17" s="9">
        <f>SUM(Spann!C26)</f>
        <v>0</v>
      </c>
      <c r="E17" s="9">
        <f>SUM(Spann!C27)</f>
        <v>0</v>
      </c>
      <c r="F17" s="9">
        <f>SUM(Spann!C28)</f>
        <v>0</v>
      </c>
      <c r="G17" s="10">
        <f t="shared" si="0"/>
        <v>40</v>
      </c>
      <c r="H17" s="11">
        <f>SUM(Spann!C30)</f>
        <v>0</v>
      </c>
      <c r="I17" s="11">
        <f>SUM(Spann!C31)</f>
        <v>0</v>
      </c>
      <c r="K17" s="43">
        <f>SUM(Spann!I25)</f>
        <v>8.5</v>
      </c>
    </row>
    <row r="18" spans="1:11" x14ac:dyDescent="0.25">
      <c r="A18" s="8" t="s">
        <v>12</v>
      </c>
      <c r="B18" s="9">
        <f>SUM(Taylor!C26)</f>
        <v>32</v>
      </c>
      <c r="C18" s="9">
        <f>SUM(Taylor!C27)</f>
        <v>0</v>
      </c>
      <c r="D18" s="9">
        <f>SUM(Taylor!C28)</f>
        <v>0</v>
      </c>
      <c r="E18" s="9">
        <f>SUM(Spann!C28)</f>
        <v>0</v>
      </c>
      <c r="F18" s="9">
        <f>SUM(Taylor!C30)</f>
        <v>0</v>
      </c>
      <c r="G18" s="10">
        <f t="shared" si="0"/>
        <v>32</v>
      </c>
      <c r="H18" s="11">
        <f>SUM(Taylor!C32)</f>
        <v>0</v>
      </c>
      <c r="I18" s="11">
        <f>SUM(Taylor!C33)</f>
        <v>0</v>
      </c>
      <c r="K18" s="43">
        <f>SUM(Taylor!I27)</f>
        <v>0</v>
      </c>
    </row>
    <row r="19" spans="1:11" x14ac:dyDescent="0.25">
      <c r="A19" s="8" t="s">
        <v>48</v>
      </c>
      <c r="B19" s="9">
        <f>SUM(Ward!C25)</f>
        <v>0</v>
      </c>
      <c r="C19" s="9">
        <f>SUM(Ward!C26)</f>
        <v>0</v>
      </c>
      <c r="D19" s="9">
        <f>SUM(Ward!C27)</f>
        <v>0</v>
      </c>
      <c r="E19" s="9">
        <f>SUM(Ward!C28)</f>
        <v>40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SUM(N.Winterburn!C27)</f>
        <v>32</v>
      </c>
      <c r="C20" s="9">
        <f>SUM(N.Winterburn!C28)</f>
        <v>0</v>
      </c>
      <c r="D20" s="9">
        <f>SUM(N.Winterburn!C29)</f>
        <v>0</v>
      </c>
      <c r="E20" s="9">
        <f>SUM(N.Winterburn!C30)</f>
        <v>8</v>
      </c>
      <c r="F20" s="9">
        <f>SUM(N.Winterburn!C31)</f>
        <v>0</v>
      </c>
      <c r="G20" s="10">
        <f t="shared" si="0"/>
        <v>40</v>
      </c>
      <c r="H20" s="11">
        <f>SUM(N.Winterburn!C33)</f>
        <v>0</v>
      </c>
      <c r="I20" s="11">
        <f>SUM(N.Winterburn!C34)</f>
        <v>0</v>
      </c>
      <c r="K20" s="43">
        <f>SUM(N.Winterburn!I28)</f>
        <v>4</v>
      </c>
    </row>
    <row r="21" spans="1:11" x14ac:dyDescent="0.25">
      <c r="A21" s="8" t="s">
        <v>13</v>
      </c>
      <c r="B21" s="9">
        <f>SUM(T.Winterburn!C30)</f>
        <v>32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40</v>
      </c>
      <c r="H21" s="11">
        <f>SUM(T.Winterburn!C36)</f>
        <v>0</v>
      </c>
      <c r="I21" s="11">
        <f>SUM(T.Winterburn!C37)</f>
        <v>0</v>
      </c>
      <c r="K21" s="43">
        <f>SUM(T.Winterburn!I31)</f>
        <v>4</v>
      </c>
    </row>
    <row r="22" spans="1:11" x14ac:dyDescent="0.25">
      <c r="A22" s="8" t="s">
        <v>14</v>
      </c>
      <c r="B22" s="9">
        <f>SUM(Wright!C29)</f>
        <v>0</v>
      </c>
      <c r="C22" s="9">
        <f>SUM(Wright!C30)</f>
        <v>0</v>
      </c>
      <c r="D22" s="9">
        <f>SUM(Wright!C31)</f>
        <v>0</v>
      </c>
      <c r="E22" s="9">
        <f>SUM(Wright!C32)</f>
        <v>40</v>
      </c>
      <c r="F22" s="9">
        <f>SUM(Wright!C33)</f>
        <v>0</v>
      </c>
      <c r="G22" s="10">
        <f t="shared" si="0"/>
        <v>40</v>
      </c>
      <c r="H22" s="11">
        <f>SUM(Wright!C35)</f>
        <v>0</v>
      </c>
      <c r="I22" s="11">
        <f>SUM(Wright!C36)</f>
        <v>0</v>
      </c>
      <c r="K22" s="43">
        <f>SUM(Wright!I30)</f>
        <v>0</v>
      </c>
    </row>
    <row r="23" spans="1:11" ht="17.25" customHeight="1" x14ac:dyDescent="0.25">
      <c r="A23" s="12" t="s">
        <v>24</v>
      </c>
      <c r="B23" s="13">
        <f t="shared" ref="B23:I23" si="1">SUM(B7:B22)</f>
        <v>394</v>
      </c>
      <c r="C23" s="13">
        <f t="shared" si="1"/>
        <v>0</v>
      </c>
      <c r="D23" s="13">
        <f t="shared" si="1"/>
        <v>0</v>
      </c>
      <c r="E23" s="13">
        <f t="shared" si="1"/>
        <v>192</v>
      </c>
      <c r="F23" s="13">
        <f t="shared" si="1"/>
        <v>0</v>
      </c>
      <c r="G23" s="13">
        <f t="shared" si="1"/>
        <v>586</v>
      </c>
      <c r="H23" s="14">
        <f t="shared" si="1"/>
        <v>0</v>
      </c>
      <c r="I23" s="14">
        <f t="shared" si="1"/>
        <v>0</v>
      </c>
      <c r="J23" s="4"/>
      <c r="K23" s="13">
        <f>SUM(K7:K22)</f>
        <v>47.5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394</v>
      </c>
    </row>
    <row r="27" spans="1:11" x14ac:dyDescent="0.25">
      <c r="A27" s="1" t="s">
        <v>31</v>
      </c>
      <c r="C27" s="35">
        <f>K23</f>
        <v>47.5</v>
      </c>
    </row>
    <row r="28" spans="1:11" x14ac:dyDescent="0.25">
      <c r="A28" s="1" t="s">
        <v>35</v>
      </c>
      <c r="C28" s="41">
        <f>C27/C26</f>
        <v>0.12055837563451777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I28" sqref="I28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65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6" t="s">
        <v>15</v>
      </c>
      <c r="F2" s="186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1"/>
      <c r="N3" s="151"/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4">
        <v>6519</v>
      </c>
      <c r="B4" s="174" t="s">
        <v>99</v>
      </c>
      <c r="C4" s="164">
        <v>156</v>
      </c>
      <c r="D4" s="38" t="s">
        <v>80</v>
      </c>
      <c r="E4" s="185">
        <v>0.25</v>
      </c>
      <c r="F4" s="185"/>
      <c r="G4" s="179"/>
      <c r="H4" s="180"/>
      <c r="I4" s="179"/>
      <c r="J4" s="180"/>
      <c r="K4" s="179"/>
      <c r="L4" s="180"/>
      <c r="M4" s="177"/>
      <c r="N4" s="178"/>
      <c r="O4" s="179"/>
      <c r="P4" s="180"/>
      <c r="Q4" s="175"/>
      <c r="R4" s="176"/>
      <c r="S4" s="25">
        <f t="shared" ref="S4:S21" si="0">E4+G4+I4+K4+M4+O4+Q4</f>
        <v>0.25</v>
      </c>
      <c r="T4" s="25">
        <f t="shared" ref="T4:T18" si="1">SUM(S4-U4-V4)</f>
        <v>0.25</v>
      </c>
      <c r="U4" s="28"/>
      <c r="V4" s="28"/>
    </row>
    <row r="5" spans="1:22" x14ac:dyDescent="0.25">
      <c r="A5" s="137">
        <v>6538</v>
      </c>
      <c r="B5" s="174" t="s">
        <v>97</v>
      </c>
      <c r="C5" s="132">
        <v>16</v>
      </c>
      <c r="D5" s="38" t="s">
        <v>63</v>
      </c>
      <c r="E5" s="179">
        <v>0.25</v>
      </c>
      <c r="F5" s="180"/>
      <c r="G5" s="179"/>
      <c r="H5" s="180"/>
      <c r="I5" s="179"/>
      <c r="J5" s="180"/>
      <c r="K5" s="179"/>
      <c r="L5" s="180"/>
      <c r="M5" s="177"/>
      <c r="N5" s="178"/>
      <c r="O5" s="179"/>
      <c r="P5" s="180"/>
      <c r="Q5" s="175"/>
      <c r="R5" s="176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48">
        <v>6519</v>
      </c>
      <c r="B6" s="174" t="s">
        <v>99</v>
      </c>
      <c r="C6" s="148">
        <v>158</v>
      </c>
      <c r="D6" s="38"/>
      <c r="E6" s="179">
        <v>0.75</v>
      </c>
      <c r="F6" s="180"/>
      <c r="G6" s="179"/>
      <c r="H6" s="180"/>
      <c r="I6" s="179"/>
      <c r="J6" s="180"/>
      <c r="K6" s="179"/>
      <c r="L6" s="180"/>
      <c r="M6" s="177"/>
      <c r="N6" s="178"/>
      <c r="O6" s="179"/>
      <c r="P6" s="180"/>
      <c r="Q6" s="175"/>
      <c r="R6" s="176"/>
      <c r="S6" s="25">
        <f>E6+G6+I6+K6+M6+O6+Q6</f>
        <v>0.75</v>
      </c>
      <c r="T6" s="25">
        <f>SUM(S6-U6-V6)</f>
        <v>0.75</v>
      </c>
      <c r="U6" s="28"/>
      <c r="V6" s="28"/>
    </row>
    <row r="7" spans="1:22" x14ac:dyDescent="0.25">
      <c r="A7" s="119">
        <v>6519</v>
      </c>
      <c r="B7" s="174" t="s">
        <v>99</v>
      </c>
      <c r="C7" s="46">
        <v>159</v>
      </c>
      <c r="D7" s="38"/>
      <c r="E7" s="179">
        <v>0.25</v>
      </c>
      <c r="F7" s="180"/>
      <c r="G7" s="179"/>
      <c r="H7" s="180"/>
      <c r="I7" s="179"/>
      <c r="J7" s="180"/>
      <c r="K7" s="179"/>
      <c r="L7" s="180"/>
      <c r="M7" s="177"/>
      <c r="N7" s="178"/>
      <c r="O7" s="179"/>
      <c r="P7" s="180"/>
      <c r="Q7" s="175"/>
      <c r="R7" s="176"/>
      <c r="S7" s="25">
        <f t="shared" ref="S7:S15" si="2">E7+G7+I7+K7+M7+O7+Q7</f>
        <v>0.25</v>
      </c>
      <c r="T7" s="25">
        <f t="shared" ref="T7:T15" si="3">SUM(S7-U7-V7)</f>
        <v>0.25</v>
      </c>
      <c r="U7" s="28"/>
      <c r="V7" s="28"/>
    </row>
    <row r="8" spans="1:22" ht="15.75" customHeight="1" x14ac:dyDescent="0.25">
      <c r="A8" s="138">
        <v>6519</v>
      </c>
      <c r="B8" s="174" t="s">
        <v>99</v>
      </c>
      <c r="C8" s="138">
        <v>160</v>
      </c>
      <c r="D8" s="38"/>
      <c r="E8" s="179">
        <v>0.5</v>
      </c>
      <c r="F8" s="180"/>
      <c r="G8" s="179"/>
      <c r="H8" s="180"/>
      <c r="I8" s="179"/>
      <c r="J8" s="180"/>
      <c r="K8" s="179"/>
      <c r="L8" s="180"/>
      <c r="M8" s="177"/>
      <c r="N8" s="178"/>
      <c r="O8" s="179"/>
      <c r="P8" s="180"/>
      <c r="Q8" s="175"/>
      <c r="R8" s="176"/>
      <c r="S8" s="25">
        <f t="shared" ref="S8:S14" si="4">E8+G8+I8+K8+M8+O8+Q8</f>
        <v>0.5</v>
      </c>
      <c r="T8" s="25">
        <f t="shared" ref="T8:T14" si="5">SUM(S8-U8-V8)</f>
        <v>0.5</v>
      </c>
      <c r="U8" s="28"/>
      <c r="V8" s="28"/>
    </row>
    <row r="9" spans="1:22" ht="15.75" customHeight="1" x14ac:dyDescent="0.25">
      <c r="A9" s="149">
        <v>6519</v>
      </c>
      <c r="B9" s="174" t="s">
        <v>99</v>
      </c>
      <c r="C9" s="122">
        <v>167</v>
      </c>
      <c r="D9" s="38"/>
      <c r="E9" s="179">
        <v>0.25</v>
      </c>
      <c r="F9" s="180"/>
      <c r="G9" s="179"/>
      <c r="H9" s="180"/>
      <c r="I9" s="179"/>
      <c r="J9" s="180"/>
      <c r="K9" s="179"/>
      <c r="L9" s="180"/>
      <c r="M9" s="177"/>
      <c r="N9" s="178"/>
      <c r="O9" s="179"/>
      <c r="P9" s="180"/>
      <c r="Q9" s="175"/>
      <c r="R9" s="176"/>
      <c r="S9" s="25">
        <f t="shared" si="4"/>
        <v>0.25</v>
      </c>
      <c r="T9" s="25">
        <f t="shared" si="5"/>
        <v>0.25</v>
      </c>
      <c r="U9" s="28"/>
      <c r="V9" s="28"/>
    </row>
    <row r="10" spans="1:22" x14ac:dyDescent="0.25">
      <c r="A10" s="149">
        <v>6519</v>
      </c>
      <c r="B10" s="174" t="s">
        <v>99</v>
      </c>
      <c r="C10" s="47">
        <v>169</v>
      </c>
      <c r="D10" s="38"/>
      <c r="E10" s="179">
        <v>0.25</v>
      </c>
      <c r="F10" s="180"/>
      <c r="G10" s="179">
        <v>0.5</v>
      </c>
      <c r="H10" s="180"/>
      <c r="I10" s="179"/>
      <c r="J10" s="180"/>
      <c r="K10" s="179"/>
      <c r="L10" s="180"/>
      <c r="M10" s="177"/>
      <c r="N10" s="178"/>
      <c r="O10" s="179"/>
      <c r="P10" s="180"/>
      <c r="Q10" s="175"/>
      <c r="R10" s="176"/>
      <c r="S10" s="25">
        <f t="shared" si="4"/>
        <v>0.75</v>
      </c>
      <c r="T10" s="25">
        <f t="shared" si="5"/>
        <v>0.75</v>
      </c>
      <c r="U10" s="28"/>
      <c r="V10" s="28"/>
    </row>
    <row r="11" spans="1:22" x14ac:dyDescent="0.25">
      <c r="A11" s="118">
        <v>3600</v>
      </c>
      <c r="B11" s="118" t="s">
        <v>100</v>
      </c>
      <c r="C11" s="47"/>
      <c r="D11" s="38" t="s">
        <v>82</v>
      </c>
      <c r="E11" s="179">
        <v>3.75</v>
      </c>
      <c r="F11" s="180"/>
      <c r="G11" s="179">
        <v>6</v>
      </c>
      <c r="H11" s="180"/>
      <c r="I11" s="179"/>
      <c r="J11" s="180"/>
      <c r="K11" s="179"/>
      <c r="L11" s="180"/>
      <c r="M11" s="177"/>
      <c r="N11" s="178"/>
      <c r="O11" s="179"/>
      <c r="P11" s="180"/>
      <c r="Q11" s="175"/>
      <c r="R11" s="176"/>
      <c r="S11" s="25">
        <f t="shared" ref="S11:S12" si="6">E11+G11+I11+K11+M11+O11+Q11</f>
        <v>9.75</v>
      </c>
      <c r="T11" s="25">
        <f t="shared" ref="T11:T12" si="7">SUM(S11-U11-V11)</f>
        <v>9.75</v>
      </c>
      <c r="U11" s="28"/>
      <c r="V11" s="28"/>
    </row>
    <row r="12" spans="1:22" x14ac:dyDescent="0.25">
      <c r="A12" s="118">
        <v>3600</v>
      </c>
      <c r="B12" s="118" t="s">
        <v>100</v>
      </c>
      <c r="C12" s="47"/>
      <c r="D12" s="38" t="s">
        <v>81</v>
      </c>
      <c r="E12" s="179">
        <v>0.5</v>
      </c>
      <c r="F12" s="180"/>
      <c r="G12" s="179">
        <v>0.5</v>
      </c>
      <c r="H12" s="180"/>
      <c r="I12" s="179"/>
      <c r="J12" s="180"/>
      <c r="K12" s="179"/>
      <c r="L12" s="180"/>
      <c r="M12" s="177"/>
      <c r="N12" s="178"/>
      <c r="O12" s="179"/>
      <c r="P12" s="180"/>
      <c r="Q12" s="175"/>
      <c r="R12" s="176"/>
      <c r="S12" s="25">
        <f t="shared" si="6"/>
        <v>1</v>
      </c>
      <c r="T12" s="25">
        <f t="shared" si="7"/>
        <v>1</v>
      </c>
      <c r="U12" s="28"/>
      <c r="V12" s="28"/>
    </row>
    <row r="13" spans="1:22" x14ac:dyDescent="0.25">
      <c r="A13" s="106">
        <v>3600</v>
      </c>
      <c r="B13" s="106" t="s">
        <v>100</v>
      </c>
      <c r="C13" s="47"/>
      <c r="D13" s="38" t="s">
        <v>79</v>
      </c>
      <c r="E13" s="179"/>
      <c r="F13" s="180"/>
      <c r="G13" s="179"/>
      <c r="H13" s="180"/>
      <c r="I13" s="179">
        <v>8</v>
      </c>
      <c r="J13" s="180"/>
      <c r="K13" s="179">
        <v>8</v>
      </c>
      <c r="L13" s="180"/>
      <c r="M13" s="177"/>
      <c r="N13" s="178"/>
      <c r="O13" s="179"/>
      <c r="P13" s="180"/>
      <c r="Q13" s="175"/>
      <c r="R13" s="176"/>
      <c r="S13" s="25">
        <f t="shared" si="4"/>
        <v>16</v>
      </c>
      <c r="T13" s="25">
        <f t="shared" si="5"/>
        <v>16</v>
      </c>
      <c r="U13" s="28"/>
      <c r="V13" s="28"/>
    </row>
    <row r="14" spans="1:22" x14ac:dyDescent="0.25">
      <c r="A14" s="128">
        <v>3600</v>
      </c>
      <c r="B14" s="128" t="s">
        <v>100</v>
      </c>
      <c r="C14" s="128"/>
      <c r="D14" s="38" t="s">
        <v>77</v>
      </c>
      <c r="E14" s="179"/>
      <c r="F14" s="180"/>
      <c r="G14" s="179"/>
      <c r="H14" s="180"/>
      <c r="I14" s="179"/>
      <c r="J14" s="180"/>
      <c r="K14" s="179"/>
      <c r="L14" s="180"/>
      <c r="M14" s="177"/>
      <c r="N14" s="178"/>
      <c r="O14" s="179"/>
      <c r="P14" s="180"/>
      <c r="Q14" s="175"/>
      <c r="R14" s="176"/>
      <c r="S14" s="25">
        <f t="shared" si="4"/>
        <v>0</v>
      </c>
      <c r="T14" s="25">
        <f t="shared" si="5"/>
        <v>0</v>
      </c>
      <c r="U14" s="28"/>
      <c r="V14" s="28"/>
    </row>
    <row r="15" spans="1:22" ht="15.75" customHeight="1" x14ac:dyDescent="0.25">
      <c r="A15" s="127">
        <v>3600</v>
      </c>
      <c r="B15" s="127" t="s">
        <v>100</v>
      </c>
      <c r="C15" s="47"/>
      <c r="D15" s="27" t="s">
        <v>75</v>
      </c>
      <c r="E15" s="179"/>
      <c r="F15" s="180"/>
      <c r="G15" s="179"/>
      <c r="H15" s="180"/>
      <c r="I15" s="179"/>
      <c r="J15" s="180"/>
      <c r="K15" s="179"/>
      <c r="L15" s="180"/>
      <c r="M15" s="177"/>
      <c r="N15" s="178"/>
      <c r="O15" s="179"/>
      <c r="P15" s="180"/>
      <c r="Q15" s="175"/>
      <c r="R15" s="17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5">
        <v>3600</v>
      </c>
      <c r="B16" s="104" t="s">
        <v>100</v>
      </c>
      <c r="C16" s="104"/>
      <c r="D16" s="27" t="s">
        <v>74</v>
      </c>
      <c r="E16" s="179"/>
      <c r="F16" s="180"/>
      <c r="G16" s="179"/>
      <c r="H16" s="180"/>
      <c r="I16" s="179"/>
      <c r="J16" s="180"/>
      <c r="K16" s="179"/>
      <c r="L16" s="180"/>
      <c r="M16" s="177"/>
      <c r="N16" s="178"/>
      <c r="O16" s="179"/>
      <c r="P16" s="180"/>
      <c r="Q16" s="175"/>
      <c r="R16" s="17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62">
        <v>3600</v>
      </c>
      <c r="B17" s="162" t="s">
        <v>100</v>
      </c>
      <c r="C17" s="162"/>
      <c r="D17" s="27" t="s">
        <v>83</v>
      </c>
      <c r="E17" s="179">
        <v>0.25</v>
      </c>
      <c r="F17" s="180"/>
      <c r="G17" s="179"/>
      <c r="H17" s="180"/>
      <c r="I17" s="179"/>
      <c r="J17" s="180"/>
      <c r="K17" s="179"/>
      <c r="L17" s="180"/>
      <c r="M17" s="177"/>
      <c r="N17" s="178"/>
      <c r="O17" s="179"/>
      <c r="P17" s="180"/>
      <c r="Q17" s="175"/>
      <c r="R17" s="176"/>
      <c r="S17" s="25">
        <f t="shared" ref="S17" si="8">E17+G17+I17+K17+M17+O17+Q17</f>
        <v>0.25</v>
      </c>
      <c r="T17" s="25">
        <f t="shared" ref="T17" si="9">SUM(S17-U17-V17)</f>
        <v>0.25</v>
      </c>
      <c r="U17" s="28"/>
      <c r="V17" s="28"/>
    </row>
    <row r="18" spans="1:22" x14ac:dyDescent="0.25">
      <c r="A18" s="162">
        <v>3600</v>
      </c>
      <c r="B18" s="162" t="s">
        <v>100</v>
      </c>
      <c r="C18" s="162"/>
      <c r="D18" s="38" t="s">
        <v>73</v>
      </c>
      <c r="E18" s="179">
        <v>1</v>
      </c>
      <c r="F18" s="180"/>
      <c r="G18" s="179">
        <v>1</v>
      </c>
      <c r="H18" s="180"/>
      <c r="I18" s="179"/>
      <c r="J18" s="180"/>
      <c r="K18" s="179"/>
      <c r="L18" s="180"/>
      <c r="M18" s="177"/>
      <c r="N18" s="178"/>
      <c r="O18" s="179"/>
      <c r="P18" s="180"/>
      <c r="Q18" s="175"/>
      <c r="R18" s="176"/>
      <c r="S18" s="25">
        <f t="shared" si="0"/>
        <v>2</v>
      </c>
      <c r="T18" s="25">
        <f t="shared" si="1"/>
        <v>2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79"/>
      <c r="F19" s="180"/>
      <c r="G19" s="179"/>
      <c r="H19" s="180"/>
      <c r="I19" s="179"/>
      <c r="J19" s="180"/>
      <c r="K19" s="179"/>
      <c r="L19" s="180"/>
      <c r="M19" s="177">
        <v>8</v>
      </c>
      <c r="N19" s="178"/>
      <c r="O19" s="175"/>
      <c r="P19" s="176"/>
      <c r="Q19" s="175"/>
      <c r="R19" s="176"/>
      <c r="S19" s="25">
        <f t="shared" si="0"/>
        <v>8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179"/>
      <c r="F20" s="180"/>
      <c r="G20" s="179"/>
      <c r="H20" s="180"/>
      <c r="I20" s="179"/>
      <c r="J20" s="180"/>
      <c r="K20" s="179"/>
      <c r="L20" s="180"/>
      <c r="M20" s="179"/>
      <c r="N20" s="180"/>
      <c r="O20" s="175"/>
      <c r="P20" s="176"/>
      <c r="Q20" s="175"/>
      <c r="R20" s="176"/>
      <c r="S20" s="25">
        <f t="shared" si="0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181">
        <f>SUM(E4:E20)</f>
        <v>8</v>
      </c>
      <c r="F21" s="182"/>
      <c r="G21" s="181">
        <f>SUM(G4:G20)</f>
        <v>8</v>
      </c>
      <c r="H21" s="182"/>
      <c r="I21" s="181">
        <f>SUM(I4:I20)</f>
        <v>8</v>
      </c>
      <c r="J21" s="182"/>
      <c r="K21" s="181">
        <f>SUM(K4:K20)</f>
        <v>8</v>
      </c>
      <c r="L21" s="182"/>
      <c r="M21" s="181">
        <f>SUM(M4:M20)</f>
        <v>8</v>
      </c>
      <c r="N21" s="182"/>
      <c r="O21" s="181">
        <f>SUM(O4:O20)</f>
        <v>0</v>
      </c>
      <c r="P21" s="182"/>
      <c r="Q21" s="181">
        <f>SUM(Q4:Q20)</f>
        <v>0</v>
      </c>
      <c r="R21" s="182"/>
      <c r="S21" s="25">
        <f t="shared" si="0"/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110"/>
      <c r="F22" s="11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4" spans="1:22" x14ac:dyDescent="0.25">
      <c r="E24" s="45"/>
      <c r="F24" s="45"/>
      <c r="G24" s="45"/>
      <c r="H24" s="45"/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0">
        <f>SUM(T22)</f>
        <v>32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>
        <v>29</v>
      </c>
    </row>
    <row r="28" spans="1:22" x14ac:dyDescent="0.25">
      <c r="A28" s="16" t="s">
        <v>27</v>
      </c>
      <c r="C28" s="33">
        <f>V23</f>
        <v>0</v>
      </c>
      <c r="I28" s="45"/>
    </row>
    <row r="29" spans="1:22" x14ac:dyDescent="0.25">
      <c r="A29" s="16" t="s">
        <v>28</v>
      </c>
      <c r="C29" s="33">
        <f>S19</f>
        <v>8</v>
      </c>
      <c r="I29" s="40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C31" s="39">
        <f>SUM(C26:C30)</f>
        <v>40</v>
      </c>
      <c r="E31" s="17" t="s">
        <v>42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3">
    <mergeCell ref="I11:J11"/>
    <mergeCell ref="K11:L11"/>
    <mergeCell ref="M11:N11"/>
    <mergeCell ref="O11:P11"/>
    <mergeCell ref="Q17:R17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E15:F15"/>
    <mergeCell ref="G15:H15"/>
    <mergeCell ref="I15:J15"/>
    <mergeCell ref="K15:L15"/>
    <mergeCell ref="M15:N15"/>
    <mergeCell ref="E17:F17"/>
    <mergeCell ref="G17:H17"/>
    <mergeCell ref="E14:F14"/>
    <mergeCell ref="G14:H14"/>
    <mergeCell ref="I14:J14"/>
    <mergeCell ref="O15:P15"/>
    <mergeCell ref="Q15:R15"/>
    <mergeCell ref="E8:F8"/>
    <mergeCell ref="G8:H8"/>
    <mergeCell ref="I8:J8"/>
    <mergeCell ref="K8:L8"/>
    <mergeCell ref="M8:N8"/>
    <mergeCell ref="O8:P8"/>
    <mergeCell ref="Q8:R8"/>
    <mergeCell ref="E12:F12"/>
    <mergeCell ref="G12:H12"/>
    <mergeCell ref="E10:F10"/>
    <mergeCell ref="G10:H10"/>
    <mergeCell ref="I10:J10"/>
    <mergeCell ref="K10:L10"/>
    <mergeCell ref="M10:N10"/>
    <mergeCell ref="O10:P10"/>
    <mergeCell ref="Q10:R10"/>
    <mergeCell ref="E13:F13"/>
    <mergeCell ref="G13:H13"/>
    <mergeCell ref="I13:J13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I12:J12"/>
    <mergeCell ref="K12:L12"/>
    <mergeCell ref="M12:N12"/>
    <mergeCell ref="O12:P12"/>
    <mergeCell ref="Q12:R12"/>
    <mergeCell ref="E6:F6"/>
    <mergeCell ref="G6:H6"/>
    <mergeCell ref="I6:J6"/>
    <mergeCell ref="K6:L6"/>
    <mergeCell ref="M6:N6"/>
    <mergeCell ref="O6:P6"/>
    <mergeCell ref="E9:F9"/>
    <mergeCell ref="G9:H9"/>
    <mergeCell ref="I9:J9"/>
    <mergeCell ref="K9:L9"/>
    <mergeCell ref="M9:N9"/>
    <mergeCell ref="O9:P9"/>
    <mergeCell ref="E7:F7"/>
    <mergeCell ref="G7:H7"/>
    <mergeCell ref="I7:J7"/>
    <mergeCell ref="K7:L7"/>
    <mergeCell ref="M7:N7"/>
    <mergeCell ref="E11:F11"/>
    <mergeCell ref="G11:H11"/>
    <mergeCell ref="O7:P7"/>
    <mergeCell ref="Q7:R7"/>
    <mergeCell ref="O16:P16"/>
    <mergeCell ref="Q16:R16"/>
    <mergeCell ref="Q6:R6"/>
    <mergeCell ref="Q9:R9"/>
    <mergeCell ref="K14:L14"/>
    <mergeCell ref="M14:N14"/>
    <mergeCell ref="O14:P14"/>
    <mergeCell ref="Q14:R14"/>
    <mergeCell ref="Q11:R11"/>
    <mergeCell ref="K13:L13"/>
    <mergeCell ref="M13:N13"/>
    <mergeCell ref="O13:P13"/>
    <mergeCell ref="Q13:R13"/>
    <mergeCell ref="E5:F5"/>
    <mergeCell ref="G5:H5"/>
    <mergeCell ref="Q2:R2"/>
    <mergeCell ref="E2:F2"/>
    <mergeCell ref="G2:H2"/>
    <mergeCell ref="M2:N2"/>
    <mergeCell ref="O2:P2"/>
    <mergeCell ref="I2:J2"/>
    <mergeCell ref="K2:L2"/>
    <mergeCell ref="O4:P4"/>
    <mergeCell ref="E4:F4"/>
    <mergeCell ref="G4:H4"/>
    <mergeCell ref="I4:J4"/>
    <mergeCell ref="K4:L4"/>
    <mergeCell ref="M4:N4"/>
    <mergeCell ref="Q4:R4"/>
    <mergeCell ref="I5:J5"/>
    <mergeCell ref="K5:L5"/>
    <mergeCell ref="M5:N5"/>
    <mergeCell ref="O5:P5"/>
    <mergeCell ref="Q5:R5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A12" sqref="A12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13</v>
      </c>
      <c r="G3" s="64">
        <v>8</v>
      </c>
      <c r="H3" s="64">
        <v>16.3</v>
      </c>
      <c r="I3" s="64">
        <v>8</v>
      </c>
      <c r="J3" s="64">
        <v>16.3</v>
      </c>
      <c r="K3" s="64"/>
      <c r="L3" s="64"/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66">
        <v>6538</v>
      </c>
      <c r="B4" s="174" t="s">
        <v>97</v>
      </c>
      <c r="C4" s="166">
        <v>5</v>
      </c>
      <c r="D4" s="38" t="s">
        <v>63</v>
      </c>
      <c r="E4" s="185">
        <v>1.5</v>
      </c>
      <c r="F4" s="185"/>
      <c r="G4" s="185">
        <v>3</v>
      </c>
      <c r="H4" s="185"/>
      <c r="I4" s="185">
        <v>2</v>
      </c>
      <c r="J4" s="185"/>
      <c r="K4" s="184"/>
      <c r="L4" s="184"/>
      <c r="M4" s="185">
        <v>2.5</v>
      </c>
      <c r="N4" s="185"/>
      <c r="O4" s="179"/>
      <c r="P4" s="180"/>
      <c r="Q4" s="175"/>
      <c r="R4" s="176"/>
      <c r="S4" s="25">
        <f>E4+G4+I4+K4+M4+O4+Q4</f>
        <v>9</v>
      </c>
      <c r="T4" s="25">
        <f t="shared" ref="T4:T20" si="0">SUM(S4-U4-V4)</f>
        <v>9</v>
      </c>
      <c r="U4" s="28"/>
      <c r="V4" s="28"/>
    </row>
    <row r="5" spans="1:22" x14ac:dyDescent="0.25">
      <c r="A5" s="166">
        <v>6538</v>
      </c>
      <c r="B5" s="174" t="s">
        <v>97</v>
      </c>
      <c r="C5" s="166">
        <v>6</v>
      </c>
      <c r="D5" s="38" t="s">
        <v>63</v>
      </c>
      <c r="E5" s="185">
        <v>1.5</v>
      </c>
      <c r="F5" s="185"/>
      <c r="G5" s="185">
        <v>3</v>
      </c>
      <c r="H5" s="185"/>
      <c r="I5" s="185">
        <v>3</v>
      </c>
      <c r="J5" s="185"/>
      <c r="K5" s="184"/>
      <c r="L5" s="184"/>
      <c r="M5" s="185">
        <v>2.75</v>
      </c>
      <c r="N5" s="185"/>
      <c r="O5" s="179"/>
      <c r="P5" s="180"/>
      <c r="Q5" s="175"/>
      <c r="R5" s="176"/>
      <c r="S5" s="25">
        <f>E5+G5+I5+K5+M5+O5+Q5</f>
        <v>10.25</v>
      </c>
      <c r="T5" s="25">
        <f t="shared" si="0"/>
        <v>10.25</v>
      </c>
      <c r="U5" s="28"/>
      <c r="V5" s="28"/>
    </row>
    <row r="6" spans="1:22" x14ac:dyDescent="0.25">
      <c r="A6" s="166">
        <v>6538</v>
      </c>
      <c r="B6" s="174" t="s">
        <v>97</v>
      </c>
      <c r="C6" s="166">
        <v>8</v>
      </c>
      <c r="D6" s="38" t="s">
        <v>63</v>
      </c>
      <c r="E6" s="185">
        <v>1.5</v>
      </c>
      <c r="F6" s="185"/>
      <c r="G6" s="185">
        <v>2</v>
      </c>
      <c r="H6" s="185"/>
      <c r="I6" s="185">
        <v>3</v>
      </c>
      <c r="J6" s="185"/>
      <c r="K6" s="184"/>
      <c r="L6" s="184"/>
      <c r="M6" s="185">
        <v>2.75</v>
      </c>
      <c r="N6" s="185"/>
      <c r="O6" s="179"/>
      <c r="P6" s="180"/>
      <c r="Q6" s="175"/>
      <c r="R6" s="176"/>
      <c r="S6" s="25">
        <f t="shared" ref="S6:S23" si="1">E6+G6+I6+K6+M6+O6+Q6</f>
        <v>9.25</v>
      </c>
      <c r="T6" s="25">
        <f t="shared" si="0"/>
        <v>9.25</v>
      </c>
      <c r="U6" s="28"/>
      <c r="V6" s="28"/>
    </row>
    <row r="7" spans="1:22" x14ac:dyDescent="0.25">
      <c r="A7" s="155">
        <v>6519</v>
      </c>
      <c r="B7" s="174" t="s">
        <v>99</v>
      </c>
      <c r="C7" s="155">
        <v>143</v>
      </c>
      <c r="D7" s="38" t="s">
        <v>84</v>
      </c>
      <c r="E7" s="185">
        <v>0.5</v>
      </c>
      <c r="F7" s="185"/>
      <c r="G7" s="185"/>
      <c r="H7" s="185"/>
      <c r="I7" s="187"/>
      <c r="J7" s="180"/>
      <c r="K7" s="177"/>
      <c r="L7" s="178"/>
      <c r="M7" s="179"/>
      <c r="N7" s="180"/>
      <c r="O7" s="179"/>
      <c r="P7" s="180"/>
      <c r="Q7" s="175"/>
      <c r="R7" s="17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55"/>
      <c r="B8" s="48"/>
      <c r="C8" s="155"/>
      <c r="D8" s="38"/>
      <c r="E8" s="193"/>
      <c r="F8" s="193"/>
      <c r="G8" s="193"/>
      <c r="H8" s="193"/>
      <c r="I8" s="185"/>
      <c r="J8" s="185"/>
      <c r="K8" s="177"/>
      <c r="L8" s="178"/>
      <c r="M8" s="179"/>
      <c r="N8" s="180"/>
      <c r="O8" s="179"/>
      <c r="P8" s="180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6"/>
      <c r="B9" s="48"/>
      <c r="C9" s="156"/>
      <c r="D9" s="38"/>
      <c r="E9" s="191"/>
      <c r="F9" s="192"/>
      <c r="G9" s="191"/>
      <c r="H9" s="192"/>
      <c r="I9" s="179"/>
      <c r="J9" s="180"/>
      <c r="K9" s="177"/>
      <c r="L9" s="178"/>
      <c r="M9" s="179"/>
      <c r="N9" s="180"/>
      <c r="O9" s="179"/>
      <c r="P9" s="180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56"/>
      <c r="B10" s="48"/>
      <c r="C10" s="156"/>
      <c r="D10" s="38"/>
      <c r="E10" s="191"/>
      <c r="F10" s="192"/>
      <c r="G10" s="191"/>
      <c r="H10" s="192"/>
      <c r="I10" s="179"/>
      <c r="J10" s="180"/>
      <c r="K10" s="177"/>
      <c r="L10" s="178"/>
      <c r="M10" s="179"/>
      <c r="N10" s="180"/>
      <c r="O10" s="179"/>
      <c r="P10" s="180"/>
      <c r="Q10" s="175"/>
      <c r="R10" s="176"/>
      <c r="S10" s="25">
        <f t="shared" ref="S10:S13" si="2">E10+G10+I10+K10+M10+O10+Q10</f>
        <v>0</v>
      </c>
      <c r="T10" s="25">
        <f t="shared" ref="T10:T13" si="3">SUM(S10-U10-V10)</f>
        <v>0</v>
      </c>
      <c r="U10" s="28"/>
      <c r="V10" s="28"/>
    </row>
    <row r="11" spans="1:22" x14ac:dyDescent="0.25">
      <c r="A11" s="112"/>
      <c r="B11" s="48"/>
      <c r="C11" s="112"/>
      <c r="D11" s="38"/>
      <c r="E11" s="191"/>
      <c r="F11" s="192"/>
      <c r="G11" s="191"/>
      <c r="H11" s="192"/>
      <c r="I11" s="194"/>
      <c r="J11" s="195"/>
      <c r="K11" s="177"/>
      <c r="L11" s="178"/>
      <c r="M11" s="179"/>
      <c r="N11" s="180"/>
      <c r="O11" s="179"/>
      <c r="P11" s="180"/>
      <c r="Q11" s="175"/>
      <c r="R11" s="17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91"/>
      <c r="F12" s="192"/>
      <c r="G12" s="191"/>
      <c r="H12" s="192"/>
      <c r="I12" s="194"/>
      <c r="J12" s="195"/>
      <c r="K12" s="177"/>
      <c r="L12" s="178"/>
      <c r="M12" s="179"/>
      <c r="N12" s="180"/>
      <c r="O12" s="179"/>
      <c r="P12" s="180"/>
      <c r="Q12" s="175"/>
      <c r="R12" s="17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91"/>
      <c r="F13" s="192"/>
      <c r="G13" s="191"/>
      <c r="H13" s="192"/>
      <c r="I13" s="194"/>
      <c r="J13" s="195"/>
      <c r="K13" s="177"/>
      <c r="L13" s="178"/>
      <c r="M13" s="179"/>
      <c r="N13" s="180"/>
      <c r="O13" s="179"/>
      <c r="P13" s="180"/>
      <c r="Q13" s="175"/>
      <c r="R13" s="17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91"/>
      <c r="F14" s="192"/>
      <c r="G14" s="191"/>
      <c r="H14" s="192"/>
      <c r="I14" s="194"/>
      <c r="J14" s="195"/>
      <c r="K14" s="177"/>
      <c r="L14" s="178"/>
      <c r="M14" s="179"/>
      <c r="N14" s="180"/>
      <c r="O14" s="179"/>
      <c r="P14" s="180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89"/>
      <c r="F15" s="190"/>
      <c r="G15" s="189"/>
      <c r="H15" s="190"/>
      <c r="I15" s="179"/>
      <c r="J15" s="180"/>
      <c r="K15" s="177"/>
      <c r="L15" s="178"/>
      <c r="M15" s="179"/>
      <c r="N15" s="180"/>
      <c r="O15" s="179"/>
      <c r="P15" s="180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89"/>
      <c r="F16" s="190"/>
      <c r="G16" s="189"/>
      <c r="H16" s="190"/>
      <c r="I16" s="179"/>
      <c r="J16" s="180"/>
      <c r="K16" s="177"/>
      <c r="L16" s="178"/>
      <c r="M16" s="179"/>
      <c r="N16" s="180"/>
      <c r="O16" s="179"/>
      <c r="P16" s="180"/>
      <c r="Q16" s="175"/>
      <c r="R16" s="17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91"/>
      <c r="F17" s="192"/>
      <c r="G17" s="191"/>
      <c r="H17" s="192"/>
      <c r="I17" s="179"/>
      <c r="J17" s="180"/>
      <c r="K17" s="177"/>
      <c r="L17" s="178"/>
      <c r="M17" s="179"/>
      <c r="N17" s="180"/>
      <c r="O17" s="179"/>
      <c r="P17" s="180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58"/>
      <c r="B18" s="158"/>
      <c r="C18" s="158"/>
      <c r="D18" s="38"/>
      <c r="E18" s="189"/>
      <c r="F18" s="190"/>
      <c r="G18" s="179"/>
      <c r="H18" s="180"/>
      <c r="I18" s="179"/>
      <c r="J18" s="180"/>
      <c r="K18" s="177"/>
      <c r="L18" s="178"/>
      <c r="M18" s="179"/>
      <c r="N18" s="180"/>
      <c r="O18" s="179"/>
      <c r="P18" s="180"/>
      <c r="Q18" s="175"/>
      <c r="R18" s="17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6"/>
      <c r="B19" s="46"/>
      <c r="C19" s="46"/>
      <c r="D19" s="27"/>
      <c r="E19" s="179"/>
      <c r="F19" s="180"/>
      <c r="G19" s="179"/>
      <c r="H19" s="180"/>
      <c r="I19" s="179"/>
      <c r="J19" s="180"/>
      <c r="K19" s="177"/>
      <c r="L19" s="178"/>
      <c r="M19" s="179"/>
      <c r="N19" s="180"/>
      <c r="O19" s="179"/>
      <c r="P19" s="180"/>
      <c r="Q19" s="175"/>
      <c r="R19" s="17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63"/>
      <c r="B20" s="163"/>
      <c r="C20" s="163"/>
      <c r="D20" s="27"/>
      <c r="E20" s="179"/>
      <c r="F20" s="180"/>
      <c r="G20" s="189"/>
      <c r="H20" s="190"/>
      <c r="I20" s="179"/>
      <c r="J20" s="180"/>
      <c r="K20" s="177"/>
      <c r="L20" s="178"/>
      <c r="M20" s="179"/>
      <c r="N20" s="180"/>
      <c r="O20" s="179"/>
      <c r="P20" s="180"/>
      <c r="Q20" s="175"/>
      <c r="R20" s="17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23" t="s">
        <v>37</v>
      </c>
      <c r="B21" s="23"/>
      <c r="C21" s="27"/>
      <c r="D21" s="27"/>
      <c r="E21" s="179"/>
      <c r="F21" s="180"/>
      <c r="G21" s="179"/>
      <c r="H21" s="180"/>
      <c r="I21" s="179"/>
      <c r="J21" s="180"/>
      <c r="K21" s="177">
        <v>8</v>
      </c>
      <c r="L21" s="178"/>
      <c r="M21" s="179"/>
      <c r="N21" s="180"/>
      <c r="O21" s="179"/>
      <c r="P21" s="180"/>
      <c r="Q21" s="175"/>
      <c r="R21" s="176"/>
      <c r="S21" s="25">
        <f t="shared" si="1"/>
        <v>8</v>
      </c>
      <c r="T21" s="25"/>
      <c r="U21" s="29"/>
      <c r="V21" s="28"/>
    </row>
    <row r="22" spans="1:22" x14ac:dyDescent="0.25">
      <c r="A22" s="23" t="s">
        <v>38</v>
      </c>
      <c r="B22" s="23"/>
      <c r="C22" s="27"/>
      <c r="D22" s="27"/>
      <c r="E22" s="179"/>
      <c r="F22" s="180"/>
      <c r="G22" s="179"/>
      <c r="H22" s="180"/>
      <c r="I22" s="179"/>
      <c r="J22" s="180"/>
      <c r="K22" s="177"/>
      <c r="L22" s="178"/>
      <c r="M22" s="179"/>
      <c r="N22" s="180"/>
      <c r="O22" s="179"/>
      <c r="P22" s="180"/>
      <c r="Q22" s="175"/>
      <c r="R22" s="17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81">
        <f>SUM(E4:E22)</f>
        <v>5</v>
      </c>
      <c r="F23" s="182"/>
      <c r="G23" s="181">
        <f>SUM(G4:G22)</f>
        <v>8</v>
      </c>
      <c r="H23" s="182"/>
      <c r="I23" s="181">
        <f>SUM(I4:I22)</f>
        <v>8</v>
      </c>
      <c r="J23" s="182"/>
      <c r="K23" s="181">
        <f>SUM(K4:K22)</f>
        <v>8</v>
      </c>
      <c r="L23" s="182"/>
      <c r="M23" s="181">
        <f>SUM(M4:M22)</f>
        <v>8</v>
      </c>
      <c r="N23" s="182"/>
      <c r="O23" s="181">
        <f>SUM(O4:O22)</f>
        <v>0</v>
      </c>
      <c r="P23" s="182"/>
      <c r="Q23" s="181">
        <f>SUM(Q4:Q22)</f>
        <v>0</v>
      </c>
      <c r="R23" s="182"/>
      <c r="S23" s="25">
        <f t="shared" si="1"/>
        <v>37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29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-3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-3</v>
      </c>
      <c r="T25" s="28"/>
      <c r="U25" s="28">
        <f>SUM(U4:U24)</f>
        <v>0</v>
      </c>
      <c r="V25" s="28">
        <f>SUM(V4:V24)</f>
        <v>0</v>
      </c>
    </row>
    <row r="26" spans="1:22" x14ac:dyDescent="0.25">
      <c r="G26" s="79"/>
      <c r="H26" s="79"/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29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/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8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37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Q17:R17"/>
    <mergeCell ref="Q18:R18"/>
    <mergeCell ref="Q11:R11"/>
    <mergeCell ref="M12:N12"/>
    <mergeCell ref="O12:P12"/>
    <mergeCell ref="Q12:R12"/>
    <mergeCell ref="M13:N13"/>
    <mergeCell ref="Q13:R13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O19:P19"/>
    <mergeCell ref="O17:P17"/>
    <mergeCell ref="K14:L14"/>
    <mergeCell ref="G17:H17"/>
    <mergeCell ref="I14:J14"/>
    <mergeCell ref="I13:J13"/>
    <mergeCell ref="K13:L13"/>
    <mergeCell ref="O13:P13"/>
    <mergeCell ref="K17:L17"/>
    <mergeCell ref="Q8:R8"/>
    <mergeCell ref="M8:N8"/>
    <mergeCell ref="M16:N16"/>
    <mergeCell ref="O9:P9"/>
    <mergeCell ref="O15:P15"/>
    <mergeCell ref="O16:P16"/>
    <mergeCell ref="O14:P14"/>
    <mergeCell ref="Q9:R9"/>
    <mergeCell ref="Q15:R15"/>
    <mergeCell ref="Q14:R14"/>
    <mergeCell ref="Q16:R16"/>
    <mergeCell ref="M14:N14"/>
    <mergeCell ref="M15:N15"/>
    <mergeCell ref="M9:N9"/>
    <mergeCell ref="M10:N10"/>
    <mergeCell ref="O10:P10"/>
    <mergeCell ref="Q10:R10"/>
    <mergeCell ref="M11:N11"/>
    <mergeCell ref="O11:P11"/>
    <mergeCell ref="Q6:R6"/>
    <mergeCell ref="O5:P5"/>
    <mergeCell ref="O6:P6"/>
    <mergeCell ref="M6:N6"/>
    <mergeCell ref="E5:F5"/>
    <mergeCell ref="Q7:R7"/>
    <mergeCell ref="G5:H5"/>
    <mergeCell ref="O8:P8"/>
    <mergeCell ref="Q5:R5"/>
    <mergeCell ref="E17:F17"/>
    <mergeCell ref="E16:F16"/>
    <mergeCell ref="G16:H16"/>
    <mergeCell ref="I16:J16"/>
    <mergeCell ref="K16:L16"/>
    <mergeCell ref="E18:F18"/>
    <mergeCell ref="G18:H18"/>
    <mergeCell ref="I18:J18"/>
    <mergeCell ref="M17:N17"/>
    <mergeCell ref="I17:J17"/>
    <mergeCell ref="E14:F14"/>
    <mergeCell ref="G14:H14"/>
    <mergeCell ref="E15:F15"/>
    <mergeCell ref="G15:H15"/>
    <mergeCell ref="I15:J15"/>
    <mergeCell ref="O7:P7"/>
    <mergeCell ref="K15:L15"/>
    <mergeCell ref="M7:N7"/>
    <mergeCell ref="M5:N5"/>
    <mergeCell ref="E7:F7"/>
    <mergeCell ref="G7:H7"/>
    <mergeCell ref="E6:F6"/>
    <mergeCell ref="G6:H6"/>
    <mergeCell ref="K6:L6"/>
    <mergeCell ref="I6:J6"/>
    <mergeCell ref="I7:J7"/>
    <mergeCell ref="K7:L7"/>
    <mergeCell ref="I5:J5"/>
    <mergeCell ref="K5:L5"/>
    <mergeCell ref="E12:F12"/>
    <mergeCell ref="G12:H12"/>
    <mergeCell ref="I12:J12"/>
    <mergeCell ref="K12:L12"/>
    <mergeCell ref="E13:F13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G13:H13"/>
    <mergeCell ref="K8:L8"/>
    <mergeCell ref="E9:F9"/>
    <mergeCell ref="G9:H9"/>
    <mergeCell ref="I9:J9"/>
    <mergeCell ref="K9:L9"/>
    <mergeCell ref="E8:F8"/>
    <mergeCell ref="G8:H8"/>
    <mergeCell ref="I8:J8"/>
    <mergeCell ref="E10:F10"/>
    <mergeCell ref="G10:H10"/>
    <mergeCell ref="I10:J10"/>
    <mergeCell ref="K10:L10"/>
    <mergeCell ref="E11:F11"/>
    <mergeCell ref="G11:H11"/>
    <mergeCell ref="I11:J11"/>
    <mergeCell ref="K11:L11"/>
    <mergeCell ref="M21:N21"/>
    <mergeCell ref="O21:P21"/>
    <mergeCell ref="Q21:R21"/>
    <mergeCell ref="M18:N18"/>
    <mergeCell ref="E21:F21"/>
    <mergeCell ref="G21:H21"/>
    <mergeCell ref="I21:J21"/>
    <mergeCell ref="K21:L21"/>
    <mergeCell ref="Q20:R20"/>
    <mergeCell ref="E19:F19"/>
    <mergeCell ref="G19:H19"/>
    <mergeCell ref="E20:F20"/>
    <mergeCell ref="G20:H20"/>
    <mergeCell ref="I20:J20"/>
    <mergeCell ref="K20:L20"/>
    <mergeCell ref="I19:J19"/>
    <mergeCell ref="Q19:R19"/>
    <mergeCell ref="M20:N20"/>
    <mergeCell ref="O20:P20"/>
    <mergeCell ref="M19:N19"/>
    <mergeCell ref="K19:L19"/>
    <mergeCell ref="K18:L18"/>
    <mergeCell ref="O18:P18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zoomScale="87" zoomScaleNormal="87" workbookViewId="0">
      <selection activeCell="E14" sqref="E14:N16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45">
        <v>6405</v>
      </c>
      <c r="B4" s="174" t="s">
        <v>103</v>
      </c>
      <c r="C4" s="141">
        <v>25</v>
      </c>
      <c r="D4" s="38" t="s">
        <v>85</v>
      </c>
      <c r="E4" s="185">
        <v>6</v>
      </c>
      <c r="F4" s="185"/>
      <c r="G4" s="179">
        <v>4</v>
      </c>
      <c r="H4" s="180"/>
      <c r="I4" s="179"/>
      <c r="J4" s="180"/>
      <c r="K4" s="185"/>
      <c r="L4" s="185"/>
      <c r="M4" s="179"/>
      <c r="N4" s="180"/>
      <c r="O4" s="179"/>
      <c r="P4" s="180"/>
      <c r="Q4" s="175"/>
      <c r="R4" s="176"/>
      <c r="S4" s="25">
        <f t="shared" ref="S4:S18" si="0">E4+G4+I4+K4+M4+O4+Q4</f>
        <v>10</v>
      </c>
      <c r="T4" s="25">
        <f t="shared" ref="T4:T16" si="1">SUM(S4-U4-V4)</f>
        <v>10</v>
      </c>
      <c r="U4" s="28"/>
      <c r="V4" s="28"/>
    </row>
    <row r="5" spans="1:22" x14ac:dyDescent="0.25">
      <c r="A5" s="141">
        <v>6631</v>
      </c>
      <c r="B5" s="174" t="s">
        <v>102</v>
      </c>
      <c r="C5" s="141">
        <v>2</v>
      </c>
      <c r="D5" s="38"/>
      <c r="E5" s="185"/>
      <c r="F5" s="185"/>
      <c r="G5" s="179">
        <v>2.5</v>
      </c>
      <c r="H5" s="180"/>
      <c r="I5" s="185"/>
      <c r="J5" s="185"/>
      <c r="K5" s="185"/>
      <c r="L5" s="185"/>
      <c r="M5" s="179"/>
      <c r="N5" s="180"/>
      <c r="O5" s="179"/>
      <c r="P5" s="180"/>
      <c r="Q5" s="175"/>
      <c r="R5" s="176"/>
      <c r="S5" s="25">
        <f t="shared" si="0"/>
        <v>2.5</v>
      </c>
      <c r="T5" s="25">
        <f t="shared" si="1"/>
        <v>2.5</v>
      </c>
      <c r="U5" s="28"/>
      <c r="V5" s="28"/>
    </row>
    <row r="6" spans="1:22" x14ac:dyDescent="0.25">
      <c r="A6" s="132">
        <v>6556</v>
      </c>
      <c r="B6" s="174" t="s">
        <v>104</v>
      </c>
      <c r="C6" s="132">
        <v>1</v>
      </c>
      <c r="D6" s="38"/>
      <c r="E6" s="185"/>
      <c r="F6" s="185"/>
      <c r="G6" s="179">
        <v>0.5</v>
      </c>
      <c r="H6" s="180"/>
      <c r="I6" s="185">
        <v>6.5</v>
      </c>
      <c r="J6" s="185"/>
      <c r="K6" s="179">
        <v>1</v>
      </c>
      <c r="L6" s="180"/>
      <c r="M6" s="179"/>
      <c r="N6" s="180"/>
      <c r="O6" s="179"/>
      <c r="P6" s="180"/>
      <c r="Q6" s="175"/>
      <c r="R6" s="176"/>
      <c r="S6" s="25">
        <f t="shared" si="0"/>
        <v>8</v>
      </c>
      <c r="T6" s="25">
        <f t="shared" si="1"/>
        <v>8</v>
      </c>
      <c r="U6" s="28"/>
      <c r="V6" s="28"/>
    </row>
    <row r="7" spans="1:22" ht="15" customHeight="1" x14ac:dyDescent="0.25">
      <c r="A7" s="133">
        <v>6519</v>
      </c>
      <c r="B7" s="174" t="s">
        <v>99</v>
      </c>
      <c r="C7" s="133">
        <v>102</v>
      </c>
      <c r="D7" s="38"/>
      <c r="E7" s="185"/>
      <c r="F7" s="185"/>
      <c r="G7" s="179"/>
      <c r="H7" s="180"/>
      <c r="I7" s="185"/>
      <c r="J7" s="185"/>
      <c r="K7" s="179">
        <v>1</v>
      </c>
      <c r="L7" s="180"/>
      <c r="M7" s="179"/>
      <c r="N7" s="180"/>
      <c r="O7" s="179"/>
      <c r="P7" s="180"/>
      <c r="Q7" s="175"/>
      <c r="R7" s="176"/>
      <c r="S7" s="25">
        <f t="shared" si="0"/>
        <v>1</v>
      </c>
      <c r="T7" s="25">
        <f t="shared" si="1"/>
        <v>1</v>
      </c>
      <c r="U7" s="28"/>
      <c r="V7" s="28"/>
    </row>
    <row r="8" spans="1:22" x14ac:dyDescent="0.25">
      <c r="A8" s="113">
        <v>6519</v>
      </c>
      <c r="B8" s="174" t="s">
        <v>99</v>
      </c>
      <c r="C8" s="113">
        <v>106</v>
      </c>
      <c r="D8" s="38"/>
      <c r="E8" s="185"/>
      <c r="F8" s="185"/>
      <c r="G8" s="179"/>
      <c r="H8" s="180"/>
      <c r="I8" s="185"/>
      <c r="J8" s="185"/>
      <c r="K8" s="179">
        <v>1</v>
      </c>
      <c r="L8" s="180"/>
      <c r="M8" s="179"/>
      <c r="N8" s="180"/>
      <c r="O8" s="179"/>
      <c r="P8" s="180"/>
      <c r="Q8" s="175"/>
      <c r="R8" s="176"/>
      <c r="S8" s="25">
        <f t="shared" si="0"/>
        <v>1</v>
      </c>
      <c r="T8" s="25">
        <f t="shared" si="1"/>
        <v>1</v>
      </c>
      <c r="U8" s="28"/>
      <c r="V8" s="28"/>
    </row>
    <row r="9" spans="1:22" ht="15" customHeight="1" x14ac:dyDescent="0.25">
      <c r="A9" s="137">
        <v>6615</v>
      </c>
      <c r="B9" s="174" t="s">
        <v>98</v>
      </c>
      <c r="C9" s="137">
        <v>2</v>
      </c>
      <c r="D9" s="38"/>
      <c r="E9" s="179"/>
      <c r="F9" s="180"/>
      <c r="G9" s="179"/>
      <c r="H9" s="180"/>
      <c r="I9" s="179"/>
      <c r="J9" s="180"/>
      <c r="K9" s="179">
        <v>4</v>
      </c>
      <c r="L9" s="180"/>
      <c r="M9" s="179">
        <v>5</v>
      </c>
      <c r="N9" s="180"/>
      <c r="O9" s="179"/>
      <c r="P9" s="180"/>
      <c r="Q9" s="175"/>
      <c r="R9" s="176"/>
      <c r="S9" s="25">
        <f t="shared" ref="S9:S13" si="2">E9+G9+I9+K9+M9+O9+Q9</f>
        <v>9</v>
      </c>
      <c r="T9" s="25">
        <f t="shared" ref="T9:T13" si="3">SUM(S9-U9-V9)</f>
        <v>9</v>
      </c>
      <c r="U9" s="28"/>
      <c r="V9" s="28"/>
    </row>
    <row r="10" spans="1:22" ht="15" customHeight="1" x14ac:dyDescent="0.25">
      <c r="A10" s="137"/>
      <c r="B10" s="48"/>
      <c r="C10" s="137"/>
      <c r="D10" s="38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79"/>
      <c r="P10" s="180"/>
      <c r="Q10" s="175"/>
      <c r="R10" s="176"/>
      <c r="S10" s="25">
        <f t="shared" si="2"/>
        <v>0</v>
      </c>
      <c r="T10" s="25">
        <f t="shared" si="3"/>
        <v>0</v>
      </c>
      <c r="U10" s="28"/>
      <c r="V10" s="28"/>
    </row>
    <row r="11" spans="1:22" ht="15" customHeight="1" x14ac:dyDescent="0.25">
      <c r="A11" s="118"/>
      <c r="B11" s="118"/>
      <c r="C11" s="47"/>
      <c r="D11" s="38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79"/>
      <c r="P11" s="180"/>
      <c r="Q11" s="175"/>
      <c r="R11" s="17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131"/>
      <c r="B12" s="131"/>
      <c r="C12" s="47"/>
      <c r="D12" s="38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79"/>
      <c r="P12" s="180"/>
      <c r="Q12" s="175"/>
      <c r="R12" s="176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30"/>
      <c r="B13" s="130"/>
      <c r="C13" s="130"/>
      <c r="D13" s="27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79"/>
      <c r="P13" s="180"/>
      <c r="Q13" s="175"/>
      <c r="R13" s="17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08">
        <v>3600</v>
      </c>
      <c r="B14" s="108" t="s">
        <v>100</v>
      </c>
      <c r="C14" s="108"/>
      <c r="D14" s="27" t="s">
        <v>86</v>
      </c>
      <c r="E14" s="179">
        <v>1</v>
      </c>
      <c r="F14" s="180"/>
      <c r="G14" s="179"/>
      <c r="H14" s="180"/>
      <c r="I14" s="179"/>
      <c r="J14" s="180"/>
      <c r="K14" s="179"/>
      <c r="L14" s="180"/>
      <c r="M14" s="179"/>
      <c r="N14" s="180"/>
      <c r="O14" s="179"/>
      <c r="P14" s="180"/>
      <c r="Q14" s="175"/>
      <c r="R14" s="176"/>
      <c r="S14" s="25">
        <f t="shared" ref="S14:S15" si="6">E14+G14+I14+K14+M14+O14+Q14</f>
        <v>1</v>
      </c>
      <c r="T14" s="25">
        <f t="shared" ref="T14:T15" si="7">SUM(S14-U14-V14)</f>
        <v>1</v>
      </c>
      <c r="U14" s="28"/>
      <c r="V14" s="28"/>
    </row>
    <row r="15" spans="1:22" x14ac:dyDescent="0.25">
      <c r="A15" s="147">
        <v>3600</v>
      </c>
      <c r="B15" s="147" t="s">
        <v>100</v>
      </c>
      <c r="C15" s="147"/>
      <c r="D15" s="27" t="s">
        <v>69</v>
      </c>
      <c r="E15" s="179">
        <v>0.25</v>
      </c>
      <c r="F15" s="180"/>
      <c r="G15" s="179"/>
      <c r="H15" s="180"/>
      <c r="I15" s="179"/>
      <c r="J15" s="180"/>
      <c r="K15" s="179"/>
      <c r="L15" s="180"/>
      <c r="M15" s="179"/>
      <c r="N15" s="180"/>
      <c r="O15" s="179"/>
      <c r="P15" s="180"/>
      <c r="Q15" s="175"/>
      <c r="R15" s="176"/>
      <c r="S15" s="25">
        <f t="shared" si="6"/>
        <v>0.25</v>
      </c>
      <c r="T15" s="25">
        <f t="shared" si="7"/>
        <v>0.25</v>
      </c>
      <c r="U15" s="28"/>
      <c r="V15" s="28"/>
    </row>
    <row r="16" spans="1:22" x14ac:dyDescent="0.25">
      <c r="A16" s="96">
        <v>3600</v>
      </c>
      <c r="B16" s="96" t="s">
        <v>100</v>
      </c>
      <c r="C16" s="96"/>
      <c r="D16" s="38" t="s">
        <v>64</v>
      </c>
      <c r="E16" s="179">
        <v>0.75</v>
      </c>
      <c r="F16" s="180"/>
      <c r="G16" s="179">
        <v>1</v>
      </c>
      <c r="H16" s="180"/>
      <c r="I16" s="179">
        <v>1.5</v>
      </c>
      <c r="J16" s="180"/>
      <c r="K16" s="179">
        <v>1</v>
      </c>
      <c r="L16" s="180"/>
      <c r="M16" s="179">
        <v>3</v>
      </c>
      <c r="N16" s="180"/>
      <c r="O16" s="179"/>
      <c r="P16" s="180"/>
      <c r="Q16" s="175"/>
      <c r="R16" s="176"/>
      <c r="S16" s="25">
        <f t="shared" si="0"/>
        <v>7.25</v>
      </c>
      <c r="T16" s="25">
        <f t="shared" si="1"/>
        <v>7.25</v>
      </c>
      <c r="U16" s="28"/>
      <c r="V16" s="28"/>
    </row>
    <row r="17" spans="1:22" x14ac:dyDescent="0.25">
      <c r="A17" s="23" t="s">
        <v>37</v>
      </c>
      <c r="B17" s="23"/>
      <c r="C17" s="23"/>
      <c r="D17" s="23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75"/>
      <c r="P17" s="176"/>
      <c r="Q17" s="175"/>
      <c r="R17" s="176"/>
      <c r="S17" s="25">
        <f t="shared" si="0"/>
        <v>0</v>
      </c>
      <c r="T17" s="25"/>
      <c r="U17" s="29"/>
      <c r="V17" s="28"/>
    </row>
    <row r="18" spans="1:22" x14ac:dyDescent="0.25">
      <c r="A18" s="23" t="s">
        <v>38</v>
      </c>
      <c r="B18" s="23"/>
      <c r="C18" s="23"/>
      <c r="D18" s="23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75"/>
      <c r="P18" s="176"/>
      <c r="Q18" s="175"/>
      <c r="R18" s="176"/>
      <c r="S18" s="25">
        <f t="shared" si="0"/>
        <v>0</v>
      </c>
      <c r="T18" s="25"/>
      <c r="U18" s="29"/>
      <c r="V18" s="28"/>
    </row>
    <row r="19" spans="1:22" x14ac:dyDescent="0.25">
      <c r="A19" s="29" t="s">
        <v>6</v>
      </c>
      <c r="B19" s="29"/>
      <c r="C19" s="29"/>
      <c r="D19" s="29"/>
      <c r="E19" s="181">
        <f>SUM(E4:E18)</f>
        <v>8</v>
      </c>
      <c r="F19" s="182"/>
      <c r="G19" s="181">
        <f>SUM(G4:G18)</f>
        <v>8</v>
      </c>
      <c r="H19" s="182"/>
      <c r="I19" s="181">
        <f>SUM(I4:I18)</f>
        <v>8</v>
      </c>
      <c r="J19" s="182"/>
      <c r="K19" s="181">
        <f>SUM(K4:K18)</f>
        <v>8</v>
      </c>
      <c r="L19" s="182"/>
      <c r="M19" s="181">
        <f>SUM(M4:M18)</f>
        <v>8</v>
      </c>
      <c r="N19" s="182"/>
      <c r="O19" s="181">
        <f>SUM(O4:O18)</f>
        <v>0</v>
      </c>
      <c r="P19" s="182"/>
      <c r="Q19" s="181">
        <f>SUM(Q4:Q18)</f>
        <v>0</v>
      </c>
      <c r="R19" s="182"/>
      <c r="S19" s="25">
        <f>SUM(S2:S18)</f>
        <v>40</v>
      </c>
      <c r="T19" s="25"/>
      <c r="U19" s="29"/>
      <c r="V19" s="28"/>
    </row>
    <row r="20" spans="1:22" x14ac:dyDescent="0.25">
      <c r="A20" s="29" t="s">
        <v>2</v>
      </c>
      <c r="B20" s="29"/>
      <c r="C20" s="29"/>
      <c r="D20" s="29"/>
      <c r="E20" s="30"/>
      <c r="F20" s="31">
        <v>8</v>
      </c>
      <c r="G20" s="30"/>
      <c r="H20" s="31">
        <v>8</v>
      </c>
      <c r="I20" s="30"/>
      <c r="J20" s="31">
        <v>8</v>
      </c>
      <c r="K20" s="30"/>
      <c r="L20" s="31">
        <v>8</v>
      </c>
      <c r="M20" s="30"/>
      <c r="N20" s="31">
        <v>8</v>
      </c>
      <c r="O20" s="30"/>
      <c r="P20" s="31"/>
      <c r="Q20" s="30"/>
      <c r="R20" s="31"/>
      <c r="S20" s="25">
        <f>SUM(E20:R20)</f>
        <v>40</v>
      </c>
      <c r="T20" s="25">
        <f>SUM(T2:T17)</f>
        <v>40</v>
      </c>
      <c r="U20" s="28"/>
      <c r="V20" s="28"/>
    </row>
    <row r="21" spans="1:22" x14ac:dyDescent="0.25">
      <c r="A21" s="29" t="s">
        <v>41</v>
      </c>
      <c r="B21" s="29"/>
      <c r="C21" s="29"/>
      <c r="D21" s="29"/>
      <c r="E21" s="32"/>
      <c r="F21" s="32">
        <f>SUM(E19)-F20</f>
        <v>0</v>
      </c>
      <c r="G21" s="32"/>
      <c r="H21" s="32">
        <f>SUM(G19)-H20</f>
        <v>0</v>
      </c>
      <c r="I21" s="32"/>
      <c r="J21" s="32">
        <f>SUM(I19)-J20</f>
        <v>0</v>
      </c>
      <c r="K21" s="32"/>
      <c r="L21" s="32">
        <f>SUM(K19)-L20</f>
        <v>0</v>
      </c>
      <c r="M21" s="32"/>
      <c r="N21" s="32">
        <f>SUM(M19)-N20</f>
        <v>0</v>
      </c>
      <c r="O21" s="32"/>
      <c r="P21" s="32">
        <f>SUM(O19)</f>
        <v>0</v>
      </c>
      <c r="Q21" s="32"/>
      <c r="R21" s="32">
        <f>SUM(Q19)</f>
        <v>0</v>
      </c>
      <c r="S21" s="28">
        <f>SUM(E21:R21)</f>
        <v>0</v>
      </c>
      <c r="T21" s="28"/>
      <c r="U21" s="28">
        <f>SUM(U2:U20)</f>
        <v>0</v>
      </c>
      <c r="V21" s="28">
        <f>SUM(V2:V20)</f>
        <v>0</v>
      </c>
    </row>
    <row r="23" spans="1:22" x14ac:dyDescent="0.25">
      <c r="A23" s="2" t="s">
        <v>25</v>
      </c>
      <c r="B23" s="15"/>
    </row>
    <row r="24" spans="1:22" x14ac:dyDescent="0.25">
      <c r="A24" s="16" t="s">
        <v>2</v>
      </c>
      <c r="C24" s="40">
        <f>SUM(T20)</f>
        <v>40</v>
      </c>
      <c r="I24" s="2">
        <v>3600</v>
      </c>
    </row>
    <row r="25" spans="1:22" x14ac:dyDescent="0.25">
      <c r="A25" s="16" t="s">
        <v>26</v>
      </c>
      <c r="C25" s="40">
        <f>U21</f>
        <v>0</v>
      </c>
      <c r="D25" s="33"/>
      <c r="I25" s="44">
        <f>SUM(S14:S16)</f>
        <v>8.5</v>
      </c>
    </row>
    <row r="26" spans="1:22" x14ac:dyDescent="0.25">
      <c r="A26" s="16" t="s">
        <v>27</v>
      </c>
      <c r="C26" s="33">
        <f>V21</f>
        <v>0</v>
      </c>
      <c r="I26" s="45"/>
    </row>
    <row r="27" spans="1:22" x14ac:dyDescent="0.25">
      <c r="A27" s="16" t="s">
        <v>28</v>
      </c>
      <c r="C27" s="33">
        <f>S17</f>
        <v>0</v>
      </c>
      <c r="I27" s="40"/>
    </row>
    <row r="28" spans="1:22" x14ac:dyDescent="0.25">
      <c r="A28" s="16" t="s">
        <v>4</v>
      </c>
      <c r="C28" s="33">
        <f>S18</f>
        <v>0</v>
      </c>
    </row>
    <row r="29" spans="1:22" ht="16.5" thickBot="1" x14ac:dyDescent="0.3">
      <c r="A29" s="17" t="s">
        <v>6</v>
      </c>
      <c r="C29" s="39">
        <f>SUM(C24:C28)</f>
        <v>40</v>
      </c>
      <c r="E29" s="17" t="s">
        <v>42</v>
      </c>
      <c r="F29" s="17"/>
      <c r="G29" s="35">
        <f>S19-C29</f>
        <v>0</v>
      </c>
    </row>
    <row r="30" spans="1:22" ht="16.5" thickTop="1" x14ac:dyDescent="0.25">
      <c r="A30" s="16" t="s">
        <v>29</v>
      </c>
      <c r="C30" s="36">
        <v>0</v>
      </c>
      <c r="D30" s="36"/>
    </row>
    <row r="31" spans="1:22" x14ac:dyDescent="0.25">
      <c r="A31" s="16" t="s">
        <v>36</v>
      </c>
      <c r="C31" s="36">
        <v>0</v>
      </c>
      <c r="D31" s="36"/>
    </row>
  </sheetData>
  <mergeCells count="119">
    <mergeCell ref="E2:F2"/>
    <mergeCell ref="G2:H2"/>
    <mergeCell ref="I2:J2"/>
    <mergeCell ref="K2:L2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Q2:R2"/>
    <mergeCell ref="M2:N2"/>
    <mergeCell ref="O2:P2"/>
    <mergeCell ref="I18:J18"/>
    <mergeCell ref="K18:L18"/>
    <mergeCell ref="M18:N18"/>
    <mergeCell ref="O18:P18"/>
    <mergeCell ref="K4:L4"/>
    <mergeCell ref="M4:N4"/>
    <mergeCell ref="O15:P15"/>
    <mergeCell ref="G17:H17"/>
    <mergeCell ref="E5:F5"/>
    <mergeCell ref="E6:F6"/>
    <mergeCell ref="G5:H5"/>
    <mergeCell ref="E15:F15"/>
    <mergeCell ref="E13:F13"/>
    <mergeCell ref="I5:J5"/>
    <mergeCell ref="O4:P4"/>
    <mergeCell ref="M14:N14"/>
    <mergeCell ref="O14:P14"/>
    <mergeCell ref="E14:F14"/>
    <mergeCell ref="G7:H7"/>
    <mergeCell ref="I7:J7"/>
    <mergeCell ref="K7:L7"/>
    <mergeCell ref="M7:N7"/>
    <mergeCell ref="E12:F12"/>
    <mergeCell ref="E11:F11"/>
    <mergeCell ref="I11:J11"/>
    <mergeCell ref="K11:L11"/>
    <mergeCell ref="M11:N11"/>
    <mergeCell ref="E9:F9"/>
    <mergeCell ref="G9:H9"/>
    <mergeCell ref="I9:J9"/>
    <mergeCell ref="Q5:R5"/>
    <mergeCell ref="Q4:R4"/>
    <mergeCell ref="Q6:R6"/>
    <mergeCell ref="M6:N6"/>
    <mergeCell ref="O6:P6"/>
    <mergeCell ref="E4:F4"/>
    <mergeCell ref="G4:H4"/>
    <mergeCell ref="I4:J4"/>
    <mergeCell ref="E8:F8"/>
    <mergeCell ref="G8:H8"/>
    <mergeCell ref="K6:L6"/>
    <mergeCell ref="K8:L8"/>
    <mergeCell ref="K5:L5"/>
    <mergeCell ref="I6:J6"/>
    <mergeCell ref="I8:J8"/>
    <mergeCell ref="G6:H6"/>
    <mergeCell ref="M5:N5"/>
    <mergeCell ref="O5:P5"/>
    <mergeCell ref="O7:P7"/>
    <mergeCell ref="Q7:R7"/>
    <mergeCell ref="Q8:R8"/>
    <mergeCell ref="O8:P8"/>
    <mergeCell ref="M8:N8"/>
    <mergeCell ref="E7:F7"/>
    <mergeCell ref="O12:P12"/>
    <mergeCell ref="Q12:R12"/>
    <mergeCell ref="G14:H14"/>
    <mergeCell ref="I14:J14"/>
    <mergeCell ref="K14:L14"/>
    <mergeCell ref="G11:H11"/>
    <mergeCell ref="Q17:R17"/>
    <mergeCell ref="E17:F17"/>
    <mergeCell ref="M16:N16"/>
    <mergeCell ref="O16:P16"/>
    <mergeCell ref="G15:H15"/>
    <mergeCell ref="K17:L17"/>
    <mergeCell ref="I17:J17"/>
    <mergeCell ref="O17:P17"/>
    <mergeCell ref="M17:N17"/>
    <mergeCell ref="K16:L16"/>
    <mergeCell ref="I16:J16"/>
    <mergeCell ref="E16:F16"/>
    <mergeCell ref="G16:H16"/>
    <mergeCell ref="Q15:R15"/>
    <mergeCell ref="Q16:R16"/>
    <mergeCell ref="M15:N15"/>
    <mergeCell ref="I15:J15"/>
    <mergeCell ref="K15:L15"/>
    <mergeCell ref="K9:L9"/>
    <mergeCell ref="M9:N9"/>
    <mergeCell ref="E10:F10"/>
    <mergeCell ref="G10:H10"/>
    <mergeCell ref="I10:J10"/>
    <mergeCell ref="K10:L10"/>
    <mergeCell ref="Q14:R14"/>
    <mergeCell ref="O11:P11"/>
    <mergeCell ref="Q11:R11"/>
    <mergeCell ref="O9:P9"/>
    <mergeCell ref="Q9:R9"/>
    <mergeCell ref="M10:N10"/>
    <mergeCell ref="O10:P10"/>
    <mergeCell ref="Q10:R10"/>
    <mergeCell ref="G13:H13"/>
    <mergeCell ref="I13:J13"/>
    <mergeCell ref="K13:L13"/>
    <mergeCell ref="M13:N13"/>
    <mergeCell ref="O13:P13"/>
    <mergeCell ref="Q13:R13"/>
    <mergeCell ref="G12:H12"/>
    <mergeCell ref="I12:J12"/>
    <mergeCell ref="K12:L12"/>
    <mergeCell ref="M12:N12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opLeftCell="A10" zoomScale="90" zoomScaleNormal="90" zoomScalePageLayoutView="89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151"/>
      <c r="L3" s="151"/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7">
        <v>6519</v>
      </c>
      <c r="B4" s="174" t="s">
        <v>99</v>
      </c>
      <c r="C4" s="147" t="s">
        <v>70</v>
      </c>
      <c r="D4" s="38" t="s">
        <v>61</v>
      </c>
      <c r="E4" s="185">
        <v>1</v>
      </c>
      <c r="F4" s="185"/>
      <c r="G4" s="185"/>
      <c r="H4" s="185"/>
      <c r="I4" s="185"/>
      <c r="J4" s="185"/>
      <c r="K4" s="184"/>
      <c r="L4" s="184"/>
      <c r="M4" s="185"/>
      <c r="N4" s="185"/>
      <c r="O4" s="185"/>
      <c r="P4" s="185"/>
      <c r="Q4" s="175"/>
      <c r="R4" s="176"/>
      <c r="S4" s="25">
        <f>E4+G4+I4+K4+M4+O4+Q4</f>
        <v>1</v>
      </c>
      <c r="T4" s="25">
        <f t="shared" ref="T4" si="0">SUM(S4-U4-V4)</f>
        <v>1</v>
      </c>
      <c r="U4" s="28"/>
      <c r="V4" s="28"/>
    </row>
    <row r="5" spans="1:22" x14ac:dyDescent="0.25">
      <c r="A5" s="167">
        <v>6519</v>
      </c>
      <c r="B5" s="174" t="s">
        <v>99</v>
      </c>
      <c r="C5" s="167">
        <v>147</v>
      </c>
      <c r="D5" s="38" t="s">
        <v>67</v>
      </c>
      <c r="E5" s="185">
        <v>6.5</v>
      </c>
      <c r="F5" s="185"/>
      <c r="G5" s="185">
        <v>8</v>
      </c>
      <c r="H5" s="185"/>
      <c r="I5" s="185">
        <v>8</v>
      </c>
      <c r="J5" s="185"/>
      <c r="K5" s="184"/>
      <c r="L5" s="184"/>
      <c r="M5" s="185">
        <v>8</v>
      </c>
      <c r="N5" s="185"/>
      <c r="O5" s="185"/>
      <c r="P5" s="185"/>
      <c r="Q5" s="175"/>
      <c r="R5" s="176"/>
      <c r="S5" s="25">
        <f t="shared" ref="S5:S20" si="1">E5+G5+I5+K5+M5+O5+Q5</f>
        <v>30.5</v>
      </c>
      <c r="T5" s="25">
        <f t="shared" ref="T5:T18" si="2">SUM(S5-U5-V5)</f>
        <v>30.5</v>
      </c>
      <c r="U5" s="28"/>
      <c r="V5" s="28"/>
    </row>
    <row r="6" spans="1:22" x14ac:dyDescent="0.25">
      <c r="A6" s="136">
        <v>6519</v>
      </c>
      <c r="B6" s="174" t="s">
        <v>99</v>
      </c>
      <c r="C6" s="136">
        <v>143</v>
      </c>
      <c r="D6" s="38" t="s">
        <v>87</v>
      </c>
      <c r="E6" s="185">
        <v>0.5</v>
      </c>
      <c r="F6" s="185"/>
      <c r="G6" s="179"/>
      <c r="H6" s="180"/>
      <c r="I6" s="187"/>
      <c r="J6" s="180"/>
      <c r="K6" s="184"/>
      <c r="L6" s="184"/>
      <c r="M6" s="185"/>
      <c r="N6" s="185"/>
      <c r="O6" s="185"/>
      <c r="P6" s="185"/>
      <c r="Q6" s="175"/>
      <c r="R6" s="176"/>
      <c r="S6" s="25">
        <f t="shared" si="1"/>
        <v>0.5</v>
      </c>
      <c r="T6" s="25">
        <f t="shared" si="2"/>
        <v>0.5</v>
      </c>
      <c r="U6" s="28"/>
      <c r="V6" s="28"/>
    </row>
    <row r="7" spans="1:22" x14ac:dyDescent="0.25">
      <c r="A7" s="137"/>
      <c r="B7" s="48"/>
      <c r="C7" s="137"/>
      <c r="D7" s="38"/>
      <c r="E7" s="185"/>
      <c r="F7" s="185"/>
      <c r="G7" s="185"/>
      <c r="H7" s="185"/>
      <c r="I7" s="185"/>
      <c r="J7" s="185"/>
      <c r="K7" s="184"/>
      <c r="L7" s="184"/>
      <c r="M7" s="185"/>
      <c r="N7" s="185"/>
      <c r="O7" s="185"/>
      <c r="P7" s="185"/>
      <c r="Q7" s="175"/>
      <c r="R7" s="176"/>
      <c r="S7" s="25">
        <f t="shared" si="1"/>
        <v>0</v>
      </c>
      <c r="T7" s="25">
        <f t="shared" si="2"/>
        <v>0</v>
      </c>
      <c r="U7" s="28"/>
      <c r="V7" s="28"/>
    </row>
    <row r="8" spans="1:22" x14ac:dyDescent="0.25">
      <c r="A8" s="137"/>
      <c r="B8" s="48"/>
      <c r="C8" s="137"/>
      <c r="D8" s="38"/>
      <c r="E8" s="185"/>
      <c r="F8" s="185"/>
      <c r="G8" s="185"/>
      <c r="H8" s="185"/>
      <c r="I8" s="185"/>
      <c r="J8" s="185"/>
      <c r="K8" s="184"/>
      <c r="L8" s="184"/>
      <c r="M8" s="185"/>
      <c r="N8" s="185"/>
      <c r="O8" s="185"/>
      <c r="P8" s="185"/>
      <c r="Q8" s="175"/>
      <c r="R8" s="176"/>
      <c r="S8" s="25">
        <f t="shared" si="1"/>
        <v>0</v>
      </c>
      <c r="T8" s="25">
        <f t="shared" si="2"/>
        <v>0</v>
      </c>
      <c r="U8" s="28"/>
      <c r="V8" s="28"/>
    </row>
    <row r="9" spans="1:22" x14ac:dyDescent="0.25">
      <c r="A9" s="137"/>
      <c r="B9" s="48"/>
      <c r="C9" s="137"/>
      <c r="D9" s="38"/>
      <c r="E9" s="185"/>
      <c r="F9" s="185"/>
      <c r="G9" s="185"/>
      <c r="H9" s="185"/>
      <c r="I9" s="185"/>
      <c r="J9" s="185"/>
      <c r="K9" s="184"/>
      <c r="L9" s="184"/>
      <c r="M9" s="185"/>
      <c r="N9" s="185"/>
      <c r="O9" s="185"/>
      <c r="P9" s="185"/>
      <c r="Q9" s="175"/>
      <c r="R9" s="176"/>
      <c r="S9" s="25">
        <f t="shared" si="1"/>
        <v>0</v>
      </c>
      <c r="T9" s="25">
        <f t="shared" si="2"/>
        <v>0</v>
      </c>
      <c r="U9" s="28"/>
      <c r="V9" s="28"/>
    </row>
    <row r="10" spans="1:22" x14ac:dyDescent="0.25">
      <c r="A10" s="137"/>
      <c r="B10" s="48"/>
      <c r="C10" s="137"/>
      <c r="D10" s="38"/>
      <c r="E10" s="185"/>
      <c r="F10" s="185"/>
      <c r="G10" s="185"/>
      <c r="H10" s="185"/>
      <c r="I10" s="185"/>
      <c r="J10" s="185"/>
      <c r="K10" s="184"/>
      <c r="L10" s="184"/>
      <c r="M10" s="185"/>
      <c r="N10" s="185"/>
      <c r="O10" s="185"/>
      <c r="P10" s="185"/>
      <c r="Q10" s="175"/>
      <c r="R10" s="176"/>
      <c r="S10" s="25">
        <f t="shared" si="1"/>
        <v>0</v>
      </c>
      <c r="T10" s="25">
        <f t="shared" si="2"/>
        <v>0</v>
      </c>
      <c r="U10" s="28"/>
      <c r="V10" s="28"/>
    </row>
    <row r="11" spans="1:22" x14ac:dyDescent="0.25">
      <c r="A11" s="139"/>
      <c r="B11" s="48"/>
      <c r="C11" s="139"/>
      <c r="D11" s="38"/>
      <c r="E11" s="185"/>
      <c r="F11" s="185"/>
      <c r="G11" s="185"/>
      <c r="H11" s="185"/>
      <c r="I11" s="185"/>
      <c r="J11" s="185"/>
      <c r="K11" s="184"/>
      <c r="L11" s="184"/>
      <c r="M11" s="185"/>
      <c r="N11" s="185"/>
      <c r="O11" s="185"/>
      <c r="P11" s="185"/>
      <c r="Q11" s="175"/>
      <c r="R11" s="176"/>
      <c r="S11" s="25">
        <f t="shared" si="1"/>
        <v>0</v>
      </c>
      <c r="T11" s="25">
        <f t="shared" si="2"/>
        <v>0</v>
      </c>
      <c r="U11" s="28"/>
      <c r="V11" s="28"/>
    </row>
    <row r="12" spans="1:22" x14ac:dyDescent="0.25">
      <c r="A12" s="129"/>
      <c r="B12" s="48"/>
      <c r="C12" s="129"/>
      <c r="D12" s="38"/>
      <c r="E12" s="185"/>
      <c r="F12" s="185"/>
      <c r="G12" s="185"/>
      <c r="H12" s="185"/>
      <c r="I12" s="185"/>
      <c r="J12" s="185"/>
      <c r="K12" s="184"/>
      <c r="L12" s="184"/>
      <c r="M12" s="185"/>
      <c r="N12" s="185"/>
      <c r="O12" s="185"/>
      <c r="P12" s="185"/>
      <c r="Q12" s="175"/>
      <c r="R12" s="176"/>
      <c r="S12" s="25">
        <f t="shared" si="1"/>
        <v>0</v>
      </c>
      <c r="T12" s="25">
        <f t="shared" si="2"/>
        <v>0</v>
      </c>
      <c r="U12" s="28"/>
      <c r="V12" s="28"/>
    </row>
    <row r="13" spans="1:22" x14ac:dyDescent="0.25">
      <c r="A13" s="46"/>
      <c r="B13" s="46"/>
      <c r="C13" s="46"/>
      <c r="D13" s="27"/>
      <c r="E13" s="185"/>
      <c r="F13" s="185"/>
      <c r="G13" s="185"/>
      <c r="H13" s="185"/>
      <c r="I13" s="185"/>
      <c r="J13" s="185"/>
      <c r="K13" s="184"/>
      <c r="L13" s="184"/>
      <c r="M13" s="185"/>
      <c r="N13" s="185"/>
      <c r="O13" s="185"/>
      <c r="P13" s="185"/>
      <c r="Q13" s="175"/>
      <c r="R13" s="176"/>
      <c r="S13" s="25">
        <f t="shared" si="1"/>
        <v>0</v>
      </c>
      <c r="T13" s="25">
        <f t="shared" si="2"/>
        <v>0</v>
      </c>
      <c r="U13" s="28"/>
      <c r="V13" s="28"/>
    </row>
    <row r="14" spans="1:22" x14ac:dyDescent="0.25">
      <c r="A14" s="46"/>
      <c r="B14" s="46"/>
      <c r="C14" s="46"/>
      <c r="D14" s="27"/>
      <c r="E14" s="185"/>
      <c r="F14" s="185"/>
      <c r="G14" s="185"/>
      <c r="H14" s="185"/>
      <c r="I14" s="185"/>
      <c r="J14" s="185"/>
      <c r="K14" s="184"/>
      <c r="L14" s="184"/>
      <c r="M14" s="185"/>
      <c r="N14" s="185"/>
      <c r="O14" s="185"/>
      <c r="P14" s="185"/>
      <c r="Q14" s="175"/>
      <c r="R14" s="176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89"/>
      <c r="B15" s="46"/>
      <c r="C15" s="46"/>
      <c r="D15" s="27"/>
      <c r="E15" s="185"/>
      <c r="F15" s="185"/>
      <c r="G15" s="185"/>
      <c r="H15" s="185"/>
      <c r="I15" s="185"/>
      <c r="J15" s="185"/>
      <c r="K15" s="184"/>
      <c r="L15" s="184"/>
      <c r="M15" s="185"/>
      <c r="N15" s="185"/>
      <c r="O15" s="185"/>
      <c r="P15" s="185"/>
      <c r="Q15" s="175"/>
      <c r="R15" s="176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90"/>
      <c r="B16" s="90"/>
      <c r="C16" s="90"/>
      <c r="D16" s="27"/>
      <c r="E16" s="185"/>
      <c r="F16" s="185"/>
      <c r="G16" s="185"/>
      <c r="H16" s="185"/>
      <c r="I16" s="185"/>
      <c r="J16" s="185"/>
      <c r="K16" s="184"/>
      <c r="L16" s="184"/>
      <c r="M16" s="185"/>
      <c r="N16" s="185"/>
      <c r="O16" s="185"/>
      <c r="P16" s="185"/>
      <c r="Q16" s="175"/>
      <c r="R16" s="176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152"/>
      <c r="B17" s="152"/>
      <c r="C17" s="152"/>
      <c r="D17" s="27"/>
      <c r="E17" s="185"/>
      <c r="F17" s="185"/>
      <c r="G17" s="185"/>
      <c r="H17" s="185"/>
      <c r="I17" s="185"/>
      <c r="J17" s="185"/>
      <c r="K17" s="184"/>
      <c r="L17" s="184"/>
      <c r="M17" s="185"/>
      <c r="N17" s="185"/>
      <c r="O17" s="185"/>
      <c r="P17" s="185"/>
      <c r="Q17" s="175"/>
      <c r="R17" s="176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150"/>
      <c r="B18" s="150"/>
      <c r="C18" s="150"/>
      <c r="D18" s="27"/>
      <c r="E18" s="179"/>
      <c r="F18" s="180"/>
      <c r="G18" s="179"/>
      <c r="H18" s="180"/>
      <c r="I18" s="179"/>
      <c r="J18" s="180"/>
      <c r="K18" s="184"/>
      <c r="L18" s="184"/>
      <c r="M18" s="185"/>
      <c r="N18" s="185"/>
      <c r="O18" s="185"/>
      <c r="P18" s="185"/>
      <c r="Q18" s="175"/>
      <c r="R18" s="176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85"/>
      <c r="F19" s="185"/>
      <c r="G19" s="185"/>
      <c r="H19" s="185"/>
      <c r="I19" s="185"/>
      <c r="J19" s="185"/>
      <c r="K19" s="184">
        <v>8</v>
      </c>
      <c r="L19" s="184"/>
      <c r="M19" s="185"/>
      <c r="N19" s="185"/>
      <c r="O19" s="185"/>
      <c r="P19" s="185"/>
      <c r="Q19" s="175"/>
      <c r="R19" s="176"/>
      <c r="S19" s="25">
        <f t="shared" si="1"/>
        <v>8</v>
      </c>
      <c r="T19" s="25"/>
      <c r="U19" s="29"/>
      <c r="V19" s="28"/>
    </row>
    <row r="20" spans="1:22" x14ac:dyDescent="0.25">
      <c r="A20" s="23" t="s">
        <v>38</v>
      </c>
      <c r="B20" s="23"/>
      <c r="C20" s="23"/>
      <c r="D20" s="23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75"/>
      <c r="R20" s="176"/>
      <c r="S20" s="25">
        <f t="shared" si="1"/>
        <v>0</v>
      </c>
      <c r="T20" s="25"/>
      <c r="U20" s="29"/>
      <c r="V20" s="28"/>
    </row>
    <row r="21" spans="1:22" x14ac:dyDescent="0.25">
      <c r="A21" s="29" t="s">
        <v>6</v>
      </c>
      <c r="B21" s="29"/>
      <c r="C21" s="29"/>
      <c r="D21" s="29"/>
      <c r="E21" s="181">
        <f>SUM(E4:E20)</f>
        <v>8</v>
      </c>
      <c r="F21" s="182"/>
      <c r="G21" s="181">
        <f>SUM(G4:G20)</f>
        <v>8</v>
      </c>
      <c r="H21" s="182"/>
      <c r="I21" s="181">
        <f>SUM(I4:I20)</f>
        <v>8</v>
      </c>
      <c r="J21" s="182"/>
      <c r="K21" s="181">
        <f>SUM(K4:K20)</f>
        <v>8</v>
      </c>
      <c r="L21" s="182"/>
      <c r="M21" s="181">
        <f>SUM(M4:M20)</f>
        <v>8</v>
      </c>
      <c r="N21" s="182"/>
      <c r="O21" s="181">
        <f>SUM(O4:O20)</f>
        <v>0</v>
      </c>
      <c r="P21" s="182"/>
      <c r="Q21" s="181">
        <f>SUM(Q4:Q20)</f>
        <v>0</v>
      </c>
      <c r="R21" s="182"/>
      <c r="S21" s="25">
        <f t="shared" ref="S21" si="3">E21+G21+I21+K21+M21+O21+Q21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SUM(T4:T21)</f>
        <v>32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</row>
    <row r="26" spans="1:22" x14ac:dyDescent="0.25">
      <c r="A26" s="16" t="s">
        <v>2</v>
      </c>
      <c r="C26" s="40">
        <f>SUM(T22)</f>
        <v>32</v>
      </c>
      <c r="I26" s="2">
        <v>3600</v>
      </c>
    </row>
    <row r="27" spans="1:22" x14ac:dyDescent="0.25">
      <c r="A27" s="16" t="s">
        <v>26</v>
      </c>
      <c r="C27" s="40">
        <f>U23</f>
        <v>0</v>
      </c>
      <c r="D27" s="33"/>
      <c r="I27" s="44"/>
    </row>
    <row r="28" spans="1:22" x14ac:dyDescent="0.25">
      <c r="A28" s="16" t="s">
        <v>27</v>
      </c>
      <c r="C28" s="33">
        <f>V23</f>
        <v>0</v>
      </c>
      <c r="I28" s="45"/>
    </row>
    <row r="29" spans="1:22" x14ac:dyDescent="0.25">
      <c r="A29" s="16" t="s">
        <v>28</v>
      </c>
      <c r="C29" s="33">
        <f>S19</f>
        <v>8</v>
      </c>
      <c r="I29" s="40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C31" s="39">
        <f>SUM(C26:C30)</f>
        <v>40</v>
      </c>
      <c r="E31" s="17" t="s">
        <v>42</v>
      </c>
      <c r="F31" s="17"/>
      <c r="G31" s="35"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3"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O19:P19"/>
    <mergeCell ref="Q19:R19"/>
    <mergeCell ref="E18:F18"/>
    <mergeCell ref="G18:H18"/>
    <mergeCell ref="I18:J18"/>
    <mergeCell ref="K18:L18"/>
    <mergeCell ref="M18:N18"/>
    <mergeCell ref="O18:P18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Q20:R20"/>
    <mergeCell ref="I4:J4"/>
    <mergeCell ref="G5:H5"/>
    <mergeCell ref="K4:L4"/>
    <mergeCell ref="O5:P5"/>
    <mergeCell ref="Q5:R5"/>
    <mergeCell ref="M5:N5"/>
    <mergeCell ref="K6:L6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E5:F5"/>
    <mergeCell ref="E6:F6"/>
    <mergeCell ref="I5:J5"/>
    <mergeCell ref="K5:L5"/>
    <mergeCell ref="E7:F7"/>
    <mergeCell ref="I6:J6"/>
    <mergeCell ref="M7:N7"/>
    <mergeCell ref="Q6:R6"/>
    <mergeCell ref="M6:N6"/>
    <mergeCell ref="O6:P6"/>
    <mergeCell ref="G6:H6"/>
    <mergeCell ref="M8:N8"/>
    <mergeCell ref="O8:P8"/>
    <mergeCell ref="K7:L7"/>
    <mergeCell ref="E8:F8"/>
    <mergeCell ref="G8:H8"/>
    <mergeCell ref="M9:N9"/>
    <mergeCell ref="M11:N11"/>
    <mergeCell ref="G7:H7"/>
    <mergeCell ref="I7:J7"/>
    <mergeCell ref="I8:J8"/>
    <mergeCell ref="K8:L8"/>
    <mergeCell ref="K9:L9"/>
    <mergeCell ref="I11:J11"/>
    <mergeCell ref="I9:J9"/>
    <mergeCell ref="G9:H9"/>
    <mergeCell ref="Q13:R13"/>
    <mergeCell ref="O13:P13"/>
    <mergeCell ref="Q7:R7"/>
    <mergeCell ref="Q10:R10"/>
    <mergeCell ref="Q9:R9"/>
    <mergeCell ref="O12:P12"/>
    <mergeCell ref="O9:P9"/>
    <mergeCell ref="Q11:R11"/>
    <mergeCell ref="Q8:R8"/>
    <mergeCell ref="Q12:R12"/>
    <mergeCell ref="O7:P7"/>
    <mergeCell ref="O10:P10"/>
    <mergeCell ref="O11:P11"/>
    <mergeCell ref="E10:F10"/>
    <mergeCell ref="E13:F13"/>
    <mergeCell ref="E11:F11"/>
    <mergeCell ref="E12:F12"/>
    <mergeCell ref="E9:F9"/>
    <mergeCell ref="O16:P16"/>
    <mergeCell ref="M12:N12"/>
    <mergeCell ref="K10:L10"/>
    <mergeCell ref="G10:H10"/>
    <mergeCell ref="M10:N10"/>
    <mergeCell ref="M13:N13"/>
    <mergeCell ref="G14:H14"/>
    <mergeCell ref="K14:L14"/>
    <mergeCell ref="K11:L11"/>
    <mergeCell ref="G11:H11"/>
    <mergeCell ref="M14:N14"/>
    <mergeCell ref="K13:L13"/>
    <mergeCell ref="G12:H12"/>
    <mergeCell ref="G13:H13"/>
    <mergeCell ref="K12:L12"/>
    <mergeCell ref="I12:J12"/>
    <mergeCell ref="I13:J13"/>
    <mergeCell ref="I10:J10"/>
    <mergeCell ref="Q16:R16"/>
    <mergeCell ref="O17:P17"/>
    <mergeCell ref="I14:J14"/>
    <mergeCell ref="Q17:R17"/>
    <mergeCell ref="E17:F17"/>
    <mergeCell ref="G17:H17"/>
    <mergeCell ref="I17:J17"/>
    <mergeCell ref="K17:L17"/>
    <mergeCell ref="O14:P14"/>
    <mergeCell ref="Q14:R14"/>
    <mergeCell ref="E14:F14"/>
    <mergeCell ref="M17:N17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57"/>
      <c r="B4" s="48"/>
      <c r="C4" s="157"/>
      <c r="D4" s="38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79"/>
      <c r="P4" s="180"/>
      <c r="Q4" s="175"/>
      <c r="R4" s="17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57"/>
      <c r="B5" s="48"/>
      <c r="C5" s="157"/>
      <c r="D5" s="38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79"/>
      <c r="P5" s="180"/>
      <c r="Q5" s="175"/>
      <c r="R5" s="176"/>
      <c r="S5" s="25">
        <f t="shared" ref="S5" si="1">E5+G5+I5+K5+M5+O5+Q5</f>
        <v>0</v>
      </c>
      <c r="T5" s="25">
        <f t="shared" si="0"/>
        <v>0</v>
      </c>
      <c r="U5" s="28"/>
      <c r="V5" s="28"/>
    </row>
    <row r="6" spans="1:22" x14ac:dyDescent="0.25">
      <c r="A6" s="156"/>
      <c r="B6" s="48"/>
      <c r="C6" s="156"/>
      <c r="D6" s="38"/>
      <c r="E6" s="184"/>
      <c r="F6" s="184"/>
      <c r="G6" s="184"/>
      <c r="H6" s="184"/>
      <c r="I6" s="188"/>
      <c r="J6" s="178"/>
      <c r="K6" s="188"/>
      <c r="L6" s="178"/>
      <c r="M6" s="188"/>
      <c r="N6" s="178"/>
      <c r="O6" s="179"/>
      <c r="P6" s="180"/>
      <c r="Q6" s="175"/>
      <c r="R6" s="176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56"/>
      <c r="B7" s="48"/>
      <c r="C7" s="156"/>
      <c r="D7" s="38"/>
      <c r="E7" s="184"/>
      <c r="F7" s="184"/>
      <c r="G7" s="184"/>
      <c r="H7" s="184"/>
      <c r="I7" s="188"/>
      <c r="J7" s="178"/>
      <c r="K7" s="188"/>
      <c r="L7" s="178"/>
      <c r="M7" s="188"/>
      <c r="N7" s="178"/>
      <c r="O7" s="179"/>
      <c r="P7" s="180"/>
      <c r="Q7" s="175"/>
      <c r="R7" s="176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13"/>
      <c r="B8" s="48"/>
      <c r="C8" s="46"/>
      <c r="D8" s="38"/>
      <c r="E8" s="184"/>
      <c r="F8" s="184"/>
      <c r="G8" s="184"/>
      <c r="H8" s="184"/>
      <c r="I8" s="188"/>
      <c r="J8" s="178"/>
      <c r="K8" s="177"/>
      <c r="L8" s="178"/>
      <c r="M8" s="177"/>
      <c r="N8" s="178"/>
      <c r="O8" s="179"/>
      <c r="P8" s="180"/>
      <c r="Q8" s="175"/>
      <c r="R8" s="176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13"/>
      <c r="B9" s="48"/>
      <c r="C9" s="46"/>
      <c r="D9" s="38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9"/>
      <c r="P9" s="180"/>
      <c r="Q9" s="175"/>
      <c r="R9" s="176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13"/>
      <c r="B10" s="46"/>
      <c r="C10" s="46"/>
      <c r="D10" s="38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9"/>
      <c r="P10" s="180"/>
      <c r="Q10" s="175"/>
      <c r="R10" s="176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18"/>
      <c r="B11" s="48"/>
      <c r="C11" s="118"/>
      <c r="D11" s="38"/>
      <c r="E11" s="184"/>
      <c r="F11" s="184"/>
      <c r="G11" s="184"/>
      <c r="H11" s="184"/>
      <c r="I11" s="188"/>
      <c r="J11" s="178"/>
      <c r="K11" s="177"/>
      <c r="L11" s="178"/>
      <c r="M11" s="177"/>
      <c r="N11" s="178"/>
      <c r="O11" s="179"/>
      <c r="P11" s="180"/>
      <c r="Q11" s="175"/>
      <c r="R11" s="176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84"/>
      <c r="F12" s="184"/>
      <c r="G12" s="184"/>
      <c r="H12" s="184"/>
      <c r="I12" s="188"/>
      <c r="J12" s="178"/>
      <c r="K12" s="177"/>
      <c r="L12" s="178"/>
      <c r="M12" s="177"/>
      <c r="N12" s="178"/>
      <c r="O12" s="179"/>
      <c r="P12" s="180"/>
      <c r="Q12" s="175"/>
      <c r="R12" s="176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77"/>
      <c r="F13" s="178"/>
      <c r="G13" s="177"/>
      <c r="H13" s="178"/>
      <c r="I13" s="188"/>
      <c r="J13" s="178"/>
      <c r="K13" s="177"/>
      <c r="L13" s="178"/>
      <c r="M13" s="177"/>
      <c r="N13" s="178"/>
      <c r="O13" s="179"/>
      <c r="P13" s="180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84"/>
      <c r="F14" s="184"/>
      <c r="G14" s="184"/>
      <c r="H14" s="184"/>
      <c r="I14" s="188"/>
      <c r="J14" s="178"/>
      <c r="K14" s="177"/>
      <c r="L14" s="178"/>
      <c r="M14" s="177"/>
      <c r="N14" s="178"/>
      <c r="O14" s="179"/>
      <c r="P14" s="180"/>
      <c r="Q14" s="175"/>
      <c r="R14" s="176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84"/>
      <c r="F15" s="184"/>
      <c r="G15" s="184"/>
      <c r="H15" s="184"/>
      <c r="I15" s="188"/>
      <c r="J15" s="178"/>
      <c r="K15" s="177"/>
      <c r="L15" s="178"/>
      <c r="M15" s="177"/>
      <c r="N15" s="178"/>
      <c r="O15" s="179"/>
      <c r="P15" s="180"/>
      <c r="Q15" s="175"/>
      <c r="R15" s="176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77"/>
      <c r="F16" s="178"/>
      <c r="G16" s="177"/>
      <c r="H16" s="178"/>
      <c r="I16" s="177"/>
      <c r="J16" s="178"/>
      <c r="K16" s="177"/>
      <c r="L16" s="178"/>
      <c r="M16" s="177"/>
      <c r="N16" s="178"/>
      <c r="O16" s="179"/>
      <c r="P16" s="180"/>
      <c r="Q16" s="175"/>
      <c r="R16" s="176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1"/>
      <c r="B17" s="101"/>
      <c r="C17" s="101"/>
      <c r="D17" s="27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79"/>
      <c r="P17" s="180"/>
      <c r="Q17" s="175"/>
      <c r="R17" s="176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7">
        <v>8</v>
      </c>
      <c r="F18" s="178"/>
      <c r="G18" s="177">
        <v>8</v>
      </c>
      <c r="H18" s="178"/>
      <c r="I18" s="177">
        <v>8</v>
      </c>
      <c r="J18" s="178"/>
      <c r="K18" s="177">
        <v>8</v>
      </c>
      <c r="L18" s="178"/>
      <c r="M18" s="177">
        <v>8</v>
      </c>
      <c r="N18" s="178"/>
      <c r="O18" s="175"/>
      <c r="P18" s="176"/>
      <c r="Q18" s="175"/>
      <c r="R18" s="176"/>
      <c r="S18" s="25">
        <f t="shared" si="4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75"/>
      <c r="P19" s="176"/>
      <c r="Q19" s="175"/>
      <c r="R19" s="176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1">
        <f>SUM(E4:E19)</f>
        <v>8</v>
      </c>
      <c r="F20" s="182"/>
      <c r="G20" s="181">
        <f>SUM(G4:G19)</f>
        <v>8</v>
      </c>
      <c r="H20" s="182"/>
      <c r="I20" s="181">
        <f>SUM(I4:I19)</f>
        <v>8</v>
      </c>
      <c r="J20" s="182"/>
      <c r="K20" s="181">
        <f>SUM(K4:K19)</f>
        <v>8</v>
      </c>
      <c r="L20" s="182"/>
      <c r="M20" s="181">
        <f>SUM(M4:M19)</f>
        <v>8</v>
      </c>
      <c r="N20" s="182"/>
      <c r="O20" s="181">
        <f>SUM(O4:O19)</f>
        <v>0</v>
      </c>
      <c r="P20" s="182"/>
      <c r="Q20" s="181">
        <f>SUM(Q4:Q19)</f>
        <v>0</v>
      </c>
      <c r="R20" s="182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1"/>
      <c r="F3" s="151"/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65">
        <v>6519</v>
      </c>
      <c r="B4" s="174" t="s">
        <v>99</v>
      </c>
      <c r="C4" s="165"/>
      <c r="D4" s="38" t="s">
        <v>72</v>
      </c>
      <c r="E4" s="184"/>
      <c r="F4" s="184"/>
      <c r="G4" s="185">
        <v>7</v>
      </c>
      <c r="H4" s="185"/>
      <c r="I4" s="185">
        <v>4</v>
      </c>
      <c r="J4" s="185"/>
      <c r="K4" s="185"/>
      <c r="L4" s="185"/>
      <c r="M4" s="185"/>
      <c r="N4" s="185"/>
      <c r="O4" s="179"/>
      <c r="P4" s="180"/>
      <c r="Q4" s="175"/>
      <c r="R4" s="176"/>
      <c r="S4" s="25">
        <f t="shared" ref="S4" si="0">E4+G4+I4+K4+M4+O4+Q4</f>
        <v>11</v>
      </c>
      <c r="T4" s="25">
        <f t="shared" ref="T4" si="1">SUM(S4-U4-V4)</f>
        <v>11</v>
      </c>
      <c r="U4" s="28"/>
      <c r="V4" s="28"/>
    </row>
    <row r="5" spans="1:22" x14ac:dyDescent="0.25">
      <c r="A5" s="156">
        <v>6519</v>
      </c>
      <c r="B5" s="174" t="s">
        <v>99</v>
      </c>
      <c r="C5" s="156">
        <v>132</v>
      </c>
      <c r="D5" s="38" t="s">
        <v>88</v>
      </c>
      <c r="E5" s="184"/>
      <c r="F5" s="184"/>
      <c r="G5" s="185"/>
      <c r="H5" s="185"/>
      <c r="I5" s="179">
        <v>1</v>
      </c>
      <c r="J5" s="180"/>
      <c r="K5" s="179"/>
      <c r="L5" s="180"/>
      <c r="M5" s="179"/>
      <c r="N5" s="180"/>
      <c r="O5" s="179"/>
      <c r="P5" s="180"/>
      <c r="Q5" s="175"/>
      <c r="R5" s="176"/>
      <c r="S5" s="25">
        <f t="shared" ref="S5:S22" si="2">E5+G5+I5+K5+M5+O5+Q5</f>
        <v>1</v>
      </c>
      <c r="T5" s="25">
        <f t="shared" ref="T5:T19" si="3">SUM(S5-U5-V5)</f>
        <v>1</v>
      </c>
      <c r="U5" s="28"/>
      <c r="V5" s="28"/>
    </row>
    <row r="6" spans="1:22" x14ac:dyDescent="0.25">
      <c r="A6" s="124">
        <v>6538</v>
      </c>
      <c r="B6" s="174" t="s">
        <v>97</v>
      </c>
      <c r="C6" s="124">
        <v>5</v>
      </c>
      <c r="D6" s="38" t="s">
        <v>89</v>
      </c>
      <c r="E6" s="184"/>
      <c r="F6" s="184"/>
      <c r="G6" s="185"/>
      <c r="H6" s="185"/>
      <c r="I6" s="179">
        <v>0.75</v>
      </c>
      <c r="J6" s="180"/>
      <c r="K6" s="185">
        <v>2.5</v>
      </c>
      <c r="L6" s="185"/>
      <c r="M6" s="185">
        <v>2.5</v>
      </c>
      <c r="N6" s="185"/>
      <c r="O6" s="179"/>
      <c r="P6" s="180"/>
      <c r="Q6" s="175"/>
      <c r="R6" s="176"/>
      <c r="S6" s="25">
        <f t="shared" si="2"/>
        <v>5.75</v>
      </c>
      <c r="T6" s="25">
        <f t="shared" si="3"/>
        <v>5.75</v>
      </c>
      <c r="U6" s="28"/>
      <c r="V6" s="28"/>
    </row>
    <row r="7" spans="1:22" x14ac:dyDescent="0.25">
      <c r="A7" s="124">
        <v>6538</v>
      </c>
      <c r="B7" s="174" t="s">
        <v>97</v>
      </c>
      <c r="C7" s="124">
        <v>6</v>
      </c>
      <c r="D7" s="38" t="s">
        <v>89</v>
      </c>
      <c r="E7" s="177"/>
      <c r="F7" s="178"/>
      <c r="G7" s="179"/>
      <c r="H7" s="180"/>
      <c r="I7" s="179">
        <v>0.75</v>
      </c>
      <c r="J7" s="180"/>
      <c r="K7" s="179">
        <v>2.25</v>
      </c>
      <c r="L7" s="180"/>
      <c r="M7" s="179">
        <v>2.25</v>
      </c>
      <c r="N7" s="180"/>
      <c r="O7" s="179"/>
      <c r="P7" s="180"/>
      <c r="Q7" s="175"/>
      <c r="R7" s="176"/>
      <c r="S7" s="25">
        <f t="shared" si="2"/>
        <v>5.25</v>
      </c>
      <c r="T7" s="25">
        <f t="shared" si="3"/>
        <v>5.25</v>
      </c>
      <c r="U7" s="28"/>
      <c r="V7" s="28"/>
    </row>
    <row r="8" spans="1:22" x14ac:dyDescent="0.25">
      <c r="A8" s="106">
        <v>6538</v>
      </c>
      <c r="B8" s="174" t="s">
        <v>97</v>
      </c>
      <c r="C8" s="46">
        <v>8</v>
      </c>
      <c r="D8" s="38" t="s">
        <v>89</v>
      </c>
      <c r="E8" s="177"/>
      <c r="F8" s="178"/>
      <c r="G8" s="179"/>
      <c r="H8" s="180"/>
      <c r="I8" s="179">
        <v>0.5</v>
      </c>
      <c r="J8" s="180"/>
      <c r="K8" s="179">
        <v>2.25</v>
      </c>
      <c r="L8" s="180"/>
      <c r="M8" s="179">
        <v>2.25</v>
      </c>
      <c r="N8" s="180"/>
      <c r="O8" s="179"/>
      <c r="P8" s="180"/>
      <c r="Q8" s="175"/>
      <c r="R8" s="176"/>
      <c r="S8" s="25">
        <f t="shared" si="2"/>
        <v>5</v>
      </c>
      <c r="T8" s="25">
        <f t="shared" si="3"/>
        <v>5</v>
      </c>
      <c r="U8" s="28"/>
      <c r="V8" s="28"/>
    </row>
    <row r="9" spans="1:22" x14ac:dyDescent="0.25">
      <c r="A9" s="107"/>
      <c r="B9" s="48"/>
      <c r="C9" s="107"/>
      <c r="D9" s="38"/>
      <c r="E9" s="177"/>
      <c r="F9" s="178"/>
      <c r="G9" s="179"/>
      <c r="H9" s="180"/>
      <c r="I9" s="179"/>
      <c r="J9" s="180"/>
      <c r="K9" s="179"/>
      <c r="L9" s="180"/>
      <c r="M9" s="179"/>
      <c r="N9" s="180"/>
      <c r="O9" s="179"/>
      <c r="P9" s="180"/>
      <c r="Q9" s="175"/>
      <c r="R9" s="17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107"/>
      <c r="B10" s="48"/>
      <c r="C10" s="107"/>
      <c r="D10" s="38"/>
      <c r="E10" s="177"/>
      <c r="F10" s="178"/>
      <c r="G10" s="179"/>
      <c r="H10" s="180"/>
      <c r="I10" s="179"/>
      <c r="J10" s="180"/>
      <c r="K10" s="179"/>
      <c r="L10" s="180"/>
      <c r="M10" s="179"/>
      <c r="N10" s="180"/>
      <c r="O10" s="179"/>
      <c r="P10" s="180"/>
      <c r="Q10" s="175"/>
      <c r="R10" s="17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102"/>
      <c r="B11" s="48"/>
      <c r="C11" s="102"/>
      <c r="D11" s="38"/>
      <c r="E11" s="177"/>
      <c r="F11" s="178"/>
      <c r="G11" s="179"/>
      <c r="H11" s="180"/>
      <c r="I11" s="179"/>
      <c r="J11" s="180"/>
      <c r="K11" s="179"/>
      <c r="L11" s="180"/>
      <c r="M11" s="179"/>
      <c r="N11" s="180"/>
      <c r="O11" s="179"/>
      <c r="P11" s="180"/>
      <c r="Q11" s="175"/>
      <c r="R11" s="176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46"/>
      <c r="B12" s="48"/>
      <c r="C12" s="46"/>
      <c r="D12" s="38"/>
      <c r="E12" s="177"/>
      <c r="F12" s="178"/>
      <c r="G12" s="179"/>
      <c r="H12" s="180"/>
      <c r="I12" s="179"/>
      <c r="J12" s="180"/>
      <c r="K12" s="179"/>
      <c r="L12" s="180"/>
      <c r="M12" s="179"/>
      <c r="N12" s="180"/>
      <c r="O12" s="179"/>
      <c r="P12" s="180"/>
      <c r="Q12" s="175"/>
      <c r="R12" s="176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46"/>
      <c r="B13" s="46"/>
      <c r="C13" s="73"/>
      <c r="D13" s="38"/>
      <c r="E13" s="177"/>
      <c r="F13" s="178"/>
      <c r="G13" s="179"/>
      <c r="H13" s="180"/>
      <c r="I13" s="179"/>
      <c r="J13" s="180"/>
      <c r="K13" s="179"/>
      <c r="L13" s="180"/>
      <c r="M13" s="179"/>
      <c r="N13" s="180"/>
      <c r="O13" s="179"/>
      <c r="P13" s="180"/>
      <c r="Q13" s="175"/>
      <c r="R13" s="176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6"/>
      <c r="B14" s="46"/>
      <c r="C14" s="46"/>
      <c r="D14" s="38"/>
      <c r="E14" s="177"/>
      <c r="F14" s="178"/>
      <c r="G14" s="179"/>
      <c r="H14" s="180"/>
      <c r="I14" s="179"/>
      <c r="J14" s="180"/>
      <c r="K14" s="179"/>
      <c r="L14" s="180"/>
      <c r="M14" s="179"/>
      <c r="N14" s="180"/>
      <c r="O14" s="179"/>
      <c r="P14" s="180"/>
      <c r="Q14" s="175"/>
      <c r="R14" s="176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46"/>
      <c r="B15" s="46"/>
      <c r="C15" s="46"/>
      <c r="D15" s="38"/>
      <c r="E15" s="177"/>
      <c r="F15" s="178"/>
      <c r="G15" s="179"/>
      <c r="H15" s="180"/>
      <c r="I15" s="179"/>
      <c r="J15" s="180"/>
      <c r="K15" s="179"/>
      <c r="L15" s="180"/>
      <c r="M15" s="179"/>
      <c r="N15" s="180"/>
      <c r="O15" s="179"/>
      <c r="P15" s="180"/>
      <c r="Q15" s="175"/>
      <c r="R15" s="176"/>
      <c r="S15" s="25">
        <f t="shared" si="4"/>
        <v>0</v>
      </c>
      <c r="T15" s="25">
        <f t="shared" si="5"/>
        <v>0</v>
      </c>
      <c r="U15" s="28"/>
      <c r="V15" s="28"/>
    </row>
    <row r="16" spans="1:22" x14ac:dyDescent="0.25">
      <c r="A16" s="88"/>
      <c r="B16" s="46"/>
      <c r="C16" s="46"/>
      <c r="D16" s="27"/>
      <c r="E16" s="177"/>
      <c r="F16" s="178"/>
      <c r="G16" s="179"/>
      <c r="H16" s="180"/>
      <c r="I16" s="179"/>
      <c r="J16" s="180"/>
      <c r="K16" s="179"/>
      <c r="L16" s="180"/>
      <c r="M16" s="179"/>
      <c r="N16" s="180"/>
      <c r="O16" s="179"/>
      <c r="P16" s="180"/>
      <c r="Q16" s="175"/>
      <c r="R16" s="176"/>
      <c r="S16" s="25">
        <f t="shared" si="2"/>
        <v>0</v>
      </c>
      <c r="T16" s="25">
        <f t="shared" si="3"/>
        <v>0</v>
      </c>
      <c r="U16" s="28"/>
      <c r="V16" s="28"/>
    </row>
    <row r="17" spans="1:22" s="17" customFormat="1" x14ac:dyDescent="0.25">
      <c r="A17" s="153"/>
      <c r="B17" s="153"/>
      <c r="C17" s="153"/>
      <c r="D17" s="27"/>
      <c r="E17" s="177"/>
      <c r="F17" s="178"/>
      <c r="G17" s="179"/>
      <c r="H17" s="180"/>
      <c r="I17" s="179"/>
      <c r="J17" s="180"/>
      <c r="K17" s="179"/>
      <c r="L17" s="180"/>
      <c r="M17" s="179"/>
      <c r="N17" s="180"/>
      <c r="O17" s="179"/>
      <c r="P17" s="180"/>
      <c r="Q17" s="175"/>
      <c r="R17" s="176"/>
      <c r="S17" s="25">
        <f t="shared" si="2"/>
        <v>0</v>
      </c>
      <c r="T17" s="25">
        <f t="shared" si="3"/>
        <v>0</v>
      </c>
      <c r="U17" s="28"/>
      <c r="V17" s="28"/>
    </row>
    <row r="18" spans="1:22" s="17" customFormat="1" x14ac:dyDescent="0.25">
      <c r="A18" s="152"/>
      <c r="B18" s="152"/>
      <c r="C18" s="152"/>
      <c r="D18" s="27"/>
      <c r="E18" s="177"/>
      <c r="F18" s="178"/>
      <c r="G18" s="179"/>
      <c r="H18" s="180"/>
      <c r="I18" s="179"/>
      <c r="J18" s="180"/>
      <c r="K18" s="179"/>
      <c r="L18" s="180"/>
      <c r="M18" s="179"/>
      <c r="N18" s="180"/>
      <c r="O18" s="179"/>
      <c r="P18" s="180"/>
      <c r="Q18" s="175"/>
      <c r="R18" s="176"/>
      <c r="S18" s="25">
        <f t="shared" si="2"/>
        <v>0</v>
      </c>
      <c r="T18" s="25">
        <f t="shared" si="3"/>
        <v>0</v>
      </c>
      <c r="U18" s="28"/>
      <c r="V18" s="28"/>
    </row>
    <row r="19" spans="1:22" s="17" customFormat="1" x14ac:dyDescent="0.25">
      <c r="A19" s="95">
        <v>3600</v>
      </c>
      <c r="B19" s="95" t="s">
        <v>100</v>
      </c>
      <c r="C19" s="95"/>
      <c r="D19" s="27" t="s">
        <v>62</v>
      </c>
      <c r="E19" s="177"/>
      <c r="F19" s="178"/>
      <c r="G19" s="179">
        <v>1</v>
      </c>
      <c r="H19" s="180"/>
      <c r="I19" s="179">
        <v>1</v>
      </c>
      <c r="J19" s="180"/>
      <c r="K19" s="179">
        <v>1</v>
      </c>
      <c r="L19" s="180"/>
      <c r="M19" s="179">
        <v>1</v>
      </c>
      <c r="N19" s="180"/>
      <c r="O19" s="179"/>
      <c r="P19" s="180"/>
      <c r="Q19" s="175"/>
      <c r="R19" s="176"/>
      <c r="S19" s="25">
        <f t="shared" si="2"/>
        <v>4</v>
      </c>
      <c r="T19" s="25">
        <f t="shared" si="3"/>
        <v>4</v>
      </c>
      <c r="U19" s="28"/>
      <c r="V19" s="28"/>
    </row>
    <row r="20" spans="1:22" s="17" customFormat="1" x14ac:dyDescent="0.25">
      <c r="A20" s="23" t="s">
        <v>37</v>
      </c>
      <c r="B20" s="50"/>
      <c r="C20" s="19"/>
      <c r="D20" s="19"/>
      <c r="E20" s="177">
        <v>8</v>
      </c>
      <c r="F20" s="178"/>
      <c r="G20" s="179"/>
      <c r="H20" s="180"/>
      <c r="I20" s="179"/>
      <c r="J20" s="180"/>
      <c r="K20" s="179"/>
      <c r="L20" s="180"/>
      <c r="M20" s="179"/>
      <c r="N20" s="180"/>
      <c r="O20" s="175"/>
      <c r="P20" s="176"/>
      <c r="Q20" s="175"/>
      <c r="R20" s="176"/>
      <c r="S20" s="25">
        <f t="shared" si="2"/>
        <v>8</v>
      </c>
      <c r="T20" s="25"/>
      <c r="U20" s="29"/>
      <c r="V20" s="28"/>
    </row>
    <row r="21" spans="1:22" x14ac:dyDescent="0.25">
      <c r="A21" s="50" t="s">
        <v>38</v>
      </c>
      <c r="B21" s="50"/>
      <c r="C21" s="19"/>
      <c r="D21" s="19"/>
      <c r="E21" s="179"/>
      <c r="F21" s="180"/>
      <c r="G21" s="179"/>
      <c r="H21" s="180"/>
      <c r="I21" s="179"/>
      <c r="J21" s="180"/>
      <c r="K21" s="179"/>
      <c r="L21" s="180"/>
      <c r="M21" s="179"/>
      <c r="N21" s="180"/>
      <c r="O21" s="175"/>
      <c r="P21" s="176"/>
      <c r="Q21" s="175"/>
      <c r="R21" s="176"/>
      <c r="S21" s="25">
        <f t="shared" si="2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81">
        <f>SUM(E4:E21)</f>
        <v>8</v>
      </c>
      <c r="F22" s="182"/>
      <c r="G22" s="181">
        <f>SUM(G4:G21)</f>
        <v>8</v>
      </c>
      <c r="H22" s="182"/>
      <c r="I22" s="181">
        <f>SUM(I4:I21)</f>
        <v>8</v>
      </c>
      <c r="J22" s="182"/>
      <c r="K22" s="181">
        <f>SUM(K4:K21)</f>
        <v>8</v>
      </c>
      <c r="L22" s="182"/>
      <c r="M22" s="181">
        <f>SUM(M4:M21)</f>
        <v>8</v>
      </c>
      <c r="N22" s="182"/>
      <c r="O22" s="181">
        <f>SUM(O4:O21)</f>
        <v>0</v>
      </c>
      <c r="P22" s="182"/>
      <c r="Q22" s="181">
        <f>SUM(Q4:Q21)</f>
        <v>0</v>
      </c>
      <c r="R22" s="182"/>
      <c r="S22" s="25">
        <f t="shared" si="2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93"/>
      <c r="J23" s="94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32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5" spans="1:22" x14ac:dyDescent="0.25">
      <c r="E25" s="45"/>
      <c r="F25" s="45"/>
      <c r="M25" s="45"/>
      <c r="N25" s="45"/>
      <c r="S25" s="16"/>
    </row>
    <row r="26" spans="1:22" x14ac:dyDescent="0.25">
      <c r="A26" s="2" t="s">
        <v>25</v>
      </c>
      <c r="B26" s="15"/>
      <c r="S26" s="16"/>
    </row>
    <row r="27" spans="1:22" x14ac:dyDescent="0.25">
      <c r="A27" s="16" t="s">
        <v>2</v>
      </c>
      <c r="C27" s="40">
        <f>SUM(T23)</f>
        <v>32</v>
      </c>
      <c r="I27" s="2">
        <v>3600</v>
      </c>
      <c r="S27" s="16"/>
    </row>
    <row r="28" spans="1:22" x14ac:dyDescent="0.25">
      <c r="A28" s="16" t="s">
        <v>26</v>
      </c>
      <c r="C28" s="40">
        <f>U24</f>
        <v>0</v>
      </c>
      <c r="D28" s="33"/>
      <c r="I28" s="44">
        <f>SUM(S19)</f>
        <v>4</v>
      </c>
      <c r="S28" s="16"/>
    </row>
    <row r="29" spans="1:22" x14ac:dyDescent="0.25">
      <c r="A29" s="16" t="s">
        <v>27</v>
      </c>
      <c r="C29" s="33">
        <f>V24</f>
        <v>0</v>
      </c>
      <c r="I29" s="45"/>
      <c r="S29" s="16"/>
    </row>
    <row r="30" spans="1:22" x14ac:dyDescent="0.25">
      <c r="A30" s="16" t="s">
        <v>28</v>
      </c>
      <c r="C30" s="33">
        <f>S20</f>
        <v>8</v>
      </c>
      <c r="I30" s="40"/>
      <c r="S30" s="16"/>
    </row>
    <row r="31" spans="1:22" x14ac:dyDescent="0.25">
      <c r="A31" s="16" t="s">
        <v>4</v>
      </c>
      <c r="C31" s="33">
        <f>S21</f>
        <v>0</v>
      </c>
      <c r="S31" s="16"/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  <c r="S32" s="16"/>
    </row>
    <row r="33" spans="1:19" ht="16.5" thickTop="1" x14ac:dyDescent="0.25">
      <c r="A33" s="16" t="s">
        <v>29</v>
      </c>
      <c r="C33" s="36">
        <v>0</v>
      </c>
      <c r="D33" s="36"/>
      <c r="S33" s="16"/>
    </row>
    <row r="34" spans="1:19" x14ac:dyDescent="0.25">
      <c r="A34" s="16" t="s">
        <v>36</v>
      </c>
      <c r="C34" s="36">
        <v>0</v>
      </c>
      <c r="D34" s="36"/>
      <c r="S34" s="16"/>
    </row>
    <row r="35" spans="1:19" x14ac:dyDescent="0.25">
      <c r="S35" s="16"/>
    </row>
    <row r="36" spans="1:19" x14ac:dyDescent="0.25">
      <c r="S36" s="16"/>
    </row>
    <row r="37" spans="1:19" x14ac:dyDescent="0.25">
      <c r="S37" s="16"/>
    </row>
  </sheetData>
  <mergeCells count="140"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O16:P16"/>
    <mergeCell ref="Q16:R16"/>
    <mergeCell ref="E11:F11"/>
    <mergeCell ref="G11:H11"/>
    <mergeCell ref="I11:J11"/>
    <mergeCell ref="K11:L11"/>
    <mergeCell ref="M11:N11"/>
    <mergeCell ref="O11:P11"/>
    <mergeCell ref="I17:J17"/>
    <mergeCell ref="K17:L17"/>
    <mergeCell ref="M17:N17"/>
    <mergeCell ref="O17:P17"/>
    <mergeCell ref="Q11:R11"/>
    <mergeCell ref="E16:F16"/>
    <mergeCell ref="G16:H16"/>
    <mergeCell ref="I16:J16"/>
    <mergeCell ref="K16:L16"/>
    <mergeCell ref="M16:N16"/>
    <mergeCell ref="Q17:R17"/>
    <mergeCell ref="E12:F12"/>
    <mergeCell ref="G12:H12"/>
    <mergeCell ref="I12:J12"/>
    <mergeCell ref="K12:L12"/>
    <mergeCell ref="M12:N12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O8:P8"/>
    <mergeCell ref="Q8:R8"/>
    <mergeCell ref="E7:F7"/>
    <mergeCell ref="G7:H7"/>
    <mergeCell ref="I7:J7"/>
    <mergeCell ref="K7:L7"/>
    <mergeCell ref="M7:N7"/>
    <mergeCell ref="O7:P7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Q9:R9"/>
    <mergeCell ref="M6:N6"/>
    <mergeCell ref="E6:F6"/>
    <mergeCell ref="G6:H6"/>
    <mergeCell ref="I6:J6"/>
    <mergeCell ref="K6:L6"/>
    <mergeCell ref="O6:P6"/>
    <mergeCell ref="Q6:R6"/>
    <mergeCell ref="E5:F5"/>
    <mergeCell ref="G5:H5"/>
    <mergeCell ref="I5:J5"/>
    <mergeCell ref="K5:L5"/>
    <mergeCell ref="M5:N5"/>
    <mergeCell ref="O5:P5"/>
    <mergeCell ref="Q5:R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151"/>
      <c r="N3" s="151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5">
        <v>6519</v>
      </c>
      <c r="B4" s="174" t="s">
        <v>99</v>
      </c>
      <c r="C4" s="165"/>
      <c r="D4" s="38" t="s">
        <v>72</v>
      </c>
      <c r="E4" s="185">
        <v>7</v>
      </c>
      <c r="F4" s="185"/>
      <c r="G4" s="185">
        <v>7</v>
      </c>
      <c r="H4" s="185"/>
      <c r="I4" s="185">
        <v>4</v>
      </c>
      <c r="J4" s="185"/>
      <c r="K4" s="179"/>
      <c r="L4" s="180"/>
      <c r="M4" s="177"/>
      <c r="N4" s="178"/>
      <c r="O4" s="185"/>
      <c r="P4" s="185"/>
      <c r="Q4" s="196"/>
      <c r="R4" s="196"/>
      <c r="S4" s="25">
        <f t="shared" ref="S4:S11" si="0">E4+G4+I4+K4+M4+O4+Q4</f>
        <v>18</v>
      </c>
      <c r="T4" s="25">
        <f t="shared" ref="T4:T11" si="1">SUM(S4-U4-V4)</f>
        <v>18</v>
      </c>
      <c r="U4" s="28"/>
      <c r="V4" s="28"/>
    </row>
    <row r="5" spans="1:22" x14ac:dyDescent="0.25">
      <c r="A5" s="172">
        <v>6405</v>
      </c>
      <c r="B5" s="174" t="s">
        <v>103</v>
      </c>
      <c r="C5" s="172">
        <v>25</v>
      </c>
      <c r="D5" s="38" t="s">
        <v>90</v>
      </c>
      <c r="E5" s="179"/>
      <c r="F5" s="180"/>
      <c r="G5" s="185"/>
      <c r="H5" s="185"/>
      <c r="I5" s="185">
        <v>1</v>
      </c>
      <c r="J5" s="185"/>
      <c r="K5" s="185"/>
      <c r="L5" s="185"/>
      <c r="M5" s="184"/>
      <c r="N5" s="184"/>
      <c r="O5" s="185"/>
      <c r="P5" s="185"/>
      <c r="Q5" s="196"/>
      <c r="R5" s="196"/>
      <c r="S5" s="25">
        <f t="shared" ref="S5:S6" si="2">E5+G5+I5+K5+M5+O5+Q5</f>
        <v>1</v>
      </c>
      <c r="T5" s="25">
        <f t="shared" ref="T5:T6" si="3">SUM(S5-U5-V5)</f>
        <v>1</v>
      </c>
      <c r="U5" s="28"/>
      <c r="V5" s="28"/>
    </row>
    <row r="6" spans="1:22" x14ac:dyDescent="0.25">
      <c r="A6" s="172">
        <v>6519</v>
      </c>
      <c r="B6" s="174" t="s">
        <v>99</v>
      </c>
      <c r="C6" s="172">
        <v>132</v>
      </c>
      <c r="D6" s="38" t="s">
        <v>91</v>
      </c>
      <c r="E6" s="179"/>
      <c r="F6" s="180"/>
      <c r="G6" s="185"/>
      <c r="H6" s="185"/>
      <c r="I6" s="187">
        <v>2</v>
      </c>
      <c r="J6" s="180"/>
      <c r="K6" s="179">
        <v>1</v>
      </c>
      <c r="L6" s="180"/>
      <c r="M6" s="177"/>
      <c r="N6" s="178"/>
      <c r="O6" s="179"/>
      <c r="P6" s="180"/>
      <c r="Q6" s="175"/>
      <c r="R6" s="176"/>
      <c r="S6" s="25">
        <f t="shared" si="2"/>
        <v>3</v>
      </c>
      <c r="T6" s="25">
        <f t="shared" si="3"/>
        <v>3</v>
      </c>
      <c r="U6" s="28"/>
      <c r="V6" s="28"/>
    </row>
    <row r="7" spans="1:22" x14ac:dyDescent="0.25">
      <c r="A7" s="171">
        <v>6631</v>
      </c>
      <c r="B7" s="174" t="s">
        <v>102</v>
      </c>
      <c r="C7" s="171">
        <v>2</v>
      </c>
      <c r="D7" s="38" t="s">
        <v>95</v>
      </c>
      <c r="E7" s="179"/>
      <c r="F7" s="180"/>
      <c r="G7" s="185"/>
      <c r="H7" s="185"/>
      <c r="I7" s="185"/>
      <c r="J7" s="185"/>
      <c r="K7" s="185">
        <v>4</v>
      </c>
      <c r="L7" s="185"/>
      <c r="M7" s="184"/>
      <c r="N7" s="184"/>
      <c r="O7" s="185"/>
      <c r="P7" s="185"/>
      <c r="Q7" s="196"/>
      <c r="R7" s="196"/>
      <c r="S7" s="25">
        <f t="shared" si="0"/>
        <v>4</v>
      </c>
      <c r="T7" s="25">
        <f t="shared" si="1"/>
        <v>4</v>
      </c>
      <c r="U7" s="28"/>
      <c r="V7" s="28"/>
    </row>
    <row r="8" spans="1:22" x14ac:dyDescent="0.25">
      <c r="A8" s="138">
        <v>6538</v>
      </c>
      <c r="B8" s="174" t="s">
        <v>97</v>
      </c>
      <c r="C8" s="138" t="s">
        <v>96</v>
      </c>
      <c r="D8" s="38" t="s">
        <v>94</v>
      </c>
      <c r="E8" s="179"/>
      <c r="F8" s="180"/>
      <c r="G8" s="185"/>
      <c r="H8" s="185"/>
      <c r="I8" s="185"/>
      <c r="J8" s="185"/>
      <c r="K8" s="185">
        <v>2</v>
      </c>
      <c r="L8" s="185"/>
      <c r="M8" s="184"/>
      <c r="N8" s="184"/>
      <c r="O8" s="185"/>
      <c r="P8" s="185"/>
      <c r="Q8" s="196"/>
      <c r="R8" s="196"/>
      <c r="S8" s="25">
        <f t="shared" si="0"/>
        <v>2</v>
      </c>
      <c r="T8" s="25">
        <f t="shared" si="1"/>
        <v>2</v>
      </c>
      <c r="U8" s="28"/>
      <c r="V8" s="28"/>
    </row>
    <row r="9" spans="1:22" x14ac:dyDescent="0.25">
      <c r="A9" s="108"/>
      <c r="B9" s="48"/>
      <c r="C9" s="108"/>
      <c r="D9" s="38"/>
      <c r="E9" s="179"/>
      <c r="F9" s="180"/>
      <c r="G9" s="185"/>
      <c r="H9" s="185"/>
      <c r="I9" s="187"/>
      <c r="J9" s="180"/>
      <c r="K9" s="179"/>
      <c r="L9" s="180"/>
      <c r="M9" s="177"/>
      <c r="N9" s="178"/>
      <c r="O9" s="179"/>
      <c r="P9" s="180"/>
      <c r="Q9" s="175"/>
      <c r="R9" s="17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08"/>
      <c r="B10" s="48"/>
      <c r="C10" s="108"/>
      <c r="D10" s="38"/>
      <c r="E10" s="179"/>
      <c r="F10" s="180"/>
      <c r="G10" s="185"/>
      <c r="H10" s="185"/>
      <c r="I10" s="187"/>
      <c r="J10" s="180"/>
      <c r="K10" s="179"/>
      <c r="L10" s="180"/>
      <c r="M10" s="177"/>
      <c r="N10" s="178"/>
      <c r="O10" s="179"/>
      <c r="P10" s="180"/>
      <c r="Q10" s="175"/>
      <c r="R10" s="17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99"/>
      <c r="B11" s="48"/>
      <c r="C11" s="99"/>
      <c r="D11" s="38"/>
      <c r="E11" s="185"/>
      <c r="F11" s="185"/>
      <c r="G11" s="185"/>
      <c r="H11" s="185"/>
      <c r="I11" s="187"/>
      <c r="J11" s="180"/>
      <c r="K11" s="179"/>
      <c r="L11" s="180"/>
      <c r="M11" s="177"/>
      <c r="N11" s="178"/>
      <c r="O11" s="179"/>
      <c r="P11" s="180"/>
      <c r="Q11" s="175"/>
      <c r="R11" s="17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85"/>
      <c r="F12" s="185"/>
      <c r="G12" s="185"/>
      <c r="H12" s="185"/>
      <c r="I12" s="187"/>
      <c r="J12" s="180"/>
      <c r="K12" s="179"/>
      <c r="L12" s="180"/>
      <c r="M12" s="177"/>
      <c r="N12" s="178"/>
      <c r="O12" s="179"/>
      <c r="P12" s="180"/>
      <c r="Q12" s="175"/>
      <c r="R12" s="176"/>
      <c r="S12" s="25">
        <f t="shared" ref="S12:S15" si="4">E12+G12+I12+K12+M12+O12+Q12</f>
        <v>0</v>
      </c>
      <c r="T12" s="25">
        <f t="shared" ref="T12:T15" si="5">SUM(S12-U12-V12)</f>
        <v>0</v>
      </c>
      <c r="U12" s="28"/>
      <c r="V12" s="28"/>
    </row>
    <row r="13" spans="1:22" x14ac:dyDescent="0.25">
      <c r="A13" s="101"/>
      <c r="B13" s="48"/>
      <c r="C13" s="46"/>
      <c r="D13" s="38"/>
      <c r="E13" s="185"/>
      <c r="F13" s="185"/>
      <c r="G13" s="185"/>
      <c r="H13" s="185"/>
      <c r="I13" s="187"/>
      <c r="J13" s="180"/>
      <c r="K13" s="179"/>
      <c r="L13" s="180"/>
      <c r="M13" s="177"/>
      <c r="N13" s="178"/>
      <c r="O13" s="179"/>
      <c r="P13" s="180"/>
      <c r="Q13" s="175"/>
      <c r="R13" s="176"/>
      <c r="S13" s="25">
        <f t="shared" si="4"/>
        <v>0</v>
      </c>
      <c r="T13" s="25">
        <f t="shared" si="5"/>
        <v>0</v>
      </c>
      <c r="U13" s="28"/>
      <c r="V13" s="28"/>
    </row>
    <row r="14" spans="1:22" x14ac:dyDescent="0.25">
      <c r="A14" s="46"/>
      <c r="B14" s="48"/>
      <c r="C14" s="46"/>
      <c r="D14" s="38"/>
      <c r="E14" s="185"/>
      <c r="F14" s="185"/>
      <c r="G14" s="185"/>
      <c r="H14" s="185"/>
      <c r="I14" s="187"/>
      <c r="J14" s="180"/>
      <c r="K14" s="179"/>
      <c r="L14" s="180"/>
      <c r="M14" s="177"/>
      <c r="N14" s="178"/>
      <c r="O14" s="179"/>
      <c r="P14" s="180"/>
      <c r="Q14" s="175"/>
      <c r="R14" s="176"/>
      <c r="S14" s="25">
        <f t="shared" si="4"/>
        <v>0</v>
      </c>
      <c r="T14" s="25">
        <f t="shared" si="5"/>
        <v>0</v>
      </c>
      <c r="U14" s="28"/>
      <c r="V14" s="28"/>
    </row>
    <row r="15" spans="1:22" x14ac:dyDescent="0.25">
      <c r="A15" s="101"/>
      <c r="B15" s="48"/>
      <c r="C15" s="101"/>
      <c r="D15" s="38"/>
      <c r="E15" s="185"/>
      <c r="F15" s="185"/>
      <c r="G15" s="185"/>
      <c r="H15" s="185"/>
      <c r="I15" s="187"/>
      <c r="J15" s="180"/>
      <c r="K15" s="179"/>
      <c r="L15" s="180"/>
      <c r="M15" s="177"/>
      <c r="N15" s="178"/>
      <c r="O15" s="179"/>
      <c r="P15" s="180"/>
      <c r="Q15" s="175"/>
      <c r="R15" s="176"/>
      <c r="S15" s="25">
        <f t="shared" si="4"/>
        <v>0</v>
      </c>
      <c r="T15" s="25">
        <f t="shared" si="5"/>
        <v>0</v>
      </c>
      <c r="U15" s="28"/>
      <c r="V15" s="28"/>
    </row>
    <row r="16" spans="1:22" x14ac:dyDescent="0.25">
      <c r="A16" s="101"/>
      <c r="B16" s="48"/>
      <c r="C16" s="101"/>
      <c r="D16" s="38"/>
      <c r="E16" s="185"/>
      <c r="F16" s="185"/>
      <c r="G16" s="185"/>
      <c r="H16" s="185"/>
      <c r="I16" s="187"/>
      <c r="J16" s="180"/>
      <c r="K16" s="179"/>
      <c r="L16" s="180"/>
      <c r="M16" s="177"/>
      <c r="N16" s="178"/>
      <c r="O16" s="179"/>
      <c r="P16" s="180"/>
      <c r="Q16" s="175"/>
      <c r="R16" s="176"/>
      <c r="S16" s="25">
        <f>E16+G16+I16+K16+M16+O16+Q16</f>
        <v>0</v>
      </c>
      <c r="T16" s="25">
        <f t="shared" ref="T16:T22" si="6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79"/>
      <c r="F17" s="180"/>
      <c r="G17" s="179"/>
      <c r="H17" s="180"/>
      <c r="I17" s="187"/>
      <c r="J17" s="180"/>
      <c r="K17" s="179"/>
      <c r="L17" s="180"/>
      <c r="M17" s="177"/>
      <c r="N17" s="178"/>
      <c r="O17" s="179"/>
      <c r="P17" s="180"/>
      <c r="Q17" s="175"/>
      <c r="R17" s="176"/>
      <c r="S17" s="25">
        <f>E17+G17+I17+K17+M17+O17+Q17</f>
        <v>0</v>
      </c>
      <c r="T17" s="25">
        <f t="shared" si="6"/>
        <v>0</v>
      </c>
      <c r="U17" s="28"/>
      <c r="V17" s="28"/>
    </row>
    <row r="18" spans="1:22" x14ac:dyDescent="0.25">
      <c r="A18" s="89"/>
      <c r="B18" s="46"/>
      <c r="C18" s="46"/>
      <c r="D18" s="27"/>
      <c r="E18" s="179"/>
      <c r="F18" s="180"/>
      <c r="G18" s="179"/>
      <c r="H18" s="180"/>
      <c r="I18" s="179"/>
      <c r="J18" s="180"/>
      <c r="K18" s="179"/>
      <c r="L18" s="180"/>
      <c r="M18" s="177"/>
      <c r="N18" s="178"/>
      <c r="O18" s="179"/>
      <c r="P18" s="180"/>
      <c r="Q18" s="175"/>
      <c r="R18" s="176"/>
      <c r="S18" s="25">
        <f>E18+G18+I18+K18+M18+O18+Q18</f>
        <v>0</v>
      </c>
      <c r="T18" s="25">
        <f t="shared" si="6"/>
        <v>0</v>
      </c>
      <c r="U18" s="28"/>
      <c r="V18" s="28"/>
    </row>
    <row r="19" spans="1:22" x14ac:dyDescent="0.25">
      <c r="A19" s="91"/>
      <c r="B19" s="46"/>
      <c r="C19" s="46"/>
      <c r="D19" s="27"/>
      <c r="E19" s="179"/>
      <c r="F19" s="180"/>
      <c r="G19" s="179"/>
      <c r="H19" s="180"/>
      <c r="I19" s="179"/>
      <c r="J19" s="180"/>
      <c r="K19" s="179"/>
      <c r="L19" s="180"/>
      <c r="M19" s="177"/>
      <c r="N19" s="178"/>
      <c r="O19" s="179"/>
      <c r="P19" s="180"/>
      <c r="Q19" s="175"/>
      <c r="R19" s="176"/>
      <c r="S19" s="25">
        <f>E19+G19+I19+K19+M19+O19+Q19</f>
        <v>0</v>
      </c>
      <c r="T19" s="25">
        <f t="shared" si="6"/>
        <v>0</v>
      </c>
      <c r="U19" s="28"/>
      <c r="V19" s="28"/>
    </row>
    <row r="20" spans="1:22" x14ac:dyDescent="0.25">
      <c r="A20" s="155"/>
      <c r="B20" s="155"/>
      <c r="C20" s="155"/>
      <c r="D20" s="27"/>
      <c r="E20" s="179"/>
      <c r="F20" s="180"/>
      <c r="G20" s="179"/>
      <c r="H20" s="180"/>
      <c r="I20" s="187"/>
      <c r="J20" s="180"/>
      <c r="K20" s="179"/>
      <c r="L20" s="180"/>
      <c r="M20" s="177"/>
      <c r="N20" s="178"/>
      <c r="O20" s="179"/>
      <c r="P20" s="180"/>
      <c r="Q20" s="175"/>
      <c r="R20" s="176"/>
      <c r="S20" s="25">
        <f t="shared" ref="S20:S24" si="7">E20+G20+I20+K20+M20+O20+Q20</f>
        <v>0</v>
      </c>
      <c r="T20" s="25">
        <f t="shared" si="6"/>
        <v>0</v>
      </c>
      <c r="U20" s="28"/>
      <c r="V20" s="28"/>
    </row>
    <row r="21" spans="1:22" x14ac:dyDescent="0.25">
      <c r="A21" s="170"/>
      <c r="B21" s="170"/>
      <c r="C21" s="170"/>
      <c r="D21" s="38"/>
      <c r="E21" s="189"/>
      <c r="F21" s="190"/>
      <c r="G21" s="179"/>
      <c r="H21" s="180"/>
      <c r="I21" s="187"/>
      <c r="J21" s="180"/>
      <c r="K21" s="179"/>
      <c r="L21" s="180"/>
      <c r="M21" s="177"/>
      <c r="N21" s="178"/>
      <c r="O21" s="179"/>
      <c r="P21" s="180"/>
      <c r="Q21" s="175"/>
      <c r="R21" s="176"/>
      <c r="S21" s="25">
        <f t="shared" si="7"/>
        <v>0</v>
      </c>
      <c r="T21" s="25">
        <f t="shared" si="6"/>
        <v>0</v>
      </c>
      <c r="U21" s="28"/>
      <c r="V21" s="28"/>
    </row>
    <row r="22" spans="1:22" x14ac:dyDescent="0.25">
      <c r="A22" s="97">
        <v>3600</v>
      </c>
      <c r="B22" s="96" t="s">
        <v>100</v>
      </c>
      <c r="C22" s="96"/>
      <c r="D22" s="27" t="s">
        <v>62</v>
      </c>
      <c r="E22" s="179">
        <v>1</v>
      </c>
      <c r="F22" s="180"/>
      <c r="G22" s="179">
        <v>1</v>
      </c>
      <c r="H22" s="180"/>
      <c r="I22" s="179">
        <v>1</v>
      </c>
      <c r="J22" s="180"/>
      <c r="K22" s="179">
        <v>1</v>
      </c>
      <c r="L22" s="180"/>
      <c r="M22" s="177"/>
      <c r="N22" s="178"/>
      <c r="O22" s="179"/>
      <c r="P22" s="180"/>
      <c r="Q22" s="175"/>
      <c r="R22" s="176"/>
      <c r="S22" s="25">
        <f t="shared" si="7"/>
        <v>4</v>
      </c>
      <c r="T22" s="25">
        <f t="shared" si="6"/>
        <v>4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79"/>
      <c r="F23" s="180"/>
      <c r="G23" s="179"/>
      <c r="H23" s="180"/>
      <c r="I23" s="179"/>
      <c r="J23" s="180"/>
      <c r="K23" s="179"/>
      <c r="L23" s="180"/>
      <c r="M23" s="177">
        <v>8</v>
      </c>
      <c r="N23" s="178"/>
      <c r="O23" s="175"/>
      <c r="P23" s="176"/>
      <c r="Q23" s="175"/>
      <c r="R23" s="176"/>
      <c r="S23" s="25">
        <f t="shared" si="7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79"/>
      <c r="F24" s="180"/>
      <c r="G24" s="179"/>
      <c r="H24" s="180"/>
      <c r="I24" s="179"/>
      <c r="J24" s="180"/>
      <c r="K24" s="179"/>
      <c r="L24" s="180"/>
      <c r="M24" s="179"/>
      <c r="N24" s="180"/>
      <c r="O24" s="175"/>
      <c r="P24" s="176"/>
      <c r="Q24" s="175"/>
      <c r="R24" s="176"/>
      <c r="S24" s="25">
        <f t="shared" si="7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81">
        <f>SUM(E4:E24)</f>
        <v>8</v>
      </c>
      <c r="F25" s="182"/>
      <c r="G25" s="181">
        <f>SUM(G4:G24)</f>
        <v>8</v>
      </c>
      <c r="H25" s="182"/>
      <c r="I25" s="181">
        <f>SUM(I4:I24)</f>
        <v>8</v>
      </c>
      <c r="J25" s="182"/>
      <c r="K25" s="181">
        <f>SUM(K4:K24)</f>
        <v>8</v>
      </c>
      <c r="L25" s="182"/>
      <c r="M25" s="181">
        <f>SUM(M4:M24)</f>
        <v>8</v>
      </c>
      <c r="N25" s="182"/>
      <c r="O25" s="181">
        <f>SUM(O4:O24)</f>
        <v>0</v>
      </c>
      <c r="P25" s="182"/>
      <c r="Q25" s="181">
        <f>SUM(Q4:Q24)</f>
        <v>0</v>
      </c>
      <c r="R25" s="182"/>
      <c r="S25" s="25">
        <f>SUM(S4:S24)</f>
        <v>40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32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0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0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32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f>SUM(S22)</f>
        <v>4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40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69"/>
      <c r="B4" s="48"/>
      <c r="C4" s="169"/>
      <c r="D4" s="38"/>
      <c r="E4" s="177"/>
      <c r="F4" s="178"/>
      <c r="G4" s="177"/>
      <c r="H4" s="178"/>
      <c r="I4" s="188"/>
      <c r="J4" s="178"/>
      <c r="K4" s="177"/>
      <c r="L4" s="178"/>
      <c r="M4" s="177"/>
      <c r="N4" s="178"/>
      <c r="O4" s="179"/>
      <c r="P4" s="180"/>
      <c r="Q4" s="175"/>
      <c r="R4" s="176"/>
      <c r="S4" s="25">
        <f t="shared" ref="S4:S21" si="0">E4+G4+I4+K4+M4+O4+Q4</f>
        <v>0</v>
      </c>
      <c r="T4" s="25">
        <f t="shared" ref="T4:T21" si="1">SUM(S4-U4-V4)</f>
        <v>0</v>
      </c>
      <c r="U4" s="28"/>
      <c r="V4" s="28"/>
    </row>
    <row r="5" spans="1:22" x14ac:dyDescent="0.25">
      <c r="A5" s="171"/>
      <c r="B5" s="48"/>
      <c r="C5" s="171"/>
      <c r="D5" s="38"/>
      <c r="E5" s="177"/>
      <c r="F5" s="178"/>
      <c r="G5" s="177"/>
      <c r="H5" s="178"/>
      <c r="I5" s="188"/>
      <c r="J5" s="178"/>
      <c r="K5" s="177"/>
      <c r="L5" s="178"/>
      <c r="M5" s="177"/>
      <c r="N5" s="178"/>
      <c r="O5" s="179"/>
      <c r="P5" s="180"/>
      <c r="Q5" s="175"/>
      <c r="R5" s="176"/>
      <c r="S5" s="25">
        <f t="shared" si="0"/>
        <v>0</v>
      </c>
      <c r="T5" s="25">
        <f t="shared" si="1"/>
        <v>0</v>
      </c>
      <c r="U5" s="28"/>
      <c r="V5" s="28"/>
    </row>
    <row r="6" spans="1:22" x14ac:dyDescent="0.25">
      <c r="A6" s="132"/>
      <c r="B6" s="48"/>
      <c r="C6" s="132"/>
      <c r="D6" s="38"/>
      <c r="E6" s="177"/>
      <c r="F6" s="178"/>
      <c r="G6" s="177"/>
      <c r="H6" s="178"/>
      <c r="I6" s="177"/>
      <c r="J6" s="178"/>
      <c r="K6" s="177"/>
      <c r="L6" s="178"/>
      <c r="M6" s="177"/>
      <c r="N6" s="178"/>
      <c r="O6" s="179"/>
      <c r="P6" s="180"/>
      <c r="Q6" s="175"/>
      <c r="R6" s="176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34"/>
      <c r="B7" s="48"/>
      <c r="C7" s="134"/>
      <c r="D7" s="38"/>
      <c r="E7" s="177"/>
      <c r="F7" s="178"/>
      <c r="G7" s="177"/>
      <c r="H7" s="178"/>
      <c r="I7" s="177"/>
      <c r="J7" s="178"/>
      <c r="K7" s="177"/>
      <c r="L7" s="178"/>
      <c r="M7" s="177"/>
      <c r="N7" s="178"/>
      <c r="O7" s="179"/>
      <c r="P7" s="180"/>
      <c r="Q7" s="175"/>
      <c r="R7" s="17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34"/>
      <c r="B8" s="48"/>
      <c r="C8" s="134"/>
      <c r="D8" s="38"/>
      <c r="E8" s="177"/>
      <c r="F8" s="178"/>
      <c r="G8" s="177"/>
      <c r="H8" s="178"/>
      <c r="I8" s="177"/>
      <c r="J8" s="178"/>
      <c r="K8" s="177"/>
      <c r="L8" s="178"/>
      <c r="M8" s="177"/>
      <c r="N8" s="178"/>
      <c r="O8" s="179"/>
      <c r="P8" s="180"/>
      <c r="Q8" s="175"/>
      <c r="R8" s="17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34"/>
      <c r="B9" s="48"/>
      <c r="C9" s="134"/>
      <c r="D9" s="38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9"/>
      <c r="P9" s="180"/>
      <c r="Q9" s="175"/>
      <c r="R9" s="17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34"/>
      <c r="B10" s="48"/>
      <c r="C10" s="129"/>
      <c r="D10" s="38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9"/>
      <c r="P10" s="180"/>
      <c r="Q10" s="175"/>
      <c r="R10" s="17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77"/>
      <c r="B11" s="77"/>
      <c r="C11" s="77"/>
      <c r="D11" s="23"/>
      <c r="E11" s="177"/>
      <c r="F11" s="178"/>
      <c r="G11" s="177"/>
      <c r="H11" s="178"/>
      <c r="I11" s="177"/>
      <c r="J11" s="178"/>
      <c r="K11" s="177"/>
      <c r="L11" s="178"/>
      <c r="M11" s="177"/>
      <c r="N11" s="178"/>
      <c r="O11" s="179"/>
      <c r="P11" s="180"/>
      <c r="Q11" s="175"/>
      <c r="R11" s="17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179"/>
      <c r="P12" s="180"/>
      <c r="Q12" s="175"/>
      <c r="R12" s="17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179"/>
      <c r="P13" s="180"/>
      <c r="Q13" s="175"/>
      <c r="R13" s="176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152"/>
      <c r="B14" s="152"/>
      <c r="C14" s="152"/>
      <c r="D14" s="27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9"/>
      <c r="P14" s="180"/>
      <c r="Q14" s="175"/>
      <c r="R14" s="17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58"/>
      <c r="B15" s="158"/>
      <c r="C15" s="158"/>
      <c r="D15" s="38"/>
      <c r="E15" s="197"/>
      <c r="F15" s="198"/>
      <c r="G15" s="177"/>
      <c r="H15" s="178"/>
      <c r="I15" s="177"/>
      <c r="J15" s="178"/>
      <c r="K15" s="177"/>
      <c r="L15" s="178"/>
      <c r="M15" s="177"/>
      <c r="N15" s="178"/>
      <c r="O15" s="179"/>
      <c r="P15" s="180"/>
      <c r="Q15" s="175"/>
      <c r="R15" s="17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54"/>
      <c r="B16" s="154"/>
      <c r="C16" s="154"/>
      <c r="D16" s="27"/>
      <c r="E16" s="177"/>
      <c r="F16" s="178"/>
      <c r="G16" s="177"/>
      <c r="H16" s="178"/>
      <c r="I16" s="177"/>
      <c r="J16" s="178"/>
      <c r="K16" s="177"/>
      <c r="L16" s="178"/>
      <c r="M16" s="177"/>
      <c r="N16" s="178"/>
      <c r="O16" s="179"/>
      <c r="P16" s="180"/>
      <c r="Q16" s="175"/>
      <c r="R16" s="17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68"/>
      <c r="B17" s="168"/>
      <c r="C17" s="168"/>
      <c r="D17" s="27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79"/>
      <c r="P17" s="180"/>
      <c r="Q17" s="175"/>
      <c r="R17" s="17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68"/>
      <c r="B18" s="168"/>
      <c r="C18" s="168"/>
      <c r="D18" s="23"/>
      <c r="E18" s="177"/>
      <c r="F18" s="178"/>
      <c r="G18" s="177"/>
      <c r="H18" s="178"/>
      <c r="I18" s="177"/>
      <c r="J18" s="178"/>
      <c r="K18" s="177"/>
      <c r="L18" s="178"/>
      <c r="M18" s="177"/>
      <c r="N18" s="178"/>
      <c r="O18" s="179"/>
      <c r="P18" s="180"/>
      <c r="Q18" s="175"/>
      <c r="R18" s="17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5"/>
      <c r="B19" s="135"/>
      <c r="C19" s="135"/>
      <c r="D19" s="23"/>
      <c r="E19" s="177"/>
      <c r="F19" s="178"/>
      <c r="G19" s="177"/>
      <c r="H19" s="178"/>
      <c r="I19" s="177"/>
      <c r="J19" s="178"/>
      <c r="K19" s="177"/>
      <c r="L19" s="178"/>
      <c r="M19" s="177"/>
      <c r="N19" s="178"/>
      <c r="O19" s="179"/>
      <c r="P19" s="180"/>
      <c r="Q19" s="175"/>
      <c r="R19" s="17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25"/>
      <c r="B20" s="125"/>
      <c r="C20" s="125"/>
      <c r="D20" s="27"/>
      <c r="E20" s="177"/>
      <c r="F20" s="178"/>
      <c r="G20" s="177"/>
      <c r="H20" s="178"/>
      <c r="I20" s="177"/>
      <c r="J20" s="178"/>
      <c r="K20" s="177"/>
      <c r="L20" s="178"/>
      <c r="M20" s="177"/>
      <c r="N20" s="178"/>
      <c r="O20" s="179"/>
      <c r="P20" s="180"/>
      <c r="Q20" s="175"/>
      <c r="R20" s="176"/>
      <c r="S20" s="25">
        <f t="shared" si="0"/>
        <v>0</v>
      </c>
      <c r="T20" s="25">
        <f t="shared" si="1"/>
        <v>0</v>
      </c>
      <c r="U20" s="28"/>
      <c r="V20" s="28"/>
    </row>
    <row r="21" spans="1:22" x14ac:dyDescent="0.25">
      <c r="A21" s="125"/>
      <c r="B21" s="125"/>
      <c r="C21" s="125"/>
      <c r="D21" s="27"/>
      <c r="E21" s="177"/>
      <c r="F21" s="178"/>
      <c r="G21" s="177"/>
      <c r="H21" s="178"/>
      <c r="I21" s="177"/>
      <c r="J21" s="178"/>
      <c r="K21" s="177"/>
      <c r="L21" s="178"/>
      <c r="M21" s="177"/>
      <c r="N21" s="178"/>
      <c r="O21" s="179"/>
      <c r="P21" s="180"/>
      <c r="Q21" s="175"/>
      <c r="R21" s="176"/>
      <c r="S21" s="25">
        <f t="shared" si="0"/>
        <v>0</v>
      </c>
      <c r="T21" s="25">
        <f t="shared" si="1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77">
        <v>8</v>
      </c>
      <c r="F22" s="178"/>
      <c r="G22" s="177">
        <v>8</v>
      </c>
      <c r="H22" s="178"/>
      <c r="I22" s="177">
        <v>8</v>
      </c>
      <c r="J22" s="178"/>
      <c r="K22" s="177">
        <v>8</v>
      </c>
      <c r="L22" s="178"/>
      <c r="M22" s="177">
        <v>8</v>
      </c>
      <c r="N22" s="178"/>
      <c r="O22" s="175"/>
      <c r="P22" s="176"/>
      <c r="Q22" s="175"/>
      <c r="R22" s="176"/>
      <c r="S22" s="25">
        <f t="shared" ref="S22:S23" si="2">E22+G22+I22+K22+M22+O22+Q22</f>
        <v>40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79"/>
      <c r="F23" s="180"/>
      <c r="G23" s="179"/>
      <c r="H23" s="180"/>
      <c r="I23" s="179"/>
      <c r="J23" s="180"/>
      <c r="K23" s="179"/>
      <c r="L23" s="180"/>
      <c r="M23" s="179"/>
      <c r="N23" s="180"/>
      <c r="O23" s="175"/>
      <c r="P23" s="176"/>
      <c r="Q23" s="175"/>
      <c r="R23" s="176"/>
      <c r="S23" s="25">
        <f t="shared" si="2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1">
        <f>SUM(E4:E23)</f>
        <v>8</v>
      </c>
      <c r="F24" s="182"/>
      <c r="G24" s="181">
        <f>SUM(G4:G23)</f>
        <v>8</v>
      </c>
      <c r="H24" s="182"/>
      <c r="I24" s="181">
        <f>SUM(I4:I23)</f>
        <v>8</v>
      </c>
      <c r="J24" s="182"/>
      <c r="K24" s="181">
        <f>SUM(K4:K23)</f>
        <v>8</v>
      </c>
      <c r="L24" s="182"/>
      <c r="M24" s="181">
        <f>SUM(M4:M23)</f>
        <v>8</v>
      </c>
      <c r="N24" s="182"/>
      <c r="O24" s="181">
        <f>SUM(O4:O23)</f>
        <v>0</v>
      </c>
      <c r="P24" s="182"/>
      <c r="Q24" s="181">
        <f>SUM(Q4:Q23)</f>
        <v>0</v>
      </c>
      <c r="R24" s="182"/>
      <c r="S24" s="25">
        <f>SUM(S4:S23)</f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40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2" sqref="A1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9" zoomScaleNormal="10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21.08.2016</v>
      </c>
      <c r="B2" s="59"/>
      <c r="C2" s="59"/>
      <c r="D2" s="5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59"/>
      <c r="B4" s="48"/>
      <c r="C4" s="159"/>
      <c r="D4" s="38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79"/>
      <c r="P4" s="180"/>
      <c r="Q4" s="175"/>
      <c r="R4" s="176"/>
      <c r="S4" s="25">
        <f>E4+G4+I4+K4+M4+O4+Q4</f>
        <v>0</v>
      </c>
      <c r="T4" s="25">
        <f t="shared" ref="T4:T21" si="0">SUM(S4-U4-V4)</f>
        <v>0</v>
      </c>
      <c r="U4" s="28"/>
      <c r="V4" s="28"/>
    </row>
    <row r="5" spans="1:22" x14ac:dyDescent="0.25">
      <c r="A5" s="160"/>
      <c r="B5" s="48"/>
      <c r="C5" s="160"/>
      <c r="D5" s="38"/>
      <c r="E5" s="177"/>
      <c r="F5" s="178"/>
      <c r="G5" s="177"/>
      <c r="H5" s="178"/>
      <c r="I5" s="177"/>
      <c r="J5" s="178"/>
      <c r="K5" s="177"/>
      <c r="L5" s="178"/>
      <c r="M5" s="177"/>
      <c r="N5" s="178"/>
      <c r="O5" s="179"/>
      <c r="P5" s="180"/>
      <c r="Q5" s="175"/>
      <c r="R5" s="176"/>
      <c r="S5" s="25">
        <f t="shared" ref="S5:S24" si="1">E5+G5+I5+K5+M5+O5+Q5</f>
        <v>0</v>
      </c>
      <c r="T5" s="25">
        <f t="shared" si="0"/>
        <v>0</v>
      </c>
      <c r="U5" s="28"/>
      <c r="V5" s="28"/>
    </row>
    <row r="6" spans="1:22" x14ac:dyDescent="0.25">
      <c r="A6" s="160"/>
      <c r="B6" s="48"/>
      <c r="C6" s="160"/>
      <c r="D6" s="38"/>
      <c r="E6" s="177"/>
      <c r="F6" s="178"/>
      <c r="G6" s="177"/>
      <c r="H6" s="178"/>
      <c r="I6" s="177"/>
      <c r="J6" s="178"/>
      <c r="K6" s="177"/>
      <c r="L6" s="178"/>
      <c r="M6" s="177"/>
      <c r="N6" s="178"/>
      <c r="O6" s="179"/>
      <c r="P6" s="180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0"/>
      <c r="B7" s="48"/>
      <c r="C7" s="160"/>
      <c r="D7" s="38"/>
      <c r="E7" s="177"/>
      <c r="F7" s="178"/>
      <c r="G7" s="177"/>
      <c r="H7" s="178"/>
      <c r="I7" s="177"/>
      <c r="J7" s="178"/>
      <c r="K7" s="177"/>
      <c r="L7" s="178"/>
      <c r="M7" s="177"/>
      <c r="N7" s="178"/>
      <c r="O7" s="179"/>
      <c r="P7" s="180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5"/>
      <c r="B8" s="48"/>
      <c r="C8" s="108"/>
      <c r="D8" s="38"/>
      <c r="E8" s="177"/>
      <c r="F8" s="178"/>
      <c r="G8" s="177"/>
      <c r="H8" s="178"/>
      <c r="I8" s="177"/>
      <c r="J8" s="178"/>
      <c r="K8" s="177"/>
      <c r="L8" s="178"/>
      <c r="M8" s="177"/>
      <c r="N8" s="178"/>
      <c r="O8" s="179"/>
      <c r="P8" s="180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5"/>
      <c r="B9" s="48"/>
      <c r="C9" s="108"/>
      <c r="D9" s="38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9"/>
      <c r="P9" s="180"/>
      <c r="Q9" s="175"/>
      <c r="R9" s="176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155"/>
      <c r="B10" s="48"/>
      <c r="C10" s="96"/>
      <c r="D10" s="38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9"/>
      <c r="P10" s="180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56"/>
      <c r="B11" s="48"/>
      <c r="C11" s="156"/>
      <c r="D11" s="38"/>
      <c r="E11" s="177"/>
      <c r="F11" s="178"/>
      <c r="G11" s="177"/>
      <c r="H11" s="178"/>
      <c r="I11" s="177"/>
      <c r="J11" s="178"/>
      <c r="K11" s="177"/>
      <c r="L11" s="178"/>
      <c r="M11" s="177"/>
      <c r="N11" s="178"/>
      <c r="O11" s="179"/>
      <c r="P11" s="180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8"/>
      <c r="B12" s="48"/>
      <c r="C12" s="98"/>
      <c r="D12" s="38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179"/>
      <c r="P12" s="180"/>
      <c r="Q12" s="175"/>
      <c r="R12" s="176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99"/>
      <c r="B13" s="99"/>
      <c r="C13" s="47"/>
      <c r="D13" s="38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179"/>
      <c r="P13" s="180"/>
      <c r="Q13" s="175"/>
      <c r="R13" s="176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99"/>
      <c r="B14" s="99"/>
      <c r="C14" s="47"/>
      <c r="D14" s="38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9"/>
      <c r="P14" s="180"/>
      <c r="Q14" s="175"/>
      <c r="R14" s="176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0"/>
      <c r="B15" s="100"/>
      <c r="C15" s="47"/>
      <c r="D15" s="38"/>
      <c r="E15" s="177"/>
      <c r="F15" s="178"/>
      <c r="G15" s="177"/>
      <c r="H15" s="178"/>
      <c r="I15" s="177"/>
      <c r="J15" s="178"/>
      <c r="K15" s="177"/>
      <c r="L15" s="178"/>
      <c r="M15" s="177"/>
      <c r="N15" s="178"/>
      <c r="O15" s="179"/>
      <c r="P15" s="180"/>
      <c r="Q15" s="175"/>
      <c r="R15" s="176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1"/>
      <c r="B16" s="101"/>
      <c r="C16" s="47"/>
      <c r="D16" s="38"/>
      <c r="E16" s="177"/>
      <c r="F16" s="178"/>
      <c r="G16" s="177"/>
      <c r="H16" s="178"/>
      <c r="I16" s="177"/>
      <c r="J16" s="178"/>
      <c r="K16" s="177"/>
      <c r="L16" s="178"/>
      <c r="M16" s="177"/>
      <c r="N16" s="178"/>
      <c r="O16" s="179"/>
      <c r="P16" s="180"/>
      <c r="Q16" s="175"/>
      <c r="R16" s="176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1"/>
      <c r="B17" s="101"/>
      <c r="C17" s="47"/>
      <c r="D17" s="38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79"/>
      <c r="P17" s="180"/>
      <c r="Q17" s="175"/>
      <c r="R17" s="176"/>
      <c r="S17" s="25">
        <f t="shared" ref="S17" si="12">E17+G17+I17+K17+M17+O17+Q17</f>
        <v>0</v>
      </c>
      <c r="T17" s="25">
        <f t="shared" ref="T17" si="13">SUM(S17-U17-V17)</f>
        <v>0</v>
      </c>
      <c r="U17" s="28"/>
      <c r="V17" s="28"/>
    </row>
    <row r="18" spans="1:22" x14ac:dyDescent="0.25">
      <c r="A18" s="101"/>
      <c r="B18" s="101"/>
      <c r="C18" s="47"/>
      <c r="D18" s="27"/>
      <c r="E18" s="177"/>
      <c r="F18" s="178"/>
      <c r="G18" s="177"/>
      <c r="H18" s="178"/>
      <c r="I18" s="177"/>
      <c r="J18" s="178"/>
      <c r="K18" s="177"/>
      <c r="L18" s="178"/>
      <c r="M18" s="177"/>
      <c r="N18" s="178"/>
      <c r="O18" s="179"/>
      <c r="P18" s="180"/>
      <c r="Q18" s="175"/>
      <c r="R18" s="176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43"/>
      <c r="B19" s="143"/>
      <c r="C19" s="143"/>
      <c r="D19" s="38"/>
      <c r="E19" s="177"/>
      <c r="F19" s="178"/>
      <c r="G19" s="177"/>
      <c r="H19" s="178"/>
      <c r="I19" s="177"/>
      <c r="J19" s="178"/>
      <c r="K19" s="177"/>
      <c r="L19" s="178"/>
      <c r="M19" s="177"/>
      <c r="N19" s="178"/>
      <c r="O19" s="179"/>
      <c r="P19" s="180"/>
      <c r="Q19" s="175"/>
      <c r="R19" s="176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143"/>
      <c r="B20" s="143"/>
      <c r="C20" s="143"/>
      <c r="D20" s="27"/>
      <c r="E20" s="177"/>
      <c r="F20" s="178"/>
      <c r="G20" s="177"/>
      <c r="H20" s="178"/>
      <c r="I20" s="177"/>
      <c r="J20" s="178"/>
      <c r="K20" s="177"/>
      <c r="L20" s="178"/>
      <c r="M20" s="177"/>
      <c r="N20" s="178"/>
      <c r="O20" s="179"/>
      <c r="P20" s="180"/>
      <c r="Q20" s="175"/>
      <c r="R20" s="176"/>
      <c r="S20" s="25">
        <f t="shared" si="1"/>
        <v>0</v>
      </c>
      <c r="T20" s="25">
        <f t="shared" si="0"/>
        <v>0</v>
      </c>
      <c r="U20" s="28"/>
      <c r="V20" s="28"/>
    </row>
    <row r="21" spans="1:22" s="17" customFormat="1" x14ac:dyDescent="0.25">
      <c r="A21" s="150"/>
      <c r="B21" s="150"/>
      <c r="C21" s="150"/>
      <c r="D21" s="27"/>
      <c r="E21" s="177"/>
      <c r="F21" s="178"/>
      <c r="G21" s="177"/>
      <c r="H21" s="178"/>
      <c r="I21" s="177"/>
      <c r="J21" s="178"/>
      <c r="K21" s="177"/>
      <c r="L21" s="178"/>
      <c r="M21" s="177"/>
      <c r="N21" s="178"/>
      <c r="O21" s="179"/>
      <c r="P21" s="180"/>
      <c r="Q21" s="175"/>
      <c r="R21" s="176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77">
        <v>8</v>
      </c>
      <c r="F22" s="178"/>
      <c r="G22" s="177">
        <v>8</v>
      </c>
      <c r="H22" s="178"/>
      <c r="I22" s="177">
        <v>8</v>
      </c>
      <c r="J22" s="178"/>
      <c r="K22" s="177">
        <v>8</v>
      </c>
      <c r="L22" s="178"/>
      <c r="M22" s="177">
        <v>8</v>
      </c>
      <c r="N22" s="178"/>
      <c r="O22" s="175"/>
      <c r="P22" s="176"/>
      <c r="Q22" s="175"/>
      <c r="R22" s="176"/>
      <c r="S22" s="25">
        <f t="shared" si="1"/>
        <v>40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79"/>
      <c r="F23" s="180"/>
      <c r="G23" s="179"/>
      <c r="H23" s="180"/>
      <c r="I23" s="179"/>
      <c r="J23" s="180"/>
      <c r="K23" s="179"/>
      <c r="L23" s="180"/>
      <c r="M23" s="179"/>
      <c r="N23" s="180"/>
      <c r="O23" s="175"/>
      <c r="P23" s="176"/>
      <c r="Q23" s="175"/>
      <c r="R23" s="17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81">
        <f>SUM(E4:E23)</f>
        <v>8</v>
      </c>
      <c r="F24" s="182"/>
      <c r="G24" s="181">
        <f>SUM(G4:G23)</f>
        <v>8</v>
      </c>
      <c r="H24" s="182"/>
      <c r="I24" s="181">
        <f>SUM(I4:I23)</f>
        <v>8</v>
      </c>
      <c r="J24" s="182"/>
      <c r="K24" s="181">
        <f>SUM(K4:K23)</f>
        <v>8</v>
      </c>
      <c r="L24" s="182"/>
      <c r="M24" s="181">
        <f>SUM(M4:M23)</f>
        <v>8</v>
      </c>
      <c r="N24" s="182"/>
      <c r="O24" s="181">
        <f>SUM(O4:O23)</f>
        <v>0</v>
      </c>
      <c r="P24" s="182"/>
      <c r="Q24" s="181">
        <f>SUM(Q4:Q23)</f>
        <v>0</v>
      </c>
      <c r="R24" s="182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/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40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A12" sqref="A12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6" t="s">
        <v>15</v>
      </c>
      <c r="F2" s="186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57">
        <v>6538</v>
      </c>
      <c r="B4" s="174" t="s">
        <v>97</v>
      </c>
      <c r="C4" s="157">
        <v>5</v>
      </c>
      <c r="D4" s="38" t="s">
        <v>63</v>
      </c>
      <c r="E4" s="185">
        <v>3</v>
      </c>
      <c r="F4" s="185"/>
      <c r="G4" s="185">
        <v>2</v>
      </c>
      <c r="H4" s="185"/>
      <c r="I4" s="185">
        <v>3</v>
      </c>
      <c r="J4" s="185"/>
      <c r="K4" s="185">
        <v>3</v>
      </c>
      <c r="L4" s="185"/>
      <c r="M4" s="185">
        <v>3</v>
      </c>
      <c r="N4" s="185"/>
      <c r="O4" s="179"/>
      <c r="P4" s="180"/>
      <c r="Q4" s="175"/>
      <c r="R4" s="176"/>
      <c r="S4" s="25">
        <f>E4+G4+I4+K4+M4+O4+Q4</f>
        <v>14</v>
      </c>
      <c r="T4" s="25">
        <f t="shared" ref="T4:T17" si="0">SUM(S4-U4-V4)</f>
        <v>14</v>
      </c>
      <c r="U4" s="28"/>
      <c r="V4" s="28"/>
    </row>
    <row r="5" spans="1:22" x14ac:dyDescent="0.25">
      <c r="A5" s="157">
        <v>6538</v>
      </c>
      <c r="B5" s="174" t="s">
        <v>97</v>
      </c>
      <c r="C5" s="157">
        <v>6</v>
      </c>
      <c r="D5" s="38" t="s">
        <v>63</v>
      </c>
      <c r="E5" s="185">
        <v>3</v>
      </c>
      <c r="F5" s="185"/>
      <c r="G5" s="185">
        <v>3</v>
      </c>
      <c r="H5" s="185"/>
      <c r="I5" s="185">
        <v>2</v>
      </c>
      <c r="J5" s="185"/>
      <c r="K5" s="185">
        <v>2</v>
      </c>
      <c r="L5" s="185"/>
      <c r="M5" s="185">
        <v>2</v>
      </c>
      <c r="N5" s="185"/>
      <c r="O5" s="179"/>
      <c r="P5" s="180"/>
      <c r="Q5" s="175"/>
      <c r="R5" s="176"/>
      <c r="S5" s="25">
        <f t="shared" ref="S5:S20" si="1">E5+G5+I5+K5+M5+O5+Q5</f>
        <v>12</v>
      </c>
      <c r="T5" s="25">
        <f t="shared" si="0"/>
        <v>12</v>
      </c>
      <c r="U5" s="28"/>
      <c r="V5" s="28"/>
    </row>
    <row r="6" spans="1:22" x14ac:dyDescent="0.25">
      <c r="A6" s="157">
        <v>6538</v>
      </c>
      <c r="B6" s="174" t="s">
        <v>97</v>
      </c>
      <c r="C6" s="157">
        <v>8</v>
      </c>
      <c r="D6" s="38" t="s">
        <v>63</v>
      </c>
      <c r="E6" s="185">
        <v>2</v>
      </c>
      <c r="F6" s="185"/>
      <c r="G6" s="185">
        <v>3</v>
      </c>
      <c r="H6" s="185"/>
      <c r="I6" s="185">
        <v>3</v>
      </c>
      <c r="J6" s="185"/>
      <c r="K6" s="185">
        <v>3</v>
      </c>
      <c r="L6" s="185"/>
      <c r="M6" s="185">
        <v>3</v>
      </c>
      <c r="N6" s="185"/>
      <c r="O6" s="179"/>
      <c r="P6" s="180"/>
      <c r="Q6" s="175"/>
      <c r="R6" s="176"/>
      <c r="S6" s="25">
        <f t="shared" si="1"/>
        <v>14</v>
      </c>
      <c r="T6" s="25">
        <f t="shared" si="0"/>
        <v>14</v>
      </c>
      <c r="U6" s="28"/>
      <c r="V6" s="28"/>
    </row>
    <row r="7" spans="1:22" x14ac:dyDescent="0.25">
      <c r="A7" s="171"/>
      <c r="B7" s="48"/>
      <c r="C7" s="171"/>
      <c r="D7" s="38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79"/>
      <c r="P7" s="180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55"/>
      <c r="B8" s="48"/>
      <c r="C8" s="155"/>
      <c r="D8" s="38"/>
      <c r="E8" s="179"/>
      <c r="F8" s="180"/>
      <c r="G8" s="179"/>
      <c r="H8" s="180"/>
      <c r="I8" s="179"/>
      <c r="J8" s="180"/>
      <c r="K8" s="185"/>
      <c r="L8" s="185"/>
      <c r="M8" s="185"/>
      <c r="N8" s="185"/>
      <c r="O8" s="179"/>
      <c r="P8" s="180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55"/>
      <c r="B9" s="48"/>
      <c r="C9" s="155"/>
      <c r="D9" s="38"/>
      <c r="E9" s="179"/>
      <c r="F9" s="180"/>
      <c r="G9" s="179"/>
      <c r="H9" s="180"/>
      <c r="I9" s="179"/>
      <c r="J9" s="180"/>
      <c r="K9" s="185"/>
      <c r="L9" s="185"/>
      <c r="M9" s="185"/>
      <c r="N9" s="185"/>
      <c r="O9" s="179"/>
      <c r="P9" s="180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0"/>
      <c r="B10" s="48"/>
      <c r="C10" s="114"/>
      <c r="D10" s="38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79"/>
      <c r="P10" s="180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1"/>
      <c r="B11" s="48"/>
      <c r="C11" s="121"/>
      <c r="D11" s="38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79"/>
      <c r="P11" s="180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2"/>
      <c r="B12" s="48"/>
      <c r="C12" s="46"/>
      <c r="D12" s="38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79"/>
      <c r="P12" s="180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2"/>
      <c r="B13" s="46"/>
      <c r="C13" s="46"/>
      <c r="D13" s="38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79"/>
      <c r="P13" s="180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79"/>
      <c r="P14" s="180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79"/>
      <c r="P15" s="180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79"/>
      <c r="P16" s="180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63"/>
      <c r="B17" s="163"/>
      <c r="C17" s="163"/>
      <c r="D17" s="27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79"/>
      <c r="P17" s="180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75"/>
      <c r="P18" s="176"/>
      <c r="Q18" s="175"/>
      <c r="R18" s="17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75"/>
      <c r="P19" s="176"/>
      <c r="Q19" s="175"/>
      <c r="R19" s="17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1">
        <f>SUM(E4:E19)</f>
        <v>8</v>
      </c>
      <c r="F20" s="182"/>
      <c r="G20" s="181">
        <f>SUM(G4:G19)</f>
        <v>8</v>
      </c>
      <c r="H20" s="182"/>
      <c r="I20" s="181">
        <f>SUM(I4:I19)</f>
        <v>8</v>
      </c>
      <c r="J20" s="182"/>
      <c r="K20" s="181">
        <f>SUM(K4:K19)</f>
        <v>8</v>
      </c>
      <c r="L20" s="182"/>
      <c r="M20" s="181">
        <f>SUM(M4:M19)</f>
        <v>8</v>
      </c>
      <c r="N20" s="182"/>
      <c r="O20" s="181">
        <f>SUM(O4:O19)</f>
        <v>0</v>
      </c>
      <c r="P20" s="182"/>
      <c r="Q20" s="181">
        <f>SUM(Q4:Q19)</f>
        <v>0</v>
      </c>
      <c r="R20" s="18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7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7">
        <v>6538</v>
      </c>
      <c r="B4" s="174" t="s">
        <v>97</v>
      </c>
      <c r="C4" s="161">
        <v>5</v>
      </c>
      <c r="D4" s="38" t="s">
        <v>63</v>
      </c>
      <c r="E4" s="179">
        <v>1</v>
      </c>
      <c r="F4" s="180"/>
      <c r="G4" s="179"/>
      <c r="H4" s="180"/>
      <c r="I4" s="179"/>
      <c r="J4" s="180"/>
      <c r="K4" s="179"/>
      <c r="L4" s="180"/>
      <c r="M4" s="179"/>
      <c r="N4" s="180"/>
      <c r="O4" s="179"/>
      <c r="P4" s="180"/>
      <c r="Q4" s="175"/>
      <c r="R4" s="176"/>
      <c r="S4" s="25">
        <f t="shared" ref="S4:S22" si="0">E4+G4+I4+K4+M4+O4+Q4</f>
        <v>1</v>
      </c>
      <c r="T4" s="25">
        <f t="shared" ref="T4:T19" si="1">SUM(S4-U4-V4)</f>
        <v>1</v>
      </c>
      <c r="U4" s="28"/>
      <c r="V4" s="28"/>
    </row>
    <row r="5" spans="1:22" x14ac:dyDescent="0.25">
      <c r="A5" s="167">
        <v>6538</v>
      </c>
      <c r="B5" s="174" t="s">
        <v>97</v>
      </c>
      <c r="C5" s="161">
        <v>6</v>
      </c>
      <c r="D5" s="38" t="s">
        <v>63</v>
      </c>
      <c r="E5" s="179">
        <v>2</v>
      </c>
      <c r="F5" s="180"/>
      <c r="G5" s="179"/>
      <c r="H5" s="180"/>
      <c r="I5" s="179"/>
      <c r="J5" s="180"/>
      <c r="K5" s="179"/>
      <c r="L5" s="180"/>
      <c r="M5" s="179"/>
      <c r="N5" s="180"/>
      <c r="O5" s="179"/>
      <c r="P5" s="180"/>
      <c r="Q5" s="175"/>
      <c r="R5" s="176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167">
        <v>6538</v>
      </c>
      <c r="B6" s="174" t="s">
        <v>97</v>
      </c>
      <c r="C6" s="145">
        <v>8</v>
      </c>
      <c r="D6" s="38" t="s">
        <v>63</v>
      </c>
      <c r="E6" s="179">
        <v>2</v>
      </c>
      <c r="F6" s="180"/>
      <c r="G6" s="179"/>
      <c r="H6" s="180"/>
      <c r="I6" s="179"/>
      <c r="J6" s="180"/>
      <c r="K6" s="179"/>
      <c r="L6" s="180"/>
      <c r="M6" s="179"/>
      <c r="N6" s="180"/>
      <c r="O6" s="179"/>
      <c r="P6" s="180"/>
      <c r="Q6" s="175"/>
      <c r="R6" s="176"/>
      <c r="S6" s="25">
        <f t="shared" si="0"/>
        <v>2</v>
      </c>
      <c r="T6" s="25">
        <f t="shared" si="1"/>
        <v>2</v>
      </c>
      <c r="U6" s="28"/>
      <c r="V6" s="28"/>
    </row>
    <row r="7" spans="1:22" x14ac:dyDescent="0.25">
      <c r="A7" s="149">
        <v>6538</v>
      </c>
      <c r="B7" s="174" t="s">
        <v>97</v>
      </c>
      <c r="C7" s="113">
        <v>14</v>
      </c>
      <c r="D7" s="38" t="s">
        <v>63</v>
      </c>
      <c r="E7" s="179">
        <v>1</v>
      </c>
      <c r="F7" s="180"/>
      <c r="G7" s="185">
        <v>2</v>
      </c>
      <c r="H7" s="185"/>
      <c r="I7" s="179">
        <v>2</v>
      </c>
      <c r="J7" s="180"/>
      <c r="K7" s="179">
        <v>2.5</v>
      </c>
      <c r="L7" s="180"/>
      <c r="M7" s="179">
        <v>2</v>
      </c>
      <c r="N7" s="180"/>
      <c r="O7" s="179"/>
      <c r="P7" s="180"/>
      <c r="Q7" s="175"/>
      <c r="R7" s="176"/>
      <c r="S7" s="25">
        <f t="shared" si="0"/>
        <v>9.5</v>
      </c>
      <c r="T7" s="25">
        <f t="shared" si="1"/>
        <v>9.5</v>
      </c>
      <c r="U7" s="28"/>
      <c r="V7" s="28"/>
    </row>
    <row r="8" spans="1:22" x14ac:dyDescent="0.25">
      <c r="A8" s="130">
        <v>6538</v>
      </c>
      <c r="B8" s="174" t="s">
        <v>97</v>
      </c>
      <c r="C8" s="103">
        <v>15</v>
      </c>
      <c r="D8" s="38" t="s">
        <v>63</v>
      </c>
      <c r="E8" s="179">
        <v>1</v>
      </c>
      <c r="F8" s="180"/>
      <c r="G8" s="185">
        <v>3</v>
      </c>
      <c r="H8" s="185"/>
      <c r="I8" s="179">
        <v>3</v>
      </c>
      <c r="J8" s="180"/>
      <c r="K8" s="179">
        <v>2.5</v>
      </c>
      <c r="L8" s="180"/>
      <c r="M8" s="179">
        <v>2</v>
      </c>
      <c r="N8" s="180"/>
      <c r="O8" s="179"/>
      <c r="P8" s="180"/>
      <c r="Q8" s="175"/>
      <c r="R8" s="176"/>
      <c r="S8" s="25">
        <f t="shared" si="0"/>
        <v>11.5</v>
      </c>
      <c r="T8" s="25">
        <f t="shared" si="1"/>
        <v>11.5</v>
      </c>
      <c r="U8" s="28"/>
      <c r="V8" s="28"/>
    </row>
    <row r="9" spans="1:22" x14ac:dyDescent="0.25">
      <c r="A9" s="130">
        <v>6538</v>
      </c>
      <c r="B9" s="174" t="s">
        <v>97</v>
      </c>
      <c r="C9" s="47">
        <v>16</v>
      </c>
      <c r="D9" s="38" t="s">
        <v>63</v>
      </c>
      <c r="E9" s="179">
        <v>1</v>
      </c>
      <c r="F9" s="180"/>
      <c r="G9" s="179">
        <v>3</v>
      </c>
      <c r="H9" s="180"/>
      <c r="I9" s="179">
        <v>3</v>
      </c>
      <c r="J9" s="180"/>
      <c r="K9" s="179">
        <v>3</v>
      </c>
      <c r="L9" s="180"/>
      <c r="M9" s="179">
        <v>2</v>
      </c>
      <c r="N9" s="180"/>
      <c r="O9" s="179"/>
      <c r="P9" s="180"/>
      <c r="Q9" s="175"/>
      <c r="R9" s="176"/>
      <c r="S9" s="25">
        <f>E9+G9+I9+K9+M9+O9+Q9</f>
        <v>12</v>
      </c>
      <c r="T9" s="25">
        <f>SUM(S9-U9-V9)</f>
        <v>12</v>
      </c>
      <c r="U9" s="28"/>
      <c r="V9" s="28"/>
    </row>
    <row r="10" spans="1:22" x14ac:dyDescent="0.25">
      <c r="A10" s="103">
        <v>6615</v>
      </c>
      <c r="B10" s="174" t="s">
        <v>98</v>
      </c>
      <c r="C10" s="103">
        <v>2</v>
      </c>
      <c r="D10" s="38"/>
      <c r="E10" s="179"/>
      <c r="F10" s="180"/>
      <c r="G10" s="179"/>
      <c r="H10" s="180"/>
      <c r="I10" s="179"/>
      <c r="J10" s="180"/>
      <c r="K10" s="179"/>
      <c r="L10" s="180"/>
      <c r="M10" s="179">
        <v>2</v>
      </c>
      <c r="N10" s="180"/>
      <c r="O10" s="179"/>
      <c r="P10" s="180"/>
      <c r="Q10" s="175"/>
      <c r="R10" s="176"/>
      <c r="S10" s="25">
        <f t="shared" si="0"/>
        <v>2</v>
      </c>
      <c r="T10" s="25">
        <f t="shared" si="1"/>
        <v>2</v>
      </c>
      <c r="U10" s="28"/>
      <c r="V10" s="28"/>
    </row>
    <row r="11" spans="1:22" x14ac:dyDescent="0.25">
      <c r="A11" s="104"/>
      <c r="B11" s="48"/>
      <c r="C11" s="104"/>
      <c r="D11" s="38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79"/>
      <c r="P11" s="180"/>
      <c r="Q11" s="175"/>
      <c r="R11" s="17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04"/>
      <c r="B12" s="48"/>
      <c r="C12" s="104"/>
      <c r="D12" s="38"/>
      <c r="E12" s="179"/>
      <c r="F12" s="180"/>
      <c r="G12" s="185"/>
      <c r="H12" s="185"/>
      <c r="I12" s="179"/>
      <c r="J12" s="180"/>
      <c r="K12" s="179"/>
      <c r="L12" s="180"/>
      <c r="M12" s="179"/>
      <c r="N12" s="180"/>
      <c r="O12" s="179"/>
      <c r="P12" s="180"/>
      <c r="Q12" s="175"/>
      <c r="R12" s="176"/>
      <c r="S12" s="25">
        <f t="shared" ref="S12:S17" si="2">E12+G12+I12+K12+M12+O12+Q12</f>
        <v>0</v>
      </c>
      <c r="T12" s="25">
        <f t="shared" ref="T12:T17" si="3">SUM(S12-U12-V12)</f>
        <v>0</v>
      </c>
      <c r="U12" s="28"/>
      <c r="V12" s="28"/>
    </row>
    <row r="13" spans="1:22" ht="15" customHeight="1" x14ac:dyDescent="0.25">
      <c r="A13" s="65"/>
      <c r="B13" s="46"/>
      <c r="C13" s="46"/>
      <c r="D13" s="27"/>
      <c r="E13" s="179"/>
      <c r="F13" s="180"/>
      <c r="G13" s="185"/>
      <c r="H13" s="185"/>
      <c r="I13" s="179"/>
      <c r="J13" s="180"/>
      <c r="K13" s="179"/>
      <c r="L13" s="180"/>
      <c r="M13" s="179"/>
      <c r="N13" s="180"/>
      <c r="O13" s="179"/>
      <c r="P13" s="180"/>
      <c r="Q13" s="175"/>
      <c r="R13" s="176"/>
      <c r="S13" s="25">
        <f t="shared" si="2"/>
        <v>0</v>
      </c>
      <c r="T13" s="25">
        <f t="shared" si="3"/>
        <v>0</v>
      </c>
      <c r="U13" s="28"/>
      <c r="V13" s="28"/>
    </row>
    <row r="14" spans="1:22" ht="15" customHeight="1" x14ac:dyDescent="0.25">
      <c r="A14" s="86"/>
      <c r="B14" s="46"/>
      <c r="C14" s="46"/>
      <c r="D14" s="27"/>
      <c r="E14" s="179"/>
      <c r="F14" s="180"/>
      <c r="G14" s="185"/>
      <c r="H14" s="185"/>
      <c r="I14" s="179"/>
      <c r="J14" s="180"/>
      <c r="K14" s="179"/>
      <c r="L14" s="180"/>
      <c r="M14" s="179"/>
      <c r="N14" s="180"/>
      <c r="O14" s="179"/>
      <c r="P14" s="180"/>
      <c r="Q14" s="175"/>
      <c r="R14" s="176"/>
      <c r="S14" s="25">
        <f t="shared" ref="S14:S15" si="4">E14+G14+I14+K14+M14+O14+Q14</f>
        <v>0</v>
      </c>
      <c r="T14" s="25">
        <f t="shared" ref="T14:T15" si="5">SUM(S14-U14-V14)</f>
        <v>0</v>
      </c>
      <c r="U14" s="28"/>
      <c r="V14" s="28"/>
    </row>
    <row r="15" spans="1:22" ht="15" customHeight="1" x14ac:dyDescent="0.25">
      <c r="A15" s="46"/>
      <c r="B15" s="46"/>
      <c r="C15" s="46"/>
      <c r="D15" s="27"/>
      <c r="E15" s="179"/>
      <c r="F15" s="180"/>
      <c r="G15" s="185"/>
      <c r="H15" s="185"/>
      <c r="I15" s="179"/>
      <c r="J15" s="180"/>
      <c r="K15" s="179"/>
      <c r="L15" s="180"/>
      <c r="M15" s="179"/>
      <c r="N15" s="180"/>
      <c r="O15" s="179"/>
      <c r="P15" s="180"/>
      <c r="Q15" s="175"/>
      <c r="R15" s="176"/>
      <c r="S15" s="25">
        <f t="shared" si="4"/>
        <v>0</v>
      </c>
      <c r="T15" s="25">
        <f t="shared" si="5"/>
        <v>0</v>
      </c>
      <c r="U15" s="28"/>
      <c r="V15" s="28"/>
    </row>
    <row r="16" spans="1:22" ht="15" customHeight="1" x14ac:dyDescent="0.25">
      <c r="A16" s="46"/>
      <c r="B16" s="46"/>
      <c r="C16" s="46"/>
      <c r="D16" s="27"/>
      <c r="E16" s="179"/>
      <c r="F16" s="180"/>
      <c r="G16" s="185"/>
      <c r="H16" s="185"/>
      <c r="I16" s="179"/>
      <c r="J16" s="180"/>
      <c r="K16" s="179"/>
      <c r="L16" s="180"/>
      <c r="M16" s="179"/>
      <c r="N16" s="180"/>
      <c r="O16" s="179"/>
      <c r="P16" s="180"/>
      <c r="Q16" s="175"/>
      <c r="R16" s="176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46"/>
      <c r="B17" s="46"/>
      <c r="C17" s="46"/>
      <c r="D17" s="27"/>
      <c r="E17" s="179"/>
      <c r="F17" s="180"/>
      <c r="G17" s="185"/>
      <c r="H17" s="185"/>
      <c r="I17" s="179"/>
      <c r="J17" s="180"/>
      <c r="K17" s="179"/>
      <c r="L17" s="180"/>
      <c r="M17" s="179"/>
      <c r="N17" s="180"/>
      <c r="O17" s="179"/>
      <c r="P17" s="180"/>
      <c r="Q17" s="175"/>
      <c r="R17" s="17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46"/>
      <c r="B18" s="46"/>
      <c r="C18" s="46"/>
      <c r="D18" s="27"/>
      <c r="E18" s="179"/>
      <c r="F18" s="180"/>
      <c r="G18" s="185"/>
      <c r="H18" s="185"/>
      <c r="I18" s="179"/>
      <c r="J18" s="180"/>
      <c r="K18" s="179"/>
      <c r="L18" s="180"/>
      <c r="M18" s="179"/>
      <c r="N18" s="180"/>
      <c r="O18" s="179"/>
      <c r="P18" s="180"/>
      <c r="Q18" s="175"/>
      <c r="R18" s="17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1"/>
      <c r="B19" s="131"/>
      <c r="C19" s="131"/>
      <c r="D19" s="27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79"/>
      <c r="P19" s="180"/>
      <c r="Q19" s="175"/>
      <c r="R19" s="17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79"/>
      <c r="F20" s="180"/>
      <c r="G20" s="179"/>
      <c r="H20" s="180"/>
      <c r="I20" s="179"/>
      <c r="J20" s="180"/>
      <c r="K20" s="179"/>
      <c r="L20" s="180"/>
      <c r="M20" s="179"/>
      <c r="N20" s="180"/>
      <c r="O20" s="175"/>
      <c r="P20" s="176"/>
      <c r="Q20" s="175"/>
      <c r="R20" s="176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79"/>
      <c r="F21" s="180"/>
      <c r="G21" s="179"/>
      <c r="H21" s="180"/>
      <c r="I21" s="179"/>
      <c r="J21" s="180"/>
      <c r="K21" s="179"/>
      <c r="L21" s="180"/>
      <c r="M21" s="179"/>
      <c r="N21" s="180"/>
      <c r="O21" s="175"/>
      <c r="P21" s="176"/>
      <c r="Q21" s="175"/>
      <c r="R21" s="176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81">
        <f>SUM(E4:E21)</f>
        <v>8</v>
      </c>
      <c r="F22" s="182"/>
      <c r="G22" s="181">
        <f>SUM(G4:G21)</f>
        <v>8</v>
      </c>
      <c r="H22" s="182"/>
      <c r="I22" s="181">
        <f>SUM(I4:I21)</f>
        <v>8</v>
      </c>
      <c r="J22" s="182"/>
      <c r="K22" s="181">
        <f>SUM(K4:K21)</f>
        <v>8</v>
      </c>
      <c r="L22" s="182"/>
      <c r="M22" s="181">
        <f>SUM(M4:M21)</f>
        <v>8</v>
      </c>
      <c r="N22" s="182"/>
      <c r="O22" s="181">
        <f>SUM(O4:O21)</f>
        <v>0</v>
      </c>
      <c r="P22" s="182"/>
      <c r="Q22" s="181">
        <f>SUM(Q4:Q21)</f>
        <v>0</v>
      </c>
      <c r="R22" s="182"/>
      <c r="S22" s="25">
        <f t="shared" si="0"/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/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40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5" spans="1:22" x14ac:dyDescent="0.25">
      <c r="I25" s="45"/>
      <c r="J25" s="45"/>
      <c r="K25" s="45"/>
      <c r="L25" s="45"/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f>S22-C32</f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I19:J19"/>
    <mergeCell ref="K19:L19"/>
    <mergeCell ref="M19:N19"/>
    <mergeCell ref="Q20:R20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O2:P2"/>
    <mergeCell ref="Q2:R2"/>
    <mergeCell ref="M2:N2"/>
    <mergeCell ref="E2:F2"/>
    <mergeCell ref="G2:H2"/>
    <mergeCell ref="I2:J2"/>
    <mergeCell ref="K2:L2"/>
    <mergeCell ref="E20:F20"/>
    <mergeCell ref="G20:H20"/>
    <mergeCell ref="O19:P19"/>
    <mergeCell ref="Q19:R19"/>
    <mergeCell ref="E18:F18"/>
    <mergeCell ref="G18:H18"/>
    <mergeCell ref="I18:J18"/>
    <mergeCell ref="K18:L18"/>
    <mergeCell ref="M18:N18"/>
    <mergeCell ref="O18:P18"/>
    <mergeCell ref="I20:J20"/>
    <mergeCell ref="K20:L20"/>
    <mergeCell ref="M20:N20"/>
    <mergeCell ref="O20:P20"/>
    <mergeCell ref="Q18:R18"/>
    <mergeCell ref="E19:F19"/>
    <mergeCell ref="G19:H19"/>
    <mergeCell ref="I4:J4"/>
    <mergeCell ref="K4:L4"/>
    <mergeCell ref="O5:P5"/>
    <mergeCell ref="Q4:R4"/>
    <mergeCell ref="E7:F7"/>
    <mergeCell ref="G7:H7"/>
    <mergeCell ref="I7:J7"/>
    <mergeCell ref="O4:P4"/>
    <mergeCell ref="E4:F4"/>
    <mergeCell ref="M4:N4"/>
    <mergeCell ref="I5:J5"/>
    <mergeCell ref="K5:L5"/>
    <mergeCell ref="M5:N5"/>
    <mergeCell ref="G4:H4"/>
    <mergeCell ref="G8:H8"/>
    <mergeCell ref="I8:J8"/>
    <mergeCell ref="Q6:R6"/>
    <mergeCell ref="E5:F5"/>
    <mergeCell ref="G5:H5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K7:L7"/>
    <mergeCell ref="O8:P8"/>
    <mergeCell ref="M8:N8"/>
    <mergeCell ref="K8:L8"/>
    <mergeCell ref="Q8:R8"/>
    <mergeCell ref="E8:F8"/>
    <mergeCell ref="Q5:R5"/>
    <mergeCell ref="M10:N10"/>
    <mergeCell ref="O10:P10"/>
    <mergeCell ref="Q10:R10"/>
    <mergeCell ref="M9:N9"/>
    <mergeCell ref="Q9:R9"/>
    <mergeCell ref="Q11:R11"/>
    <mergeCell ref="M11:N11"/>
    <mergeCell ref="E9:F9"/>
    <mergeCell ref="G9:H9"/>
    <mergeCell ref="I9:J9"/>
    <mergeCell ref="K9:L9"/>
    <mergeCell ref="O9:P9"/>
    <mergeCell ref="E11:F11"/>
    <mergeCell ref="G11:H11"/>
    <mergeCell ref="I11:J11"/>
    <mergeCell ref="K11:L11"/>
    <mergeCell ref="E10:F10"/>
    <mergeCell ref="G10:H10"/>
    <mergeCell ref="I10:J10"/>
    <mergeCell ref="K10:L10"/>
    <mergeCell ref="O11:P11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41">
        <v>6519</v>
      </c>
      <c r="B4" s="174" t="s">
        <v>99</v>
      </c>
      <c r="C4" s="141" t="s">
        <v>68</v>
      </c>
      <c r="D4" s="38" t="s">
        <v>67</v>
      </c>
      <c r="E4" s="179">
        <v>8</v>
      </c>
      <c r="F4" s="180"/>
      <c r="G4" s="179">
        <v>8</v>
      </c>
      <c r="H4" s="180"/>
      <c r="I4" s="179">
        <v>8</v>
      </c>
      <c r="J4" s="180"/>
      <c r="K4" s="179">
        <v>2</v>
      </c>
      <c r="L4" s="180"/>
      <c r="M4" s="179">
        <v>1</v>
      </c>
      <c r="N4" s="180"/>
      <c r="O4" s="179"/>
      <c r="P4" s="180"/>
      <c r="Q4" s="175"/>
      <c r="R4" s="176"/>
      <c r="S4" s="25">
        <f t="shared" ref="S4" si="0">E4+G4+I4+K4+M4+O4+Q4</f>
        <v>27</v>
      </c>
      <c r="T4" s="25">
        <f t="shared" ref="T4" si="1">SUM(S4-U4-V4)</f>
        <v>27</v>
      </c>
      <c r="U4" s="28"/>
      <c r="V4" s="28"/>
    </row>
    <row r="5" spans="1:22" x14ac:dyDescent="0.25">
      <c r="A5" s="169">
        <v>6538</v>
      </c>
      <c r="B5" s="174" t="s">
        <v>97</v>
      </c>
      <c r="C5" s="173" t="s">
        <v>93</v>
      </c>
      <c r="D5" s="38" t="s">
        <v>94</v>
      </c>
      <c r="E5" s="185"/>
      <c r="F5" s="185"/>
      <c r="G5" s="185"/>
      <c r="H5" s="185"/>
      <c r="I5" s="185"/>
      <c r="J5" s="185"/>
      <c r="K5" s="185">
        <v>4</v>
      </c>
      <c r="L5" s="185"/>
      <c r="M5" s="185">
        <v>7</v>
      </c>
      <c r="N5" s="185"/>
      <c r="O5" s="179"/>
      <c r="P5" s="180"/>
      <c r="Q5" s="175"/>
      <c r="R5" s="176"/>
      <c r="S5" s="25">
        <f t="shared" ref="S5:S23" si="2">E5+G5+I5+K5+M5+O5+Q5</f>
        <v>11</v>
      </c>
      <c r="T5" s="25">
        <f t="shared" ref="T5:T20" si="3">SUM(S5-U5-V5)</f>
        <v>11</v>
      </c>
      <c r="U5" s="28"/>
      <c r="V5" s="28"/>
    </row>
    <row r="6" spans="1:22" x14ac:dyDescent="0.25">
      <c r="A6" s="171"/>
      <c r="B6" s="48"/>
      <c r="C6" s="171"/>
      <c r="D6" s="38"/>
      <c r="E6" s="185"/>
      <c r="F6" s="185"/>
      <c r="G6" s="185"/>
      <c r="H6" s="185"/>
      <c r="I6" s="185"/>
      <c r="J6" s="185"/>
      <c r="K6" s="185"/>
      <c r="L6" s="185"/>
      <c r="M6" s="179"/>
      <c r="N6" s="180"/>
      <c r="O6" s="179"/>
      <c r="P6" s="180"/>
      <c r="Q6" s="175"/>
      <c r="R6" s="176"/>
      <c r="S6" s="25">
        <f t="shared" si="2"/>
        <v>0</v>
      </c>
      <c r="T6" s="25">
        <f t="shared" si="3"/>
        <v>0</v>
      </c>
      <c r="U6" s="28"/>
      <c r="V6" s="28"/>
    </row>
    <row r="7" spans="1:22" x14ac:dyDescent="0.25">
      <c r="A7" s="161"/>
      <c r="B7" s="48"/>
      <c r="C7" s="161"/>
      <c r="D7" s="38"/>
      <c r="E7" s="185"/>
      <c r="F7" s="185"/>
      <c r="G7" s="185"/>
      <c r="H7" s="185"/>
      <c r="I7" s="185"/>
      <c r="J7" s="185"/>
      <c r="K7" s="185"/>
      <c r="L7" s="185"/>
      <c r="M7" s="179"/>
      <c r="N7" s="180"/>
      <c r="O7" s="179"/>
      <c r="P7" s="180"/>
      <c r="Q7" s="175"/>
      <c r="R7" s="176"/>
      <c r="S7" s="25">
        <f t="shared" si="2"/>
        <v>0</v>
      </c>
      <c r="T7" s="25">
        <f t="shared" si="3"/>
        <v>0</v>
      </c>
      <c r="U7" s="28"/>
      <c r="V7" s="28"/>
    </row>
    <row r="8" spans="1:22" x14ac:dyDescent="0.25">
      <c r="A8" s="161"/>
      <c r="B8" s="48"/>
      <c r="C8" s="161"/>
      <c r="D8" s="38"/>
      <c r="E8" s="185"/>
      <c r="F8" s="185"/>
      <c r="G8" s="185"/>
      <c r="H8" s="185"/>
      <c r="I8" s="185"/>
      <c r="J8" s="185"/>
      <c r="K8" s="185"/>
      <c r="L8" s="185"/>
      <c r="M8" s="179"/>
      <c r="N8" s="180"/>
      <c r="O8" s="179"/>
      <c r="P8" s="180"/>
      <c r="Q8" s="175"/>
      <c r="R8" s="176"/>
      <c r="S8" s="25">
        <f t="shared" si="2"/>
        <v>0</v>
      </c>
      <c r="T8" s="25">
        <f t="shared" si="3"/>
        <v>0</v>
      </c>
      <c r="U8" s="28"/>
      <c r="V8" s="28"/>
    </row>
    <row r="9" spans="1:22" x14ac:dyDescent="0.25">
      <c r="A9" s="161"/>
      <c r="B9" s="48"/>
      <c r="C9" s="161"/>
      <c r="D9" s="38"/>
      <c r="E9" s="179"/>
      <c r="F9" s="180"/>
      <c r="G9" s="179"/>
      <c r="H9" s="180"/>
      <c r="I9" s="179"/>
      <c r="J9" s="180"/>
      <c r="K9" s="179"/>
      <c r="L9" s="180"/>
      <c r="M9" s="179"/>
      <c r="N9" s="180"/>
      <c r="O9" s="179"/>
      <c r="P9" s="180"/>
      <c r="Q9" s="175"/>
      <c r="R9" s="17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140"/>
      <c r="B10" s="48"/>
      <c r="C10" s="140"/>
      <c r="D10" s="38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79"/>
      <c r="P10" s="180"/>
      <c r="Q10" s="175"/>
      <c r="R10" s="17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6"/>
      <c r="D11" s="27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79"/>
      <c r="P11" s="180"/>
      <c r="Q11" s="175"/>
      <c r="R11" s="17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79"/>
      <c r="P12" s="180"/>
      <c r="Q12" s="175"/>
      <c r="R12" s="17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79"/>
      <c r="P13" s="180"/>
      <c r="Q13" s="175"/>
      <c r="R13" s="17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79"/>
      <c r="P14" s="180"/>
      <c r="Q14" s="175"/>
      <c r="R14" s="17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7"/>
      <c r="B15" s="87"/>
      <c r="C15" s="87"/>
      <c r="D15" s="27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79"/>
      <c r="P15" s="180"/>
      <c r="Q15" s="175"/>
      <c r="R15" s="17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79"/>
      <c r="P16" s="180"/>
      <c r="Q16" s="175"/>
      <c r="R16" s="17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79"/>
      <c r="P17" s="180"/>
      <c r="Q17" s="175"/>
      <c r="R17" s="17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16"/>
      <c r="B18" s="116"/>
      <c r="C18" s="116"/>
      <c r="D18" s="27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79"/>
      <c r="P18" s="180"/>
      <c r="Q18" s="175"/>
      <c r="R18" s="17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2"/>
      <c r="B19" s="152"/>
      <c r="C19" s="152"/>
      <c r="D19" s="27"/>
      <c r="E19" s="179"/>
      <c r="F19" s="180"/>
      <c r="G19" s="185"/>
      <c r="H19" s="185"/>
      <c r="I19" s="179"/>
      <c r="J19" s="180"/>
      <c r="K19" s="179"/>
      <c r="L19" s="180"/>
      <c r="M19" s="179"/>
      <c r="N19" s="180"/>
      <c r="O19" s="179"/>
      <c r="P19" s="180"/>
      <c r="Q19" s="175"/>
      <c r="R19" s="17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50">
        <v>3600</v>
      </c>
      <c r="B20" s="150" t="s">
        <v>100</v>
      </c>
      <c r="C20" s="150"/>
      <c r="D20" s="27" t="s">
        <v>92</v>
      </c>
      <c r="E20" s="179"/>
      <c r="F20" s="180"/>
      <c r="G20" s="179"/>
      <c r="H20" s="180"/>
      <c r="I20" s="179"/>
      <c r="J20" s="180"/>
      <c r="K20" s="179">
        <v>2</v>
      </c>
      <c r="L20" s="180"/>
      <c r="M20" s="179"/>
      <c r="N20" s="180"/>
      <c r="O20" s="179"/>
      <c r="P20" s="180"/>
      <c r="Q20" s="175"/>
      <c r="R20" s="176"/>
      <c r="S20" s="25">
        <f t="shared" si="2"/>
        <v>2</v>
      </c>
      <c r="T20" s="25">
        <f t="shared" si="3"/>
        <v>2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79"/>
      <c r="F21" s="180"/>
      <c r="G21" s="179"/>
      <c r="H21" s="180"/>
      <c r="I21" s="179"/>
      <c r="J21" s="180"/>
      <c r="K21" s="179"/>
      <c r="L21" s="180"/>
      <c r="M21" s="179"/>
      <c r="N21" s="180"/>
      <c r="O21" s="175"/>
      <c r="P21" s="176"/>
      <c r="Q21" s="175"/>
      <c r="R21" s="176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79"/>
      <c r="F22" s="180"/>
      <c r="G22" s="179"/>
      <c r="H22" s="180"/>
      <c r="I22" s="179"/>
      <c r="J22" s="180"/>
      <c r="K22" s="179"/>
      <c r="L22" s="180"/>
      <c r="M22" s="179"/>
      <c r="N22" s="180"/>
      <c r="O22" s="175"/>
      <c r="P22" s="176"/>
      <c r="Q22" s="175"/>
      <c r="R22" s="176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81">
        <f>SUM(E4:E22)</f>
        <v>8</v>
      </c>
      <c r="F23" s="182"/>
      <c r="G23" s="181">
        <f>SUM(G4:G22)</f>
        <v>8</v>
      </c>
      <c r="H23" s="182"/>
      <c r="I23" s="181">
        <f>SUM(I4:I22)</f>
        <v>8</v>
      </c>
      <c r="J23" s="182"/>
      <c r="K23" s="181">
        <f>SUM(K4:K22)</f>
        <v>8</v>
      </c>
      <c r="L23" s="182"/>
      <c r="M23" s="181">
        <f>SUM(M4:M22)</f>
        <v>8</v>
      </c>
      <c r="N23" s="182"/>
      <c r="O23" s="181">
        <f>SUM(O4:O22)</f>
        <v>0</v>
      </c>
      <c r="P23" s="182"/>
      <c r="Q23" s="181">
        <f>SUM(Q4:Q22)</f>
        <v>0</v>
      </c>
      <c r="R23" s="182"/>
      <c r="S23" s="25">
        <f t="shared" si="2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40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f>SUM(S20)</f>
        <v>2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21.08.2016</v>
      </c>
      <c r="B2" s="56"/>
      <c r="C2" s="56"/>
      <c r="D2" s="56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59">
        <v>6519</v>
      </c>
      <c r="B4" s="174" t="s">
        <v>99</v>
      </c>
      <c r="C4" s="159">
        <v>102</v>
      </c>
      <c r="D4" s="38" t="s">
        <v>61</v>
      </c>
      <c r="E4" s="185">
        <v>2</v>
      </c>
      <c r="F4" s="185"/>
      <c r="G4" s="185">
        <v>3</v>
      </c>
      <c r="H4" s="185"/>
      <c r="I4" s="185">
        <v>4</v>
      </c>
      <c r="J4" s="185"/>
      <c r="K4" s="185">
        <v>1</v>
      </c>
      <c r="L4" s="185"/>
      <c r="M4" s="185">
        <v>3</v>
      </c>
      <c r="N4" s="185"/>
      <c r="O4" s="179"/>
      <c r="P4" s="180"/>
      <c r="Q4" s="175"/>
      <c r="R4" s="176"/>
      <c r="S4" s="25">
        <f t="shared" ref="S4" si="0">E4+G4+I4+K4+M4+O4+Q4</f>
        <v>13</v>
      </c>
      <c r="T4" s="25">
        <f t="shared" ref="T4" si="1">SUM(S4-U4-V4)</f>
        <v>13</v>
      </c>
      <c r="U4" s="28"/>
      <c r="V4" s="28"/>
    </row>
    <row r="5" spans="1:22" x14ac:dyDescent="0.25">
      <c r="A5" s="159">
        <v>6519</v>
      </c>
      <c r="B5" s="174" t="s">
        <v>99</v>
      </c>
      <c r="C5" s="159">
        <v>106</v>
      </c>
      <c r="D5" s="38" t="s">
        <v>61</v>
      </c>
      <c r="E5" s="185">
        <v>5.5</v>
      </c>
      <c r="F5" s="185"/>
      <c r="G5" s="185">
        <v>5</v>
      </c>
      <c r="H5" s="185"/>
      <c r="I5" s="185">
        <v>4</v>
      </c>
      <c r="J5" s="185"/>
      <c r="K5" s="185">
        <v>6.5</v>
      </c>
      <c r="L5" s="185"/>
      <c r="M5" s="185">
        <v>5</v>
      </c>
      <c r="N5" s="185"/>
      <c r="O5" s="179"/>
      <c r="P5" s="180"/>
      <c r="Q5" s="175"/>
      <c r="R5" s="176"/>
      <c r="S5" s="25">
        <f t="shared" ref="S5:S20" si="2">E5+G5+I5+K5+M5+O5+Q5</f>
        <v>26</v>
      </c>
      <c r="T5" s="25">
        <f t="shared" ref="T5:T17" si="3">SUM(S5-U5-V5)</f>
        <v>26</v>
      </c>
      <c r="U5" s="28"/>
      <c r="V5" s="28"/>
    </row>
    <row r="6" spans="1:22" x14ac:dyDescent="0.25">
      <c r="A6" s="171">
        <v>6607</v>
      </c>
      <c r="B6" s="174" t="s">
        <v>101</v>
      </c>
      <c r="C6" s="171">
        <v>10</v>
      </c>
      <c r="D6" s="38" t="s">
        <v>76</v>
      </c>
      <c r="E6" s="185">
        <v>0.5</v>
      </c>
      <c r="F6" s="185"/>
      <c r="G6" s="185"/>
      <c r="H6" s="185"/>
      <c r="I6" s="187"/>
      <c r="J6" s="180"/>
      <c r="K6" s="187"/>
      <c r="L6" s="180"/>
      <c r="M6" s="187"/>
      <c r="N6" s="180"/>
      <c r="O6" s="179"/>
      <c r="P6" s="180"/>
      <c r="Q6" s="175"/>
      <c r="R6" s="176"/>
      <c r="S6" s="25">
        <f t="shared" si="2"/>
        <v>0.5</v>
      </c>
      <c r="T6" s="25">
        <f t="shared" si="3"/>
        <v>0.5</v>
      </c>
      <c r="U6" s="28"/>
      <c r="V6" s="28"/>
    </row>
    <row r="7" spans="1:22" x14ac:dyDescent="0.25">
      <c r="A7" s="149">
        <v>6631</v>
      </c>
      <c r="B7" s="174" t="s">
        <v>102</v>
      </c>
      <c r="C7" s="144"/>
      <c r="D7" s="38"/>
      <c r="E7" s="185"/>
      <c r="F7" s="185"/>
      <c r="G7" s="185"/>
      <c r="H7" s="185"/>
      <c r="I7" s="187"/>
      <c r="J7" s="180"/>
      <c r="K7" s="179">
        <v>0.5</v>
      </c>
      <c r="L7" s="180"/>
      <c r="M7" s="179"/>
      <c r="N7" s="180"/>
      <c r="O7" s="179"/>
      <c r="P7" s="180"/>
      <c r="Q7" s="175"/>
      <c r="R7" s="176"/>
      <c r="S7" s="25">
        <f t="shared" ref="S7" si="4">E7+G7+I7+K7+M7+O7+Q7</f>
        <v>0.5</v>
      </c>
      <c r="T7" s="25">
        <f t="shared" ref="T7" si="5">SUM(S7-U7-V7)</f>
        <v>0.5</v>
      </c>
      <c r="U7" s="28"/>
      <c r="V7" s="28"/>
    </row>
    <row r="8" spans="1:22" x14ac:dyDescent="0.25">
      <c r="A8" s="145"/>
      <c r="B8" s="48"/>
      <c r="C8" s="145"/>
      <c r="D8" s="38"/>
      <c r="E8" s="185"/>
      <c r="F8" s="185"/>
      <c r="G8" s="185"/>
      <c r="H8" s="185"/>
      <c r="I8" s="187"/>
      <c r="J8" s="180"/>
      <c r="K8" s="187"/>
      <c r="L8" s="180"/>
      <c r="M8" s="187"/>
      <c r="N8" s="180"/>
      <c r="O8" s="179"/>
      <c r="P8" s="180"/>
      <c r="Q8" s="175"/>
      <c r="R8" s="176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0"/>
      <c r="B9" s="48"/>
      <c r="C9" s="100"/>
      <c r="D9" s="38"/>
      <c r="E9" s="179"/>
      <c r="F9" s="180"/>
      <c r="G9" s="179"/>
      <c r="H9" s="180"/>
      <c r="I9" s="179"/>
      <c r="J9" s="180"/>
      <c r="K9" s="179"/>
      <c r="L9" s="180"/>
      <c r="M9" s="179"/>
      <c r="N9" s="180"/>
      <c r="O9" s="179"/>
      <c r="P9" s="180"/>
      <c r="Q9" s="175"/>
      <c r="R9" s="17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79"/>
      <c r="P10" s="180"/>
      <c r="Q10" s="175"/>
      <c r="R10" s="17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79"/>
      <c r="P11" s="180"/>
      <c r="Q11" s="175"/>
      <c r="R11" s="17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79"/>
      <c r="P12" s="180"/>
      <c r="Q12" s="175"/>
      <c r="R12" s="17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79"/>
      <c r="P13" s="180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79"/>
      <c r="P14" s="180"/>
      <c r="Q14" s="175"/>
      <c r="R14" s="17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79"/>
      <c r="P15" s="180"/>
      <c r="Q15" s="175"/>
      <c r="R15" s="17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79"/>
      <c r="P16" s="180"/>
      <c r="Q16" s="175"/>
      <c r="R16" s="17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52"/>
      <c r="B17" s="152"/>
      <c r="C17" s="152"/>
      <c r="D17" s="27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79"/>
      <c r="P17" s="180"/>
      <c r="Q17" s="175"/>
      <c r="R17" s="17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75"/>
      <c r="P18" s="176"/>
      <c r="Q18" s="175"/>
      <c r="R18" s="176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75"/>
      <c r="P19" s="176"/>
      <c r="Q19" s="175"/>
      <c r="R19" s="176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1">
        <f>SUM(E4:E19)</f>
        <v>8</v>
      </c>
      <c r="F20" s="182"/>
      <c r="G20" s="181">
        <f>SUM(G4:G19)</f>
        <v>8</v>
      </c>
      <c r="H20" s="182"/>
      <c r="I20" s="181">
        <f>SUM(I4:I19)</f>
        <v>8</v>
      </c>
      <c r="J20" s="182"/>
      <c r="K20" s="181">
        <f>SUM(K4:K19)</f>
        <v>8</v>
      </c>
      <c r="L20" s="182"/>
      <c r="M20" s="181">
        <f>SUM(M4:M19)</f>
        <v>8</v>
      </c>
      <c r="N20" s="182"/>
      <c r="O20" s="181">
        <f>SUM(O4:O19)</f>
        <v>0</v>
      </c>
      <c r="P20" s="182"/>
      <c r="Q20" s="181">
        <f>SUM(Q4:Q19)</f>
        <v>0</v>
      </c>
      <c r="R20" s="182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3"/>
      <c r="N21" s="94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2"/>
      <c r="P3" s="92"/>
      <c r="Q3" s="24"/>
      <c r="R3" s="24"/>
      <c r="S3" s="25"/>
      <c r="T3" s="25"/>
      <c r="U3" s="26"/>
      <c r="V3" s="26"/>
    </row>
    <row r="4" spans="1:22" x14ac:dyDescent="0.25">
      <c r="A4" s="146">
        <v>6519</v>
      </c>
      <c r="B4" s="174" t="s">
        <v>99</v>
      </c>
      <c r="C4" s="146" t="s">
        <v>71</v>
      </c>
      <c r="D4" s="38" t="s">
        <v>61</v>
      </c>
      <c r="E4" s="185">
        <v>8</v>
      </c>
      <c r="F4" s="185"/>
      <c r="G4" s="185">
        <v>8</v>
      </c>
      <c r="H4" s="185"/>
      <c r="I4" s="185">
        <v>8</v>
      </c>
      <c r="J4" s="185"/>
      <c r="K4" s="185">
        <v>8</v>
      </c>
      <c r="L4" s="185"/>
      <c r="M4" s="185">
        <v>5</v>
      </c>
      <c r="N4" s="185"/>
      <c r="O4" s="179"/>
      <c r="P4" s="180"/>
      <c r="Q4" s="175"/>
      <c r="R4" s="176"/>
      <c r="S4" s="25">
        <f>E4+G4+I4+K4+M4+O4+Q4</f>
        <v>37</v>
      </c>
      <c r="T4" s="25">
        <f t="shared" ref="T4:T7" si="0">SUM(S4-U4-V4)</f>
        <v>37</v>
      </c>
      <c r="U4" s="28"/>
      <c r="V4" s="28"/>
    </row>
    <row r="5" spans="1:22" x14ac:dyDescent="0.25">
      <c r="A5" s="123"/>
      <c r="B5" s="48"/>
      <c r="C5" s="123"/>
      <c r="D5" s="38"/>
      <c r="E5" s="185"/>
      <c r="F5" s="185"/>
      <c r="G5" s="185"/>
      <c r="H5" s="185"/>
      <c r="I5" s="185"/>
      <c r="J5" s="185"/>
      <c r="K5" s="187"/>
      <c r="L5" s="180"/>
      <c r="M5" s="179"/>
      <c r="N5" s="180"/>
      <c r="O5" s="179"/>
      <c r="P5" s="180"/>
      <c r="Q5" s="175"/>
      <c r="R5" s="176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42"/>
      <c r="B6" s="48"/>
      <c r="C6" s="142"/>
      <c r="D6" s="38"/>
      <c r="E6" s="185"/>
      <c r="F6" s="185"/>
      <c r="G6" s="179"/>
      <c r="H6" s="180"/>
      <c r="I6" s="179"/>
      <c r="J6" s="180"/>
      <c r="K6" s="179"/>
      <c r="L6" s="180"/>
      <c r="M6" s="179"/>
      <c r="N6" s="180"/>
      <c r="O6" s="179"/>
      <c r="P6" s="180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09"/>
      <c r="B7" s="48"/>
      <c r="C7" s="109"/>
      <c r="D7" s="38"/>
      <c r="E7" s="185"/>
      <c r="F7" s="185"/>
      <c r="G7" s="179"/>
      <c r="H7" s="180"/>
      <c r="I7" s="179"/>
      <c r="J7" s="180"/>
      <c r="K7" s="179"/>
      <c r="L7" s="180"/>
      <c r="M7" s="179"/>
      <c r="N7" s="180"/>
      <c r="O7" s="179"/>
      <c r="P7" s="180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0"/>
      <c r="B8" s="48"/>
      <c r="C8" s="100"/>
      <c r="D8" s="38"/>
      <c r="E8" s="185"/>
      <c r="F8" s="185"/>
      <c r="G8" s="179"/>
      <c r="H8" s="180"/>
      <c r="I8" s="179"/>
      <c r="J8" s="180"/>
      <c r="K8" s="179"/>
      <c r="L8" s="180"/>
      <c r="M8" s="179"/>
      <c r="N8" s="180"/>
      <c r="O8" s="179"/>
      <c r="P8" s="180"/>
      <c r="Q8" s="175"/>
      <c r="R8" s="176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79"/>
      <c r="F9" s="180"/>
      <c r="G9" s="179"/>
      <c r="H9" s="180"/>
      <c r="I9" s="179"/>
      <c r="J9" s="180"/>
      <c r="K9" s="179"/>
      <c r="L9" s="180"/>
      <c r="M9" s="179"/>
      <c r="N9" s="180"/>
      <c r="O9" s="179"/>
      <c r="P9" s="180"/>
      <c r="Q9" s="175"/>
      <c r="R9" s="176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79"/>
      <c r="F10" s="180"/>
      <c r="G10" s="179"/>
      <c r="H10" s="180"/>
      <c r="I10" s="179"/>
      <c r="J10" s="180"/>
      <c r="K10" s="179"/>
      <c r="L10" s="180"/>
      <c r="M10" s="179"/>
      <c r="N10" s="180"/>
      <c r="O10" s="179"/>
      <c r="P10" s="180"/>
      <c r="Q10" s="175"/>
      <c r="R10" s="176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79"/>
      <c r="F11" s="180"/>
      <c r="G11" s="179"/>
      <c r="H11" s="180"/>
      <c r="I11" s="179"/>
      <c r="J11" s="180"/>
      <c r="K11" s="179"/>
      <c r="L11" s="180"/>
      <c r="M11" s="179"/>
      <c r="N11" s="180"/>
      <c r="O11" s="179"/>
      <c r="P11" s="180"/>
      <c r="Q11" s="175"/>
      <c r="R11" s="176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79"/>
      <c r="F12" s="180"/>
      <c r="G12" s="179"/>
      <c r="H12" s="180"/>
      <c r="I12" s="179"/>
      <c r="J12" s="180"/>
      <c r="K12" s="179"/>
      <c r="L12" s="180"/>
      <c r="M12" s="179"/>
      <c r="N12" s="180"/>
      <c r="O12" s="179"/>
      <c r="P12" s="180"/>
      <c r="Q12" s="175"/>
      <c r="R12" s="176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79"/>
      <c r="F13" s="180"/>
      <c r="G13" s="179"/>
      <c r="H13" s="180"/>
      <c r="I13" s="179"/>
      <c r="J13" s="180"/>
      <c r="K13" s="179"/>
      <c r="L13" s="180"/>
      <c r="M13" s="179"/>
      <c r="N13" s="180"/>
      <c r="O13" s="179"/>
      <c r="P13" s="180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9"/>
      <c r="F14" s="180"/>
      <c r="G14" s="179"/>
      <c r="H14" s="180"/>
      <c r="I14" s="179"/>
      <c r="J14" s="180"/>
      <c r="K14" s="179"/>
      <c r="L14" s="180"/>
      <c r="M14" s="179"/>
      <c r="N14" s="180"/>
      <c r="O14" s="179"/>
      <c r="P14" s="180"/>
      <c r="Q14" s="175"/>
      <c r="R14" s="17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9"/>
      <c r="F15" s="180"/>
      <c r="G15" s="179"/>
      <c r="H15" s="180"/>
      <c r="I15" s="179"/>
      <c r="J15" s="180"/>
      <c r="K15" s="179"/>
      <c r="L15" s="180"/>
      <c r="M15" s="179"/>
      <c r="N15" s="180"/>
      <c r="O15" s="179"/>
      <c r="P15" s="180"/>
      <c r="Q15" s="175"/>
      <c r="R15" s="17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79"/>
      <c r="F16" s="180"/>
      <c r="G16" s="179"/>
      <c r="H16" s="180"/>
      <c r="I16" s="179"/>
      <c r="J16" s="180"/>
      <c r="K16" s="179"/>
      <c r="L16" s="180"/>
      <c r="M16" s="179"/>
      <c r="N16" s="180"/>
      <c r="O16" s="179"/>
      <c r="P16" s="180"/>
      <c r="Q16" s="175"/>
      <c r="R16" s="17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/>
      <c r="B17" s="46"/>
      <c r="C17" s="46"/>
      <c r="D17" s="27"/>
      <c r="E17" s="179"/>
      <c r="F17" s="180"/>
      <c r="G17" s="179"/>
      <c r="H17" s="180"/>
      <c r="I17" s="179"/>
      <c r="J17" s="180"/>
      <c r="K17" s="179"/>
      <c r="L17" s="180"/>
      <c r="M17" s="179"/>
      <c r="N17" s="180"/>
      <c r="O17" s="179"/>
      <c r="P17" s="180"/>
      <c r="Q17" s="175"/>
      <c r="R17" s="17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9"/>
      <c r="F18" s="180"/>
      <c r="G18" s="179"/>
      <c r="H18" s="180"/>
      <c r="I18" s="179"/>
      <c r="J18" s="180"/>
      <c r="K18" s="179"/>
      <c r="L18" s="180"/>
      <c r="M18" s="179"/>
      <c r="N18" s="180"/>
      <c r="O18" s="179"/>
      <c r="P18" s="180"/>
      <c r="Q18" s="175"/>
      <c r="R18" s="176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79"/>
      <c r="P19" s="180"/>
      <c r="Q19" s="175"/>
      <c r="R19" s="176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1">
        <f>SUM(E4:E19)</f>
        <v>8</v>
      </c>
      <c r="F20" s="182"/>
      <c r="G20" s="181">
        <f>SUM(G4:G19)</f>
        <v>8</v>
      </c>
      <c r="H20" s="182"/>
      <c r="I20" s="181">
        <f>SUM(I4:I19)</f>
        <v>8</v>
      </c>
      <c r="J20" s="182"/>
      <c r="K20" s="181">
        <f>SUM(K4:K19)</f>
        <v>8</v>
      </c>
      <c r="L20" s="182"/>
      <c r="M20" s="181">
        <f>SUM(M4:M19)</f>
        <v>5</v>
      </c>
      <c r="N20" s="182"/>
      <c r="O20" s="181">
        <f>SUM(O4:O19)</f>
        <v>0</v>
      </c>
      <c r="P20" s="182"/>
      <c r="Q20" s="181">
        <f>SUM(Q4:Q19)</f>
        <v>0</v>
      </c>
      <c r="R20" s="182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5"/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</mergeCells>
  <phoneticPr fontId="5" type="noConversion"/>
  <pageMargins left="0.75" right="0.75" top="1" bottom="1" header="0.5" footer="0.5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21.08.2016</v>
      </c>
      <c r="B2" s="69"/>
      <c r="C2" s="69"/>
      <c r="D2" s="6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100</v>
      </c>
      <c r="C4" s="48"/>
      <c r="D4" s="38" t="s">
        <v>60</v>
      </c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79"/>
      <c r="P4" s="180"/>
      <c r="Q4" s="175"/>
      <c r="R4" s="17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46"/>
      <c r="B5" s="48"/>
      <c r="C5" s="46"/>
      <c r="D5" s="38"/>
      <c r="E5" s="177"/>
      <c r="F5" s="178"/>
      <c r="G5" s="177"/>
      <c r="H5" s="178"/>
      <c r="I5" s="177"/>
      <c r="J5" s="178"/>
      <c r="K5" s="177"/>
      <c r="L5" s="178"/>
      <c r="M5" s="177"/>
      <c r="N5" s="178"/>
      <c r="O5" s="179"/>
      <c r="P5" s="180"/>
      <c r="Q5" s="175"/>
      <c r="R5" s="17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77"/>
      <c r="F6" s="178"/>
      <c r="G6" s="177"/>
      <c r="H6" s="178"/>
      <c r="I6" s="177"/>
      <c r="J6" s="178"/>
      <c r="K6" s="177"/>
      <c r="L6" s="178"/>
      <c r="M6" s="177"/>
      <c r="N6" s="178"/>
      <c r="O6" s="179"/>
      <c r="P6" s="180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77"/>
      <c r="F7" s="178"/>
      <c r="G7" s="177"/>
      <c r="H7" s="178"/>
      <c r="I7" s="177"/>
      <c r="J7" s="178"/>
      <c r="K7" s="177"/>
      <c r="L7" s="178"/>
      <c r="M7" s="177"/>
      <c r="N7" s="178"/>
      <c r="O7" s="179"/>
      <c r="P7" s="180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77"/>
      <c r="F8" s="178"/>
      <c r="G8" s="177"/>
      <c r="H8" s="178"/>
      <c r="I8" s="177"/>
      <c r="J8" s="178"/>
      <c r="K8" s="177"/>
      <c r="L8" s="178"/>
      <c r="M8" s="177"/>
      <c r="N8" s="178"/>
      <c r="O8" s="179"/>
      <c r="P8" s="180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9"/>
      <c r="P9" s="180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9"/>
      <c r="P10" s="180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77"/>
      <c r="F11" s="178"/>
      <c r="G11" s="177"/>
      <c r="H11" s="178"/>
      <c r="I11" s="177"/>
      <c r="J11" s="178"/>
      <c r="K11" s="177"/>
      <c r="L11" s="178"/>
      <c r="M11" s="177"/>
      <c r="N11" s="178"/>
      <c r="O11" s="179"/>
      <c r="P11" s="180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179"/>
      <c r="P12" s="180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179"/>
      <c r="P13" s="180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9"/>
      <c r="P14" s="180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77"/>
      <c r="F15" s="178"/>
      <c r="G15" s="177"/>
      <c r="H15" s="178"/>
      <c r="I15" s="177"/>
      <c r="J15" s="178"/>
      <c r="K15" s="177"/>
      <c r="L15" s="178"/>
      <c r="M15" s="177"/>
      <c r="N15" s="178"/>
      <c r="O15" s="179"/>
      <c r="P15" s="180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77"/>
      <c r="F16" s="178"/>
      <c r="G16" s="177"/>
      <c r="H16" s="178"/>
      <c r="I16" s="177"/>
      <c r="J16" s="178"/>
      <c r="K16" s="177"/>
      <c r="L16" s="178"/>
      <c r="M16" s="177"/>
      <c r="N16" s="178"/>
      <c r="O16" s="179"/>
      <c r="P16" s="180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0"/>
      <c r="B17" s="100"/>
      <c r="C17" s="100"/>
      <c r="D17" s="27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79"/>
      <c r="P17" s="180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7">
        <v>8</v>
      </c>
      <c r="F18" s="178"/>
      <c r="G18" s="177">
        <v>8</v>
      </c>
      <c r="H18" s="178"/>
      <c r="I18" s="177">
        <v>8</v>
      </c>
      <c r="J18" s="178"/>
      <c r="K18" s="177">
        <v>8</v>
      </c>
      <c r="L18" s="178"/>
      <c r="M18" s="177">
        <v>8</v>
      </c>
      <c r="N18" s="178"/>
      <c r="O18" s="175"/>
      <c r="P18" s="176"/>
      <c r="Q18" s="175"/>
      <c r="R18" s="176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75"/>
      <c r="P19" s="176"/>
      <c r="Q19" s="175"/>
      <c r="R19" s="17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1">
        <f>SUM(E4:E19)</f>
        <v>8</v>
      </c>
      <c r="F20" s="182"/>
      <c r="G20" s="181">
        <f>SUM(G4:G19)</f>
        <v>8</v>
      </c>
      <c r="H20" s="182"/>
      <c r="I20" s="181">
        <f>SUM(I4:I19)</f>
        <v>8</v>
      </c>
      <c r="J20" s="182"/>
      <c r="K20" s="181">
        <f>SUM(K4:K19)</f>
        <v>8</v>
      </c>
      <c r="L20" s="182"/>
      <c r="M20" s="181">
        <f>SUM(M4:M19)</f>
        <v>8</v>
      </c>
      <c r="N20" s="182"/>
      <c r="O20" s="181">
        <f>SUM(O4:O19)</f>
        <v>0</v>
      </c>
      <c r="P20" s="182"/>
      <c r="Q20" s="181">
        <f>SUM(Q4:Q19)</f>
        <v>0</v>
      </c>
      <c r="R20" s="18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5"/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A12" sqref="A12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21.08.2016</v>
      </c>
      <c r="B2" s="19"/>
      <c r="C2" s="19"/>
      <c r="D2" s="19"/>
      <c r="E2" s="183" t="s">
        <v>15</v>
      </c>
      <c r="F2" s="183"/>
      <c r="G2" s="183" t="s">
        <v>16</v>
      </c>
      <c r="H2" s="183"/>
      <c r="I2" s="183" t="s">
        <v>17</v>
      </c>
      <c r="J2" s="183"/>
      <c r="K2" s="183" t="s">
        <v>18</v>
      </c>
      <c r="L2" s="183"/>
      <c r="M2" s="183" t="s">
        <v>19</v>
      </c>
      <c r="N2" s="183"/>
      <c r="O2" s="183" t="s">
        <v>20</v>
      </c>
      <c r="P2" s="183"/>
      <c r="Q2" s="183" t="s">
        <v>21</v>
      </c>
      <c r="R2" s="183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65"/>
      <c r="B4" s="48"/>
      <c r="C4" s="165"/>
      <c r="D4" s="38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79"/>
      <c r="P4" s="180"/>
      <c r="Q4" s="175"/>
      <c r="R4" s="176"/>
      <c r="S4" s="25">
        <f>E4+G4+I4+K4+M4+O4+Q4</f>
        <v>0</v>
      </c>
      <c r="T4" s="25">
        <f t="shared" ref="T4:T17" si="0">SUM(S4-U4-V4)</f>
        <v>0</v>
      </c>
      <c r="U4" s="28"/>
      <c r="V4" s="28"/>
    </row>
    <row r="5" spans="1:22" x14ac:dyDescent="0.25">
      <c r="A5" s="141"/>
      <c r="B5" s="48"/>
      <c r="C5" s="141"/>
      <c r="D5" s="38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79"/>
      <c r="P5" s="180"/>
      <c r="Q5" s="175"/>
      <c r="R5" s="17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62"/>
      <c r="B6" s="48"/>
      <c r="C6" s="126"/>
      <c r="D6" s="38"/>
      <c r="E6" s="184"/>
      <c r="F6" s="184"/>
      <c r="G6" s="184"/>
      <c r="H6" s="184"/>
      <c r="I6" s="184"/>
      <c r="J6" s="184"/>
      <c r="K6" s="177"/>
      <c r="L6" s="178"/>
      <c r="M6" s="177"/>
      <c r="N6" s="178"/>
      <c r="O6" s="179"/>
      <c r="P6" s="180"/>
      <c r="Q6" s="175"/>
      <c r="R6" s="17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62"/>
      <c r="B7" s="48"/>
      <c r="C7" s="162"/>
      <c r="D7" s="38"/>
      <c r="E7" s="184"/>
      <c r="F7" s="184"/>
      <c r="G7" s="184"/>
      <c r="H7" s="184"/>
      <c r="I7" s="184"/>
      <c r="J7" s="184"/>
      <c r="K7" s="177"/>
      <c r="L7" s="178"/>
      <c r="M7" s="177"/>
      <c r="N7" s="178"/>
      <c r="O7" s="179"/>
      <c r="P7" s="180"/>
      <c r="Q7" s="175"/>
      <c r="R7" s="17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64"/>
      <c r="B8" s="48"/>
      <c r="C8" s="164"/>
      <c r="D8" s="38"/>
      <c r="E8" s="184"/>
      <c r="F8" s="184"/>
      <c r="G8" s="184"/>
      <c r="H8" s="184"/>
      <c r="I8" s="188"/>
      <c r="J8" s="178"/>
      <c r="K8" s="177"/>
      <c r="L8" s="178"/>
      <c r="M8" s="177"/>
      <c r="N8" s="178"/>
      <c r="O8" s="179"/>
      <c r="P8" s="180"/>
      <c r="Q8" s="175"/>
      <c r="R8" s="17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9"/>
      <c r="B9" s="48"/>
      <c r="C9" s="139"/>
      <c r="D9" s="38"/>
      <c r="E9" s="177"/>
      <c r="F9" s="178"/>
      <c r="G9" s="177"/>
      <c r="H9" s="178"/>
      <c r="I9" s="177"/>
      <c r="J9" s="178"/>
      <c r="K9" s="177"/>
      <c r="L9" s="178"/>
      <c r="M9" s="177"/>
      <c r="N9" s="178"/>
      <c r="O9" s="179"/>
      <c r="P9" s="180"/>
      <c r="Q9" s="175"/>
      <c r="R9" s="17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15"/>
      <c r="B10" s="48"/>
      <c r="C10" s="115"/>
      <c r="D10" s="38"/>
      <c r="E10" s="177"/>
      <c r="F10" s="178"/>
      <c r="G10" s="177"/>
      <c r="H10" s="178"/>
      <c r="I10" s="177"/>
      <c r="J10" s="178"/>
      <c r="K10" s="177"/>
      <c r="L10" s="178"/>
      <c r="M10" s="177"/>
      <c r="N10" s="178"/>
      <c r="O10" s="179"/>
      <c r="P10" s="180"/>
      <c r="Q10" s="175"/>
      <c r="R10" s="17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15"/>
      <c r="B11" s="48"/>
      <c r="C11" s="115"/>
      <c r="D11" s="38"/>
      <c r="E11" s="177"/>
      <c r="F11" s="178"/>
      <c r="G11" s="177"/>
      <c r="H11" s="178"/>
      <c r="I11" s="177"/>
      <c r="J11" s="178"/>
      <c r="K11" s="177"/>
      <c r="L11" s="178"/>
      <c r="M11" s="177"/>
      <c r="N11" s="178"/>
      <c r="O11" s="179"/>
      <c r="P11" s="180"/>
      <c r="Q11" s="175"/>
      <c r="R11" s="17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15"/>
      <c r="B12" s="48"/>
      <c r="C12" s="115"/>
      <c r="D12" s="38"/>
      <c r="E12" s="177"/>
      <c r="F12" s="178"/>
      <c r="G12" s="177"/>
      <c r="H12" s="178"/>
      <c r="I12" s="177"/>
      <c r="J12" s="178"/>
      <c r="K12" s="177"/>
      <c r="L12" s="178"/>
      <c r="M12" s="177"/>
      <c r="N12" s="178"/>
      <c r="O12" s="179"/>
      <c r="P12" s="180"/>
      <c r="Q12" s="175"/>
      <c r="R12" s="17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77"/>
      <c r="F13" s="178"/>
      <c r="G13" s="177"/>
      <c r="H13" s="178"/>
      <c r="I13" s="177"/>
      <c r="J13" s="178"/>
      <c r="K13" s="177"/>
      <c r="L13" s="178"/>
      <c r="M13" s="177"/>
      <c r="N13" s="178"/>
      <c r="O13" s="179"/>
      <c r="P13" s="180"/>
      <c r="Q13" s="175"/>
      <c r="R13" s="17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77"/>
      <c r="F14" s="178"/>
      <c r="G14" s="177"/>
      <c r="H14" s="178"/>
      <c r="I14" s="177"/>
      <c r="J14" s="178"/>
      <c r="K14" s="177"/>
      <c r="L14" s="178"/>
      <c r="M14" s="177"/>
      <c r="N14" s="178"/>
      <c r="O14" s="179"/>
      <c r="P14" s="180"/>
      <c r="Q14" s="175"/>
      <c r="R14" s="17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77"/>
      <c r="F15" s="178"/>
      <c r="G15" s="177"/>
      <c r="H15" s="178"/>
      <c r="I15" s="177"/>
      <c r="J15" s="178"/>
      <c r="K15" s="177"/>
      <c r="L15" s="178"/>
      <c r="M15" s="177"/>
      <c r="N15" s="178"/>
      <c r="O15" s="179"/>
      <c r="P15" s="180"/>
      <c r="Q15" s="175"/>
      <c r="R15" s="17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84"/>
      <c r="F16" s="184"/>
      <c r="G16" s="184"/>
      <c r="H16" s="184"/>
      <c r="I16" s="188"/>
      <c r="J16" s="178"/>
      <c r="K16" s="177"/>
      <c r="L16" s="178"/>
      <c r="M16" s="177"/>
      <c r="N16" s="178"/>
      <c r="O16" s="179"/>
      <c r="P16" s="180"/>
      <c r="Q16" s="175"/>
      <c r="R16" s="17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17"/>
      <c r="B17" s="117"/>
      <c r="C17" s="117"/>
      <c r="D17" s="38"/>
      <c r="E17" s="177"/>
      <c r="F17" s="178"/>
      <c r="G17" s="177"/>
      <c r="H17" s="178"/>
      <c r="I17" s="177"/>
      <c r="J17" s="178"/>
      <c r="K17" s="177"/>
      <c r="L17" s="178"/>
      <c r="M17" s="177"/>
      <c r="N17" s="178"/>
      <c r="O17" s="179"/>
      <c r="P17" s="180"/>
      <c r="Q17" s="175"/>
      <c r="R17" s="17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77">
        <v>8</v>
      </c>
      <c r="F18" s="178"/>
      <c r="G18" s="177">
        <v>8</v>
      </c>
      <c r="H18" s="178"/>
      <c r="I18" s="177">
        <v>8</v>
      </c>
      <c r="J18" s="178"/>
      <c r="K18" s="177">
        <v>8</v>
      </c>
      <c r="L18" s="178"/>
      <c r="M18" s="177">
        <v>8</v>
      </c>
      <c r="N18" s="178"/>
      <c r="O18" s="175"/>
      <c r="P18" s="176"/>
      <c r="Q18" s="175"/>
      <c r="R18" s="176"/>
      <c r="S18" s="25">
        <f t="shared" si="1"/>
        <v>40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79"/>
      <c r="F19" s="180"/>
      <c r="G19" s="179"/>
      <c r="H19" s="180"/>
      <c r="I19" s="179"/>
      <c r="J19" s="180"/>
      <c r="K19" s="179"/>
      <c r="L19" s="180"/>
      <c r="M19" s="179"/>
      <c r="N19" s="180"/>
      <c r="O19" s="175"/>
      <c r="P19" s="176"/>
      <c r="Q19" s="175"/>
      <c r="R19" s="17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81">
        <f>SUM(E4:E19)</f>
        <v>8</v>
      </c>
      <c r="F20" s="182"/>
      <c r="G20" s="181">
        <f>SUM(G4:G19)</f>
        <v>8</v>
      </c>
      <c r="H20" s="182"/>
      <c r="I20" s="181">
        <f>SUM(I4:I19)</f>
        <v>8</v>
      </c>
      <c r="J20" s="182"/>
      <c r="K20" s="181">
        <f>SUM(K4:K19)</f>
        <v>8</v>
      </c>
      <c r="L20" s="182"/>
      <c r="M20" s="181">
        <f>SUM(M4:M19)</f>
        <v>8</v>
      </c>
      <c r="N20" s="182"/>
      <c r="O20" s="181">
        <f>SUM(O4:O19)</f>
        <v>0</v>
      </c>
      <c r="P20" s="182"/>
      <c r="Q20" s="181">
        <f>SUM(Q4:Q19)</f>
        <v>0</v>
      </c>
      <c r="R20" s="182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40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2016-08-19T13:43:39Z</cp:lastPrinted>
  <dcterms:created xsi:type="dcterms:W3CDTF">2010-01-14T13:00:57Z</dcterms:created>
  <dcterms:modified xsi:type="dcterms:W3CDTF">2017-05-22T14:26:38Z</dcterms:modified>
</cp:coreProperties>
</file>