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9320" windowHeight="1092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Kendrick" sheetId="1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B23" i="1" l="1"/>
  <c r="K23" i="39" l="1"/>
  <c r="K23" i="22"/>
  <c r="K23" i="14"/>
  <c r="K23" i="32"/>
  <c r="K23" i="38"/>
  <c r="K23" i="28"/>
  <c r="K23" i="40"/>
  <c r="K23" i="12"/>
  <c r="K23" i="9"/>
  <c r="K23" i="34"/>
  <c r="K23" i="6"/>
  <c r="K23" i="16"/>
  <c r="K23" i="24"/>
  <c r="K23" i="30"/>
  <c r="K23" i="18"/>
  <c r="K23" i="5"/>
  <c r="K23" i="29"/>
  <c r="S17" i="17" l="1"/>
  <c r="T17" i="17" s="1"/>
  <c r="S16" i="17"/>
  <c r="T16" i="17" s="1"/>
  <c r="S15" i="17"/>
  <c r="T15" i="17" s="1"/>
  <c r="S22" i="34"/>
  <c r="T22" i="34" s="1"/>
  <c r="S21" i="34"/>
  <c r="T21" i="34" s="1"/>
  <c r="S20" i="34"/>
  <c r="T20" i="34" s="1"/>
  <c r="S19" i="34"/>
  <c r="T19" i="34" s="1"/>
  <c r="S18" i="34"/>
  <c r="T18" i="34" s="1"/>
  <c r="E32" i="34" l="1"/>
  <c r="F34" i="34" s="1"/>
  <c r="H16" i="1" l="1"/>
  <c r="I16" i="1"/>
  <c r="K16" i="1"/>
  <c r="E18" i="1" l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4" i="34" l="1"/>
  <c r="T24" i="34" s="1"/>
  <c r="S23" i="34"/>
  <c r="T23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K12" i="1" l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8" i="34" l="1"/>
  <c r="T28" i="34" s="1"/>
  <c r="S27" i="34"/>
  <c r="T27" i="34" s="1"/>
  <c r="S12" i="39" l="1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8" i="17"/>
  <c r="U28" i="17"/>
  <c r="S27" i="17"/>
  <c r="S9" i="39" l="1"/>
  <c r="T9" i="39" s="1"/>
  <c r="S25" i="34" l="1"/>
  <c r="T25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6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4" i="34"/>
  <c r="C39" i="34" s="1"/>
  <c r="D15" i="1" s="1"/>
  <c r="U34" i="34"/>
  <c r="C38" i="34" s="1"/>
  <c r="C15" i="1" s="1"/>
  <c r="S33" i="34"/>
  <c r="Q32" i="34"/>
  <c r="R34" i="34" s="1"/>
  <c r="O32" i="34"/>
  <c r="P34" i="34" s="1"/>
  <c r="M32" i="34"/>
  <c r="N34" i="34" s="1"/>
  <c r="K32" i="34"/>
  <c r="L34" i="34" s="1"/>
  <c r="I32" i="34"/>
  <c r="J34" i="34" s="1"/>
  <c r="G32" i="34"/>
  <c r="H34" i="34" s="1"/>
  <c r="S31" i="34"/>
  <c r="C41" i="34" s="1"/>
  <c r="S30" i="34"/>
  <c r="C40" i="34" s="1"/>
  <c r="E15" i="1" s="1"/>
  <c r="S29" i="34"/>
  <c r="T26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10" i="12"/>
  <c r="T10" i="12" s="1"/>
  <c r="S9" i="12"/>
  <c r="T9" i="12" s="1"/>
  <c r="S8" i="12"/>
  <c r="T8" i="12" s="1"/>
  <c r="K19" i="1"/>
  <c r="K18" i="1"/>
  <c r="K14" i="1"/>
  <c r="K13" i="1"/>
  <c r="K11" i="1"/>
  <c r="K8" i="1"/>
  <c r="I22" i="1"/>
  <c r="I21" i="1"/>
  <c r="I19" i="1"/>
  <c r="I18" i="1"/>
  <c r="I17" i="1"/>
  <c r="I14" i="1"/>
  <c r="I13" i="1"/>
  <c r="I11" i="1"/>
  <c r="I8" i="1"/>
  <c r="I7" i="1"/>
  <c r="H22" i="1"/>
  <c r="H21" i="1"/>
  <c r="H19" i="1"/>
  <c r="H18" i="1"/>
  <c r="H17" i="1"/>
  <c r="H14" i="1"/>
  <c r="H13" i="1"/>
  <c r="H11" i="1"/>
  <c r="H8" i="1"/>
  <c r="S20" i="16"/>
  <c r="C30" i="16" s="1"/>
  <c r="H7" i="1"/>
  <c r="S21" i="17"/>
  <c r="T21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22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3" i="1" s="1"/>
  <c r="S24" i="12"/>
  <c r="T24" i="12" s="1"/>
  <c r="U29" i="12"/>
  <c r="C33" i="12" s="1"/>
  <c r="C13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3" i="1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9" i="34" l="1"/>
  <c r="K15" i="1"/>
  <c r="T21" i="38"/>
  <c r="C25" i="38" s="1"/>
  <c r="B10" i="1" s="1"/>
  <c r="G10" i="1" s="1"/>
  <c r="T17" i="6"/>
  <c r="T22" i="17"/>
  <c r="K17" i="1"/>
  <c r="B6" i="1"/>
  <c r="G6" i="1" s="1"/>
  <c r="T17" i="32"/>
  <c r="K9" i="1"/>
  <c r="S26" i="5"/>
  <c r="C29" i="5"/>
  <c r="B22" i="1" s="1"/>
  <c r="S26" i="17"/>
  <c r="S28" i="17"/>
  <c r="T13" i="30"/>
  <c r="T18" i="18"/>
  <c r="K21" i="1"/>
  <c r="T22" i="18"/>
  <c r="T21" i="6"/>
  <c r="T19" i="32"/>
  <c r="T21" i="18"/>
  <c r="T17" i="22"/>
  <c r="T21" i="22" s="1"/>
  <c r="C25" i="22" s="1"/>
  <c r="B7" i="1" s="1"/>
  <c r="K7" i="1"/>
  <c r="T23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8" i="12"/>
  <c r="C32" i="12" s="1"/>
  <c r="B13" i="1" s="1"/>
  <c r="T27" i="14"/>
  <c r="C31" i="14" s="1"/>
  <c r="B8" i="1" s="1"/>
  <c r="C21" i="1"/>
  <c r="C23" i="1" s="1"/>
  <c r="S20" i="22"/>
  <c r="D23" i="1"/>
  <c r="S20" i="9"/>
  <c r="S32" i="34"/>
  <c r="S34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S29" i="12"/>
  <c r="F13" i="1"/>
  <c r="S27" i="12"/>
  <c r="F15" i="1"/>
  <c r="F11" i="1"/>
  <c r="S25" i="32"/>
  <c r="F9" i="1"/>
  <c r="S26" i="14"/>
  <c r="F8" i="1"/>
  <c r="L28" i="14"/>
  <c r="S28" i="14" s="1"/>
  <c r="S22" i="22"/>
  <c r="I23" i="1"/>
  <c r="E23" i="1"/>
  <c r="K23" i="1" l="1"/>
  <c r="C27" i="1" s="1"/>
  <c r="T25" i="6"/>
  <c r="C29" i="6" s="1"/>
  <c r="B16" i="1" s="1"/>
  <c r="G16" i="1" s="1"/>
  <c r="C30" i="38"/>
  <c r="G30" i="38" s="1"/>
  <c r="T33" i="34"/>
  <c r="C37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7" i="12"/>
  <c r="H37" i="12" s="1"/>
  <c r="C30" i="24"/>
  <c r="G30" i="24" s="1"/>
  <c r="G11" i="1"/>
  <c r="C32" i="16"/>
  <c r="G32" i="16" s="1"/>
  <c r="G18" i="1"/>
  <c r="G7" i="1"/>
  <c r="G19" i="1"/>
  <c r="G14" i="1"/>
  <c r="C30" i="9"/>
  <c r="G30" i="9" s="1"/>
  <c r="C30" i="22"/>
  <c r="G30" i="22" s="1"/>
  <c r="C30" i="28"/>
  <c r="C34" i="5"/>
  <c r="G34" i="5" s="1"/>
  <c r="G22" i="1"/>
  <c r="G13" i="1"/>
  <c r="G8" i="1"/>
  <c r="C36" i="14"/>
  <c r="H23" i="1" s="1"/>
  <c r="C34" i="6" l="1"/>
  <c r="G34" i="6" s="1"/>
  <c r="C42" i="34"/>
  <c r="G42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<sst xmlns="http://schemas.openxmlformats.org/spreadsheetml/2006/main" count="778" uniqueCount="104">
  <si>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</si>
  <si>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</si>
  <si>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</si>
  <si>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</si>
  <si>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</si>
  <si>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</si>
  <si>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</si>
  <si>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</si>
  <si>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</si>
  <si>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</si>
  <si>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</si>
  <si>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</si>
  <si>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</si>
  <si>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</si>
  <si>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</si>
  <si>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</si>
  <si>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</si>
  <si>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</si>
  <si>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</si>
  <si>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</si>
  <si>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</si>
  <si>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</si>
  <si>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</si>
  <si>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</si>
  <si>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</si>
  <si>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</si>
  <si>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</si>
  <si>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</si>
  <si>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</si>
  <si>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</si>
  <si>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</si>
  <si>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</si>
  <si>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</si>
  <si>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</si>
  <si>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</si>
  <si>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</si>
  <si>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</si>
  <si>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</si>
  <si>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</si>
  <si>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</si>
  <si>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</si>
  <si>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</si>
  <si>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</si>
  <si>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</si>
  <si>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</si>
  <si>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</si>
  <si>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</si>
  <si>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</si>
  <si>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</si>
  <si>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</si>
  <si>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</si>
  <si>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</si>
  <si>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</si>
  <si>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</si>
  <si>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</si>
  <si>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</si>
  <si>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</si>
  <si>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</si>
  <si>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</si>
  <si>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</si>
  <si>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</si>
  <si>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</si>
  <si>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LABOURER</t>
  </si>
  <si>
    <t>fsc</t>
  </si>
  <si>
    <t xml:space="preserve">production meeting </t>
  </si>
  <si>
    <t xml:space="preserve">supervision / quality control </t>
  </si>
  <si>
    <t xml:space="preserve">extraction </t>
  </si>
  <si>
    <t>window</t>
  </si>
  <si>
    <t>units</t>
  </si>
  <si>
    <t>college</t>
  </si>
  <si>
    <t>paintshop maintenance</t>
  </si>
  <si>
    <t>vanity units</t>
  </si>
  <si>
    <t>tidy area</t>
  </si>
  <si>
    <t>forklift</t>
  </si>
  <si>
    <t>bay window</t>
  </si>
  <si>
    <t>storage at lazer</t>
  </si>
  <si>
    <t>R. PENDER</t>
  </si>
  <si>
    <t>R Pender</t>
  </si>
  <si>
    <t>toolbox talk / training</t>
  </si>
  <si>
    <t>fsc training</t>
  </si>
  <si>
    <t>frames</t>
  </si>
  <si>
    <t>doors &amp; frames</t>
  </si>
  <si>
    <t>maintenance - resaw</t>
  </si>
  <si>
    <t>doors</t>
  </si>
  <si>
    <t>gutters</t>
  </si>
  <si>
    <t>2to4</t>
  </si>
  <si>
    <t>W/E 22.05.2016</t>
  </si>
  <si>
    <t>desk</t>
  </si>
  <si>
    <t>architraves</t>
  </si>
  <si>
    <t>110/114</t>
  </si>
  <si>
    <t>96to97</t>
  </si>
  <si>
    <t>sharpen tools</t>
  </si>
  <si>
    <t>sample vanity 6538</t>
  </si>
  <si>
    <t>maintenance tennoner</t>
  </si>
  <si>
    <t>loading frames</t>
  </si>
  <si>
    <t>samples 6607</t>
  </si>
  <si>
    <t>check tools</t>
  </si>
  <si>
    <t>offi01</t>
  </si>
  <si>
    <t>WEST09</t>
  </si>
  <si>
    <t>CENT01</t>
  </si>
  <si>
    <t>ALBA02</t>
  </si>
  <si>
    <t>USEM01</t>
  </si>
  <si>
    <t>COLC01</t>
  </si>
  <si>
    <t>capi01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</si>
</sst>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9" borderId="6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1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5"/>
      <c r="E1" s="1" t="s">
        <v>56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86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58</v>
      </c>
      <c r="B6" s="9">
        <f>SUM(Buckingham!C29)</f>
        <v>39.75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39.75</v>
      </c>
      <c r="H6" s="64">
        <f>SUM(Buckingham!C35)</f>
        <v>0</v>
      </c>
      <c r="I6" s="64">
        <f>SUM(Buckingham!C36)</f>
        <v>0</v>
      </c>
      <c r="K6" s="43">
        <f>SUM(Buckingham!I30)</f>
        <v>0.5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1</v>
      </c>
    </row>
    <row r="8" spans="1:11" ht="17.25" customHeight="1" x14ac:dyDescent="0.25">
      <c r="A8" s="8" t="s">
        <v>7</v>
      </c>
      <c r="B8" s="9">
        <f>SUM(Doran!C31)</f>
        <v>48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48</v>
      </c>
      <c r="H8" s="11">
        <f>SUM(Doran!C37)</f>
        <v>0</v>
      </c>
      <c r="I8" s="11">
        <f>SUM(Doran!C38)</f>
        <v>0</v>
      </c>
      <c r="K8" s="43">
        <f>SUM(Doran!I32)</f>
        <v>1.75</v>
      </c>
    </row>
    <row r="9" spans="1:11" x14ac:dyDescent="0.25">
      <c r="A9" s="8" t="s">
        <v>55</v>
      </c>
      <c r="B9" s="9">
        <f>SUM(Drinkwater!C28)</f>
        <v>38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38</v>
      </c>
      <c r="H9" s="11">
        <f>SUM(Drinkwater!C34)</f>
        <v>0</v>
      </c>
      <c r="I9" s="11">
        <f>SUM(Drinkwater!C35)</f>
        <v>0</v>
      </c>
      <c r="K9" s="43">
        <f>SUM(Drinkwater!I29)</f>
        <v>2.5</v>
      </c>
    </row>
    <row r="10" spans="1:11" x14ac:dyDescent="0.25">
      <c r="A10" s="8" t="s">
        <v>57</v>
      </c>
      <c r="B10" s="9">
        <f>SUM(Hammond!C25)</f>
        <v>32</v>
      </c>
      <c r="C10" s="9">
        <f>SUM(Hammond!C26)</f>
        <v>0</v>
      </c>
      <c r="D10" s="9">
        <f>SUM(Hammond!C27)</f>
        <v>0</v>
      </c>
      <c r="E10" s="9">
        <f>SUM(Hammond!C28)</f>
        <v>8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60</v>
      </c>
      <c r="B12" s="9">
        <f>SUM(Harrison!C25)</f>
        <v>39.5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39.5</v>
      </c>
      <c r="H12" s="11">
        <f>SUM(Harrison!C31)</f>
        <v>0</v>
      </c>
      <c r="I12" s="11">
        <f>SUM(Harrison!C32)</f>
        <v>0</v>
      </c>
      <c r="K12" s="43">
        <f>SUM(Harrison!I26)</f>
        <v>39.5</v>
      </c>
    </row>
    <row r="13" spans="1:11" x14ac:dyDescent="0.25">
      <c r="A13" s="8" t="s">
        <v>49</v>
      </c>
      <c r="B13" s="9">
        <f>SUM(Kendrick!C32)</f>
        <v>48</v>
      </c>
      <c r="C13" s="9">
        <f>SUM(Kendrick!C33)</f>
        <v>0</v>
      </c>
      <c r="D13" s="9">
        <f>SUM(Kendrick!C34)</f>
        <v>0</v>
      </c>
      <c r="E13" s="9">
        <f>SUM(Kendrick!C35)</f>
        <v>0</v>
      </c>
      <c r="F13" s="9">
        <f>SUM(Kendrick!C36)</f>
        <v>0</v>
      </c>
      <c r="G13" s="10">
        <f t="shared" si="0"/>
        <v>48</v>
      </c>
      <c r="H13" s="11">
        <f>SUM(Kendrick!C38)</f>
        <v>0</v>
      </c>
      <c r="I13" s="11">
        <f>SUM(Kendrick!C39)</f>
        <v>0</v>
      </c>
      <c r="K13" s="43">
        <f>SUM(Kendrick!I33)</f>
        <v>0</v>
      </c>
    </row>
    <row r="14" spans="1:11" ht="18" customHeight="1" x14ac:dyDescent="0.25">
      <c r="A14" s="8" t="s">
        <v>9</v>
      </c>
      <c r="B14" s="9">
        <f>SUM(McSharry!C25)</f>
        <v>38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38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77</v>
      </c>
      <c r="B15" s="9">
        <f>SUM(Pender!C37)</f>
        <v>47.5</v>
      </c>
      <c r="C15" s="9">
        <f>SUM(Pender!C38)</f>
        <v>0</v>
      </c>
      <c r="D15" s="9">
        <f>SUM(Pender!C39)</f>
        <v>0</v>
      </c>
      <c r="E15" s="9">
        <f>SUM(Pender!C40)</f>
        <v>0</v>
      </c>
      <c r="F15" s="9">
        <f>SUM(Pender!C41)</f>
        <v>0</v>
      </c>
      <c r="G15" s="10">
        <f>B15+C15+D15+E15+F15</f>
        <v>47.5</v>
      </c>
      <c r="H15" s="11">
        <f>SUM(Pender!C43)</f>
        <v>0</v>
      </c>
      <c r="I15" s="11">
        <f>SUM(Pender!C44)</f>
        <v>0</v>
      </c>
      <c r="K15" s="43">
        <f>SUM(Pender!I38)</f>
        <v>7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8</v>
      </c>
      <c r="G16" s="10">
        <f t="shared" si="0"/>
        <v>48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SUM(Spann!C31)</f>
        <v>39.5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39.5</v>
      </c>
      <c r="H17" s="11">
        <f>SUM(Spann!C37)</f>
        <v>0</v>
      </c>
      <c r="I17" s="11">
        <f>SUM(Spann!C38)</f>
        <v>0</v>
      </c>
      <c r="K17" s="43">
        <f>SUM(Spann!I32)</f>
        <v>7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SUM(McSharry!C31)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4</v>
      </c>
    </row>
    <row r="20" spans="1:11" x14ac:dyDescent="0.25">
      <c r="A20" s="8" t="s">
        <v>52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8</v>
      </c>
      <c r="G20" s="10">
        <f t="shared" si="0"/>
        <v>48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24</v>
      </c>
      <c r="C21" s="9">
        <f>SUM(T.Winterburn!C31)</f>
        <v>0</v>
      </c>
      <c r="D21" s="9">
        <v>0</v>
      </c>
      <c r="E21" s="9">
        <f>SUM(T.Winterburn!C33)</f>
        <v>8</v>
      </c>
      <c r="F21" s="9">
        <f>SUM(T.Winterburn!C34)</f>
        <v>0</v>
      </c>
      <c r="G21" s="10">
        <f t="shared" si="0"/>
        <v>32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SUM(Wright!C29)</f>
        <v>37</v>
      </c>
      <c r="C22" s="9">
        <f>SUM(Wright!C30)</f>
        <v>2</v>
      </c>
      <c r="D22" s="9">
        <f>SUM(Wright!C31)</f>
        <v>0</v>
      </c>
      <c r="E22" s="9">
        <f>SUM(Wright!C32)</f>
        <v>0</v>
      </c>
      <c r="F22" s="9">
        <f>SUM(Wright!C33)</f>
        <v>8.5</v>
      </c>
      <c r="G22" s="10">
        <f t="shared" si="0"/>
        <v>47.5</v>
      </c>
      <c r="H22" s="11">
        <f>SUM(Wright!C35)</f>
        <v>0</v>
      </c>
      <c r="I22" s="11">
        <f>SUM(Wright!C36)</f>
        <v>0</v>
      </c>
      <c r="K22" s="43">
        <f>SUM(Wright!I30)</f>
        <v>38</v>
      </c>
    </row>
    <row r="23" spans="1:11" ht="17.25" customHeight="1" x14ac:dyDescent="0.25">
      <c r="A23" s="12" t="s">
        <v>24</v>
      </c>
      <c r="B23" s="13">
        <f>SUM(B6:B22)</f>
        <v>668.25</v>
      </c>
      <c r="C23" s="13">
        <f t="shared" ref="B23:I23" si="1">SUM(C7:C22)</f>
        <v>2</v>
      </c>
      <c r="D23" s="13">
        <f t="shared" si="1"/>
        <v>0</v>
      </c>
      <c r="E23" s="13">
        <f t="shared" si="1"/>
        <v>16</v>
      </c>
      <c r="F23" s="13">
        <f t="shared" si="1"/>
        <v>24.5</v>
      </c>
      <c r="G23" s="13">
        <f t="shared" si="1"/>
        <v>671</v>
      </c>
      <c r="H23" s="14">
        <f t="shared" si="1"/>
        <v>0</v>
      </c>
      <c r="I23" s="14">
        <f t="shared" si="1"/>
        <v>0</v>
      </c>
      <c r="J23" s="4"/>
      <c r="K23" s="13">
        <f>SUM(K6:K22)</f>
        <v>111.25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670.25</v>
      </c>
    </row>
    <row r="27" spans="1:11" x14ac:dyDescent="0.25">
      <c r="A27" s="1" t="s">
        <v>31</v>
      </c>
      <c r="C27" s="35">
        <f>K23</f>
        <v>111.25</v>
      </c>
    </row>
    <row r="28" spans="1:11" x14ac:dyDescent="0.25">
      <c r="A28" s="1" t="s">
        <v>35</v>
      </c>
      <c r="C28" s="41">
        <f>C27/C26</f>
        <v>0.1659828422230511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Normal="10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58</v>
      </c>
      <c r="B1" s="15"/>
      <c r="C1" s="15"/>
      <c r="S1" s="16"/>
    </row>
    <row r="2" spans="1:22" s="22" customFormat="1" x14ac:dyDescent="0.25">
      <c r="A2" s="18" t="str">
        <f>Analysis!A3</f>
        <v>W/E 22.05.2016</v>
      </c>
      <c r="B2" s="61"/>
      <c r="C2" s="61"/>
      <c r="D2" s="61"/>
      <c r="E2" s="152" t="s">
        <v>15</v>
      </c>
      <c r="F2" s="152"/>
      <c r="G2" s="152" t="s">
        <v>16</v>
      </c>
      <c r="H2" s="152"/>
      <c r="I2" s="152" t="s">
        <v>17</v>
      </c>
      <c r="J2" s="152"/>
      <c r="K2" s="152" t="s">
        <v>18</v>
      </c>
      <c r="L2" s="152"/>
      <c r="M2" s="152" t="s">
        <v>19</v>
      </c>
      <c r="N2" s="152"/>
      <c r="O2" s="152" t="s">
        <v>20</v>
      </c>
      <c r="P2" s="152"/>
      <c r="Q2" s="152" t="s">
        <v>21</v>
      </c>
      <c r="R2" s="15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/>
      <c r="J3" s="66"/>
      <c r="K3" s="66">
        <v>8</v>
      </c>
      <c r="L3" s="66">
        <v>16.3</v>
      </c>
      <c r="M3" s="66">
        <v>8.15</v>
      </c>
      <c r="N3" s="6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42">
        <v>6607</v>
      </c>
      <c r="B4" s="151" t="s">
        <v>98</v>
      </c>
      <c r="C4" s="142" t="s">
        <v>85</v>
      </c>
      <c r="D4" s="38" t="s">
        <v>80</v>
      </c>
      <c r="E4" s="153">
        <v>1.5</v>
      </c>
      <c r="F4" s="153"/>
      <c r="G4" s="153">
        <v>8</v>
      </c>
      <c r="H4" s="153"/>
      <c r="I4" s="153"/>
      <c r="J4" s="153"/>
      <c r="K4" s="153"/>
      <c r="L4" s="153"/>
      <c r="M4" s="153"/>
      <c r="N4" s="153"/>
      <c r="O4" s="154"/>
      <c r="P4" s="155"/>
      <c r="Q4" s="156"/>
      <c r="R4" s="157"/>
      <c r="S4" s="25">
        <f>E4+G4+I4+K4+M4+O4+Q4</f>
        <v>9.5</v>
      </c>
      <c r="T4" s="25">
        <f t="shared" ref="T4:T21" si="0">SUM(S4-U4-V4)</f>
        <v>9.5</v>
      </c>
      <c r="U4" s="28"/>
      <c r="V4" s="28"/>
    </row>
    <row r="5" spans="1:22" x14ac:dyDescent="0.25">
      <c r="A5" s="142">
        <v>6538</v>
      </c>
      <c r="B5" s="151" t="s">
        <v>99</v>
      </c>
      <c r="C5" s="142">
        <v>6</v>
      </c>
      <c r="D5" s="38" t="s">
        <v>71</v>
      </c>
      <c r="E5" s="154">
        <v>6</v>
      </c>
      <c r="F5" s="155"/>
      <c r="G5" s="154"/>
      <c r="H5" s="155"/>
      <c r="I5" s="154"/>
      <c r="J5" s="155"/>
      <c r="K5" s="154">
        <v>8</v>
      </c>
      <c r="L5" s="155"/>
      <c r="M5" s="154">
        <v>7.75</v>
      </c>
      <c r="N5" s="155"/>
      <c r="O5" s="154"/>
      <c r="P5" s="155"/>
      <c r="Q5" s="156"/>
      <c r="R5" s="157"/>
      <c r="S5" s="25">
        <f t="shared" ref="S5:S24" si="1">E5+G5+I5+K5+M5+O5+Q5</f>
        <v>21.75</v>
      </c>
      <c r="T5" s="25">
        <f t="shared" si="0"/>
        <v>21.75</v>
      </c>
      <c r="U5" s="28"/>
      <c r="V5" s="28"/>
    </row>
    <row r="6" spans="1:22" x14ac:dyDescent="0.25">
      <c r="A6" s="142"/>
      <c r="B6" s="49"/>
      <c r="C6" s="142"/>
      <c r="D6" s="38"/>
      <c r="E6" s="154"/>
      <c r="F6" s="155"/>
      <c r="G6" s="154"/>
      <c r="H6" s="155"/>
      <c r="I6" s="154"/>
      <c r="J6" s="155"/>
      <c r="K6" s="154"/>
      <c r="L6" s="155"/>
      <c r="M6" s="154"/>
      <c r="N6" s="155"/>
      <c r="O6" s="154"/>
      <c r="P6" s="155"/>
      <c r="Q6" s="156"/>
      <c r="R6" s="15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21"/>
      <c r="B7" s="49"/>
      <c r="C7" s="121"/>
      <c r="D7" s="38"/>
      <c r="E7" s="154"/>
      <c r="F7" s="155"/>
      <c r="G7" s="154"/>
      <c r="H7" s="155"/>
      <c r="I7" s="154"/>
      <c r="J7" s="155"/>
      <c r="K7" s="154"/>
      <c r="L7" s="155"/>
      <c r="M7" s="154"/>
      <c r="N7" s="155"/>
      <c r="O7" s="154"/>
      <c r="P7" s="155"/>
      <c r="Q7" s="156"/>
      <c r="R7" s="15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21"/>
      <c r="B8" s="49"/>
      <c r="C8" s="121"/>
      <c r="D8" s="38"/>
      <c r="E8" s="154"/>
      <c r="F8" s="155"/>
      <c r="G8" s="154"/>
      <c r="H8" s="155"/>
      <c r="I8" s="154"/>
      <c r="J8" s="155"/>
      <c r="K8" s="154"/>
      <c r="L8" s="155"/>
      <c r="M8" s="154"/>
      <c r="N8" s="155"/>
      <c r="O8" s="154"/>
      <c r="P8" s="155"/>
      <c r="Q8" s="156"/>
      <c r="R8" s="15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21"/>
      <c r="B9" s="49"/>
      <c r="C9" s="121"/>
      <c r="D9" s="38"/>
      <c r="E9" s="154"/>
      <c r="F9" s="155"/>
      <c r="G9" s="154"/>
      <c r="H9" s="155"/>
      <c r="I9" s="154"/>
      <c r="J9" s="155"/>
      <c r="K9" s="154"/>
      <c r="L9" s="155"/>
      <c r="M9" s="154"/>
      <c r="N9" s="155"/>
      <c r="O9" s="154"/>
      <c r="P9" s="155"/>
      <c r="Q9" s="156"/>
      <c r="R9" s="157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ht="15.75" customHeight="1" x14ac:dyDescent="0.25">
      <c r="A10" s="105"/>
      <c r="B10" s="49"/>
      <c r="C10" s="105"/>
      <c r="D10" s="38"/>
      <c r="E10" s="154"/>
      <c r="F10" s="155"/>
      <c r="G10" s="154"/>
      <c r="H10" s="155"/>
      <c r="I10" s="154"/>
      <c r="J10" s="155"/>
      <c r="K10" s="154"/>
      <c r="L10" s="155"/>
      <c r="M10" s="154"/>
      <c r="N10" s="155"/>
      <c r="O10" s="154"/>
      <c r="P10" s="155"/>
      <c r="Q10" s="156"/>
      <c r="R10" s="15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7"/>
      <c r="B11" s="49"/>
      <c r="C11" s="107"/>
      <c r="D11" s="38"/>
      <c r="E11" s="154"/>
      <c r="F11" s="155"/>
      <c r="G11" s="154"/>
      <c r="H11" s="155"/>
      <c r="I11" s="154"/>
      <c r="J11" s="155"/>
      <c r="K11" s="154"/>
      <c r="L11" s="155"/>
      <c r="M11" s="154"/>
      <c r="N11" s="155"/>
      <c r="O11" s="154"/>
      <c r="P11" s="155"/>
      <c r="Q11" s="156"/>
      <c r="R11" s="15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7"/>
      <c r="B12" s="49"/>
      <c r="C12" s="107"/>
      <c r="D12" s="38"/>
      <c r="E12" s="154"/>
      <c r="F12" s="155"/>
      <c r="G12" s="154"/>
      <c r="H12" s="155"/>
      <c r="I12" s="154"/>
      <c r="J12" s="155"/>
      <c r="K12" s="154"/>
      <c r="L12" s="155"/>
      <c r="M12" s="154"/>
      <c r="N12" s="155"/>
      <c r="O12" s="154"/>
      <c r="P12" s="155"/>
      <c r="Q12" s="156"/>
      <c r="R12" s="157"/>
      <c r="S12" s="25">
        <f t="shared" ref="S12" si="4">E12+G12+I12+K12+M12+O12+Q12</f>
        <v>0</v>
      </c>
      <c r="T12" s="25">
        <f t="shared" ref="T12" si="5">SUM(S12-U12-V12)</f>
        <v>0</v>
      </c>
      <c r="U12" s="28"/>
      <c r="V12" s="28"/>
    </row>
    <row r="13" spans="1:22" x14ac:dyDescent="0.25">
      <c r="A13" s="109"/>
      <c r="B13" s="109"/>
      <c r="C13" s="48"/>
      <c r="D13" s="38"/>
      <c r="E13" s="154"/>
      <c r="F13" s="155"/>
      <c r="G13" s="154"/>
      <c r="H13" s="155"/>
      <c r="I13" s="154"/>
      <c r="J13" s="155"/>
      <c r="K13" s="154"/>
      <c r="L13" s="155"/>
      <c r="M13" s="154"/>
      <c r="N13" s="155"/>
      <c r="O13" s="154"/>
      <c r="P13" s="155"/>
      <c r="Q13" s="156"/>
      <c r="R13" s="157"/>
      <c r="S13" s="25">
        <f t="shared" ref="S13" si="6">E13+G13+I13+K13+M13+O13+Q13</f>
        <v>0</v>
      </c>
      <c r="T13" s="25">
        <f t="shared" ref="T13" si="7">SUM(S13-U13-V13)</f>
        <v>0</v>
      </c>
      <c r="U13" s="28"/>
      <c r="V13" s="28"/>
    </row>
    <row r="14" spans="1:22" x14ac:dyDescent="0.25">
      <c r="A14" s="109"/>
      <c r="B14" s="109"/>
      <c r="C14" s="48"/>
      <c r="D14" s="38"/>
      <c r="E14" s="154"/>
      <c r="F14" s="155"/>
      <c r="G14" s="154"/>
      <c r="H14" s="155"/>
      <c r="I14" s="154"/>
      <c r="J14" s="155"/>
      <c r="K14" s="154"/>
      <c r="L14" s="155"/>
      <c r="M14" s="154"/>
      <c r="N14" s="155"/>
      <c r="O14" s="154"/>
      <c r="P14" s="155"/>
      <c r="Q14" s="156"/>
      <c r="R14" s="157"/>
      <c r="S14" s="25">
        <f t="shared" ref="S14:S19" si="8">E14+G14+I14+K14+M14+O14+Q14</f>
        <v>0</v>
      </c>
      <c r="T14" s="25">
        <f t="shared" ref="T14:T19" si="9">SUM(S14-U14-V14)</f>
        <v>0</v>
      </c>
      <c r="U14" s="28"/>
      <c r="V14" s="28"/>
    </row>
    <row r="15" spans="1:22" x14ac:dyDescent="0.25">
      <c r="A15" s="111"/>
      <c r="B15" s="111"/>
      <c r="C15" s="48"/>
      <c r="D15" s="38"/>
      <c r="E15" s="154"/>
      <c r="F15" s="155"/>
      <c r="G15" s="154"/>
      <c r="H15" s="155"/>
      <c r="I15" s="154"/>
      <c r="J15" s="155"/>
      <c r="K15" s="154"/>
      <c r="L15" s="155"/>
      <c r="M15" s="154"/>
      <c r="N15" s="155"/>
      <c r="O15" s="154"/>
      <c r="P15" s="155"/>
      <c r="Q15" s="156"/>
      <c r="R15" s="157"/>
      <c r="S15" s="25">
        <f t="shared" ref="S15:S18" si="10">E15+G15+I15+K15+M15+O15+Q15</f>
        <v>0</v>
      </c>
      <c r="T15" s="25">
        <f t="shared" ref="T15:T18" si="11">SUM(S15-U15-V15)</f>
        <v>0</v>
      </c>
      <c r="U15" s="28"/>
      <c r="V15" s="28"/>
    </row>
    <row r="16" spans="1:22" x14ac:dyDescent="0.25">
      <c r="A16" s="113"/>
      <c r="B16" s="113"/>
      <c r="C16" s="48"/>
      <c r="D16" s="38"/>
      <c r="E16" s="154"/>
      <c r="F16" s="155"/>
      <c r="G16" s="154"/>
      <c r="H16" s="155"/>
      <c r="I16" s="154"/>
      <c r="J16" s="155"/>
      <c r="K16" s="154"/>
      <c r="L16" s="155"/>
      <c r="M16" s="154"/>
      <c r="N16" s="155"/>
      <c r="O16" s="154"/>
      <c r="P16" s="155"/>
      <c r="Q16" s="156"/>
      <c r="R16" s="157"/>
      <c r="S16" s="25">
        <f t="shared" si="10"/>
        <v>0</v>
      </c>
      <c r="T16" s="25">
        <f t="shared" si="11"/>
        <v>0</v>
      </c>
      <c r="U16" s="28"/>
      <c r="V16" s="28"/>
    </row>
    <row r="17" spans="1:22" x14ac:dyDescent="0.25">
      <c r="A17" s="113"/>
      <c r="B17" s="113" t="s">
        <v>97</v>
      </c>
      <c r="C17" s="48"/>
      <c r="D17" s="38" t="s">
        <v>69</v>
      </c>
      <c r="E17" s="154"/>
      <c r="F17" s="155"/>
      <c r="G17" s="154"/>
      <c r="H17" s="155"/>
      <c r="I17" s="154">
        <v>8</v>
      </c>
      <c r="J17" s="155"/>
      <c r="K17" s="154"/>
      <c r="L17" s="155"/>
      <c r="M17" s="154"/>
      <c r="N17" s="155"/>
      <c r="O17" s="154"/>
      <c r="P17" s="155"/>
      <c r="Q17" s="156"/>
      <c r="R17" s="157"/>
      <c r="S17" s="25">
        <f t="shared" ref="S17" si="12">E17+G17+I17+K17+M17+O17+Q17</f>
        <v>8</v>
      </c>
      <c r="T17" s="25">
        <f t="shared" ref="T17" si="13">SUM(S17-U17-V17)</f>
        <v>8</v>
      </c>
      <c r="U17" s="28"/>
      <c r="V17" s="28"/>
    </row>
    <row r="18" spans="1:22" x14ac:dyDescent="0.25">
      <c r="A18" s="113"/>
      <c r="B18" s="113"/>
      <c r="C18" s="48"/>
      <c r="D18" s="38"/>
      <c r="E18" s="154"/>
      <c r="F18" s="155"/>
      <c r="G18" s="154"/>
      <c r="H18" s="155"/>
      <c r="I18" s="154"/>
      <c r="J18" s="155"/>
      <c r="K18" s="154"/>
      <c r="L18" s="155"/>
      <c r="M18" s="154"/>
      <c r="N18" s="155"/>
      <c r="O18" s="154"/>
      <c r="P18" s="155"/>
      <c r="Q18" s="156"/>
      <c r="R18" s="157"/>
      <c r="S18" s="25">
        <f t="shared" si="10"/>
        <v>0</v>
      </c>
      <c r="T18" s="25">
        <f t="shared" si="11"/>
        <v>0</v>
      </c>
      <c r="U18" s="28"/>
      <c r="V18" s="28"/>
    </row>
    <row r="19" spans="1:22" x14ac:dyDescent="0.25">
      <c r="A19" s="109"/>
      <c r="B19" s="109"/>
      <c r="C19" s="48"/>
      <c r="D19" s="38"/>
      <c r="E19" s="154"/>
      <c r="F19" s="155"/>
      <c r="G19" s="154"/>
      <c r="H19" s="155"/>
      <c r="I19" s="154"/>
      <c r="J19" s="155"/>
      <c r="K19" s="154"/>
      <c r="L19" s="155"/>
      <c r="M19" s="154"/>
      <c r="N19" s="155"/>
      <c r="O19" s="154"/>
      <c r="P19" s="155"/>
      <c r="Q19" s="156"/>
      <c r="R19" s="157"/>
      <c r="S19" s="25">
        <f t="shared" si="8"/>
        <v>0</v>
      </c>
      <c r="T19" s="25">
        <f t="shared" si="9"/>
        <v>0</v>
      </c>
      <c r="U19" s="28"/>
      <c r="V19" s="28"/>
    </row>
    <row r="20" spans="1:22" x14ac:dyDescent="0.25">
      <c r="A20" s="89"/>
      <c r="B20" s="89"/>
      <c r="C20" s="89"/>
      <c r="D20" s="27"/>
      <c r="E20" s="154"/>
      <c r="F20" s="155"/>
      <c r="G20" s="154"/>
      <c r="H20" s="155"/>
      <c r="I20" s="154"/>
      <c r="J20" s="155"/>
      <c r="K20" s="154"/>
      <c r="L20" s="155"/>
      <c r="M20" s="154"/>
      <c r="N20" s="155"/>
      <c r="O20" s="154"/>
      <c r="P20" s="155"/>
      <c r="Q20" s="156"/>
      <c r="R20" s="157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88">
        <v>3600</v>
      </c>
      <c r="B21" s="88" t="s">
        <v>97</v>
      </c>
      <c r="C21" s="88"/>
      <c r="D21" s="27" t="s">
        <v>70</v>
      </c>
      <c r="E21" s="154">
        <v>0.5</v>
      </c>
      <c r="F21" s="155"/>
      <c r="G21" s="154"/>
      <c r="H21" s="155"/>
      <c r="I21" s="154"/>
      <c r="J21" s="155"/>
      <c r="K21" s="154"/>
      <c r="L21" s="155"/>
      <c r="M21" s="154"/>
      <c r="N21" s="155"/>
      <c r="O21" s="154"/>
      <c r="P21" s="155"/>
      <c r="Q21" s="156"/>
      <c r="R21" s="157"/>
      <c r="S21" s="25">
        <f t="shared" si="1"/>
        <v>0.5</v>
      </c>
      <c r="T21" s="25">
        <f t="shared" si="0"/>
        <v>0.5</v>
      </c>
      <c r="U21" s="28"/>
      <c r="V21" s="28"/>
    </row>
    <row r="22" spans="1:22" s="17" customFormat="1" x14ac:dyDescent="0.25">
      <c r="A22" s="51" t="s">
        <v>37</v>
      </c>
      <c r="B22" s="51"/>
      <c r="C22" s="61"/>
      <c r="D22" s="51"/>
      <c r="E22" s="154"/>
      <c r="F22" s="155"/>
      <c r="G22" s="154"/>
      <c r="H22" s="155"/>
      <c r="I22" s="154"/>
      <c r="J22" s="155"/>
      <c r="K22" s="154"/>
      <c r="L22" s="155"/>
      <c r="M22" s="154"/>
      <c r="N22" s="155"/>
      <c r="O22" s="156"/>
      <c r="P22" s="157"/>
      <c r="Q22" s="156"/>
      <c r="R22" s="157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61"/>
      <c r="D23" s="61"/>
      <c r="E23" s="154"/>
      <c r="F23" s="155"/>
      <c r="G23" s="154"/>
      <c r="H23" s="155"/>
      <c r="I23" s="154"/>
      <c r="J23" s="155"/>
      <c r="K23" s="154">
        <f>SUM(K6:K22)</f>
        <v>0</v>
      </c>
      <c r="L23" s="155"/>
      <c r="M23" s="154"/>
      <c r="N23" s="155"/>
      <c r="O23" s="156"/>
      <c r="P23" s="157"/>
      <c r="Q23" s="156"/>
      <c r="R23" s="157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58">
        <f>SUM(E4:E23)</f>
        <v>8</v>
      </c>
      <c r="F24" s="159"/>
      <c r="G24" s="158">
        <f>SUM(G4:G23)</f>
        <v>8</v>
      </c>
      <c r="H24" s="159"/>
      <c r="I24" s="158">
        <f>SUM(I4:I23)</f>
        <v>8</v>
      </c>
      <c r="J24" s="159"/>
      <c r="K24" s="158">
        <f>SUM(K4:K23)</f>
        <v>8</v>
      </c>
      <c r="L24" s="159"/>
      <c r="M24" s="158">
        <f>SUM(M4:M23)</f>
        <v>7.75</v>
      </c>
      <c r="N24" s="159"/>
      <c r="O24" s="158">
        <f>SUM(O4:O23)</f>
        <v>0</v>
      </c>
      <c r="P24" s="159"/>
      <c r="Q24" s="158">
        <f>SUM(Q4:Q23)</f>
        <v>0</v>
      </c>
      <c r="R24" s="159"/>
      <c r="S24" s="25">
        <f t="shared" si="1"/>
        <v>39.75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2"/>
      <c r="F25" s="63">
        <v>8</v>
      </c>
      <c r="G25" s="62"/>
      <c r="H25" s="63">
        <v>8</v>
      </c>
      <c r="I25" s="62"/>
      <c r="J25" s="63">
        <v>8</v>
      </c>
      <c r="K25" s="62"/>
      <c r="L25" s="63">
        <v>8</v>
      </c>
      <c r="M25" s="62"/>
      <c r="N25" s="63">
        <v>8</v>
      </c>
      <c r="O25" s="62"/>
      <c r="P25" s="63"/>
      <c r="Q25" s="62"/>
      <c r="R25" s="63"/>
      <c r="S25" s="25">
        <f>SUM(E25:R25)</f>
        <v>40</v>
      </c>
      <c r="T25" s="25">
        <f>SUM(T4:T24)</f>
        <v>39.75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-0.25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-0.25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39.75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0.5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39.75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K24" sqref="K2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22.05.2016</v>
      </c>
      <c r="B2" s="19"/>
      <c r="C2" s="19"/>
      <c r="D2" s="19"/>
      <c r="E2" s="161" t="s">
        <v>15</v>
      </c>
      <c r="F2" s="161"/>
      <c r="G2" s="152" t="s">
        <v>16</v>
      </c>
      <c r="H2" s="152"/>
      <c r="I2" s="152" t="s">
        <v>17</v>
      </c>
      <c r="J2" s="152"/>
      <c r="K2" s="152" t="s">
        <v>18</v>
      </c>
      <c r="L2" s="152"/>
      <c r="M2" s="152" t="s">
        <v>19</v>
      </c>
      <c r="N2" s="152"/>
      <c r="O2" s="152" t="s">
        <v>20</v>
      </c>
      <c r="P2" s="152"/>
      <c r="Q2" s="152" t="s">
        <v>21</v>
      </c>
      <c r="R2" s="15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3"/>
      <c r="P3" s="53"/>
      <c r="Q3" s="66"/>
      <c r="R3" s="66"/>
      <c r="S3" s="25"/>
      <c r="T3" s="25"/>
      <c r="U3" s="26"/>
      <c r="V3" s="26"/>
    </row>
    <row r="4" spans="1:22" x14ac:dyDescent="0.25">
      <c r="A4" s="142">
        <v>6607</v>
      </c>
      <c r="B4" s="151" t="s">
        <v>98</v>
      </c>
      <c r="C4" s="142" t="s">
        <v>85</v>
      </c>
      <c r="D4" s="38" t="s">
        <v>80</v>
      </c>
      <c r="E4" s="153">
        <v>1.5</v>
      </c>
      <c r="F4" s="153"/>
      <c r="G4" s="153"/>
      <c r="H4" s="153"/>
      <c r="I4" s="153"/>
      <c r="J4" s="153"/>
      <c r="K4" s="153"/>
      <c r="L4" s="153"/>
      <c r="M4" s="153"/>
      <c r="N4" s="153"/>
      <c r="O4" s="154"/>
      <c r="P4" s="155"/>
      <c r="Q4" s="156"/>
      <c r="R4" s="157"/>
      <c r="S4" s="25">
        <f>E4+G4+I4+K4+M4+O4+Q4</f>
        <v>1.5</v>
      </c>
      <c r="T4" s="25">
        <f t="shared" ref="T4:T17" si="0">SUM(S4-U4-V4)</f>
        <v>1.5</v>
      </c>
      <c r="U4" s="28"/>
      <c r="V4" s="28"/>
    </row>
    <row r="5" spans="1:22" x14ac:dyDescent="0.25">
      <c r="A5" s="135">
        <v>6551</v>
      </c>
      <c r="B5" s="151" t="s">
        <v>100</v>
      </c>
      <c r="C5" s="135">
        <v>3</v>
      </c>
      <c r="D5" s="38" t="s">
        <v>74</v>
      </c>
      <c r="E5" s="153">
        <v>2.5</v>
      </c>
      <c r="F5" s="153"/>
      <c r="G5" s="153">
        <v>3.5</v>
      </c>
      <c r="H5" s="153"/>
      <c r="I5" s="153">
        <v>1</v>
      </c>
      <c r="J5" s="153"/>
      <c r="K5" s="153">
        <v>1.25</v>
      </c>
      <c r="L5" s="153"/>
      <c r="M5" s="153"/>
      <c r="N5" s="153"/>
      <c r="O5" s="154"/>
      <c r="P5" s="155"/>
      <c r="Q5" s="156"/>
      <c r="R5" s="157"/>
      <c r="S5" s="25">
        <f t="shared" ref="S5:S20" si="1">E5+G5+I5+K5+M5+O5+Q5</f>
        <v>8.25</v>
      </c>
      <c r="T5" s="25">
        <f t="shared" si="0"/>
        <v>8.25</v>
      </c>
      <c r="U5" s="28"/>
      <c r="V5" s="28"/>
    </row>
    <row r="6" spans="1:22" x14ac:dyDescent="0.25">
      <c r="A6" s="135">
        <v>6551</v>
      </c>
      <c r="B6" s="151" t="s">
        <v>100</v>
      </c>
      <c r="C6" s="135">
        <v>2</v>
      </c>
      <c r="D6" s="38" t="s">
        <v>74</v>
      </c>
      <c r="E6" s="153">
        <v>3</v>
      </c>
      <c r="F6" s="153"/>
      <c r="G6" s="153">
        <v>3.5</v>
      </c>
      <c r="H6" s="153"/>
      <c r="I6" s="153">
        <v>3.5</v>
      </c>
      <c r="J6" s="153"/>
      <c r="K6" s="153">
        <v>1.25</v>
      </c>
      <c r="L6" s="153"/>
      <c r="M6" s="153"/>
      <c r="N6" s="153"/>
      <c r="O6" s="154"/>
      <c r="P6" s="155"/>
      <c r="Q6" s="156"/>
      <c r="R6" s="157"/>
      <c r="S6" s="25">
        <f t="shared" si="1"/>
        <v>11.25</v>
      </c>
      <c r="T6" s="25">
        <f t="shared" si="0"/>
        <v>11.25</v>
      </c>
      <c r="U6" s="28"/>
      <c r="V6" s="28"/>
    </row>
    <row r="7" spans="1:22" x14ac:dyDescent="0.25">
      <c r="A7" s="135">
        <v>6551</v>
      </c>
      <c r="B7" s="151" t="s">
        <v>100</v>
      </c>
      <c r="C7" s="135">
        <v>1</v>
      </c>
      <c r="D7" s="38" t="s">
        <v>67</v>
      </c>
      <c r="E7" s="153">
        <v>1</v>
      </c>
      <c r="F7" s="153"/>
      <c r="G7" s="153">
        <v>1</v>
      </c>
      <c r="H7" s="153"/>
      <c r="I7" s="160"/>
      <c r="J7" s="155"/>
      <c r="K7" s="160">
        <v>0.5</v>
      </c>
      <c r="L7" s="155"/>
      <c r="M7" s="154"/>
      <c r="N7" s="155"/>
      <c r="O7" s="154"/>
      <c r="P7" s="155"/>
      <c r="Q7" s="156"/>
      <c r="R7" s="157"/>
      <c r="S7" s="25">
        <f t="shared" si="1"/>
        <v>2.5</v>
      </c>
      <c r="T7" s="25">
        <f t="shared" si="0"/>
        <v>2.5</v>
      </c>
      <c r="U7" s="28"/>
      <c r="V7" s="28"/>
    </row>
    <row r="8" spans="1:22" x14ac:dyDescent="0.25">
      <c r="A8" s="135">
        <v>6519</v>
      </c>
      <c r="B8" s="151" t="s">
        <v>101</v>
      </c>
      <c r="C8" s="135">
        <v>51</v>
      </c>
      <c r="D8" s="38" t="s">
        <v>68</v>
      </c>
      <c r="E8" s="153"/>
      <c r="F8" s="153"/>
      <c r="G8" s="153"/>
      <c r="H8" s="153"/>
      <c r="I8" s="160">
        <v>1</v>
      </c>
      <c r="J8" s="155"/>
      <c r="K8" s="154">
        <v>0.5</v>
      </c>
      <c r="L8" s="155"/>
      <c r="M8" s="154"/>
      <c r="N8" s="155"/>
      <c r="O8" s="154"/>
      <c r="P8" s="155"/>
      <c r="Q8" s="156"/>
      <c r="R8" s="157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146">
        <v>6519</v>
      </c>
      <c r="B9" s="151" t="s">
        <v>101</v>
      </c>
      <c r="C9" s="137">
        <v>55</v>
      </c>
      <c r="D9" s="38" t="s">
        <v>68</v>
      </c>
      <c r="E9" s="154"/>
      <c r="F9" s="155"/>
      <c r="G9" s="154"/>
      <c r="H9" s="155"/>
      <c r="I9" s="154">
        <v>1</v>
      </c>
      <c r="J9" s="155"/>
      <c r="K9" s="154">
        <v>0.5</v>
      </c>
      <c r="L9" s="155"/>
      <c r="M9" s="154"/>
      <c r="N9" s="155"/>
      <c r="O9" s="154"/>
      <c r="P9" s="155"/>
      <c r="Q9" s="156"/>
      <c r="R9" s="157"/>
      <c r="S9" s="25">
        <f t="shared" si="1"/>
        <v>1.5</v>
      </c>
      <c r="T9" s="25">
        <f t="shared" si="0"/>
        <v>1.5</v>
      </c>
      <c r="U9" s="28"/>
      <c r="V9" s="28"/>
    </row>
    <row r="10" spans="1:22" x14ac:dyDescent="0.25">
      <c r="A10" s="146">
        <v>6519</v>
      </c>
      <c r="B10" s="151" t="s">
        <v>101</v>
      </c>
      <c r="C10" s="137">
        <v>62</v>
      </c>
      <c r="D10" s="38" t="s">
        <v>68</v>
      </c>
      <c r="E10" s="154"/>
      <c r="F10" s="155"/>
      <c r="G10" s="154"/>
      <c r="H10" s="155"/>
      <c r="I10" s="154">
        <v>1</v>
      </c>
      <c r="J10" s="155"/>
      <c r="K10" s="154">
        <v>0.5</v>
      </c>
      <c r="L10" s="155"/>
      <c r="M10" s="154"/>
      <c r="N10" s="155"/>
      <c r="O10" s="154"/>
      <c r="P10" s="155"/>
      <c r="Q10" s="156"/>
      <c r="R10" s="157"/>
      <c r="S10" s="25">
        <f t="shared" si="1"/>
        <v>1.5</v>
      </c>
      <c r="T10" s="25">
        <f t="shared" si="0"/>
        <v>1.5</v>
      </c>
      <c r="U10" s="28"/>
      <c r="V10" s="28"/>
    </row>
    <row r="11" spans="1:22" x14ac:dyDescent="0.25">
      <c r="A11" s="148">
        <v>6519</v>
      </c>
      <c r="B11" s="151" t="s">
        <v>101</v>
      </c>
      <c r="C11" s="148" t="s">
        <v>90</v>
      </c>
      <c r="D11" s="38" t="s">
        <v>68</v>
      </c>
      <c r="E11" s="154"/>
      <c r="F11" s="155"/>
      <c r="G11" s="154"/>
      <c r="H11" s="155"/>
      <c r="I11" s="154"/>
      <c r="J11" s="155"/>
      <c r="K11" s="154">
        <v>3</v>
      </c>
      <c r="L11" s="155"/>
      <c r="M11" s="154">
        <v>5</v>
      </c>
      <c r="N11" s="155"/>
      <c r="O11" s="154"/>
      <c r="P11" s="155"/>
      <c r="Q11" s="156"/>
      <c r="R11" s="157"/>
      <c r="S11" s="25">
        <f t="shared" si="1"/>
        <v>8</v>
      </c>
      <c r="T11" s="25">
        <f t="shared" si="0"/>
        <v>8</v>
      </c>
      <c r="U11" s="28"/>
      <c r="V11" s="28"/>
    </row>
    <row r="12" spans="1:22" x14ac:dyDescent="0.25">
      <c r="A12" s="149">
        <v>6519</v>
      </c>
      <c r="B12" s="151" t="s">
        <v>101</v>
      </c>
      <c r="C12" s="47">
        <v>92</v>
      </c>
      <c r="D12" s="38" t="s">
        <v>68</v>
      </c>
      <c r="E12" s="154"/>
      <c r="F12" s="155"/>
      <c r="G12" s="154"/>
      <c r="H12" s="155"/>
      <c r="I12" s="154"/>
      <c r="J12" s="155"/>
      <c r="K12" s="154"/>
      <c r="L12" s="155"/>
      <c r="M12" s="154">
        <v>1.5</v>
      </c>
      <c r="N12" s="155"/>
      <c r="O12" s="154"/>
      <c r="P12" s="155"/>
      <c r="Q12" s="156"/>
      <c r="R12" s="157"/>
      <c r="S12" s="25">
        <f t="shared" si="1"/>
        <v>1.5</v>
      </c>
      <c r="T12" s="25">
        <f t="shared" si="0"/>
        <v>1.5</v>
      </c>
      <c r="U12" s="28"/>
      <c r="V12" s="28"/>
    </row>
    <row r="13" spans="1:22" x14ac:dyDescent="0.25">
      <c r="A13" s="149">
        <v>6519</v>
      </c>
      <c r="B13" s="151" t="s">
        <v>101</v>
      </c>
      <c r="C13" s="47">
        <v>90</v>
      </c>
      <c r="D13" s="38" t="s">
        <v>68</v>
      </c>
      <c r="E13" s="154"/>
      <c r="F13" s="155"/>
      <c r="G13" s="154"/>
      <c r="H13" s="155"/>
      <c r="I13" s="154"/>
      <c r="J13" s="155"/>
      <c r="K13" s="154"/>
      <c r="L13" s="155"/>
      <c r="M13" s="154">
        <v>1.5</v>
      </c>
      <c r="N13" s="155"/>
      <c r="O13" s="154"/>
      <c r="P13" s="155"/>
      <c r="Q13" s="156"/>
      <c r="R13" s="157"/>
      <c r="S13" s="25">
        <f>E13+G13+I13+K13+M13+O13+Q13</f>
        <v>1.5</v>
      </c>
      <c r="T13" s="25">
        <f>SUM(S13-U13-V13)</f>
        <v>1.5</v>
      </c>
      <c r="U13" s="28"/>
      <c r="V13" s="28"/>
    </row>
    <row r="14" spans="1:22" x14ac:dyDescent="0.25">
      <c r="A14" s="50"/>
      <c r="B14" s="47"/>
      <c r="C14" s="47"/>
      <c r="D14" s="27"/>
      <c r="E14" s="154"/>
      <c r="F14" s="155"/>
      <c r="G14" s="154"/>
      <c r="H14" s="155"/>
      <c r="I14" s="154"/>
      <c r="J14" s="155"/>
      <c r="K14" s="154"/>
      <c r="L14" s="155"/>
      <c r="M14" s="154"/>
      <c r="N14" s="155"/>
      <c r="O14" s="154"/>
      <c r="P14" s="155"/>
      <c r="Q14" s="156"/>
      <c r="R14" s="157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54"/>
      <c r="F15" s="155"/>
      <c r="G15" s="154"/>
      <c r="H15" s="155"/>
      <c r="I15" s="154"/>
      <c r="J15" s="155"/>
      <c r="K15" s="154"/>
      <c r="L15" s="155"/>
      <c r="M15" s="154"/>
      <c r="N15" s="155"/>
      <c r="O15" s="154"/>
      <c r="P15" s="155"/>
      <c r="Q15" s="156"/>
      <c r="R15" s="157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6">
        <v>3600</v>
      </c>
      <c r="B16" s="47" t="s">
        <v>97</v>
      </c>
      <c r="C16" s="47"/>
      <c r="D16" s="27" t="s">
        <v>91</v>
      </c>
      <c r="E16" s="154"/>
      <c r="F16" s="155"/>
      <c r="G16" s="154"/>
      <c r="H16" s="155"/>
      <c r="I16" s="154"/>
      <c r="J16" s="155"/>
      <c r="K16" s="154">
        <v>0.5</v>
      </c>
      <c r="L16" s="155"/>
      <c r="M16" s="154"/>
      <c r="N16" s="155"/>
      <c r="O16" s="154"/>
      <c r="P16" s="155"/>
      <c r="Q16" s="156"/>
      <c r="R16" s="157"/>
      <c r="S16" s="25">
        <f t="shared" si="1"/>
        <v>0.5</v>
      </c>
      <c r="T16" s="25">
        <f t="shared" si="0"/>
        <v>0.5</v>
      </c>
      <c r="U16" s="28"/>
      <c r="V16" s="28"/>
    </row>
    <row r="17" spans="1:22" s="17" customFormat="1" x14ac:dyDescent="0.25">
      <c r="A17" s="111">
        <v>3600</v>
      </c>
      <c r="B17" s="27" t="s">
        <v>97</v>
      </c>
      <c r="C17" s="27"/>
      <c r="D17" s="27" t="s">
        <v>72</v>
      </c>
      <c r="E17" s="154"/>
      <c r="F17" s="155"/>
      <c r="G17" s="154"/>
      <c r="H17" s="155"/>
      <c r="I17" s="154">
        <v>0.5</v>
      </c>
      <c r="J17" s="155"/>
      <c r="K17" s="154"/>
      <c r="L17" s="155"/>
      <c r="M17" s="154"/>
      <c r="N17" s="155"/>
      <c r="O17" s="154"/>
      <c r="P17" s="155"/>
      <c r="Q17" s="156"/>
      <c r="R17" s="157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54"/>
      <c r="F18" s="155"/>
      <c r="G18" s="154"/>
      <c r="H18" s="155"/>
      <c r="I18" s="154"/>
      <c r="J18" s="155"/>
      <c r="K18" s="154"/>
      <c r="L18" s="155"/>
      <c r="M18" s="154"/>
      <c r="N18" s="155"/>
      <c r="O18" s="156"/>
      <c r="P18" s="157"/>
      <c r="Q18" s="156"/>
      <c r="R18" s="15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54"/>
      <c r="F19" s="155"/>
      <c r="G19" s="154"/>
      <c r="H19" s="155"/>
      <c r="I19" s="154"/>
      <c r="J19" s="155"/>
      <c r="K19" s="154"/>
      <c r="L19" s="155"/>
      <c r="M19" s="154"/>
      <c r="N19" s="155"/>
      <c r="O19" s="156"/>
      <c r="P19" s="157"/>
      <c r="Q19" s="156"/>
      <c r="R19" s="15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58">
        <f>SUM(E4:E19)</f>
        <v>8</v>
      </c>
      <c r="F20" s="159"/>
      <c r="G20" s="158">
        <f>SUM(G4:G19)</f>
        <v>8</v>
      </c>
      <c r="H20" s="159"/>
      <c r="I20" s="158">
        <f>SUM(I4:I19)</f>
        <v>8</v>
      </c>
      <c r="J20" s="159"/>
      <c r="K20" s="158">
        <f>SUM(K4:K19)</f>
        <v>8</v>
      </c>
      <c r="L20" s="159"/>
      <c r="M20" s="158">
        <f>SUM(M4:M19)</f>
        <v>8</v>
      </c>
      <c r="N20" s="159"/>
      <c r="O20" s="158">
        <f>SUM(O4:O19)</f>
        <v>0</v>
      </c>
      <c r="P20" s="159"/>
      <c r="Q20" s="158">
        <f>SUM(Q4:Q19)</f>
        <v>0</v>
      </c>
      <c r="R20" s="159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14.75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1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22.05.2016</v>
      </c>
      <c r="B2" s="19"/>
      <c r="C2" s="19"/>
      <c r="D2" s="19"/>
      <c r="E2" s="152" t="s">
        <v>15</v>
      </c>
      <c r="F2" s="152"/>
      <c r="G2" s="152" t="s">
        <v>16</v>
      </c>
      <c r="H2" s="152"/>
      <c r="I2" s="152" t="s">
        <v>17</v>
      </c>
      <c r="J2" s="152"/>
      <c r="K2" s="152" t="s">
        <v>18</v>
      </c>
      <c r="L2" s="152"/>
      <c r="M2" s="152" t="s">
        <v>19</v>
      </c>
      <c r="N2" s="152"/>
      <c r="O2" s="152" t="s">
        <v>20</v>
      </c>
      <c r="P2" s="152"/>
      <c r="Q2" s="152" t="s">
        <v>21</v>
      </c>
      <c r="R2" s="15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42">
        <v>6607</v>
      </c>
      <c r="B4" s="151" t="s">
        <v>98</v>
      </c>
      <c r="C4" s="142">
        <v>2</v>
      </c>
      <c r="D4" s="38" t="s">
        <v>80</v>
      </c>
      <c r="E4" s="153">
        <v>1.5</v>
      </c>
      <c r="F4" s="153"/>
      <c r="G4" s="153"/>
      <c r="H4" s="153"/>
      <c r="I4" s="153"/>
      <c r="J4" s="153"/>
      <c r="K4" s="153"/>
      <c r="L4" s="153"/>
      <c r="M4" s="153"/>
      <c r="N4" s="153"/>
      <c r="O4" s="154"/>
      <c r="P4" s="155"/>
      <c r="Q4" s="156"/>
      <c r="R4" s="157"/>
      <c r="S4" s="25">
        <f>E4+G4+I4+K4+M4+O4+Q4</f>
        <v>1.5</v>
      </c>
      <c r="T4" s="25">
        <f t="shared" ref="T4:T23" si="0">SUM(S4-U4-V4)</f>
        <v>1.5</v>
      </c>
      <c r="U4" s="28"/>
      <c r="V4" s="28"/>
    </row>
    <row r="5" spans="1:22" x14ac:dyDescent="0.25">
      <c r="A5" s="142">
        <v>6607</v>
      </c>
      <c r="B5" s="151" t="s">
        <v>98</v>
      </c>
      <c r="C5" s="142">
        <v>3</v>
      </c>
      <c r="D5" s="38" t="s">
        <v>80</v>
      </c>
      <c r="E5" s="153">
        <v>1.5</v>
      </c>
      <c r="F5" s="153"/>
      <c r="G5" s="153"/>
      <c r="H5" s="153"/>
      <c r="I5" s="153"/>
      <c r="J5" s="153"/>
      <c r="K5" s="153"/>
      <c r="L5" s="153"/>
      <c r="M5" s="153"/>
      <c r="N5" s="153"/>
      <c r="O5" s="154"/>
      <c r="P5" s="155"/>
      <c r="Q5" s="156"/>
      <c r="R5" s="157"/>
      <c r="S5" s="25">
        <f t="shared" ref="S5:S26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142">
        <v>6607</v>
      </c>
      <c r="B6" s="151" t="s">
        <v>98</v>
      </c>
      <c r="C6" s="142">
        <v>4</v>
      </c>
      <c r="D6" s="38" t="s">
        <v>80</v>
      </c>
      <c r="E6" s="154">
        <v>1.5</v>
      </c>
      <c r="F6" s="155"/>
      <c r="G6" s="154"/>
      <c r="H6" s="155"/>
      <c r="I6" s="154"/>
      <c r="J6" s="155"/>
      <c r="K6" s="154"/>
      <c r="L6" s="155"/>
      <c r="M6" s="154"/>
      <c r="N6" s="155"/>
      <c r="O6" s="154"/>
      <c r="P6" s="155"/>
      <c r="Q6" s="156"/>
      <c r="R6" s="157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135">
        <v>6405</v>
      </c>
      <c r="B7" s="151" t="s">
        <v>102</v>
      </c>
      <c r="C7" s="135">
        <v>19</v>
      </c>
      <c r="D7" s="38" t="s">
        <v>81</v>
      </c>
      <c r="E7" s="153">
        <v>3.5</v>
      </c>
      <c r="F7" s="153"/>
      <c r="G7" s="154">
        <v>6.25</v>
      </c>
      <c r="H7" s="155"/>
      <c r="I7" s="154">
        <v>2.75</v>
      </c>
      <c r="J7" s="155"/>
      <c r="K7" s="154"/>
      <c r="L7" s="155"/>
      <c r="M7" s="154"/>
      <c r="N7" s="155"/>
      <c r="O7" s="154"/>
      <c r="P7" s="155"/>
      <c r="Q7" s="156"/>
      <c r="R7" s="157"/>
      <c r="S7" s="25">
        <f t="shared" si="1"/>
        <v>12.5</v>
      </c>
      <c r="T7" s="25">
        <f t="shared" si="0"/>
        <v>12.5</v>
      </c>
      <c r="U7" s="28"/>
      <c r="V7" s="28"/>
    </row>
    <row r="8" spans="1:22" x14ac:dyDescent="0.25">
      <c r="A8" s="146">
        <v>6519</v>
      </c>
      <c r="B8" s="151" t="s">
        <v>101</v>
      </c>
      <c r="C8" s="146" t="s">
        <v>89</v>
      </c>
      <c r="D8" s="38" t="s">
        <v>87</v>
      </c>
      <c r="E8" s="154"/>
      <c r="F8" s="155"/>
      <c r="G8" s="154"/>
      <c r="H8" s="155"/>
      <c r="I8" s="154">
        <v>5.25</v>
      </c>
      <c r="J8" s="155"/>
      <c r="K8" s="154">
        <v>8</v>
      </c>
      <c r="L8" s="155"/>
      <c r="M8" s="154">
        <v>1.25</v>
      </c>
      <c r="N8" s="155"/>
      <c r="O8" s="154"/>
      <c r="P8" s="155"/>
      <c r="Q8" s="156"/>
      <c r="R8" s="157"/>
      <c r="S8" s="25">
        <f t="shared" si="1"/>
        <v>14.5</v>
      </c>
      <c r="T8" s="25">
        <f t="shared" si="0"/>
        <v>14.5</v>
      </c>
      <c r="U8" s="28"/>
      <c r="V8" s="28"/>
    </row>
    <row r="9" spans="1:22" x14ac:dyDescent="0.25">
      <c r="A9" s="149">
        <v>6519</v>
      </c>
      <c r="B9" s="151" t="s">
        <v>101</v>
      </c>
      <c r="C9" s="136">
        <v>98</v>
      </c>
      <c r="D9" s="38" t="s">
        <v>68</v>
      </c>
      <c r="E9" s="154"/>
      <c r="F9" s="155"/>
      <c r="G9" s="154"/>
      <c r="H9" s="155"/>
      <c r="I9" s="154"/>
      <c r="J9" s="155"/>
      <c r="K9" s="154"/>
      <c r="L9" s="155"/>
      <c r="M9" s="154">
        <v>1.25</v>
      </c>
      <c r="N9" s="155"/>
      <c r="O9" s="154"/>
      <c r="P9" s="155"/>
      <c r="Q9" s="156"/>
      <c r="R9" s="157"/>
      <c r="S9" s="25">
        <f t="shared" si="1"/>
        <v>1.25</v>
      </c>
      <c r="T9" s="25">
        <f t="shared" si="0"/>
        <v>1.25</v>
      </c>
      <c r="U9" s="28"/>
      <c r="V9" s="28"/>
    </row>
    <row r="10" spans="1:22" x14ac:dyDescent="0.25">
      <c r="A10" s="149">
        <v>6519</v>
      </c>
      <c r="B10" s="151" t="s">
        <v>101</v>
      </c>
      <c r="C10" s="136">
        <v>96</v>
      </c>
      <c r="D10" s="38" t="s">
        <v>68</v>
      </c>
      <c r="E10" s="154"/>
      <c r="F10" s="155"/>
      <c r="G10" s="154"/>
      <c r="H10" s="155"/>
      <c r="I10" s="154"/>
      <c r="J10" s="155"/>
      <c r="K10" s="154"/>
      <c r="L10" s="155"/>
      <c r="M10" s="154">
        <v>1.5</v>
      </c>
      <c r="N10" s="155"/>
      <c r="O10" s="154"/>
      <c r="P10" s="155"/>
      <c r="Q10" s="156"/>
      <c r="R10" s="157"/>
      <c r="S10" s="25">
        <f t="shared" si="1"/>
        <v>1.5</v>
      </c>
      <c r="T10" s="25">
        <f t="shared" si="0"/>
        <v>1.5</v>
      </c>
      <c r="U10" s="28"/>
      <c r="V10" s="28"/>
    </row>
    <row r="11" spans="1:22" x14ac:dyDescent="0.25">
      <c r="A11" s="149">
        <v>6519</v>
      </c>
      <c r="B11" s="151" t="s">
        <v>101</v>
      </c>
      <c r="C11" s="136">
        <v>92</v>
      </c>
      <c r="D11" s="38" t="s">
        <v>68</v>
      </c>
      <c r="E11" s="154"/>
      <c r="F11" s="155"/>
      <c r="G11" s="153"/>
      <c r="H11" s="153"/>
      <c r="I11" s="154"/>
      <c r="J11" s="155"/>
      <c r="K11" s="154"/>
      <c r="L11" s="155"/>
      <c r="M11" s="154">
        <v>2</v>
      </c>
      <c r="N11" s="155"/>
      <c r="O11" s="154"/>
      <c r="P11" s="155"/>
      <c r="Q11" s="156"/>
      <c r="R11" s="157"/>
      <c r="S11" s="25">
        <f t="shared" si="1"/>
        <v>2</v>
      </c>
      <c r="T11" s="25">
        <f t="shared" si="0"/>
        <v>2</v>
      </c>
      <c r="U11" s="28"/>
      <c r="V11" s="28"/>
    </row>
    <row r="12" spans="1:22" x14ac:dyDescent="0.25">
      <c r="A12" s="149">
        <v>6519</v>
      </c>
      <c r="B12" s="151" t="s">
        <v>101</v>
      </c>
      <c r="C12" s="115">
        <v>90</v>
      </c>
      <c r="D12" s="38" t="s">
        <v>68</v>
      </c>
      <c r="E12" s="154"/>
      <c r="F12" s="155"/>
      <c r="G12" s="153"/>
      <c r="H12" s="153"/>
      <c r="I12" s="154"/>
      <c r="J12" s="155"/>
      <c r="K12" s="154"/>
      <c r="L12" s="155"/>
      <c r="M12" s="154">
        <v>2</v>
      </c>
      <c r="N12" s="155"/>
      <c r="O12" s="154"/>
      <c r="P12" s="155"/>
      <c r="Q12" s="156"/>
      <c r="R12" s="157"/>
      <c r="S12" s="25">
        <f t="shared" si="1"/>
        <v>2</v>
      </c>
      <c r="T12" s="25">
        <f t="shared" si="0"/>
        <v>2</v>
      </c>
      <c r="U12" s="28"/>
      <c r="V12" s="28"/>
    </row>
    <row r="13" spans="1:22" x14ac:dyDescent="0.25">
      <c r="A13" s="115"/>
      <c r="B13" s="49"/>
      <c r="C13" s="115"/>
      <c r="D13" s="38"/>
      <c r="E13" s="154"/>
      <c r="F13" s="155"/>
      <c r="G13" s="153"/>
      <c r="H13" s="153"/>
      <c r="I13" s="154"/>
      <c r="J13" s="155"/>
      <c r="K13" s="154"/>
      <c r="L13" s="155"/>
      <c r="M13" s="154"/>
      <c r="N13" s="155"/>
      <c r="O13" s="154"/>
      <c r="P13" s="155"/>
      <c r="Q13" s="156"/>
      <c r="R13" s="15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5"/>
      <c r="B14" s="49"/>
      <c r="C14" s="115"/>
      <c r="D14" s="38"/>
      <c r="E14" s="154"/>
      <c r="F14" s="155"/>
      <c r="G14" s="154"/>
      <c r="H14" s="155"/>
      <c r="I14" s="154"/>
      <c r="J14" s="155"/>
      <c r="K14" s="154"/>
      <c r="L14" s="155"/>
      <c r="M14" s="154"/>
      <c r="N14" s="155"/>
      <c r="O14" s="154"/>
      <c r="P14" s="155"/>
      <c r="Q14" s="156"/>
      <c r="R14" s="15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16"/>
      <c r="B15" s="49"/>
      <c r="C15" s="116"/>
      <c r="D15" s="38"/>
      <c r="E15" s="154"/>
      <c r="F15" s="155"/>
      <c r="G15" s="154"/>
      <c r="H15" s="155"/>
      <c r="I15" s="154"/>
      <c r="J15" s="155"/>
      <c r="K15" s="154"/>
      <c r="L15" s="155"/>
      <c r="M15" s="154"/>
      <c r="N15" s="155"/>
      <c r="O15" s="154"/>
      <c r="P15" s="155"/>
      <c r="Q15" s="156"/>
      <c r="R15" s="15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16"/>
      <c r="B16" s="49"/>
      <c r="C16" s="116"/>
      <c r="D16" s="38"/>
      <c r="E16" s="154"/>
      <c r="F16" s="155"/>
      <c r="G16" s="153"/>
      <c r="H16" s="153"/>
      <c r="I16" s="154"/>
      <c r="J16" s="155"/>
      <c r="K16" s="154"/>
      <c r="L16" s="155"/>
      <c r="M16" s="154"/>
      <c r="N16" s="155"/>
      <c r="O16" s="154"/>
      <c r="P16" s="155"/>
      <c r="Q16" s="156"/>
      <c r="R16" s="157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7"/>
      <c r="B17" s="47"/>
      <c r="C17" s="47"/>
      <c r="D17" s="27"/>
      <c r="E17" s="154"/>
      <c r="F17" s="155"/>
      <c r="G17" s="153"/>
      <c r="H17" s="153"/>
      <c r="I17" s="154"/>
      <c r="J17" s="155"/>
      <c r="K17" s="154"/>
      <c r="L17" s="155"/>
      <c r="M17" s="154"/>
      <c r="N17" s="155"/>
      <c r="O17" s="154"/>
      <c r="P17" s="155"/>
      <c r="Q17" s="156"/>
      <c r="R17" s="157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90"/>
      <c r="B18" s="47"/>
      <c r="C18" s="47"/>
      <c r="D18" s="27"/>
      <c r="E18" s="154"/>
      <c r="F18" s="155"/>
      <c r="G18" s="153"/>
      <c r="H18" s="153"/>
      <c r="I18" s="154"/>
      <c r="J18" s="155"/>
      <c r="K18" s="154"/>
      <c r="L18" s="155"/>
      <c r="M18" s="154"/>
      <c r="N18" s="155"/>
      <c r="O18" s="154"/>
      <c r="P18" s="155"/>
      <c r="Q18" s="156"/>
      <c r="R18" s="157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54"/>
      <c r="F19" s="155"/>
      <c r="G19" s="153"/>
      <c r="H19" s="153"/>
      <c r="I19" s="154"/>
      <c r="J19" s="155"/>
      <c r="K19" s="154"/>
      <c r="L19" s="155"/>
      <c r="M19" s="154"/>
      <c r="N19" s="155"/>
      <c r="O19" s="154"/>
      <c r="P19" s="155"/>
      <c r="Q19" s="156"/>
      <c r="R19" s="157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7"/>
      <c r="B20" s="47"/>
      <c r="C20" s="47"/>
      <c r="D20" s="27"/>
      <c r="E20" s="154"/>
      <c r="F20" s="155"/>
      <c r="G20" s="153"/>
      <c r="H20" s="153"/>
      <c r="I20" s="154"/>
      <c r="J20" s="155"/>
      <c r="K20" s="154"/>
      <c r="L20" s="155"/>
      <c r="M20" s="154"/>
      <c r="N20" s="155"/>
      <c r="O20" s="154"/>
      <c r="P20" s="155"/>
      <c r="Q20" s="156"/>
      <c r="R20" s="157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7"/>
      <c r="B21" s="47"/>
      <c r="C21" s="47"/>
      <c r="D21" s="27"/>
      <c r="E21" s="154"/>
      <c r="F21" s="155"/>
      <c r="G21" s="153"/>
      <c r="H21" s="153"/>
      <c r="I21" s="154"/>
      <c r="J21" s="155"/>
      <c r="K21" s="154"/>
      <c r="L21" s="155"/>
      <c r="M21" s="154"/>
      <c r="N21" s="155"/>
      <c r="O21" s="154"/>
      <c r="P21" s="155"/>
      <c r="Q21" s="156"/>
      <c r="R21" s="157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7"/>
      <c r="D22" s="27"/>
      <c r="E22" s="154"/>
      <c r="F22" s="155"/>
      <c r="G22" s="153"/>
      <c r="H22" s="153"/>
      <c r="I22" s="154"/>
      <c r="J22" s="155"/>
      <c r="K22" s="154"/>
      <c r="L22" s="155"/>
      <c r="M22" s="154"/>
      <c r="N22" s="155"/>
      <c r="O22" s="154"/>
      <c r="P22" s="155"/>
      <c r="Q22" s="156"/>
      <c r="R22" s="157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10">
        <v>3600</v>
      </c>
      <c r="B23" s="110" t="s">
        <v>97</v>
      </c>
      <c r="C23" s="110"/>
      <c r="D23" s="27" t="s">
        <v>93</v>
      </c>
      <c r="E23" s="154"/>
      <c r="F23" s="155"/>
      <c r="G23" s="154">
        <v>1.75</v>
      </c>
      <c r="H23" s="155"/>
      <c r="I23" s="154"/>
      <c r="J23" s="155"/>
      <c r="K23" s="154">
        <f>SUM(K6:K22)</f>
        <v>8</v>
      </c>
      <c r="L23" s="155"/>
      <c r="M23" s="154"/>
      <c r="N23" s="155"/>
      <c r="O23" s="154"/>
      <c r="P23" s="155"/>
      <c r="Q23" s="156"/>
      <c r="R23" s="157"/>
      <c r="S23" s="25">
        <f t="shared" si="1"/>
        <v>9.75</v>
      </c>
      <c r="T23" s="25">
        <f t="shared" si="0"/>
        <v>9.75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54"/>
      <c r="F24" s="155"/>
      <c r="G24" s="154"/>
      <c r="H24" s="155"/>
      <c r="I24" s="154"/>
      <c r="J24" s="155"/>
      <c r="K24" s="154"/>
      <c r="L24" s="155"/>
      <c r="M24" s="154"/>
      <c r="N24" s="155"/>
      <c r="O24" s="156"/>
      <c r="P24" s="157"/>
      <c r="Q24" s="156"/>
      <c r="R24" s="157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54"/>
      <c r="F25" s="155"/>
      <c r="G25" s="154"/>
      <c r="H25" s="155"/>
      <c r="I25" s="154"/>
      <c r="J25" s="155"/>
      <c r="K25" s="154"/>
      <c r="L25" s="155"/>
      <c r="M25" s="154"/>
      <c r="N25" s="155"/>
      <c r="O25" s="156"/>
      <c r="P25" s="157"/>
      <c r="Q25" s="156"/>
      <c r="R25" s="157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58">
        <f>SUM(E4:E25)</f>
        <v>8</v>
      </c>
      <c r="F26" s="159"/>
      <c r="G26" s="158">
        <f>SUM(G4:G25)</f>
        <v>8</v>
      </c>
      <c r="H26" s="159"/>
      <c r="I26" s="158">
        <f>SUM(I4:I25)</f>
        <v>8</v>
      </c>
      <c r="J26" s="159"/>
      <c r="K26" s="158">
        <f>SUM(K4:K25)</f>
        <v>16</v>
      </c>
      <c r="L26" s="159"/>
      <c r="M26" s="158">
        <f>SUM(M4:M25)</f>
        <v>8</v>
      </c>
      <c r="N26" s="159"/>
      <c r="O26" s="158">
        <f>SUM(O4:O25)</f>
        <v>0</v>
      </c>
      <c r="P26" s="159"/>
      <c r="Q26" s="158">
        <f>SUM(Q4:Q25)</f>
        <v>0</v>
      </c>
      <c r="R26" s="159"/>
      <c r="S26" s="25">
        <f t="shared" si="1"/>
        <v>48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48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8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8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48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1.75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48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I30" sqref="I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22.05.2016</v>
      </c>
      <c r="B2" s="19"/>
      <c r="C2" s="19"/>
      <c r="D2" s="19"/>
      <c r="E2" s="152" t="s">
        <v>15</v>
      </c>
      <c r="F2" s="152"/>
      <c r="G2" s="152" t="s">
        <v>16</v>
      </c>
      <c r="H2" s="152"/>
      <c r="I2" s="152" t="s">
        <v>17</v>
      </c>
      <c r="J2" s="152"/>
      <c r="K2" s="152" t="s">
        <v>18</v>
      </c>
      <c r="L2" s="152"/>
      <c r="M2" s="152" t="s">
        <v>19</v>
      </c>
      <c r="N2" s="152"/>
      <c r="O2" s="152" t="s">
        <v>20</v>
      </c>
      <c r="P2" s="152"/>
      <c r="Q2" s="152" t="s">
        <v>21</v>
      </c>
      <c r="R2" s="15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14.3</v>
      </c>
      <c r="M3" s="66">
        <v>8</v>
      </c>
      <c r="N3" s="66">
        <v>16.3</v>
      </c>
      <c r="O3" s="66"/>
      <c r="P3" s="52"/>
      <c r="Q3" s="53"/>
      <c r="R3" s="53"/>
      <c r="S3" s="25"/>
      <c r="T3" s="25"/>
      <c r="U3" s="26"/>
      <c r="V3" s="26"/>
    </row>
    <row r="4" spans="1:22" x14ac:dyDescent="0.25">
      <c r="A4" s="105">
        <v>6538</v>
      </c>
      <c r="B4" s="151" t="s">
        <v>99</v>
      </c>
      <c r="C4" s="105">
        <v>8</v>
      </c>
      <c r="D4" s="38" t="s">
        <v>71</v>
      </c>
      <c r="E4" s="154">
        <v>8</v>
      </c>
      <c r="F4" s="155"/>
      <c r="G4" s="154">
        <v>4</v>
      </c>
      <c r="H4" s="155"/>
      <c r="I4" s="154">
        <v>6.5</v>
      </c>
      <c r="J4" s="155"/>
      <c r="K4" s="154">
        <v>5</v>
      </c>
      <c r="L4" s="155"/>
      <c r="M4" s="154"/>
      <c r="N4" s="155"/>
      <c r="O4" s="154"/>
      <c r="P4" s="155"/>
      <c r="Q4" s="156"/>
      <c r="R4" s="157"/>
      <c r="S4" s="25">
        <f t="shared" ref="S4" si="0">E4+G4+I4+K4+M4+O4+Q4</f>
        <v>23.5</v>
      </c>
      <c r="T4" s="25">
        <f t="shared" ref="T4" si="1">SUM(S4-U4-V4)</f>
        <v>23.5</v>
      </c>
      <c r="U4" s="28"/>
      <c r="V4" s="28"/>
    </row>
    <row r="5" spans="1:22" x14ac:dyDescent="0.25">
      <c r="A5" s="108">
        <v>6607</v>
      </c>
      <c r="B5" s="151" t="s">
        <v>98</v>
      </c>
      <c r="C5" s="108" t="s">
        <v>85</v>
      </c>
      <c r="D5" s="38" t="s">
        <v>94</v>
      </c>
      <c r="E5" s="153"/>
      <c r="F5" s="153"/>
      <c r="G5" s="153"/>
      <c r="H5" s="153"/>
      <c r="I5" s="153"/>
      <c r="J5" s="153"/>
      <c r="K5" s="153"/>
      <c r="L5" s="153"/>
      <c r="M5" s="153">
        <v>1</v>
      </c>
      <c r="N5" s="153"/>
      <c r="O5" s="154"/>
      <c r="P5" s="155"/>
      <c r="Q5" s="156"/>
      <c r="R5" s="157"/>
      <c r="S5" s="25">
        <f t="shared" ref="S5:S23" si="2">E5+G5+I5+K5+M5+O5+Q5</f>
        <v>1</v>
      </c>
      <c r="T5" s="25">
        <f t="shared" ref="T5:T20" si="3">SUM(S5-U5-V5)</f>
        <v>1</v>
      </c>
      <c r="U5" s="28"/>
      <c r="V5" s="28"/>
    </row>
    <row r="6" spans="1:22" x14ac:dyDescent="0.25">
      <c r="A6" s="149">
        <v>6519</v>
      </c>
      <c r="B6" s="151" t="s">
        <v>101</v>
      </c>
      <c r="C6" s="149" t="s">
        <v>89</v>
      </c>
      <c r="D6" s="38" t="s">
        <v>87</v>
      </c>
      <c r="E6" s="153"/>
      <c r="F6" s="153"/>
      <c r="G6" s="153"/>
      <c r="H6" s="153"/>
      <c r="I6" s="153"/>
      <c r="J6" s="153"/>
      <c r="K6" s="153"/>
      <c r="L6" s="153"/>
      <c r="M6" s="154">
        <v>7</v>
      </c>
      <c r="N6" s="155"/>
      <c r="O6" s="154"/>
      <c r="P6" s="155"/>
      <c r="Q6" s="156"/>
      <c r="R6" s="157"/>
      <c r="S6" s="25">
        <f t="shared" si="2"/>
        <v>7</v>
      </c>
      <c r="T6" s="25">
        <f t="shared" si="3"/>
        <v>7</v>
      </c>
      <c r="U6" s="28"/>
      <c r="V6" s="28"/>
    </row>
    <row r="7" spans="1:22" x14ac:dyDescent="0.25">
      <c r="A7" s="138"/>
      <c r="B7" s="49"/>
      <c r="C7" s="138"/>
      <c r="D7" s="38"/>
      <c r="E7" s="153"/>
      <c r="F7" s="153"/>
      <c r="G7" s="153"/>
      <c r="H7" s="153"/>
      <c r="I7" s="153"/>
      <c r="J7" s="153"/>
      <c r="K7" s="153"/>
      <c r="L7" s="153"/>
      <c r="M7" s="154"/>
      <c r="N7" s="155"/>
      <c r="O7" s="154"/>
      <c r="P7" s="155"/>
      <c r="Q7" s="156"/>
      <c r="R7" s="157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7"/>
      <c r="B8" s="49"/>
      <c r="C8" s="47"/>
      <c r="D8" s="38"/>
      <c r="E8" s="153"/>
      <c r="F8" s="153"/>
      <c r="G8" s="153"/>
      <c r="H8" s="153"/>
      <c r="I8" s="153"/>
      <c r="J8" s="153"/>
      <c r="K8" s="153"/>
      <c r="L8" s="153"/>
      <c r="M8" s="154"/>
      <c r="N8" s="155"/>
      <c r="O8" s="154"/>
      <c r="P8" s="155"/>
      <c r="Q8" s="156"/>
      <c r="R8" s="157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9"/>
      <c r="C9" s="47"/>
      <c r="D9" s="27"/>
      <c r="E9" s="154"/>
      <c r="F9" s="155"/>
      <c r="G9" s="154"/>
      <c r="H9" s="155"/>
      <c r="I9" s="154"/>
      <c r="J9" s="155"/>
      <c r="K9" s="154"/>
      <c r="L9" s="155"/>
      <c r="M9" s="154"/>
      <c r="N9" s="155"/>
      <c r="O9" s="154"/>
      <c r="P9" s="155"/>
      <c r="Q9" s="156"/>
      <c r="R9" s="157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27"/>
      <c r="E10" s="154"/>
      <c r="F10" s="155"/>
      <c r="G10" s="154"/>
      <c r="H10" s="155"/>
      <c r="I10" s="154"/>
      <c r="J10" s="155"/>
      <c r="K10" s="154"/>
      <c r="L10" s="155"/>
      <c r="M10" s="154"/>
      <c r="N10" s="155"/>
      <c r="O10" s="154"/>
      <c r="P10" s="155"/>
      <c r="Q10" s="156"/>
      <c r="R10" s="157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7"/>
      <c r="D11" s="27"/>
      <c r="E11" s="154"/>
      <c r="F11" s="155"/>
      <c r="G11" s="154"/>
      <c r="H11" s="155"/>
      <c r="I11" s="154"/>
      <c r="J11" s="155"/>
      <c r="K11" s="154"/>
      <c r="L11" s="155"/>
      <c r="M11" s="154"/>
      <c r="N11" s="155"/>
      <c r="O11" s="154"/>
      <c r="P11" s="155"/>
      <c r="Q11" s="156"/>
      <c r="R11" s="157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54"/>
      <c r="F12" s="155"/>
      <c r="G12" s="154"/>
      <c r="H12" s="155"/>
      <c r="I12" s="154"/>
      <c r="J12" s="155"/>
      <c r="K12" s="154"/>
      <c r="L12" s="155"/>
      <c r="M12" s="154"/>
      <c r="N12" s="155"/>
      <c r="O12" s="154"/>
      <c r="P12" s="155"/>
      <c r="Q12" s="156"/>
      <c r="R12" s="157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54"/>
      <c r="F13" s="155"/>
      <c r="G13" s="154"/>
      <c r="H13" s="155"/>
      <c r="I13" s="154"/>
      <c r="J13" s="155"/>
      <c r="K13" s="154"/>
      <c r="L13" s="155"/>
      <c r="M13" s="154"/>
      <c r="N13" s="155"/>
      <c r="O13" s="154"/>
      <c r="P13" s="155"/>
      <c r="Q13" s="156"/>
      <c r="R13" s="157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54"/>
      <c r="F14" s="155"/>
      <c r="G14" s="154"/>
      <c r="H14" s="155"/>
      <c r="I14" s="154"/>
      <c r="J14" s="155"/>
      <c r="K14" s="154"/>
      <c r="L14" s="155"/>
      <c r="M14" s="154"/>
      <c r="N14" s="155"/>
      <c r="O14" s="154"/>
      <c r="P14" s="155"/>
      <c r="Q14" s="156"/>
      <c r="R14" s="15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93"/>
      <c r="B15" s="93"/>
      <c r="C15" s="93"/>
      <c r="D15" s="27"/>
      <c r="E15" s="154"/>
      <c r="F15" s="155"/>
      <c r="G15" s="154"/>
      <c r="H15" s="155"/>
      <c r="I15" s="154"/>
      <c r="J15" s="155"/>
      <c r="K15" s="154"/>
      <c r="L15" s="155"/>
      <c r="M15" s="154"/>
      <c r="N15" s="155"/>
      <c r="O15" s="154"/>
      <c r="P15" s="155"/>
      <c r="Q15" s="156"/>
      <c r="R15" s="15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9"/>
      <c r="C16" s="47"/>
      <c r="D16" s="38"/>
      <c r="E16" s="154"/>
      <c r="F16" s="155"/>
      <c r="G16" s="154"/>
      <c r="H16" s="155"/>
      <c r="I16" s="154"/>
      <c r="J16" s="155"/>
      <c r="K16" s="154"/>
      <c r="L16" s="155"/>
      <c r="M16" s="154"/>
      <c r="N16" s="155"/>
      <c r="O16" s="154"/>
      <c r="P16" s="155"/>
      <c r="Q16" s="156"/>
      <c r="R16" s="157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7"/>
      <c r="B17" s="87"/>
      <c r="C17" s="87"/>
      <c r="D17" s="23"/>
      <c r="E17" s="154"/>
      <c r="F17" s="155"/>
      <c r="G17" s="154"/>
      <c r="H17" s="155"/>
      <c r="I17" s="154"/>
      <c r="J17" s="155"/>
      <c r="K17" s="154"/>
      <c r="L17" s="155"/>
      <c r="M17" s="154"/>
      <c r="N17" s="155"/>
      <c r="O17" s="154"/>
      <c r="P17" s="155"/>
      <c r="Q17" s="156"/>
      <c r="R17" s="15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39">
        <v>3601</v>
      </c>
      <c r="B18" s="139" t="s">
        <v>103</v>
      </c>
      <c r="C18" s="139"/>
      <c r="D18" s="27" t="s">
        <v>84</v>
      </c>
      <c r="E18" s="154"/>
      <c r="F18" s="155"/>
      <c r="G18" s="154">
        <v>4</v>
      </c>
      <c r="H18" s="155"/>
      <c r="I18" s="154"/>
      <c r="J18" s="155"/>
      <c r="K18" s="154"/>
      <c r="L18" s="155"/>
      <c r="M18" s="154"/>
      <c r="N18" s="155"/>
      <c r="O18" s="154"/>
      <c r="P18" s="155"/>
      <c r="Q18" s="156"/>
      <c r="R18" s="157"/>
      <c r="S18" s="25">
        <f t="shared" si="2"/>
        <v>4</v>
      </c>
      <c r="T18" s="25">
        <f t="shared" si="3"/>
        <v>4</v>
      </c>
      <c r="U18" s="28"/>
      <c r="V18" s="28"/>
    </row>
    <row r="19" spans="1:22" x14ac:dyDescent="0.25">
      <c r="A19" s="134">
        <v>3600</v>
      </c>
      <c r="B19" s="134" t="s">
        <v>97</v>
      </c>
      <c r="C19" s="134"/>
      <c r="D19" s="38" t="s">
        <v>75</v>
      </c>
      <c r="E19" s="154"/>
      <c r="F19" s="155"/>
      <c r="G19" s="153"/>
      <c r="H19" s="153"/>
      <c r="I19" s="154">
        <v>1.5</v>
      </c>
      <c r="J19" s="155"/>
      <c r="K19" s="154">
        <v>1</v>
      </c>
      <c r="L19" s="155"/>
      <c r="M19" s="154"/>
      <c r="N19" s="155"/>
      <c r="O19" s="154"/>
      <c r="P19" s="155"/>
      <c r="Q19" s="156"/>
      <c r="R19" s="157"/>
      <c r="S19" s="25">
        <f t="shared" si="2"/>
        <v>2.5</v>
      </c>
      <c r="T19" s="25">
        <f t="shared" si="3"/>
        <v>2.5</v>
      </c>
      <c r="U19" s="28"/>
      <c r="V19" s="28"/>
    </row>
    <row r="20" spans="1:22" x14ac:dyDescent="0.25">
      <c r="A20" s="110"/>
      <c r="B20" s="110"/>
      <c r="C20" s="110"/>
      <c r="D20" s="27"/>
      <c r="E20" s="154"/>
      <c r="F20" s="155"/>
      <c r="G20" s="154"/>
      <c r="H20" s="155"/>
      <c r="I20" s="154"/>
      <c r="J20" s="155"/>
      <c r="K20" s="154"/>
      <c r="L20" s="155"/>
      <c r="M20" s="154"/>
      <c r="N20" s="155"/>
      <c r="O20" s="154"/>
      <c r="P20" s="155"/>
      <c r="Q20" s="156"/>
      <c r="R20" s="157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54"/>
      <c r="F21" s="155"/>
      <c r="G21" s="154"/>
      <c r="H21" s="155"/>
      <c r="I21" s="154"/>
      <c r="J21" s="155"/>
      <c r="K21" s="154"/>
      <c r="L21" s="155"/>
      <c r="M21" s="154"/>
      <c r="N21" s="155"/>
      <c r="O21" s="156"/>
      <c r="P21" s="157"/>
      <c r="Q21" s="156"/>
      <c r="R21" s="157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54"/>
      <c r="F22" s="155"/>
      <c r="G22" s="154"/>
      <c r="H22" s="155"/>
      <c r="I22" s="154"/>
      <c r="J22" s="155"/>
      <c r="K22" s="154"/>
      <c r="L22" s="155"/>
      <c r="M22" s="154"/>
      <c r="N22" s="155"/>
      <c r="O22" s="156"/>
      <c r="P22" s="157"/>
      <c r="Q22" s="156"/>
      <c r="R22" s="157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58">
        <f>SUM(E4:E22)</f>
        <v>8</v>
      </c>
      <c r="F23" s="159"/>
      <c r="G23" s="158">
        <f>SUM(G4:G22)</f>
        <v>8</v>
      </c>
      <c r="H23" s="159"/>
      <c r="I23" s="158">
        <f>SUM(I4:I22)</f>
        <v>8</v>
      </c>
      <c r="J23" s="159"/>
      <c r="K23" s="158">
        <f>SUM(K6:K22)</f>
        <v>1</v>
      </c>
      <c r="L23" s="159"/>
      <c r="M23" s="158">
        <f>SUM(M4:M22)</f>
        <v>8</v>
      </c>
      <c r="N23" s="159"/>
      <c r="O23" s="158">
        <f>SUM(O4:O22)</f>
        <v>0</v>
      </c>
      <c r="P23" s="159"/>
      <c r="Q23" s="158">
        <f>SUM(Q4:Q22)</f>
        <v>0</v>
      </c>
      <c r="R23" s="159"/>
      <c r="S23" s="25">
        <f t="shared" si="2"/>
        <v>33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6"/>
      <c r="L24" s="77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38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-7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-7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38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2.5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38</v>
      </c>
      <c r="E33" s="17" t="s">
        <v>42</v>
      </c>
      <c r="F33" s="17"/>
      <c r="G33" s="35">
        <f>S23-C33</f>
        <v>-5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22.05.2016</v>
      </c>
      <c r="B2" s="58"/>
      <c r="C2" s="58"/>
      <c r="D2" s="58"/>
      <c r="E2" s="152" t="s">
        <v>15</v>
      </c>
      <c r="F2" s="152"/>
      <c r="G2" s="152" t="s">
        <v>16</v>
      </c>
      <c r="H2" s="152"/>
      <c r="I2" s="152" t="s">
        <v>17</v>
      </c>
      <c r="J2" s="152"/>
      <c r="K2" s="152" t="s">
        <v>18</v>
      </c>
      <c r="L2" s="152"/>
      <c r="M2" s="152" t="s">
        <v>19</v>
      </c>
      <c r="N2" s="152"/>
      <c r="O2" s="152" t="s">
        <v>20</v>
      </c>
      <c r="P2" s="152"/>
      <c r="Q2" s="152" t="s">
        <v>21</v>
      </c>
      <c r="R2" s="15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143"/>
      <c r="N3" s="143"/>
      <c r="O3" s="59"/>
      <c r="P3" s="59"/>
      <c r="Q3" s="78"/>
      <c r="R3" s="78"/>
      <c r="S3" s="25"/>
      <c r="T3" s="25"/>
      <c r="U3" s="26"/>
      <c r="V3" s="26"/>
    </row>
    <row r="4" spans="1:22" x14ac:dyDescent="0.25">
      <c r="A4" s="142">
        <v>6607</v>
      </c>
      <c r="B4" s="151" t="s">
        <v>98</v>
      </c>
      <c r="C4" s="142" t="s">
        <v>85</v>
      </c>
      <c r="D4" s="38" t="s">
        <v>80</v>
      </c>
      <c r="E4" s="153">
        <v>8</v>
      </c>
      <c r="F4" s="153"/>
      <c r="G4" s="153">
        <v>8</v>
      </c>
      <c r="H4" s="153"/>
      <c r="I4" s="153">
        <v>8</v>
      </c>
      <c r="J4" s="153"/>
      <c r="K4" s="153">
        <v>3</v>
      </c>
      <c r="L4" s="153"/>
      <c r="M4" s="165"/>
      <c r="N4" s="165"/>
      <c r="O4" s="154"/>
      <c r="P4" s="155"/>
      <c r="Q4" s="156"/>
      <c r="R4" s="157"/>
      <c r="S4" s="25">
        <f t="shared" ref="S4" si="0">E4+G4+I4+K4+M4+O4+Q4</f>
        <v>27</v>
      </c>
      <c r="T4" s="25">
        <f t="shared" ref="T4" si="1">SUM(S4-U4-V4)</f>
        <v>27</v>
      </c>
      <c r="U4" s="28"/>
      <c r="V4" s="28"/>
    </row>
    <row r="5" spans="1:22" x14ac:dyDescent="0.25">
      <c r="A5" s="141">
        <v>6519</v>
      </c>
      <c r="B5" s="151" t="s">
        <v>101</v>
      </c>
      <c r="C5" s="141">
        <v>67</v>
      </c>
      <c r="D5" s="38" t="s">
        <v>68</v>
      </c>
      <c r="E5" s="153"/>
      <c r="F5" s="153"/>
      <c r="G5" s="153"/>
      <c r="H5" s="153"/>
      <c r="I5" s="153"/>
      <c r="J5" s="153"/>
      <c r="K5" s="153">
        <v>2.5</v>
      </c>
      <c r="L5" s="153"/>
      <c r="M5" s="165"/>
      <c r="N5" s="165"/>
      <c r="O5" s="154"/>
      <c r="P5" s="155"/>
      <c r="Q5" s="156"/>
      <c r="R5" s="157"/>
      <c r="S5" s="25">
        <f t="shared" ref="S5:S20" si="2">E5+G5+I5+K5+M5+O5+Q5</f>
        <v>2.5</v>
      </c>
      <c r="T5" s="25">
        <f t="shared" ref="T5:T17" si="3">SUM(S5-U5-V5)</f>
        <v>2.5</v>
      </c>
      <c r="U5" s="28"/>
      <c r="V5" s="28"/>
    </row>
    <row r="6" spans="1:22" x14ac:dyDescent="0.25">
      <c r="A6" s="123">
        <v>6519</v>
      </c>
      <c r="B6" s="151" t="s">
        <v>101</v>
      </c>
      <c r="C6" s="123">
        <v>81</v>
      </c>
      <c r="D6" s="38" t="s">
        <v>68</v>
      </c>
      <c r="E6" s="153"/>
      <c r="F6" s="153"/>
      <c r="G6" s="153"/>
      <c r="H6" s="153"/>
      <c r="I6" s="160"/>
      <c r="J6" s="155"/>
      <c r="K6" s="160">
        <v>2.5</v>
      </c>
      <c r="L6" s="155"/>
      <c r="M6" s="164"/>
      <c r="N6" s="163"/>
      <c r="O6" s="154"/>
      <c r="P6" s="155"/>
      <c r="Q6" s="156"/>
      <c r="R6" s="157"/>
      <c r="S6" s="25">
        <f t="shared" si="2"/>
        <v>2.5</v>
      </c>
      <c r="T6" s="25">
        <f t="shared" si="3"/>
        <v>2.5</v>
      </c>
      <c r="U6" s="28"/>
      <c r="V6" s="28"/>
    </row>
    <row r="7" spans="1:22" x14ac:dyDescent="0.25">
      <c r="A7" s="125"/>
      <c r="B7" s="49"/>
      <c r="C7" s="125"/>
      <c r="D7" s="38"/>
      <c r="E7" s="153"/>
      <c r="F7" s="153"/>
      <c r="G7" s="153"/>
      <c r="H7" s="153"/>
      <c r="I7" s="160"/>
      <c r="J7" s="155"/>
      <c r="K7" s="154"/>
      <c r="L7" s="155"/>
      <c r="M7" s="162"/>
      <c r="N7" s="163"/>
      <c r="O7" s="154"/>
      <c r="P7" s="155"/>
      <c r="Q7" s="156"/>
      <c r="R7" s="157"/>
      <c r="S7" s="25">
        <f t="shared" ref="S7" si="4">E7+G7+I7+K7+M7+O7+Q7</f>
        <v>0</v>
      </c>
      <c r="T7" s="25">
        <f t="shared" ref="T7" si="5">SUM(S7-U7-V7)</f>
        <v>0</v>
      </c>
      <c r="U7" s="28"/>
      <c r="V7" s="28"/>
    </row>
    <row r="8" spans="1:22" x14ac:dyDescent="0.25">
      <c r="A8" s="47"/>
      <c r="B8" s="49"/>
      <c r="C8" s="47"/>
      <c r="D8" s="38"/>
      <c r="E8" s="153"/>
      <c r="F8" s="153"/>
      <c r="G8" s="153"/>
      <c r="H8" s="153"/>
      <c r="I8" s="160"/>
      <c r="J8" s="155"/>
      <c r="K8" s="160"/>
      <c r="L8" s="155"/>
      <c r="M8" s="164"/>
      <c r="N8" s="163"/>
      <c r="O8" s="154"/>
      <c r="P8" s="155"/>
      <c r="Q8" s="156"/>
      <c r="R8" s="157"/>
      <c r="S8" s="25">
        <f t="shared" ref="S8" si="6">E8+G8+I8+K8+M8+O8+Q8</f>
        <v>0</v>
      </c>
      <c r="T8" s="25">
        <f t="shared" ref="T8" si="7">SUM(S8-U8-V8)</f>
        <v>0</v>
      </c>
      <c r="U8" s="28"/>
      <c r="V8" s="28"/>
    </row>
    <row r="9" spans="1:22" x14ac:dyDescent="0.25">
      <c r="A9" s="111"/>
      <c r="B9" s="49"/>
      <c r="C9" s="111"/>
      <c r="D9" s="38"/>
      <c r="E9" s="154"/>
      <c r="F9" s="155"/>
      <c r="G9" s="154"/>
      <c r="H9" s="155"/>
      <c r="I9" s="154"/>
      <c r="J9" s="155"/>
      <c r="K9" s="154"/>
      <c r="L9" s="155"/>
      <c r="M9" s="162"/>
      <c r="N9" s="163"/>
      <c r="O9" s="154"/>
      <c r="P9" s="155"/>
      <c r="Q9" s="156"/>
      <c r="R9" s="157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38"/>
      <c r="E10" s="154"/>
      <c r="F10" s="155"/>
      <c r="G10" s="154"/>
      <c r="H10" s="155"/>
      <c r="I10" s="154"/>
      <c r="J10" s="155"/>
      <c r="K10" s="154"/>
      <c r="L10" s="155"/>
      <c r="M10" s="162"/>
      <c r="N10" s="163"/>
      <c r="O10" s="154"/>
      <c r="P10" s="155"/>
      <c r="Q10" s="156"/>
      <c r="R10" s="157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9"/>
      <c r="C11" s="47"/>
      <c r="D11" s="38"/>
      <c r="E11" s="154"/>
      <c r="F11" s="155"/>
      <c r="G11" s="154"/>
      <c r="H11" s="155"/>
      <c r="I11" s="154"/>
      <c r="J11" s="155"/>
      <c r="K11" s="154"/>
      <c r="L11" s="155"/>
      <c r="M11" s="162"/>
      <c r="N11" s="163"/>
      <c r="O11" s="154"/>
      <c r="P11" s="155"/>
      <c r="Q11" s="156"/>
      <c r="R11" s="157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54"/>
      <c r="F12" s="155"/>
      <c r="G12" s="154"/>
      <c r="H12" s="155"/>
      <c r="I12" s="154"/>
      <c r="J12" s="155"/>
      <c r="K12" s="154"/>
      <c r="L12" s="155"/>
      <c r="M12" s="162"/>
      <c r="N12" s="163"/>
      <c r="O12" s="154"/>
      <c r="P12" s="155"/>
      <c r="Q12" s="156"/>
      <c r="R12" s="157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38"/>
      <c r="E13" s="154"/>
      <c r="F13" s="155"/>
      <c r="G13" s="154"/>
      <c r="H13" s="155"/>
      <c r="I13" s="154"/>
      <c r="J13" s="155"/>
      <c r="K13" s="154"/>
      <c r="L13" s="155"/>
      <c r="M13" s="162"/>
      <c r="N13" s="163"/>
      <c r="O13" s="154"/>
      <c r="P13" s="155"/>
      <c r="Q13" s="156"/>
      <c r="R13" s="15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0"/>
      <c r="B14" s="47"/>
      <c r="C14" s="47"/>
      <c r="D14" s="27"/>
      <c r="E14" s="154"/>
      <c r="F14" s="155"/>
      <c r="G14" s="154"/>
      <c r="H14" s="155"/>
      <c r="I14" s="154"/>
      <c r="J14" s="155"/>
      <c r="K14" s="154"/>
      <c r="L14" s="155"/>
      <c r="M14" s="162"/>
      <c r="N14" s="163"/>
      <c r="O14" s="154"/>
      <c r="P14" s="155"/>
      <c r="Q14" s="156"/>
      <c r="R14" s="15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54"/>
      <c r="F15" s="155"/>
      <c r="G15" s="154"/>
      <c r="H15" s="155"/>
      <c r="I15" s="154"/>
      <c r="J15" s="155"/>
      <c r="K15" s="154"/>
      <c r="L15" s="155"/>
      <c r="M15" s="162"/>
      <c r="N15" s="163"/>
      <c r="O15" s="154"/>
      <c r="P15" s="155"/>
      <c r="Q15" s="156"/>
      <c r="R15" s="15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60"/>
      <c r="B16" s="47"/>
      <c r="C16" s="47"/>
      <c r="D16" s="27"/>
      <c r="E16" s="154"/>
      <c r="F16" s="155"/>
      <c r="G16" s="154"/>
      <c r="H16" s="155"/>
      <c r="I16" s="154"/>
      <c r="J16" s="155"/>
      <c r="K16" s="154"/>
      <c r="L16" s="155"/>
      <c r="M16" s="162"/>
      <c r="N16" s="163"/>
      <c r="O16" s="154"/>
      <c r="P16" s="155"/>
      <c r="Q16" s="156"/>
      <c r="R16" s="157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10"/>
      <c r="B17" s="110"/>
      <c r="C17" s="110"/>
      <c r="D17" s="27"/>
      <c r="E17" s="154"/>
      <c r="F17" s="155"/>
      <c r="G17" s="154"/>
      <c r="H17" s="155"/>
      <c r="I17" s="154"/>
      <c r="J17" s="155"/>
      <c r="K17" s="154"/>
      <c r="L17" s="155"/>
      <c r="M17" s="162"/>
      <c r="N17" s="163"/>
      <c r="O17" s="154"/>
      <c r="P17" s="155"/>
      <c r="Q17" s="156"/>
      <c r="R17" s="15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54"/>
      <c r="F18" s="155"/>
      <c r="G18" s="154"/>
      <c r="H18" s="155"/>
      <c r="I18" s="154"/>
      <c r="J18" s="155"/>
      <c r="K18" s="154"/>
      <c r="L18" s="155"/>
      <c r="M18" s="162">
        <v>8</v>
      </c>
      <c r="N18" s="163"/>
      <c r="O18" s="156"/>
      <c r="P18" s="157"/>
      <c r="Q18" s="156"/>
      <c r="R18" s="157"/>
      <c r="S18" s="25">
        <f t="shared" si="2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54"/>
      <c r="F19" s="155"/>
      <c r="G19" s="154"/>
      <c r="H19" s="155"/>
      <c r="I19" s="154"/>
      <c r="J19" s="155"/>
      <c r="K19" s="154"/>
      <c r="L19" s="155"/>
      <c r="M19" s="154"/>
      <c r="N19" s="155"/>
      <c r="O19" s="156"/>
      <c r="P19" s="157"/>
      <c r="Q19" s="156"/>
      <c r="R19" s="157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58">
        <f>SUM(E4:E19)</f>
        <v>8</v>
      </c>
      <c r="F20" s="159"/>
      <c r="G20" s="158">
        <f>SUM(G4:G19)</f>
        <v>8</v>
      </c>
      <c r="H20" s="159"/>
      <c r="I20" s="158">
        <f>SUM(I4:I19)</f>
        <v>8</v>
      </c>
      <c r="J20" s="159"/>
      <c r="K20" s="158">
        <f>SUM(K4:K19)</f>
        <v>8</v>
      </c>
      <c r="L20" s="159"/>
      <c r="M20" s="158">
        <f>SUM(M4:M19)</f>
        <v>8</v>
      </c>
      <c r="N20" s="159"/>
      <c r="O20" s="158">
        <f>SUM(O4:O19)</f>
        <v>0</v>
      </c>
      <c r="P20" s="159"/>
      <c r="Q20" s="158">
        <f>SUM(Q4:Q19)</f>
        <v>0</v>
      </c>
      <c r="R20" s="159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6"/>
      <c r="F21" s="57">
        <v>8</v>
      </c>
      <c r="G21" s="56"/>
      <c r="H21" s="57">
        <v>8</v>
      </c>
      <c r="I21" s="56"/>
      <c r="J21" s="57">
        <v>8</v>
      </c>
      <c r="K21" s="56"/>
      <c r="L21" s="57">
        <v>8</v>
      </c>
      <c r="M21" s="102"/>
      <c r="N21" s="103">
        <v>8</v>
      </c>
      <c r="O21" s="56"/>
      <c r="P21" s="57"/>
      <c r="Q21" s="56"/>
      <c r="R21" s="57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10.5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22.05.2016</v>
      </c>
      <c r="B2" s="19"/>
      <c r="C2" s="19"/>
      <c r="D2" s="19"/>
      <c r="E2" s="152" t="s">
        <v>15</v>
      </c>
      <c r="F2" s="152"/>
      <c r="G2" s="152" t="s">
        <v>16</v>
      </c>
      <c r="H2" s="152"/>
      <c r="I2" s="152" t="s">
        <v>17</v>
      </c>
      <c r="J2" s="152"/>
      <c r="K2" s="152" t="s">
        <v>18</v>
      </c>
      <c r="L2" s="152"/>
      <c r="M2" s="152" t="s">
        <v>19</v>
      </c>
      <c r="N2" s="152"/>
      <c r="O2" s="152" t="s">
        <v>20</v>
      </c>
      <c r="P2" s="152"/>
      <c r="Q2" s="152" t="s">
        <v>21</v>
      </c>
      <c r="R2" s="15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13</v>
      </c>
      <c r="O3" s="100"/>
      <c r="P3" s="100"/>
      <c r="Q3" s="24"/>
      <c r="R3" s="24"/>
      <c r="S3" s="25"/>
      <c r="T3" s="25"/>
      <c r="U3" s="26"/>
      <c r="V3" s="26"/>
    </row>
    <row r="4" spans="1:22" x14ac:dyDescent="0.25">
      <c r="A4" s="135">
        <v>6519</v>
      </c>
      <c r="B4" s="151" t="s">
        <v>101</v>
      </c>
      <c r="C4" s="135">
        <v>85</v>
      </c>
      <c r="D4" s="38" t="s">
        <v>68</v>
      </c>
      <c r="E4" s="153">
        <v>8</v>
      </c>
      <c r="F4" s="153"/>
      <c r="G4" s="153">
        <v>7.5</v>
      </c>
      <c r="H4" s="153"/>
      <c r="I4" s="153"/>
      <c r="J4" s="153"/>
      <c r="K4" s="153"/>
      <c r="L4" s="153"/>
      <c r="M4" s="153"/>
      <c r="N4" s="153"/>
      <c r="O4" s="154"/>
      <c r="P4" s="155"/>
      <c r="Q4" s="156"/>
      <c r="R4" s="157"/>
      <c r="S4" s="25">
        <f>E4+G4+I4+K4+M4+O4+Q4</f>
        <v>15.5</v>
      </c>
      <c r="T4" s="25">
        <f t="shared" ref="T4:T7" si="0">SUM(S4-U4-V4)</f>
        <v>15.5</v>
      </c>
      <c r="U4" s="28"/>
      <c r="V4" s="28"/>
    </row>
    <row r="5" spans="1:22" x14ac:dyDescent="0.25">
      <c r="A5" s="145">
        <v>6519</v>
      </c>
      <c r="B5" s="151" t="s">
        <v>101</v>
      </c>
      <c r="C5" s="145">
        <v>92</v>
      </c>
      <c r="D5" s="38" t="s">
        <v>68</v>
      </c>
      <c r="E5" s="153"/>
      <c r="F5" s="153"/>
      <c r="G5" s="154">
        <v>0.5</v>
      </c>
      <c r="H5" s="155"/>
      <c r="I5" s="160">
        <v>8</v>
      </c>
      <c r="J5" s="155"/>
      <c r="K5" s="160">
        <v>7.5</v>
      </c>
      <c r="L5" s="155"/>
      <c r="M5" s="154">
        <v>3</v>
      </c>
      <c r="N5" s="155"/>
      <c r="O5" s="154"/>
      <c r="P5" s="155"/>
      <c r="Q5" s="156"/>
      <c r="R5" s="157"/>
      <c r="S5" s="25">
        <f t="shared" ref="S5:S7" si="1">E5+G5+I5+K5+M5+O5+Q5</f>
        <v>19</v>
      </c>
      <c r="T5" s="25">
        <f t="shared" si="0"/>
        <v>19</v>
      </c>
      <c r="U5" s="28"/>
      <c r="V5" s="28"/>
    </row>
    <row r="6" spans="1:22" x14ac:dyDescent="0.25">
      <c r="A6" s="148">
        <v>6519</v>
      </c>
      <c r="B6" s="151" t="s">
        <v>101</v>
      </c>
      <c r="C6" s="148">
        <v>90</v>
      </c>
      <c r="D6" s="38" t="s">
        <v>68</v>
      </c>
      <c r="E6" s="153"/>
      <c r="F6" s="153"/>
      <c r="G6" s="154"/>
      <c r="H6" s="155"/>
      <c r="I6" s="154"/>
      <c r="J6" s="155"/>
      <c r="K6" s="154">
        <v>0.5</v>
      </c>
      <c r="L6" s="155"/>
      <c r="M6" s="154">
        <v>2</v>
      </c>
      <c r="N6" s="155"/>
      <c r="O6" s="154"/>
      <c r="P6" s="155"/>
      <c r="Q6" s="156"/>
      <c r="R6" s="157"/>
      <c r="S6" s="25">
        <f t="shared" si="1"/>
        <v>2.5</v>
      </c>
      <c r="T6" s="25">
        <f t="shared" si="0"/>
        <v>2.5</v>
      </c>
      <c r="U6" s="28"/>
      <c r="V6" s="28"/>
    </row>
    <row r="7" spans="1:22" x14ac:dyDescent="0.25">
      <c r="A7" s="122"/>
      <c r="B7" s="49"/>
      <c r="C7" s="122"/>
      <c r="D7" s="38"/>
      <c r="E7" s="153"/>
      <c r="F7" s="153"/>
      <c r="G7" s="154"/>
      <c r="H7" s="155"/>
      <c r="I7" s="154"/>
      <c r="J7" s="155"/>
      <c r="K7" s="154"/>
      <c r="L7" s="155"/>
      <c r="M7" s="154"/>
      <c r="N7" s="155"/>
      <c r="O7" s="154"/>
      <c r="P7" s="155"/>
      <c r="Q7" s="156"/>
      <c r="R7" s="15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11"/>
      <c r="B8" s="49"/>
      <c r="C8" s="111"/>
      <c r="D8" s="38"/>
      <c r="E8" s="153"/>
      <c r="F8" s="153"/>
      <c r="G8" s="154"/>
      <c r="H8" s="155"/>
      <c r="I8" s="154"/>
      <c r="J8" s="155"/>
      <c r="K8" s="154"/>
      <c r="L8" s="155"/>
      <c r="M8" s="154"/>
      <c r="N8" s="155"/>
      <c r="O8" s="154"/>
      <c r="P8" s="155"/>
      <c r="Q8" s="156"/>
      <c r="R8" s="157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54"/>
      <c r="F9" s="155"/>
      <c r="G9" s="154"/>
      <c r="H9" s="155"/>
      <c r="I9" s="154"/>
      <c r="J9" s="155"/>
      <c r="K9" s="154"/>
      <c r="L9" s="155"/>
      <c r="M9" s="154"/>
      <c r="N9" s="155"/>
      <c r="O9" s="154"/>
      <c r="P9" s="155"/>
      <c r="Q9" s="156"/>
      <c r="R9" s="157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54"/>
      <c r="F10" s="155"/>
      <c r="G10" s="154"/>
      <c r="H10" s="155"/>
      <c r="I10" s="154"/>
      <c r="J10" s="155"/>
      <c r="K10" s="154"/>
      <c r="L10" s="155"/>
      <c r="M10" s="154"/>
      <c r="N10" s="155"/>
      <c r="O10" s="154"/>
      <c r="P10" s="155"/>
      <c r="Q10" s="156"/>
      <c r="R10" s="157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54"/>
      <c r="F11" s="155"/>
      <c r="G11" s="154"/>
      <c r="H11" s="155"/>
      <c r="I11" s="154"/>
      <c r="J11" s="155"/>
      <c r="K11" s="154"/>
      <c r="L11" s="155"/>
      <c r="M11" s="154"/>
      <c r="N11" s="155"/>
      <c r="O11" s="154"/>
      <c r="P11" s="155"/>
      <c r="Q11" s="156"/>
      <c r="R11" s="157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54"/>
      <c r="F12" s="155"/>
      <c r="G12" s="154"/>
      <c r="H12" s="155"/>
      <c r="I12" s="154"/>
      <c r="J12" s="155"/>
      <c r="K12" s="154"/>
      <c r="L12" s="155"/>
      <c r="M12" s="154"/>
      <c r="N12" s="155"/>
      <c r="O12" s="154"/>
      <c r="P12" s="155"/>
      <c r="Q12" s="156"/>
      <c r="R12" s="157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27"/>
      <c r="E13" s="154"/>
      <c r="F13" s="155"/>
      <c r="G13" s="154"/>
      <c r="H13" s="155"/>
      <c r="I13" s="154"/>
      <c r="J13" s="155"/>
      <c r="K13" s="154"/>
      <c r="L13" s="155"/>
      <c r="M13" s="154"/>
      <c r="N13" s="155"/>
      <c r="O13" s="154"/>
      <c r="P13" s="155"/>
      <c r="Q13" s="156"/>
      <c r="R13" s="15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54"/>
      <c r="F14" s="155"/>
      <c r="G14" s="154"/>
      <c r="H14" s="155"/>
      <c r="I14" s="154"/>
      <c r="J14" s="155"/>
      <c r="K14" s="154"/>
      <c r="L14" s="155"/>
      <c r="M14" s="154"/>
      <c r="N14" s="155"/>
      <c r="O14" s="154"/>
      <c r="P14" s="155"/>
      <c r="Q14" s="156"/>
      <c r="R14" s="15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54"/>
      <c r="F15" s="155"/>
      <c r="G15" s="154"/>
      <c r="H15" s="155"/>
      <c r="I15" s="154"/>
      <c r="J15" s="155"/>
      <c r="K15" s="154"/>
      <c r="L15" s="155"/>
      <c r="M15" s="154"/>
      <c r="N15" s="155"/>
      <c r="O15" s="154"/>
      <c r="P15" s="155"/>
      <c r="Q15" s="156"/>
      <c r="R15" s="15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54"/>
      <c r="F16" s="155"/>
      <c r="G16" s="154"/>
      <c r="H16" s="155"/>
      <c r="I16" s="154"/>
      <c r="J16" s="155"/>
      <c r="K16" s="154"/>
      <c r="L16" s="155"/>
      <c r="M16" s="154"/>
      <c r="N16" s="155"/>
      <c r="O16" s="154"/>
      <c r="P16" s="155"/>
      <c r="Q16" s="156"/>
      <c r="R16" s="157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54"/>
      <c r="F17" s="155"/>
      <c r="G17" s="154"/>
      <c r="H17" s="155"/>
      <c r="I17" s="154"/>
      <c r="J17" s="155"/>
      <c r="K17" s="154"/>
      <c r="L17" s="155"/>
      <c r="M17" s="154"/>
      <c r="N17" s="155"/>
      <c r="O17" s="154"/>
      <c r="P17" s="155"/>
      <c r="Q17" s="156"/>
      <c r="R17" s="15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54"/>
      <c r="F18" s="155"/>
      <c r="G18" s="154"/>
      <c r="H18" s="155"/>
      <c r="I18" s="154"/>
      <c r="J18" s="155"/>
      <c r="K18" s="154"/>
      <c r="L18" s="155"/>
      <c r="M18" s="154"/>
      <c r="N18" s="155"/>
      <c r="O18" s="154"/>
      <c r="P18" s="155"/>
      <c r="Q18" s="156"/>
      <c r="R18" s="157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54"/>
      <c r="F19" s="155"/>
      <c r="G19" s="154"/>
      <c r="H19" s="155"/>
      <c r="I19" s="154"/>
      <c r="J19" s="155"/>
      <c r="K19" s="154"/>
      <c r="L19" s="155"/>
      <c r="M19" s="154"/>
      <c r="N19" s="155"/>
      <c r="O19" s="154"/>
      <c r="P19" s="155"/>
      <c r="Q19" s="156"/>
      <c r="R19" s="157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58">
        <f>SUM(E4:E19)</f>
        <v>8</v>
      </c>
      <c r="F20" s="159"/>
      <c r="G20" s="158">
        <f>SUM(G4:G19)</f>
        <v>8</v>
      </c>
      <c r="H20" s="159"/>
      <c r="I20" s="158">
        <f>SUM(I4:I19)</f>
        <v>8</v>
      </c>
      <c r="J20" s="159"/>
      <c r="K20" s="158">
        <f>SUM(K4:K19)</f>
        <v>8</v>
      </c>
      <c r="L20" s="159"/>
      <c r="M20" s="158">
        <f>SUM(M4:M19)</f>
        <v>5</v>
      </c>
      <c r="N20" s="159"/>
      <c r="O20" s="158">
        <f>SUM(O4:O19)</f>
        <v>0</v>
      </c>
      <c r="P20" s="159"/>
      <c r="Q20" s="158">
        <f>SUM(Q4:Q19)</f>
        <v>0</v>
      </c>
      <c r="R20" s="159"/>
      <c r="S20" s="25">
        <f t="shared" si="2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3"/>
      <c r="J21" s="84">
        <v>8</v>
      </c>
      <c r="K21" s="30"/>
      <c r="L21" s="31">
        <v>8</v>
      </c>
      <c r="M21" s="30"/>
      <c r="N21" s="85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0">
        <f>SUM(K6:K22)</f>
        <v>8.5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L37" sqref="L3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22.05.2016</v>
      </c>
      <c r="B2" s="71"/>
      <c r="C2" s="71"/>
      <c r="D2" s="71"/>
      <c r="E2" s="152" t="s">
        <v>15</v>
      </c>
      <c r="F2" s="152"/>
      <c r="G2" s="152" t="s">
        <v>16</v>
      </c>
      <c r="H2" s="152"/>
      <c r="I2" s="152" t="s">
        <v>17</v>
      </c>
      <c r="J2" s="152"/>
      <c r="K2" s="152" t="s">
        <v>18</v>
      </c>
      <c r="L2" s="152"/>
      <c r="M2" s="152" t="s">
        <v>19</v>
      </c>
      <c r="N2" s="152"/>
      <c r="O2" s="152" t="s">
        <v>20</v>
      </c>
      <c r="P2" s="152"/>
      <c r="Q2" s="152" t="s">
        <v>21</v>
      </c>
      <c r="R2" s="15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</v>
      </c>
      <c r="M3" s="66">
        <v>8</v>
      </c>
      <c r="N3" s="6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97</v>
      </c>
      <c r="C4" s="49"/>
      <c r="D4" s="38" t="s">
        <v>62</v>
      </c>
      <c r="E4" s="153">
        <v>8</v>
      </c>
      <c r="F4" s="153"/>
      <c r="G4" s="153">
        <v>8</v>
      </c>
      <c r="H4" s="153"/>
      <c r="I4" s="153">
        <v>8</v>
      </c>
      <c r="J4" s="153"/>
      <c r="K4" s="153">
        <v>7.5</v>
      </c>
      <c r="L4" s="153"/>
      <c r="M4" s="153">
        <v>8</v>
      </c>
      <c r="N4" s="153"/>
      <c r="O4" s="154"/>
      <c r="P4" s="155"/>
      <c r="Q4" s="156"/>
      <c r="R4" s="157"/>
      <c r="S4" s="25">
        <f>E4+G4+I4+K4+M4+O4+Q4</f>
        <v>39.5</v>
      </c>
      <c r="T4" s="25">
        <f t="shared" ref="T4:T17" si="0">SUM(S4-U4-V4)</f>
        <v>39.5</v>
      </c>
      <c r="U4" s="28"/>
      <c r="V4" s="28"/>
    </row>
    <row r="5" spans="1:22" x14ac:dyDescent="0.25">
      <c r="A5" s="47"/>
      <c r="B5" s="49"/>
      <c r="C5" s="47"/>
      <c r="D5" s="38"/>
      <c r="E5" s="154"/>
      <c r="F5" s="155"/>
      <c r="G5" s="154"/>
      <c r="H5" s="155"/>
      <c r="I5" s="154"/>
      <c r="J5" s="155"/>
      <c r="K5" s="154"/>
      <c r="L5" s="155"/>
      <c r="M5" s="154"/>
      <c r="N5" s="155"/>
      <c r="O5" s="154"/>
      <c r="P5" s="155"/>
      <c r="Q5" s="156"/>
      <c r="R5" s="157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54"/>
      <c r="F6" s="155"/>
      <c r="G6" s="154"/>
      <c r="H6" s="155"/>
      <c r="I6" s="154"/>
      <c r="J6" s="155"/>
      <c r="K6" s="154"/>
      <c r="L6" s="155"/>
      <c r="M6" s="154"/>
      <c r="N6" s="155"/>
      <c r="O6" s="154"/>
      <c r="P6" s="155"/>
      <c r="Q6" s="156"/>
      <c r="R6" s="15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54"/>
      <c r="F7" s="155"/>
      <c r="G7" s="154"/>
      <c r="H7" s="155"/>
      <c r="I7" s="154"/>
      <c r="J7" s="155"/>
      <c r="K7" s="154"/>
      <c r="L7" s="155"/>
      <c r="M7" s="154"/>
      <c r="N7" s="155"/>
      <c r="O7" s="154"/>
      <c r="P7" s="155"/>
      <c r="Q7" s="156"/>
      <c r="R7" s="15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54"/>
      <c r="F8" s="155"/>
      <c r="G8" s="154"/>
      <c r="H8" s="155"/>
      <c r="I8" s="154"/>
      <c r="J8" s="155"/>
      <c r="K8" s="154"/>
      <c r="L8" s="155"/>
      <c r="M8" s="154"/>
      <c r="N8" s="155"/>
      <c r="O8" s="154"/>
      <c r="P8" s="155"/>
      <c r="Q8" s="156"/>
      <c r="R8" s="15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54"/>
      <c r="F9" s="155"/>
      <c r="G9" s="154"/>
      <c r="H9" s="155"/>
      <c r="I9" s="154"/>
      <c r="J9" s="155"/>
      <c r="K9" s="154"/>
      <c r="L9" s="155"/>
      <c r="M9" s="154"/>
      <c r="N9" s="155"/>
      <c r="O9" s="154"/>
      <c r="P9" s="155"/>
      <c r="Q9" s="156"/>
      <c r="R9" s="15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54"/>
      <c r="F10" s="155"/>
      <c r="G10" s="154"/>
      <c r="H10" s="155"/>
      <c r="I10" s="154"/>
      <c r="J10" s="155"/>
      <c r="K10" s="154"/>
      <c r="L10" s="155"/>
      <c r="M10" s="154"/>
      <c r="N10" s="155"/>
      <c r="O10" s="154"/>
      <c r="P10" s="155"/>
      <c r="Q10" s="156"/>
      <c r="R10" s="15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2"/>
      <c r="B11" s="47"/>
      <c r="C11" s="47"/>
      <c r="D11" s="27"/>
      <c r="E11" s="154"/>
      <c r="F11" s="155"/>
      <c r="G11" s="154"/>
      <c r="H11" s="155"/>
      <c r="I11" s="154"/>
      <c r="J11" s="155"/>
      <c r="K11" s="154"/>
      <c r="L11" s="155"/>
      <c r="M11" s="154"/>
      <c r="N11" s="155"/>
      <c r="O11" s="154"/>
      <c r="P11" s="155"/>
      <c r="Q11" s="156"/>
      <c r="R11" s="15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2"/>
      <c r="B12" s="47"/>
      <c r="C12" s="47"/>
      <c r="D12" s="27"/>
      <c r="E12" s="154"/>
      <c r="F12" s="155"/>
      <c r="G12" s="154"/>
      <c r="H12" s="155"/>
      <c r="I12" s="154"/>
      <c r="J12" s="155"/>
      <c r="K12" s="154"/>
      <c r="L12" s="155"/>
      <c r="M12" s="154"/>
      <c r="N12" s="155"/>
      <c r="O12" s="154"/>
      <c r="P12" s="155"/>
      <c r="Q12" s="156"/>
      <c r="R12" s="15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2"/>
      <c r="B13" s="47"/>
      <c r="C13" s="47"/>
      <c r="D13" s="27"/>
      <c r="E13" s="154"/>
      <c r="F13" s="155"/>
      <c r="G13" s="154"/>
      <c r="H13" s="155"/>
      <c r="I13" s="154"/>
      <c r="J13" s="155"/>
      <c r="K13" s="154"/>
      <c r="L13" s="155"/>
      <c r="M13" s="154"/>
      <c r="N13" s="155"/>
      <c r="O13" s="154"/>
      <c r="P13" s="155"/>
      <c r="Q13" s="156"/>
      <c r="R13" s="15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2"/>
      <c r="B14" s="47"/>
      <c r="C14" s="47"/>
      <c r="D14" s="27"/>
      <c r="E14" s="154"/>
      <c r="F14" s="155"/>
      <c r="G14" s="154"/>
      <c r="H14" s="155"/>
      <c r="I14" s="154"/>
      <c r="J14" s="155"/>
      <c r="K14" s="154"/>
      <c r="L14" s="155"/>
      <c r="M14" s="154"/>
      <c r="N14" s="155"/>
      <c r="O14" s="154"/>
      <c r="P14" s="155"/>
      <c r="Q14" s="156"/>
      <c r="R14" s="15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2"/>
      <c r="B15" s="47"/>
      <c r="C15" s="47"/>
      <c r="D15" s="27"/>
      <c r="E15" s="154"/>
      <c r="F15" s="155"/>
      <c r="G15" s="154"/>
      <c r="H15" s="155"/>
      <c r="I15" s="154"/>
      <c r="J15" s="155"/>
      <c r="K15" s="154"/>
      <c r="L15" s="155"/>
      <c r="M15" s="154"/>
      <c r="N15" s="155"/>
      <c r="O15" s="154"/>
      <c r="P15" s="155"/>
      <c r="Q15" s="156"/>
      <c r="R15" s="15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2"/>
      <c r="B16" s="47"/>
      <c r="C16" s="47"/>
      <c r="D16" s="27"/>
      <c r="E16" s="154"/>
      <c r="F16" s="155"/>
      <c r="G16" s="154"/>
      <c r="H16" s="155"/>
      <c r="I16" s="154"/>
      <c r="J16" s="155"/>
      <c r="K16" s="154"/>
      <c r="L16" s="155"/>
      <c r="M16" s="154"/>
      <c r="N16" s="155"/>
      <c r="O16" s="154"/>
      <c r="P16" s="155"/>
      <c r="Q16" s="156"/>
      <c r="R16" s="15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1"/>
      <c r="B17" s="111"/>
      <c r="C17" s="111"/>
      <c r="D17" s="27"/>
      <c r="E17" s="154"/>
      <c r="F17" s="155"/>
      <c r="G17" s="154"/>
      <c r="H17" s="155"/>
      <c r="I17" s="154"/>
      <c r="J17" s="155"/>
      <c r="K17" s="154"/>
      <c r="L17" s="155"/>
      <c r="M17" s="154"/>
      <c r="N17" s="155"/>
      <c r="O17" s="154"/>
      <c r="P17" s="155"/>
      <c r="Q17" s="156"/>
      <c r="R17" s="15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54"/>
      <c r="F18" s="155"/>
      <c r="G18" s="154"/>
      <c r="H18" s="155"/>
      <c r="I18" s="154"/>
      <c r="J18" s="155"/>
      <c r="K18" s="154"/>
      <c r="L18" s="155"/>
      <c r="M18" s="154"/>
      <c r="N18" s="155"/>
      <c r="O18" s="156"/>
      <c r="P18" s="157"/>
      <c r="Q18" s="156"/>
      <c r="R18" s="15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54"/>
      <c r="F19" s="155"/>
      <c r="G19" s="154"/>
      <c r="H19" s="155"/>
      <c r="I19" s="154"/>
      <c r="J19" s="155"/>
      <c r="K19" s="154"/>
      <c r="L19" s="155"/>
      <c r="M19" s="154"/>
      <c r="N19" s="155"/>
      <c r="O19" s="156"/>
      <c r="P19" s="157"/>
      <c r="Q19" s="156"/>
      <c r="R19" s="15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58">
        <f>SUM(E4:E19)</f>
        <v>8</v>
      </c>
      <c r="F20" s="159"/>
      <c r="G20" s="158">
        <f>SUM(G4:G19)</f>
        <v>8</v>
      </c>
      <c r="H20" s="159"/>
      <c r="I20" s="158">
        <f>SUM(I4:I19)</f>
        <v>8</v>
      </c>
      <c r="J20" s="159"/>
      <c r="K20" s="158">
        <f>SUM(K4:K19)</f>
        <v>7.5</v>
      </c>
      <c r="L20" s="159"/>
      <c r="M20" s="158">
        <f>SUM(M4:M19)</f>
        <v>8</v>
      </c>
      <c r="N20" s="159"/>
      <c r="O20" s="158">
        <f>SUM(O4:O19)</f>
        <v>0</v>
      </c>
      <c r="P20" s="159"/>
      <c r="Q20" s="158">
        <f>SUM(Q4:Q19)</f>
        <v>0</v>
      </c>
      <c r="R20" s="159"/>
      <c r="S20" s="25">
        <f t="shared" si="1"/>
        <v>39.5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9"/>
      <c r="F21" s="70">
        <v>8</v>
      </c>
      <c r="G21" s="69"/>
      <c r="H21" s="70">
        <v>8</v>
      </c>
      <c r="I21" s="69"/>
      <c r="J21" s="70">
        <v>8</v>
      </c>
      <c r="K21" s="69"/>
      <c r="L21" s="70">
        <v>8</v>
      </c>
      <c r="M21" s="73"/>
      <c r="N21" s="74">
        <v>8</v>
      </c>
      <c r="O21" s="69"/>
      <c r="P21" s="70"/>
      <c r="Q21" s="69"/>
      <c r="R21" s="70"/>
      <c r="S21" s="25">
        <f>SUM(E21:R21)</f>
        <v>40</v>
      </c>
      <c r="T21" s="25">
        <f>SUM(T4:T20)</f>
        <v>39.5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-0.5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-0.5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0">
        <f>SUM(K6:K22)</f>
        <v>7.5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39.5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K24" sqref="K24:L24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22.05.2016</v>
      </c>
      <c r="B2" s="19"/>
      <c r="C2" s="19"/>
      <c r="D2" s="19"/>
      <c r="E2" s="152" t="s">
        <v>15</v>
      </c>
      <c r="F2" s="152"/>
      <c r="G2" s="152" t="s">
        <v>16</v>
      </c>
      <c r="H2" s="152"/>
      <c r="I2" s="152" t="s">
        <v>17</v>
      </c>
      <c r="J2" s="152"/>
      <c r="K2" s="152" t="s">
        <v>18</v>
      </c>
      <c r="L2" s="152"/>
      <c r="M2" s="166" t="s">
        <v>19</v>
      </c>
      <c r="N2" s="166"/>
      <c r="O2" s="152" t="s">
        <v>20</v>
      </c>
      <c r="P2" s="152"/>
      <c r="Q2" s="152" t="s">
        <v>21</v>
      </c>
      <c r="R2" s="15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08">
        <v>6538</v>
      </c>
      <c r="B4" s="151" t="s">
        <v>99</v>
      </c>
      <c r="C4" s="108">
        <v>6</v>
      </c>
      <c r="D4" s="38" t="s">
        <v>71</v>
      </c>
      <c r="E4" s="153">
        <v>5</v>
      </c>
      <c r="F4" s="153"/>
      <c r="G4" s="153">
        <v>2.5</v>
      </c>
      <c r="H4" s="153"/>
      <c r="I4" s="153"/>
      <c r="J4" s="153"/>
      <c r="K4" s="153"/>
      <c r="L4" s="153"/>
      <c r="M4" s="153"/>
      <c r="N4" s="153"/>
      <c r="O4" s="156"/>
      <c r="P4" s="157"/>
      <c r="Q4" s="156"/>
      <c r="R4" s="157"/>
      <c r="S4" s="25">
        <f>E4+G4+I4+K4+M4+O4+Q4</f>
        <v>7.5</v>
      </c>
      <c r="T4" s="25">
        <f t="shared" ref="T4:T23" si="0">SUM(S4-U4-V4)</f>
        <v>7.5</v>
      </c>
      <c r="U4" s="28"/>
      <c r="V4" s="28"/>
    </row>
    <row r="5" spans="1:22" x14ac:dyDescent="0.25">
      <c r="A5" s="142">
        <v>6607</v>
      </c>
      <c r="B5" s="151" t="s">
        <v>98</v>
      </c>
      <c r="C5" s="142" t="s">
        <v>85</v>
      </c>
      <c r="D5" s="38" t="s">
        <v>80</v>
      </c>
      <c r="E5" s="153">
        <v>3</v>
      </c>
      <c r="F5" s="153"/>
      <c r="G5" s="153">
        <v>5.5</v>
      </c>
      <c r="H5" s="153"/>
      <c r="I5" s="153">
        <v>3.5</v>
      </c>
      <c r="J5" s="153"/>
      <c r="K5" s="153"/>
      <c r="L5" s="153"/>
      <c r="M5" s="153"/>
      <c r="N5" s="153"/>
      <c r="O5" s="156"/>
      <c r="P5" s="157"/>
      <c r="Q5" s="156"/>
      <c r="R5" s="157"/>
      <c r="S5" s="25">
        <f t="shared" ref="S5:S26" si="1">E5+G5+I5+K5+M5+O5+Q5</f>
        <v>12</v>
      </c>
      <c r="T5" s="25">
        <f t="shared" si="0"/>
        <v>12</v>
      </c>
      <c r="U5" s="28"/>
      <c r="V5" s="28"/>
    </row>
    <row r="6" spans="1:22" x14ac:dyDescent="0.25">
      <c r="A6" s="147">
        <v>6538</v>
      </c>
      <c r="B6" s="151" t="s">
        <v>99</v>
      </c>
      <c r="C6" s="147">
        <v>8</v>
      </c>
      <c r="D6" s="38" t="s">
        <v>71</v>
      </c>
      <c r="E6" s="153"/>
      <c r="F6" s="153"/>
      <c r="G6" s="153"/>
      <c r="H6" s="153"/>
      <c r="I6" s="153">
        <v>4.5</v>
      </c>
      <c r="J6" s="153"/>
      <c r="K6" s="154">
        <v>8</v>
      </c>
      <c r="L6" s="155"/>
      <c r="M6" s="154">
        <v>8</v>
      </c>
      <c r="N6" s="155"/>
      <c r="O6" s="156"/>
      <c r="P6" s="157"/>
      <c r="Q6" s="156"/>
      <c r="R6" s="157"/>
      <c r="S6" s="25">
        <f t="shared" si="1"/>
        <v>20.5</v>
      </c>
      <c r="T6" s="25">
        <f t="shared" si="0"/>
        <v>20.5</v>
      </c>
      <c r="U6" s="28"/>
      <c r="V6" s="28"/>
    </row>
    <row r="7" spans="1:22" x14ac:dyDescent="0.25">
      <c r="A7" s="47"/>
      <c r="B7" s="49"/>
      <c r="C7" s="47"/>
      <c r="D7" s="38"/>
      <c r="E7" s="153"/>
      <c r="F7" s="153"/>
      <c r="G7" s="153"/>
      <c r="H7" s="153"/>
      <c r="I7" s="153"/>
      <c r="J7" s="153"/>
      <c r="K7" s="154"/>
      <c r="L7" s="155"/>
      <c r="M7" s="154"/>
      <c r="N7" s="155"/>
      <c r="O7" s="156"/>
      <c r="P7" s="157"/>
      <c r="Q7" s="156"/>
      <c r="R7" s="157"/>
      <c r="S7" s="25">
        <f t="shared" si="1"/>
        <v>0</v>
      </c>
      <c r="T7" s="25">
        <f t="shared" si="0"/>
        <v>0</v>
      </c>
      <c r="U7" s="29"/>
      <c r="V7" s="28"/>
    </row>
    <row r="8" spans="1:22" ht="15" customHeight="1" x14ac:dyDescent="0.25">
      <c r="A8" s="47"/>
      <c r="B8" s="49"/>
      <c r="C8" s="47"/>
      <c r="D8" s="38"/>
      <c r="E8" s="153"/>
      <c r="F8" s="153"/>
      <c r="G8" s="153"/>
      <c r="H8" s="153"/>
      <c r="I8" s="153"/>
      <c r="J8" s="153"/>
      <c r="K8" s="154"/>
      <c r="L8" s="155"/>
      <c r="M8" s="154"/>
      <c r="N8" s="155"/>
      <c r="O8" s="156"/>
      <c r="P8" s="157"/>
      <c r="Q8" s="156"/>
      <c r="R8" s="157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7"/>
      <c r="B9" s="49"/>
      <c r="C9" s="47"/>
      <c r="D9" s="38"/>
      <c r="E9" s="153"/>
      <c r="F9" s="153"/>
      <c r="G9" s="153"/>
      <c r="H9" s="153"/>
      <c r="I9" s="153"/>
      <c r="J9" s="153"/>
      <c r="K9" s="154"/>
      <c r="L9" s="155"/>
      <c r="M9" s="154"/>
      <c r="N9" s="155"/>
      <c r="O9" s="156"/>
      <c r="P9" s="157"/>
      <c r="Q9" s="156"/>
      <c r="R9" s="157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9"/>
      <c r="C10" s="47"/>
      <c r="D10" s="38"/>
      <c r="E10" s="153"/>
      <c r="F10" s="153"/>
      <c r="G10" s="153"/>
      <c r="H10" s="153"/>
      <c r="I10" s="160"/>
      <c r="J10" s="155"/>
      <c r="K10" s="154"/>
      <c r="L10" s="155"/>
      <c r="M10" s="154"/>
      <c r="N10" s="155"/>
      <c r="O10" s="156"/>
      <c r="P10" s="157"/>
      <c r="Q10" s="156"/>
      <c r="R10" s="157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7"/>
      <c r="D11" s="27"/>
      <c r="E11" s="153"/>
      <c r="F11" s="153"/>
      <c r="G11" s="153"/>
      <c r="H11" s="153"/>
      <c r="I11" s="160"/>
      <c r="J11" s="155"/>
      <c r="K11" s="154"/>
      <c r="L11" s="155"/>
      <c r="M11" s="154"/>
      <c r="N11" s="155"/>
      <c r="O11" s="156"/>
      <c r="P11" s="157"/>
      <c r="Q11" s="156"/>
      <c r="R11" s="157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7"/>
      <c r="D12" s="38"/>
      <c r="E12" s="153"/>
      <c r="F12" s="153"/>
      <c r="G12" s="153"/>
      <c r="H12" s="153"/>
      <c r="I12" s="160"/>
      <c r="J12" s="155"/>
      <c r="K12" s="154"/>
      <c r="L12" s="155"/>
      <c r="M12" s="154"/>
      <c r="N12" s="155"/>
      <c r="O12" s="156"/>
      <c r="P12" s="157"/>
      <c r="Q12" s="156"/>
      <c r="R12" s="157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53"/>
      <c r="F13" s="153"/>
      <c r="G13" s="153"/>
      <c r="H13" s="153"/>
      <c r="I13" s="160"/>
      <c r="J13" s="155"/>
      <c r="K13" s="154"/>
      <c r="L13" s="155"/>
      <c r="M13" s="154"/>
      <c r="N13" s="155"/>
      <c r="O13" s="156"/>
      <c r="P13" s="157"/>
      <c r="Q13" s="156"/>
      <c r="R13" s="157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53"/>
      <c r="F14" s="153"/>
      <c r="G14" s="153"/>
      <c r="H14" s="153"/>
      <c r="I14" s="160"/>
      <c r="J14" s="155"/>
      <c r="K14" s="154"/>
      <c r="L14" s="155"/>
      <c r="M14" s="154"/>
      <c r="N14" s="155"/>
      <c r="O14" s="156"/>
      <c r="P14" s="157"/>
      <c r="Q14" s="156"/>
      <c r="R14" s="157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53"/>
      <c r="F15" s="153"/>
      <c r="G15" s="153"/>
      <c r="H15" s="153"/>
      <c r="I15" s="160"/>
      <c r="J15" s="155"/>
      <c r="K15" s="154"/>
      <c r="L15" s="155"/>
      <c r="M15" s="154"/>
      <c r="N15" s="155"/>
      <c r="O15" s="156"/>
      <c r="P15" s="157"/>
      <c r="Q15" s="156"/>
      <c r="R15" s="157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53"/>
      <c r="F16" s="153"/>
      <c r="G16" s="153"/>
      <c r="H16" s="153"/>
      <c r="I16" s="160"/>
      <c r="J16" s="155"/>
      <c r="K16" s="154"/>
      <c r="L16" s="155"/>
      <c r="M16" s="154"/>
      <c r="N16" s="155"/>
      <c r="O16" s="156"/>
      <c r="P16" s="157"/>
      <c r="Q16" s="156"/>
      <c r="R16" s="157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92"/>
      <c r="B17" s="47"/>
      <c r="C17" s="47"/>
      <c r="D17" s="27"/>
      <c r="E17" s="154"/>
      <c r="F17" s="155"/>
      <c r="G17" s="154"/>
      <c r="H17" s="155"/>
      <c r="I17" s="160"/>
      <c r="J17" s="155"/>
      <c r="K17" s="154"/>
      <c r="L17" s="155"/>
      <c r="M17" s="154"/>
      <c r="N17" s="155"/>
      <c r="O17" s="156"/>
      <c r="P17" s="157"/>
      <c r="Q17" s="156"/>
      <c r="R17" s="15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91"/>
      <c r="B18" s="91"/>
      <c r="C18" s="91"/>
      <c r="D18" s="23"/>
      <c r="E18" s="154"/>
      <c r="F18" s="155"/>
      <c r="G18" s="154"/>
      <c r="H18" s="155"/>
      <c r="I18" s="154"/>
      <c r="J18" s="155"/>
      <c r="K18" s="154"/>
      <c r="L18" s="155"/>
      <c r="M18" s="154"/>
      <c r="N18" s="155"/>
      <c r="O18" s="156"/>
      <c r="P18" s="157"/>
      <c r="Q18" s="156"/>
      <c r="R18" s="157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54"/>
      <c r="F19" s="155"/>
      <c r="G19" s="154"/>
      <c r="H19" s="155"/>
      <c r="I19" s="154"/>
      <c r="J19" s="155"/>
      <c r="K19" s="154"/>
      <c r="L19" s="155"/>
      <c r="M19" s="154"/>
      <c r="N19" s="155"/>
      <c r="O19" s="156"/>
      <c r="P19" s="157"/>
      <c r="Q19" s="156"/>
      <c r="R19" s="157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91"/>
      <c r="B20" s="91"/>
      <c r="C20" s="91"/>
      <c r="D20" s="27"/>
      <c r="E20" s="154"/>
      <c r="F20" s="155"/>
      <c r="G20" s="154"/>
      <c r="H20" s="155"/>
      <c r="I20" s="154"/>
      <c r="J20" s="155"/>
      <c r="K20" s="154"/>
      <c r="L20" s="155"/>
      <c r="M20" s="154"/>
      <c r="N20" s="155"/>
      <c r="O20" s="156"/>
      <c r="P20" s="157"/>
      <c r="Q20" s="156"/>
      <c r="R20" s="157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47"/>
      <c r="B21" s="47"/>
      <c r="C21" s="47"/>
      <c r="D21" s="27"/>
      <c r="E21" s="154"/>
      <c r="F21" s="155"/>
      <c r="G21" s="154"/>
      <c r="H21" s="155"/>
      <c r="I21" s="154"/>
      <c r="J21" s="155"/>
      <c r="K21" s="154"/>
      <c r="L21" s="155"/>
      <c r="M21" s="154"/>
      <c r="N21" s="155"/>
      <c r="O21" s="156"/>
      <c r="P21" s="157"/>
      <c r="Q21" s="156"/>
      <c r="R21" s="157"/>
      <c r="S21" s="25">
        <f t="shared" si="1"/>
        <v>0</v>
      </c>
      <c r="T21" s="25">
        <f t="shared" si="0"/>
        <v>0</v>
      </c>
      <c r="U21" s="29"/>
      <c r="V21" s="28"/>
    </row>
    <row r="22" spans="1:22" ht="15.75" customHeight="1" x14ac:dyDescent="0.25">
      <c r="A22" s="97"/>
      <c r="B22" s="47"/>
      <c r="C22" s="47"/>
      <c r="D22" s="27"/>
      <c r="E22" s="154"/>
      <c r="F22" s="155"/>
      <c r="G22" s="154"/>
      <c r="H22" s="155"/>
      <c r="I22" s="154"/>
      <c r="J22" s="155"/>
      <c r="K22" s="154"/>
      <c r="L22" s="155"/>
      <c r="M22" s="154"/>
      <c r="N22" s="155"/>
      <c r="O22" s="156"/>
      <c r="P22" s="157"/>
      <c r="Q22" s="156"/>
      <c r="R22" s="157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91"/>
      <c r="B23" s="91"/>
      <c r="C23" s="91"/>
      <c r="D23" s="27"/>
      <c r="E23" s="154"/>
      <c r="F23" s="155"/>
      <c r="G23" s="154"/>
      <c r="H23" s="155"/>
      <c r="I23" s="154"/>
      <c r="J23" s="155"/>
      <c r="K23" s="154">
        <f>SUM(K6:K22)</f>
        <v>8</v>
      </c>
      <c r="L23" s="155"/>
      <c r="M23" s="154"/>
      <c r="N23" s="155"/>
      <c r="O23" s="156"/>
      <c r="P23" s="157"/>
      <c r="Q23" s="156"/>
      <c r="R23" s="157"/>
      <c r="S23" s="25">
        <f t="shared" si="1"/>
        <v>8</v>
      </c>
      <c r="T23" s="25">
        <f t="shared" si="0"/>
        <v>8</v>
      </c>
      <c r="U23" s="29"/>
      <c r="V23" s="28"/>
    </row>
    <row r="24" spans="1:22" x14ac:dyDescent="0.25">
      <c r="A24" s="111"/>
      <c r="B24" s="111"/>
      <c r="C24" s="111"/>
      <c r="D24" s="27"/>
      <c r="E24" s="154"/>
      <c r="F24" s="155"/>
      <c r="G24" s="153"/>
      <c r="H24" s="153"/>
      <c r="I24" s="154"/>
      <c r="J24" s="155"/>
      <c r="K24" s="154"/>
      <c r="L24" s="155"/>
      <c r="M24" s="154"/>
      <c r="N24" s="155"/>
      <c r="O24" s="156"/>
      <c r="P24" s="157"/>
      <c r="Q24" s="156"/>
      <c r="R24" s="157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54"/>
      <c r="F25" s="155"/>
      <c r="G25" s="154"/>
      <c r="H25" s="155"/>
      <c r="I25" s="154"/>
      <c r="J25" s="155"/>
      <c r="K25" s="154"/>
      <c r="L25" s="155"/>
      <c r="M25" s="154"/>
      <c r="N25" s="155"/>
      <c r="O25" s="156"/>
      <c r="P25" s="157"/>
      <c r="Q25" s="156"/>
      <c r="R25" s="157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54"/>
      <c r="F26" s="155"/>
      <c r="G26" s="154"/>
      <c r="H26" s="155"/>
      <c r="I26" s="154"/>
      <c r="J26" s="155"/>
      <c r="K26" s="154"/>
      <c r="L26" s="155"/>
      <c r="M26" s="154"/>
      <c r="N26" s="155"/>
      <c r="O26" s="156"/>
      <c r="P26" s="157"/>
      <c r="Q26" s="156"/>
      <c r="R26" s="157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58">
        <f>SUM(E4:E26)</f>
        <v>8</v>
      </c>
      <c r="F27" s="159"/>
      <c r="G27" s="158">
        <f>SUM(G4:G26)</f>
        <v>8</v>
      </c>
      <c r="H27" s="159"/>
      <c r="I27" s="158">
        <f>SUM(I4:I26)</f>
        <v>8</v>
      </c>
      <c r="J27" s="159"/>
      <c r="K27" s="158">
        <f>SUM(K4:K26)</f>
        <v>16</v>
      </c>
      <c r="L27" s="159"/>
      <c r="M27" s="158">
        <f>SUM(M4:M26)</f>
        <v>8</v>
      </c>
      <c r="N27" s="159"/>
      <c r="O27" s="158">
        <f>SUM(O4:O26)</f>
        <v>0</v>
      </c>
      <c r="P27" s="159"/>
      <c r="Q27" s="158">
        <f>SUM(Q4:Q26)</f>
        <v>0</v>
      </c>
      <c r="R27" s="159"/>
      <c r="S27" s="25">
        <f>SUM(S4:S26)</f>
        <v>48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48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8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8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48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/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48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5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G21:H21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22.05.2016</v>
      </c>
      <c r="B2" s="19"/>
      <c r="C2" s="19"/>
      <c r="D2" s="19"/>
      <c r="E2" s="152" t="s">
        <v>15</v>
      </c>
      <c r="F2" s="152"/>
      <c r="G2" s="152" t="s">
        <v>16</v>
      </c>
      <c r="H2" s="152"/>
      <c r="I2" s="152" t="s">
        <v>17</v>
      </c>
      <c r="J2" s="152"/>
      <c r="K2" s="152" t="s">
        <v>18</v>
      </c>
      <c r="L2" s="152"/>
      <c r="M2" s="152" t="s">
        <v>19</v>
      </c>
      <c r="N2" s="152"/>
      <c r="O2" s="152" t="s">
        <v>20</v>
      </c>
      <c r="P2" s="152"/>
      <c r="Q2" s="152" t="s">
        <v>21</v>
      </c>
      <c r="R2" s="15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9</v>
      </c>
      <c r="F3" s="66">
        <v>16.3</v>
      </c>
      <c r="G3" s="66">
        <v>8</v>
      </c>
      <c r="H3" s="66">
        <v>16.3</v>
      </c>
      <c r="I3" s="66">
        <v>9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35">
        <v>6519</v>
      </c>
      <c r="B4" s="151" t="s">
        <v>101</v>
      </c>
      <c r="C4" s="135">
        <v>69</v>
      </c>
      <c r="D4" s="38" t="s">
        <v>68</v>
      </c>
      <c r="E4" s="153">
        <v>3</v>
      </c>
      <c r="F4" s="153"/>
      <c r="G4" s="153">
        <v>1</v>
      </c>
      <c r="H4" s="153"/>
      <c r="I4" s="153"/>
      <c r="J4" s="153"/>
      <c r="K4" s="153"/>
      <c r="L4" s="153"/>
      <c r="M4" s="153"/>
      <c r="N4" s="153"/>
      <c r="O4" s="154"/>
      <c r="P4" s="155"/>
      <c r="Q4" s="156"/>
      <c r="R4" s="157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130">
        <v>6519</v>
      </c>
      <c r="B5" s="151" t="s">
        <v>101</v>
      </c>
      <c r="C5" s="130">
        <v>82</v>
      </c>
      <c r="D5" s="38" t="s">
        <v>68</v>
      </c>
      <c r="E5" s="153">
        <v>3</v>
      </c>
      <c r="F5" s="153"/>
      <c r="G5" s="153">
        <v>1</v>
      </c>
      <c r="H5" s="153"/>
      <c r="I5" s="153"/>
      <c r="J5" s="153"/>
      <c r="K5" s="153"/>
      <c r="L5" s="153"/>
      <c r="M5" s="153"/>
      <c r="N5" s="153"/>
      <c r="O5" s="154"/>
      <c r="P5" s="155"/>
      <c r="Q5" s="156"/>
      <c r="R5" s="157"/>
      <c r="S5" s="25">
        <f t="shared" ref="S5:S20" si="1">E5+G5+I5+K5+M5+O5+Q5</f>
        <v>4</v>
      </c>
      <c r="T5" s="25">
        <f t="shared" si="0"/>
        <v>4</v>
      </c>
      <c r="U5" s="28"/>
      <c r="V5" s="28"/>
    </row>
    <row r="6" spans="1:22" x14ac:dyDescent="0.25">
      <c r="A6" s="136">
        <v>6519</v>
      </c>
      <c r="B6" s="151" t="s">
        <v>101</v>
      </c>
      <c r="C6" s="130" t="s">
        <v>89</v>
      </c>
      <c r="D6" s="38" t="s">
        <v>87</v>
      </c>
      <c r="E6" s="153">
        <v>1</v>
      </c>
      <c r="F6" s="153"/>
      <c r="G6" s="153">
        <v>6</v>
      </c>
      <c r="H6" s="153"/>
      <c r="I6" s="153">
        <v>7</v>
      </c>
      <c r="J6" s="153"/>
      <c r="K6" s="154">
        <v>8</v>
      </c>
      <c r="L6" s="155"/>
      <c r="M6" s="154">
        <v>8</v>
      </c>
      <c r="N6" s="155"/>
      <c r="O6" s="154"/>
      <c r="P6" s="155"/>
      <c r="Q6" s="156"/>
      <c r="R6" s="157"/>
      <c r="S6" s="25">
        <f t="shared" si="1"/>
        <v>30</v>
      </c>
      <c r="T6" s="25">
        <f t="shared" si="0"/>
        <v>30</v>
      </c>
      <c r="U6" s="28"/>
      <c r="V6" s="28"/>
    </row>
    <row r="7" spans="1:22" x14ac:dyDescent="0.25">
      <c r="A7" s="136"/>
      <c r="B7" s="49"/>
      <c r="C7" s="132"/>
      <c r="D7" s="38"/>
      <c r="E7" s="153"/>
      <c r="F7" s="153"/>
      <c r="G7" s="153"/>
      <c r="H7" s="153"/>
      <c r="I7" s="153"/>
      <c r="J7" s="153"/>
      <c r="K7" s="154"/>
      <c r="L7" s="155"/>
      <c r="M7" s="154"/>
      <c r="N7" s="155"/>
      <c r="O7" s="154"/>
      <c r="P7" s="155"/>
      <c r="Q7" s="156"/>
      <c r="R7" s="15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36"/>
      <c r="B8" s="49"/>
      <c r="C8" s="124"/>
      <c r="D8" s="38"/>
      <c r="E8" s="153"/>
      <c r="F8" s="153"/>
      <c r="G8" s="153"/>
      <c r="H8" s="153"/>
      <c r="I8" s="160"/>
      <c r="J8" s="155"/>
      <c r="K8" s="154"/>
      <c r="L8" s="155"/>
      <c r="M8" s="154"/>
      <c r="N8" s="155"/>
      <c r="O8" s="154"/>
      <c r="P8" s="155"/>
      <c r="Q8" s="156"/>
      <c r="R8" s="15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6"/>
      <c r="B9" s="49"/>
      <c r="C9" s="47"/>
      <c r="D9" s="38"/>
      <c r="E9" s="154"/>
      <c r="F9" s="155"/>
      <c r="G9" s="154"/>
      <c r="H9" s="155"/>
      <c r="I9" s="154"/>
      <c r="J9" s="155"/>
      <c r="K9" s="154"/>
      <c r="L9" s="155"/>
      <c r="M9" s="154"/>
      <c r="N9" s="155"/>
      <c r="O9" s="154"/>
      <c r="P9" s="155"/>
      <c r="Q9" s="156"/>
      <c r="R9" s="15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38"/>
      <c r="B10" s="49"/>
      <c r="C10" s="138"/>
      <c r="D10" s="38"/>
      <c r="E10" s="154"/>
      <c r="F10" s="155"/>
      <c r="G10" s="154"/>
      <c r="H10" s="155"/>
      <c r="I10" s="154"/>
      <c r="J10" s="155"/>
      <c r="K10" s="154"/>
      <c r="L10" s="155"/>
      <c r="M10" s="154"/>
      <c r="N10" s="155"/>
      <c r="O10" s="154"/>
      <c r="P10" s="155"/>
      <c r="Q10" s="156"/>
      <c r="R10" s="15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8"/>
      <c r="B11" s="49"/>
      <c r="C11" s="138"/>
      <c r="D11" s="38"/>
      <c r="E11" s="154"/>
      <c r="F11" s="155"/>
      <c r="G11" s="154"/>
      <c r="H11" s="155"/>
      <c r="I11" s="154"/>
      <c r="J11" s="155"/>
      <c r="K11" s="154"/>
      <c r="L11" s="155"/>
      <c r="M11" s="154"/>
      <c r="N11" s="155"/>
      <c r="O11" s="154"/>
      <c r="P11" s="155"/>
      <c r="Q11" s="156"/>
      <c r="R11" s="15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8"/>
      <c r="B12" s="49"/>
      <c r="C12" s="138"/>
      <c r="D12" s="38"/>
      <c r="E12" s="154"/>
      <c r="F12" s="155"/>
      <c r="G12" s="154"/>
      <c r="H12" s="155"/>
      <c r="I12" s="154"/>
      <c r="J12" s="155"/>
      <c r="K12" s="154"/>
      <c r="L12" s="155"/>
      <c r="M12" s="154"/>
      <c r="N12" s="155"/>
      <c r="O12" s="154"/>
      <c r="P12" s="155"/>
      <c r="Q12" s="156"/>
      <c r="R12" s="15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54"/>
      <c r="F13" s="155"/>
      <c r="G13" s="154"/>
      <c r="H13" s="155"/>
      <c r="I13" s="154"/>
      <c r="J13" s="155"/>
      <c r="K13" s="154"/>
      <c r="L13" s="155"/>
      <c r="M13" s="154"/>
      <c r="N13" s="155"/>
      <c r="O13" s="154"/>
      <c r="P13" s="155"/>
      <c r="Q13" s="156"/>
      <c r="R13" s="15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54"/>
      <c r="F14" s="155"/>
      <c r="G14" s="154"/>
      <c r="H14" s="155"/>
      <c r="I14" s="154"/>
      <c r="J14" s="155"/>
      <c r="K14" s="154"/>
      <c r="L14" s="155"/>
      <c r="M14" s="154"/>
      <c r="N14" s="155"/>
      <c r="O14" s="154"/>
      <c r="P14" s="155"/>
      <c r="Q14" s="156"/>
      <c r="R14" s="15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54"/>
      <c r="F15" s="155"/>
      <c r="G15" s="154"/>
      <c r="H15" s="155"/>
      <c r="I15" s="154"/>
      <c r="J15" s="155"/>
      <c r="K15" s="154"/>
      <c r="L15" s="155"/>
      <c r="M15" s="154"/>
      <c r="N15" s="155"/>
      <c r="O15" s="154"/>
      <c r="P15" s="155"/>
      <c r="Q15" s="156"/>
      <c r="R15" s="15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8"/>
      <c r="B16" s="88"/>
      <c r="C16" s="88"/>
      <c r="D16" s="27"/>
      <c r="E16" s="153"/>
      <c r="F16" s="153"/>
      <c r="G16" s="153"/>
      <c r="H16" s="153"/>
      <c r="I16" s="160"/>
      <c r="J16" s="155"/>
      <c r="K16" s="154"/>
      <c r="L16" s="155"/>
      <c r="M16" s="154"/>
      <c r="N16" s="155"/>
      <c r="O16" s="154"/>
      <c r="P16" s="155"/>
      <c r="Q16" s="156"/>
      <c r="R16" s="15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40"/>
      <c r="B17" s="140"/>
      <c r="C17" s="140"/>
      <c r="D17" s="38"/>
      <c r="E17" s="154"/>
      <c r="F17" s="155"/>
      <c r="G17" s="154"/>
      <c r="H17" s="155"/>
      <c r="I17" s="154"/>
      <c r="J17" s="155"/>
      <c r="K17" s="154"/>
      <c r="L17" s="155"/>
      <c r="M17" s="154"/>
      <c r="N17" s="155"/>
      <c r="O17" s="154"/>
      <c r="P17" s="155"/>
      <c r="Q17" s="156"/>
      <c r="R17" s="15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54"/>
      <c r="F18" s="155"/>
      <c r="G18" s="154"/>
      <c r="H18" s="155"/>
      <c r="I18" s="154"/>
      <c r="J18" s="155"/>
      <c r="K18" s="154"/>
      <c r="L18" s="155"/>
      <c r="M18" s="154"/>
      <c r="N18" s="155"/>
      <c r="O18" s="156"/>
      <c r="P18" s="157"/>
      <c r="Q18" s="156"/>
      <c r="R18" s="15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54"/>
      <c r="F19" s="155"/>
      <c r="G19" s="154"/>
      <c r="H19" s="155"/>
      <c r="I19" s="154"/>
      <c r="J19" s="155"/>
      <c r="K19" s="154"/>
      <c r="L19" s="155"/>
      <c r="M19" s="154"/>
      <c r="N19" s="155"/>
      <c r="O19" s="156"/>
      <c r="P19" s="157"/>
      <c r="Q19" s="156"/>
      <c r="R19" s="15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58">
        <f>SUM(E4:E19)</f>
        <v>7</v>
      </c>
      <c r="F20" s="159"/>
      <c r="G20" s="158">
        <f>SUM(G4:G19)</f>
        <v>8</v>
      </c>
      <c r="H20" s="159"/>
      <c r="I20" s="158">
        <f>SUM(I4:I19)</f>
        <v>7</v>
      </c>
      <c r="J20" s="159"/>
      <c r="K20" s="158">
        <f>SUM(K4:K19)</f>
        <v>8</v>
      </c>
      <c r="L20" s="159"/>
      <c r="M20" s="158">
        <f>SUM(M4:M19)</f>
        <v>8</v>
      </c>
      <c r="N20" s="159"/>
      <c r="O20" s="158">
        <f>SUM(O4:O19)</f>
        <v>0</v>
      </c>
      <c r="P20" s="159"/>
      <c r="Q20" s="158">
        <f>SUM(Q4:Q19)</f>
        <v>0</v>
      </c>
      <c r="R20" s="159"/>
      <c r="S20" s="25">
        <f t="shared" si="1"/>
        <v>38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-1</v>
      </c>
      <c r="G22" s="32"/>
      <c r="H22" s="32">
        <f>SUM(G20)-H21</f>
        <v>0</v>
      </c>
      <c r="I22" s="32"/>
      <c r="J22" s="32">
        <f>SUM(I20)-J21</f>
        <v>-1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16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38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38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opLeftCell="A8" zoomScale="90" zoomScaleNormal="90" workbookViewId="0">
      <selection activeCell="E24" sqref="E24:N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76</v>
      </c>
      <c r="B1" s="15"/>
      <c r="C1" s="15"/>
    </row>
    <row r="2" spans="1:22" s="22" customFormat="1" x14ac:dyDescent="0.25">
      <c r="A2" s="18" t="str">
        <f>Analysis!A3</f>
        <v>W/E 22.05.2016</v>
      </c>
      <c r="B2" s="19"/>
      <c r="C2" s="19"/>
      <c r="D2" s="19"/>
      <c r="E2" s="161" t="s">
        <v>15</v>
      </c>
      <c r="F2" s="161"/>
      <c r="G2" s="152" t="s">
        <v>16</v>
      </c>
      <c r="H2" s="152"/>
      <c r="I2" s="152" t="s">
        <v>17</v>
      </c>
      <c r="J2" s="152"/>
      <c r="K2" s="152" t="s">
        <v>18</v>
      </c>
      <c r="L2" s="152"/>
      <c r="M2" s="152" t="s">
        <v>19</v>
      </c>
      <c r="N2" s="152"/>
      <c r="O2" s="152" t="s">
        <v>20</v>
      </c>
      <c r="P2" s="152"/>
      <c r="Q2" s="152" t="s">
        <v>21</v>
      </c>
      <c r="R2" s="15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130">
        <v>6519</v>
      </c>
      <c r="B4" s="151" t="s">
        <v>101</v>
      </c>
      <c r="C4" s="48">
        <v>130</v>
      </c>
      <c r="D4" s="38" t="s">
        <v>68</v>
      </c>
      <c r="E4" s="153">
        <v>2</v>
      </c>
      <c r="F4" s="153"/>
      <c r="G4" s="153">
        <v>1</v>
      </c>
      <c r="H4" s="153"/>
      <c r="I4" s="154"/>
      <c r="J4" s="155"/>
      <c r="K4" s="154"/>
      <c r="L4" s="155"/>
      <c r="M4" s="153"/>
      <c r="N4" s="153"/>
      <c r="O4" s="154"/>
      <c r="P4" s="155"/>
      <c r="Q4" s="156"/>
      <c r="R4" s="157"/>
      <c r="S4" s="25">
        <f>E4+G4+I4+K4+M4+O4+Q4</f>
        <v>3</v>
      </c>
      <c r="T4" s="25">
        <f t="shared" ref="T4:T29" si="0">SUM(S4-U4-V4)</f>
        <v>3</v>
      </c>
      <c r="U4" s="28"/>
      <c r="V4" s="28"/>
    </row>
    <row r="5" spans="1:22" x14ac:dyDescent="0.25">
      <c r="A5" s="130">
        <v>6519</v>
      </c>
      <c r="B5" s="151" t="s">
        <v>101</v>
      </c>
      <c r="C5" s="130">
        <v>110</v>
      </c>
      <c r="D5" s="38" t="s">
        <v>68</v>
      </c>
      <c r="E5" s="153">
        <v>1</v>
      </c>
      <c r="F5" s="153"/>
      <c r="G5" s="153"/>
      <c r="H5" s="153"/>
      <c r="I5" s="154"/>
      <c r="J5" s="155"/>
      <c r="K5" s="154"/>
      <c r="L5" s="155"/>
      <c r="M5" s="153"/>
      <c r="N5" s="153"/>
      <c r="O5" s="154"/>
      <c r="P5" s="155"/>
      <c r="Q5" s="156"/>
      <c r="R5" s="157"/>
      <c r="S5" s="25">
        <f t="shared" ref="S5:S32" si="1">E5+G5+I5+K5+M5+O5+Q5</f>
        <v>1</v>
      </c>
      <c r="T5" s="25">
        <f t="shared" si="0"/>
        <v>1</v>
      </c>
      <c r="U5" s="28"/>
      <c r="V5" s="28"/>
    </row>
    <row r="6" spans="1:22" x14ac:dyDescent="0.25">
      <c r="A6" s="130">
        <v>6519</v>
      </c>
      <c r="B6" s="151" t="s">
        <v>101</v>
      </c>
      <c r="C6" s="48">
        <v>111</v>
      </c>
      <c r="D6" s="38" t="s">
        <v>68</v>
      </c>
      <c r="E6" s="153">
        <v>1</v>
      </c>
      <c r="F6" s="153"/>
      <c r="G6" s="153"/>
      <c r="H6" s="153"/>
      <c r="I6" s="154"/>
      <c r="J6" s="155"/>
      <c r="K6" s="154"/>
      <c r="L6" s="155"/>
      <c r="M6" s="153">
        <v>0.5</v>
      </c>
      <c r="N6" s="153"/>
      <c r="O6" s="154"/>
      <c r="P6" s="155"/>
      <c r="Q6" s="156"/>
      <c r="R6" s="157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130">
        <v>6519</v>
      </c>
      <c r="B7" s="151" t="s">
        <v>101</v>
      </c>
      <c r="C7" s="48">
        <v>112</v>
      </c>
      <c r="D7" s="38" t="s">
        <v>68</v>
      </c>
      <c r="E7" s="153">
        <v>1</v>
      </c>
      <c r="F7" s="153"/>
      <c r="G7" s="153"/>
      <c r="H7" s="153"/>
      <c r="I7" s="154"/>
      <c r="J7" s="155"/>
      <c r="K7" s="154"/>
      <c r="L7" s="155"/>
      <c r="M7" s="153"/>
      <c r="N7" s="153"/>
      <c r="O7" s="154"/>
      <c r="P7" s="155"/>
      <c r="Q7" s="156"/>
      <c r="R7" s="157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30">
        <v>6519</v>
      </c>
      <c r="B8" s="151" t="s">
        <v>101</v>
      </c>
      <c r="C8" s="130">
        <v>113</v>
      </c>
      <c r="D8" s="38" t="s">
        <v>68</v>
      </c>
      <c r="E8" s="153">
        <v>1</v>
      </c>
      <c r="F8" s="153"/>
      <c r="G8" s="153"/>
      <c r="H8" s="153"/>
      <c r="I8" s="154"/>
      <c r="J8" s="155"/>
      <c r="K8" s="154"/>
      <c r="L8" s="155"/>
      <c r="M8" s="154"/>
      <c r="N8" s="155"/>
      <c r="O8" s="154"/>
      <c r="P8" s="155"/>
      <c r="Q8" s="156"/>
      <c r="R8" s="157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130">
        <v>6519</v>
      </c>
      <c r="B9" s="151" t="s">
        <v>101</v>
      </c>
      <c r="C9" s="130">
        <v>114</v>
      </c>
      <c r="D9" s="38" t="s">
        <v>68</v>
      </c>
      <c r="E9" s="153">
        <v>1</v>
      </c>
      <c r="F9" s="153"/>
      <c r="G9" s="153"/>
      <c r="H9" s="153"/>
      <c r="I9" s="154"/>
      <c r="J9" s="155"/>
      <c r="K9" s="154"/>
      <c r="L9" s="155"/>
      <c r="M9" s="154"/>
      <c r="N9" s="155"/>
      <c r="O9" s="154"/>
      <c r="P9" s="155"/>
      <c r="Q9" s="156"/>
      <c r="R9" s="157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144">
        <v>6519</v>
      </c>
      <c r="B10" s="151" t="s">
        <v>101</v>
      </c>
      <c r="C10" s="133">
        <v>86</v>
      </c>
      <c r="D10" s="38" t="s">
        <v>68</v>
      </c>
      <c r="E10" s="153"/>
      <c r="F10" s="153"/>
      <c r="G10" s="154">
        <v>0.5</v>
      </c>
      <c r="H10" s="155"/>
      <c r="I10" s="154"/>
      <c r="J10" s="155"/>
      <c r="K10" s="154"/>
      <c r="L10" s="155"/>
      <c r="M10" s="154"/>
      <c r="N10" s="155"/>
      <c r="O10" s="154"/>
      <c r="P10" s="155"/>
      <c r="Q10" s="156"/>
      <c r="R10" s="157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144">
        <v>6519</v>
      </c>
      <c r="B11" s="151" t="s">
        <v>101</v>
      </c>
      <c r="C11" s="133">
        <v>52</v>
      </c>
      <c r="D11" s="38" t="s">
        <v>68</v>
      </c>
      <c r="E11" s="154"/>
      <c r="F11" s="155"/>
      <c r="G11" s="154">
        <v>0.5</v>
      </c>
      <c r="H11" s="155"/>
      <c r="I11" s="154"/>
      <c r="J11" s="155"/>
      <c r="K11" s="154"/>
      <c r="L11" s="155"/>
      <c r="M11" s="154"/>
      <c r="N11" s="155"/>
      <c r="O11" s="154"/>
      <c r="P11" s="155"/>
      <c r="Q11" s="156"/>
      <c r="R11" s="157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144">
        <v>6519</v>
      </c>
      <c r="B12" s="151" t="s">
        <v>101</v>
      </c>
      <c r="C12" s="47">
        <v>93</v>
      </c>
      <c r="D12" s="38" t="s">
        <v>68</v>
      </c>
      <c r="E12" s="154"/>
      <c r="F12" s="155"/>
      <c r="G12" s="154">
        <v>1</v>
      </c>
      <c r="H12" s="155"/>
      <c r="I12" s="154"/>
      <c r="J12" s="155"/>
      <c r="K12" s="154"/>
      <c r="L12" s="155"/>
      <c r="M12" s="154"/>
      <c r="N12" s="155"/>
      <c r="O12" s="154"/>
      <c r="P12" s="155"/>
      <c r="Q12" s="156"/>
      <c r="R12" s="157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144">
        <v>6519</v>
      </c>
      <c r="B13" s="151" t="s">
        <v>101</v>
      </c>
      <c r="C13" s="47">
        <v>125</v>
      </c>
      <c r="D13" s="38" t="s">
        <v>68</v>
      </c>
      <c r="E13" s="154"/>
      <c r="F13" s="155"/>
      <c r="G13" s="154">
        <v>1</v>
      </c>
      <c r="H13" s="155"/>
      <c r="I13" s="154"/>
      <c r="J13" s="155"/>
      <c r="K13" s="154"/>
      <c r="L13" s="155"/>
      <c r="M13" s="154"/>
      <c r="N13" s="155"/>
      <c r="O13" s="154"/>
      <c r="P13" s="155"/>
      <c r="Q13" s="156"/>
      <c r="R13" s="157"/>
      <c r="S13" s="25">
        <f>E13+G13+I13+K13+M13+O13+Q13</f>
        <v>1</v>
      </c>
      <c r="T13" s="25">
        <f>SUM(S13-U13-V13)</f>
        <v>1</v>
      </c>
      <c r="U13" s="28"/>
      <c r="V13" s="28"/>
    </row>
    <row r="14" spans="1:22" x14ac:dyDescent="0.25">
      <c r="A14" s="144">
        <v>6519</v>
      </c>
      <c r="B14" s="151" t="s">
        <v>101</v>
      </c>
      <c r="C14" s="47">
        <v>62</v>
      </c>
      <c r="D14" s="38" t="s">
        <v>68</v>
      </c>
      <c r="E14" s="154"/>
      <c r="F14" s="155"/>
      <c r="G14" s="154">
        <v>1</v>
      </c>
      <c r="H14" s="155"/>
      <c r="I14" s="154"/>
      <c r="J14" s="155"/>
      <c r="K14" s="154"/>
      <c r="L14" s="155"/>
      <c r="M14" s="154"/>
      <c r="N14" s="155"/>
      <c r="O14" s="154"/>
      <c r="P14" s="155"/>
      <c r="Q14" s="156"/>
      <c r="R14" s="157"/>
      <c r="S14" s="25">
        <f t="shared" ref="S14:S25" si="2">E14+G14+I14+K14+M14+O14+Q14</f>
        <v>1</v>
      </c>
      <c r="T14" s="25">
        <f t="shared" ref="T14:T25" si="3">SUM(S14-U14-V14)</f>
        <v>1</v>
      </c>
      <c r="U14" s="28"/>
      <c r="V14" s="28"/>
    </row>
    <row r="15" spans="1:22" ht="15.75" customHeight="1" x14ac:dyDescent="0.25">
      <c r="A15" s="136">
        <v>6607</v>
      </c>
      <c r="B15" s="151" t="s">
        <v>98</v>
      </c>
      <c r="C15" s="136">
        <v>5</v>
      </c>
      <c r="D15" s="38" t="s">
        <v>88</v>
      </c>
      <c r="E15" s="154"/>
      <c r="F15" s="155"/>
      <c r="G15" s="154"/>
      <c r="H15" s="155"/>
      <c r="I15" s="154">
        <v>7</v>
      </c>
      <c r="J15" s="155"/>
      <c r="K15" s="154">
        <v>7.5</v>
      </c>
      <c r="L15" s="155"/>
      <c r="M15" s="154">
        <v>4</v>
      </c>
      <c r="N15" s="155"/>
      <c r="O15" s="154"/>
      <c r="P15" s="155"/>
      <c r="Q15" s="156"/>
      <c r="R15" s="157"/>
      <c r="S15" s="25">
        <f t="shared" ref="S15:S24" si="4">E15+G15+I15+K15+M15+O15+Q15</f>
        <v>18.5</v>
      </c>
      <c r="T15" s="25">
        <f t="shared" ref="T15:T24" si="5">SUM(S15-U15-V15)</f>
        <v>18.5</v>
      </c>
      <c r="U15" s="28"/>
      <c r="V15" s="28"/>
    </row>
    <row r="16" spans="1:22" ht="15.75" customHeight="1" x14ac:dyDescent="0.25">
      <c r="A16" s="149">
        <v>6519</v>
      </c>
      <c r="B16" s="151" t="s">
        <v>101</v>
      </c>
      <c r="C16" s="149">
        <v>131</v>
      </c>
      <c r="D16" s="38" t="s">
        <v>68</v>
      </c>
      <c r="E16" s="154"/>
      <c r="F16" s="155"/>
      <c r="G16" s="154"/>
      <c r="H16" s="155"/>
      <c r="I16" s="154"/>
      <c r="J16" s="155"/>
      <c r="K16" s="154"/>
      <c r="L16" s="155"/>
      <c r="M16" s="154">
        <v>1</v>
      </c>
      <c r="N16" s="155"/>
      <c r="O16" s="154"/>
      <c r="P16" s="155"/>
      <c r="Q16" s="156"/>
      <c r="R16" s="157"/>
      <c r="S16" s="25">
        <f t="shared" si="4"/>
        <v>1</v>
      </c>
      <c r="T16" s="25">
        <f t="shared" si="5"/>
        <v>1</v>
      </c>
      <c r="U16" s="28"/>
      <c r="V16" s="28"/>
    </row>
    <row r="17" spans="1:22" x14ac:dyDescent="0.25">
      <c r="A17" s="139">
        <v>6405</v>
      </c>
      <c r="B17" s="151" t="s">
        <v>102</v>
      </c>
      <c r="C17" s="48">
        <v>19</v>
      </c>
      <c r="D17" s="38" t="s">
        <v>80</v>
      </c>
      <c r="E17" s="154"/>
      <c r="F17" s="155"/>
      <c r="G17" s="154"/>
      <c r="H17" s="155"/>
      <c r="I17" s="154"/>
      <c r="J17" s="155"/>
      <c r="K17" s="154"/>
      <c r="L17" s="155"/>
      <c r="M17" s="154">
        <v>1</v>
      </c>
      <c r="N17" s="155"/>
      <c r="O17" s="154"/>
      <c r="P17" s="155"/>
      <c r="Q17" s="156"/>
      <c r="R17" s="157"/>
      <c r="S17" s="25">
        <f t="shared" si="4"/>
        <v>1</v>
      </c>
      <c r="T17" s="25">
        <f t="shared" si="5"/>
        <v>1</v>
      </c>
      <c r="U17" s="28"/>
      <c r="V17" s="28"/>
    </row>
    <row r="18" spans="1:22" x14ac:dyDescent="0.25">
      <c r="A18" s="141"/>
      <c r="B18" s="141"/>
      <c r="C18" s="48"/>
      <c r="D18" s="38"/>
      <c r="E18" s="154"/>
      <c r="F18" s="155"/>
      <c r="G18" s="154"/>
      <c r="H18" s="155"/>
      <c r="I18" s="154"/>
      <c r="J18" s="155"/>
      <c r="K18" s="154"/>
      <c r="L18" s="155"/>
      <c r="M18" s="154"/>
      <c r="N18" s="155"/>
      <c r="O18" s="154"/>
      <c r="P18" s="155"/>
      <c r="Q18" s="156"/>
      <c r="R18" s="157"/>
      <c r="S18" s="25">
        <f t="shared" ref="S18:S22" si="6">E18+G18+I18+K18+M18+O18+Q18</f>
        <v>0</v>
      </c>
      <c r="T18" s="25">
        <f t="shared" ref="T18:T22" si="7">SUM(S18-U18-V18)</f>
        <v>0</v>
      </c>
      <c r="U18" s="28"/>
      <c r="V18" s="28"/>
    </row>
    <row r="19" spans="1:22" x14ac:dyDescent="0.25">
      <c r="A19" s="141"/>
      <c r="B19" s="141"/>
      <c r="C19" s="48"/>
      <c r="D19" s="38"/>
      <c r="E19" s="154"/>
      <c r="F19" s="155"/>
      <c r="G19" s="154"/>
      <c r="H19" s="155"/>
      <c r="I19" s="154"/>
      <c r="J19" s="155"/>
      <c r="K19" s="154"/>
      <c r="L19" s="155"/>
      <c r="M19" s="154"/>
      <c r="N19" s="155"/>
      <c r="O19" s="154"/>
      <c r="P19" s="155"/>
      <c r="Q19" s="156"/>
      <c r="R19" s="157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141"/>
      <c r="B20" s="141"/>
      <c r="C20" s="48"/>
      <c r="D20" s="38"/>
      <c r="E20" s="154"/>
      <c r="F20" s="155"/>
      <c r="G20" s="154"/>
      <c r="H20" s="155"/>
      <c r="I20" s="154"/>
      <c r="J20" s="155"/>
      <c r="K20" s="154"/>
      <c r="L20" s="155"/>
      <c r="M20" s="154"/>
      <c r="N20" s="155"/>
      <c r="O20" s="154"/>
      <c r="P20" s="155"/>
      <c r="Q20" s="156"/>
      <c r="R20" s="157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141"/>
      <c r="B21" s="141"/>
      <c r="C21" s="48"/>
      <c r="D21" s="38"/>
      <c r="E21" s="154"/>
      <c r="F21" s="155"/>
      <c r="G21" s="154"/>
      <c r="H21" s="155"/>
      <c r="I21" s="154"/>
      <c r="J21" s="155"/>
      <c r="K21" s="154"/>
      <c r="L21" s="155"/>
      <c r="M21" s="154"/>
      <c r="N21" s="155"/>
      <c r="O21" s="154"/>
      <c r="P21" s="155"/>
      <c r="Q21" s="156"/>
      <c r="R21" s="157"/>
      <c r="S21" s="25">
        <f t="shared" si="6"/>
        <v>0</v>
      </c>
      <c r="T21" s="25">
        <f t="shared" si="7"/>
        <v>0</v>
      </c>
      <c r="U21" s="28"/>
      <c r="V21" s="28"/>
    </row>
    <row r="22" spans="1:22" x14ac:dyDescent="0.25">
      <c r="A22" s="141"/>
      <c r="B22" s="141"/>
      <c r="C22" s="48"/>
      <c r="D22" s="38"/>
      <c r="E22" s="154"/>
      <c r="F22" s="155"/>
      <c r="G22" s="154"/>
      <c r="H22" s="155"/>
      <c r="I22" s="154"/>
      <c r="J22" s="155"/>
      <c r="K22" s="154"/>
      <c r="L22" s="155"/>
      <c r="M22" s="154"/>
      <c r="N22" s="155"/>
      <c r="O22" s="154"/>
      <c r="P22" s="155"/>
      <c r="Q22" s="156"/>
      <c r="R22" s="157"/>
      <c r="S22" s="25">
        <f t="shared" si="6"/>
        <v>0</v>
      </c>
      <c r="T22" s="25">
        <f t="shared" si="7"/>
        <v>0</v>
      </c>
      <c r="U22" s="28"/>
      <c r="V22" s="28"/>
    </row>
    <row r="23" spans="1:22" x14ac:dyDescent="0.25">
      <c r="A23" s="118"/>
      <c r="B23" s="118"/>
      <c r="C23" s="48"/>
      <c r="D23" s="38"/>
      <c r="E23" s="154"/>
      <c r="F23" s="155"/>
      <c r="G23" s="154"/>
      <c r="H23" s="155"/>
      <c r="I23" s="154"/>
      <c r="J23" s="155"/>
      <c r="K23" s="154">
        <f>SUM(K6:K22)</f>
        <v>7.5</v>
      </c>
      <c r="L23" s="155"/>
      <c r="M23" s="154"/>
      <c r="N23" s="155"/>
      <c r="O23" s="154"/>
      <c r="P23" s="155"/>
      <c r="Q23" s="156"/>
      <c r="R23" s="157"/>
      <c r="S23" s="25">
        <f t="shared" si="4"/>
        <v>7.5</v>
      </c>
      <c r="T23" s="25">
        <f t="shared" si="5"/>
        <v>7.5</v>
      </c>
      <c r="U23" s="28"/>
      <c r="V23" s="28"/>
    </row>
    <row r="24" spans="1:22" x14ac:dyDescent="0.25">
      <c r="A24" s="118">
        <v>3600</v>
      </c>
      <c r="B24" s="118" t="s">
        <v>97</v>
      </c>
      <c r="C24" s="48"/>
      <c r="D24" s="38" t="s">
        <v>95</v>
      </c>
      <c r="E24" s="154"/>
      <c r="F24" s="155"/>
      <c r="G24" s="154"/>
      <c r="H24" s="155"/>
      <c r="I24" s="154"/>
      <c r="J24" s="155"/>
      <c r="K24" s="154"/>
      <c r="L24" s="155"/>
      <c r="M24" s="154">
        <v>0.5</v>
      </c>
      <c r="N24" s="155"/>
      <c r="O24" s="154"/>
      <c r="P24" s="155"/>
      <c r="Q24" s="156"/>
      <c r="R24" s="157"/>
      <c r="S24" s="25">
        <f t="shared" si="4"/>
        <v>0.5</v>
      </c>
      <c r="T24" s="25">
        <f t="shared" si="5"/>
        <v>0.5</v>
      </c>
      <c r="U24" s="28"/>
      <c r="V24" s="28"/>
    </row>
    <row r="25" spans="1:22" ht="15" customHeight="1" x14ac:dyDescent="0.25">
      <c r="A25" s="139"/>
      <c r="B25" s="139"/>
      <c r="C25" s="139"/>
      <c r="D25" s="38"/>
      <c r="E25" s="154"/>
      <c r="F25" s="155"/>
      <c r="G25" s="154"/>
      <c r="H25" s="155"/>
      <c r="I25" s="154"/>
      <c r="J25" s="155"/>
      <c r="K25" s="154"/>
      <c r="L25" s="155"/>
      <c r="M25" s="154"/>
      <c r="N25" s="155"/>
      <c r="O25" s="154"/>
      <c r="P25" s="155"/>
      <c r="Q25" s="156"/>
      <c r="R25" s="157"/>
      <c r="S25" s="25">
        <f t="shared" si="2"/>
        <v>0</v>
      </c>
      <c r="T25" s="25">
        <f t="shared" si="3"/>
        <v>0</v>
      </c>
      <c r="U25" s="28"/>
      <c r="V25" s="28"/>
    </row>
    <row r="26" spans="1:22" x14ac:dyDescent="0.25">
      <c r="A26" s="117">
        <v>3600</v>
      </c>
      <c r="B26" s="116" t="s">
        <v>97</v>
      </c>
      <c r="C26" s="116"/>
      <c r="D26" s="27" t="s">
        <v>79</v>
      </c>
      <c r="E26" s="154">
        <v>1</v>
      </c>
      <c r="F26" s="155"/>
      <c r="G26" s="154"/>
      <c r="H26" s="155"/>
      <c r="I26" s="154"/>
      <c r="J26" s="155"/>
      <c r="K26" s="154"/>
      <c r="L26" s="155"/>
      <c r="M26" s="154"/>
      <c r="N26" s="155"/>
      <c r="O26" s="154"/>
      <c r="P26" s="155"/>
      <c r="Q26" s="156"/>
      <c r="R26" s="157"/>
      <c r="S26" s="25">
        <f t="shared" si="1"/>
        <v>1</v>
      </c>
      <c r="T26" s="25">
        <f t="shared" si="0"/>
        <v>1</v>
      </c>
      <c r="U26" s="28"/>
      <c r="V26" s="28"/>
    </row>
    <row r="27" spans="1:22" x14ac:dyDescent="0.25">
      <c r="A27" s="127"/>
      <c r="B27" s="127"/>
      <c r="C27" s="127"/>
      <c r="D27" s="38"/>
      <c r="E27" s="154"/>
      <c r="F27" s="155"/>
      <c r="G27" s="154"/>
      <c r="H27" s="155"/>
      <c r="I27" s="154"/>
      <c r="J27" s="155"/>
      <c r="K27" s="154"/>
      <c r="L27" s="155"/>
      <c r="M27" s="154"/>
      <c r="N27" s="155"/>
      <c r="O27" s="154"/>
      <c r="P27" s="155"/>
      <c r="Q27" s="156"/>
      <c r="R27" s="157"/>
      <c r="S27" s="25">
        <f t="shared" ref="S27:S28" si="8">E27+G27+I27+K27+M27+O27+Q27</f>
        <v>0</v>
      </c>
      <c r="T27" s="25">
        <f t="shared" ref="T27:T28" si="9">SUM(S27-U27-V27)</f>
        <v>0</v>
      </c>
      <c r="U27" s="28"/>
      <c r="V27" s="28"/>
    </row>
    <row r="28" spans="1:22" x14ac:dyDescent="0.25">
      <c r="A28" s="130">
        <v>3600</v>
      </c>
      <c r="B28" s="130" t="s">
        <v>97</v>
      </c>
      <c r="C28" s="48"/>
      <c r="D28" s="38" t="s">
        <v>78</v>
      </c>
      <c r="E28" s="154"/>
      <c r="F28" s="155"/>
      <c r="G28" s="154">
        <v>3</v>
      </c>
      <c r="H28" s="155"/>
      <c r="I28" s="154">
        <v>1</v>
      </c>
      <c r="J28" s="155"/>
      <c r="K28" s="154">
        <v>0.5</v>
      </c>
      <c r="L28" s="155"/>
      <c r="M28" s="154">
        <v>1</v>
      </c>
      <c r="N28" s="155"/>
      <c r="O28" s="154"/>
      <c r="P28" s="155"/>
      <c r="Q28" s="156"/>
      <c r="R28" s="157"/>
      <c r="S28" s="25">
        <f t="shared" si="8"/>
        <v>5.5</v>
      </c>
      <c r="T28" s="25">
        <f t="shared" si="9"/>
        <v>5.5</v>
      </c>
      <c r="U28" s="28"/>
      <c r="V28" s="28"/>
    </row>
    <row r="29" spans="1:22" x14ac:dyDescent="0.25">
      <c r="A29" s="130"/>
      <c r="B29" s="130"/>
      <c r="C29" s="130"/>
      <c r="D29" s="38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6"/>
      <c r="R29" s="157"/>
      <c r="S29" s="25">
        <f t="shared" si="1"/>
        <v>0</v>
      </c>
      <c r="T29" s="25">
        <f t="shared" si="0"/>
        <v>0</v>
      </c>
      <c r="U29" s="28"/>
      <c r="V29" s="28"/>
    </row>
    <row r="30" spans="1:22" x14ac:dyDescent="0.25">
      <c r="A30" s="23" t="s">
        <v>37</v>
      </c>
      <c r="B30" s="23"/>
      <c r="C30" s="23"/>
      <c r="D30" s="23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6"/>
      <c r="P30" s="157"/>
      <c r="Q30" s="156"/>
      <c r="R30" s="157"/>
      <c r="S30" s="25">
        <f t="shared" si="1"/>
        <v>0</v>
      </c>
      <c r="T30" s="25"/>
      <c r="U30" s="29"/>
      <c r="V30" s="28"/>
    </row>
    <row r="31" spans="1:22" x14ac:dyDescent="0.25">
      <c r="A31" s="23" t="s">
        <v>38</v>
      </c>
      <c r="B31" s="23"/>
      <c r="C31" s="23"/>
      <c r="D31" s="23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6"/>
      <c r="P31" s="157"/>
      <c r="Q31" s="156"/>
      <c r="R31" s="157"/>
      <c r="S31" s="25">
        <f t="shared" si="1"/>
        <v>0</v>
      </c>
      <c r="T31" s="25"/>
      <c r="U31" s="29"/>
      <c r="V31" s="28"/>
    </row>
    <row r="32" spans="1:22" x14ac:dyDescent="0.25">
      <c r="A32" s="29" t="s">
        <v>6</v>
      </c>
      <c r="B32" s="29"/>
      <c r="C32" s="29"/>
      <c r="D32" s="29"/>
      <c r="E32" s="158">
        <f>SUM(E4:E31)</f>
        <v>8</v>
      </c>
      <c r="F32" s="159"/>
      <c r="G32" s="158">
        <f>SUM(G4:G31)</f>
        <v>8</v>
      </c>
      <c r="H32" s="159"/>
      <c r="I32" s="158">
        <f>SUM(I4:I31)</f>
        <v>8</v>
      </c>
      <c r="J32" s="159"/>
      <c r="K32" s="158">
        <f>SUM(K4:K31)</f>
        <v>15.5</v>
      </c>
      <c r="L32" s="159"/>
      <c r="M32" s="158">
        <f>SUM(M4:M31)</f>
        <v>8</v>
      </c>
      <c r="N32" s="159"/>
      <c r="O32" s="158">
        <f>SUM(O4:O31)</f>
        <v>0</v>
      </c>
      <c r="P32" s="159"/>
      <c r="Q32" s="158">
        <f>SUM(Q4:Q31)</f>
        <v>0</v>
      </c>
      <c r="R32" s="159"/>
      <c r="S32" s="25">
        <f t="shared" si="1"/>
        <v>47.5</v>
      </c>
      <c r="T32" s="25"/>
      <c r="U32" s="29"/>
      <c r="V32" s="28"/>
    </row>
    <row r="33" spans="1:22" x14ac:dyDescent="0.25">
      <c r="A33" s="29" t="s">
        <v>2</v>
      </c>
      <c r="B33" s="29"/>
      <c r="C33" s="29"/>
      <c r="D33" s="29"/>
      <c r="E33" s="128"/>
      <c r="F33" s="129">
        <v>8</v>
      </c>
      <c r="G33" s="30"/>
      <c r="H33" s="31">
        <v>8</v>
      </c>
      <c r="I33" s="30"/>
      <c r="J33" s="31">
        <v>8</v>
      </c>
      <c r="K33" s="30"/>
      <c r="L33" s="31">
        <v>8</v>
      </c>
      <c r="M33" s="30"/>
      <c r="N33" s="31">
        <v>8</v>
      </c>
      <c r="O33" s="30"/>
      <c r="P33" s="31"/>
      <c r="Q33" s="30"/>
      <c r="R33" s="31"/>
      <c r="S33" s="25">
        <f>SUM(E33:R33)</f>
        <v>40</v>
      </c>
      <c r="T33" s="25">
        <f>SUM(T4:T32)</f>
        <v>47.5</v>
      </c>
      <c r="U33" s="28"/>
      <c r="V33" s="28"/>
    </row>
    <row r="34" spans="1:22" x14ac:dyDescent="0.25">
      <c r="A34" s="29" t="s">
        <v>41</v>
      </c>
      <c r="B34" s="29"/>
      <c r="C34" s="29"/>
      <c r="D34" s="29"/>
      <c r="E34" s="32"/>
      <c r="F34" s="32">
        <f>SUM(E32)-F33</f>
        <v>0</v>
      </c>
      <c r="G34" s="32"/>
      <c r="H34" s="32">
        <f>SUM(G32)-H33</f>
        <v>0</v>
      </c>
      <c r="I34" s="32"/>
      <c r="J34" s="32">
        <f>SUM(I32)-J33</f>
        <v>0</v>
      </c>
      <c r="K34" s="32"/>
      <c r="L34" s="32">
        <f>SUM(K32)-L33</f>
        <v>7.5</v>
      </c>
      <c r="M34" s="32"/>
      <c r="N34" s="32">
        <f>SUM(M32)-N33</f>
        <v>0</v>
      </c>
      <c r="O34" s="32"/>
      <c r="P34" s="32">
        <f>SUM(O32)</f>
        <v>0</v>
      </c>
      <c r="Q34" s="32"/>
      <c r="R34" s="32">
        <f>SUM(Q32)</f>
        <v>0</v>
      </c>
      <c r="S34" s="28">
        <f>SUM(E34:R34)</f>
        <v>7.5</v>
      </c>
      <c r="T34" s="28"/>
      <c r="U34" s="28">
        <f>SUM(U4:U33)</f>
        <v>0</v>
      </c>
      <c r="V34" s="28">
        <f>SUM(V4:V33)</f>
        <v>0</v>
      </c>
    </row>
    <row r="35" spans="1:22" x14ac:dyDescent="0.25">
      <c r="E35" s="45"/>
      <c r="F35" s="45"/>
      <c r="G35" s="45"/>
      <c r="H35" s="45"/>
    </row>
    <row r="36" spans="1:22" x14ac:dyDescent="0.25">
      <c r="A36" s="2" t="s">
        <v>25</v>
      </c>
      <c r="B36" s="15"/>
    </row>
    <row r="37" spans="1:22" x14ac:dyDescent="0.25">
      <c r="A37" s="16" t="s">
        <v>2</v>
      </c>
      <c r="C37" s="40">
        <f>SUM(T33)</f>
        <v>47.5</v>
      </c>
      <c r="I37" s="2">
        <v>3600</v>
      </c>
    </row>
    <row r="38" spans="1:22" x14ac:dyDescent="0.25">
      <c r="A38" s="16" t="s">
        <v>26</v>
      </c>
      <c r="C38" s="40">
        <f>U34</f>
        <v>0</v>
      </c>
      <c r="D38" s="33"/>
      <c r="I38" s="44">
        <v>7</v>
      </c>
    </row>
    <row r="39" spans="1:22" x14ac:dyDescent="0.25">
      <c r="A39" s="16" t="s">
        <v>27</v>
      </c>
      <c r="C39" s="33">
        <f>V34</f>
        <v>0</v>
      </c>
      <c r="I39" s="45"/>
    </row>
    <row r="40" spans="1:22" x14ac:dyDescent="0.25">
      <c r="A40" s="16" t="s">
        <v>28</v>
      </c>
      <c r="C40" s="33">
        <f>S30</f>
        <v>0</v>
      </c>
      <c r="I40" s="40"/>
    </row>
    <row r="41" spans="1:22" x14ac:dyDescent="0.25">
      <c r="A41" s="16" t="s">
        <v>4</v>
      </c>
      <c r="C41" s="33">
        <f>S31</f>
        <v>0</v>
      </c>
    </row>
    <row r="42" spans="1:22" ht="16.5" thickBot="1" x14ac:dyDescent="0.3">
      <c r="A42" s="17" t="s">
        <v>6</v>
      </c>
      <c r="C42" s="39">
        <f>SUM(C37:C41)</f>
        <v>47.5</v>
      </c>
      <c r="E42" s="17" t="s">
        <v>42</v>
      </c>
      <c r="F42" s="17"/>
      <c r="G42" s="35">
        <f>S32-C42</f>
        <v>0</v>
      </c>
    </row>
    <row r="43" spans="1:22" ht="16.5" thickTop="1" x14ac:dyDescent="0.25">
      <c r="A43" s="16" t="s">
        <v>29</v>
      </c>
      <c r="C43" s="36">
        <v>0</v>
      </c>
      <c r="D43" s="36"/>
    </row>
    <row r="44" spans="1:22" x14ac:dyDescent="0.25">
      <c r="A44" s="16" t="s">
        <v>36</v>
      </c>
      <c r="C44" s="36">
        <v>0</v>
      </c>
      <c r="D44" s="36"/>
    </row>
  </sheetData>
  <mergeCells count="210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6:P26"/>
    <mergeCell ref="Q26:R26"/>
    <mergeCell ref="E13:F13"/>
    <mergeCell ref="G13:H13"/>
    <mergeCell ref="I13:J13"/>
    <mergeCell ref="K13:L13"/>
    <mergeCell ref="M13:N13"/>
    <mergeCell ref="O13:P13"/>
    <mergeCell ref="I27:J27"/>
    <mergeCell ref="K27:L27"/>
    <mergeCell ref="M27:N27"/>
    <mergeCell ref="O27:P27"/>
    <mergeCell ref="Q13:R13"/>
    <mergeCell ref="E26:F26"/>
    <mergeCell ref="G26:H26"/>
    <mergeCell ref="I26:J26"/>
    <mergeCell ref="K26:L26"/>
    <mergeCell ref="M26:N26"/>
    <mergeCell ref="Q27:R27"/>
    <mergeCell ref="E14:F14"/>
    <mergeCell ref="G14:H14"/>
    <mergeCell ref="I14:J14"/>
    <mergeCell ref="K14:L14"/>
    <mergeCell ref="M14:N14"/>
    <mergeCell ref="G30:H30"/>
    <mergeCell ref="I30:J30"/>
    <mergeCell ref="K30:L30"/>
    <mergeCell ref="M30:N30"/>
    <mergeCell ref="Q31:R31"/>
    <mergeCell ref="E27:F27"/>
    <mergeCell ref="G28:H28"/>
    <mergeCell ref="I28:J28"/>
    <mergeCell ref="K28:L28"/>
    <mergeCell ref="M28:N28"/>
    <mergeCell ref="O28:P28"/>
    <mergeCell ref="Q28:R28"/>
    <mergeCell ref="E28:F28"/>
    <mergeCell ref="O30:P30"/>
    <mergeCell ref="Q30:R30"/>
    <mergeCell ref="E29:F29"/>
    <mergeCell ref="G29:H29"/>
    <mergeCell ref="I29:J29"/>
    <mergeCell ref="K29:L29"/>
    <mergeCell ref="M29:N29"/>
    <mergeCell ref="O29:P29"/>
    <mergeCell ref="Q29:R29"/>
    <mergeCell ref="E30:F30"/>
    <mergeCell ref="G27:H27"/>
    <mergeCell ref="E32:F32"/>
    <mergeCell ref="G32:H32"/>
    <mergeCell ref="I32:J32"/>
    <mergeCell ref="K32:L32"/>
    <mergeCell ref="M32:N32"/>
    <mergeCell ref="O32:P32"/>
    <mergeCell ref="Q32:R32"/>
    <mergeCell ref="E31:F31"/>
    <mergeCell ref="G31:H31"/>
    <mergeCell ref="I31:J31"/>
    <mergeCell ref="K31:L31"/>
    <mergeCell ref="M31:N31"/>
    <mergeCell ref="O31:P31"/>
    <mergeCell ref="E25:F25"/>
    <mergeCell ref="G25:H25"/>
    <mergeCell ref="I25:J25"/>
    <mergeCell ref="K25:L25"/>
    <mergeCell ref="M25:N25"/>
    <mergeCell ref="O25:P25"/>
    <mergeCell ref="Q25:R25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4:F24"/>
    <mergeCell ref="G24:H24"/>
    <mergeCell ref="I24:J24"/>
    <mergeCell ref="K24:L24"/>
    <mergeCell ref="M24:N24"/>
    <mergeCell ref="O24:P24"/>
    <mergeCell ref="Q24:R24"/>
    <mergeCell ref="E17:F17"/>
    <mergeCell ref="G17:H17"/>
    <mergeCell ref="I17:J17"/>
    <mergeCell ref="K17:L17"/>
    <mergeCell ref="M17:N17"/>
    <mergeCell ref="O17:P17"/>
    <mergeCell ref="Q17:R17"/>
    <mergeCell ref="E23:F23"/>
    <mergeCell ref="G23:H23"/>
    <mergeCell ref="I23:J23"/>
    <mergeCell ref="K23:L23"/>
    <mergeCell ref="M23:N23"/>
    <mergeCell ref="O23:P23"/>
    <mergeCell ref="Q23:R23"/>
    <mergeCell ref="E18:F18"/>
    <mergeCell ref="G18:H18"/>
    <mergeCell ref="I18:J18"/>
    <mergeCell ref="K18:L18"/>
    <mergeCell ref="M18:N18"/>
    <mergeCell ref="O18:P18"/>
  </mergeCells>
  <pageMargins left="0.7" right="0.7" top="0.75" bottom="0.75" header="0.3" footer="0.3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K24" sqref="K24:L24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22.05.2016</v>
      </c>
      <c r="B2" s="19"/>
      <c r="C2" s="19"/>
      <c r="D2" s="19"/>
      <c r="E2" s="152" t="s">
        <v>15</v>
      </c>
      <c r="F2" s="152"/>
      <c r="G2" s="152" t="s">
        <v>16</v>
      </c>
      <c r="H2" s="152"/>
      <c r="I2" s="152" t="s">
        <v>17</v>
      </c>
      <c r="J2" s="152"/>
      <c r="K2" s="152" t="s">
        <v>18</v>
      </c>
      <c r="L2" s="152"/>
      <c r="M2" s="152" t="s">
        <v>19</v>
      </c>
      <c r="N2" s="152"/>
      <c r="O2" s="152" t="s">
        <v>20</v>
      </c>
      <c r="P2" s="152"/>
      <c r="Q2" s="152" t="s">
        <v>21</v>
      </c>
      <c r="R2" s="15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66"/>
      <c r="P3" s="66"/>
      <c r="Q3" s="53"/>
      <c r="R3" s="53"/>
      <c r="S3" s="25"/>
      <c r="T3" s="25"/>
      <c r="U3" s="26"/>
      <c r="V3" s="26"/>
    </row>
    <row r="4" spans="1:22" x14ac:dyDescent="0.25">
      <c r="A4" s="137">
        <v>6538</v>
      </c>
      <c r="B4" s="151" t="s">
        <v>99</v>
      </c>
      <c r="C4" s="137">
        <v>6</v>
      </c>
      <c r="D4" s="38" t="s">
        <v>71</v>
      </c>
      <c r="E4" s="153">
        <v>7.5</v>
      </c>
      <c r="F4" s="153"/>
      <c r="G4" s="153">
        <v>4.5</v>
      </c>
      <c r="H4" s="153"/>
      <c r="I4" s="153"/>
      <c r="J4" s="153"/>
      <c r="K4" s="153"/>
      <c r="L4" s="153"/>
      <c r="M4" s="153"/>
      <c r="N4" s="153"/>
      <c r="O4" s="154"/>
      <c r="P4" s="155"/>
      <c r="Q4" s="156"/>
      <c r="R4" s="157"/>
      <c r="S4" s="25">
        <f>E4+G4+I4+K4+M4+O4+Q4</f>
        <v>12</v>
      </c>
      <c r="T4" s="25">
        <f t="shared" ref="T4:T21" si="0">SUM(S4-U4-V4)</f>
        <v>12</v>
      </c>
      <c r="U4" s="28"/>
      <c r="V4" s="28"/>
    </row>
    <row r="5" spans="1:22" x14ac:dyDescent="0.25">
      <c r="A5" s="137">
        <v>6519</v>
      </c>
      <c r="B5" s="151" t="s">
        <v>101</v>
      </c>
      <c r="C5" s="137">
        <v>81</v>
      </c>
      <c r="D5" s="38" t="s">
        <v>68</v>
      </c>
      <c r="E5" s="153">
        <v>0.5</v>
      </c>
      <c r="F5" s="153"/>
      <c r="G5" s="153"/>
      <c r="H5" s="153"/>
      <c r="I5" s="153"/>
      <c r="J5" s="153"/>
      <c r="K5" s="154"/>
      <c r="L5" s="155"/>
      <c r="M5" s="154"/>
      <c r="N5" s="155"/>
      <c r="O5" s="154"/>
      <c r="P5" s="155"/>
      <c r="Q5" s="156"/>
      <c r="R5" s="157"/>
      <c r="S5" s="25">
        <f>E5+G5+I5+K5+M5+O5+Q5</f>
        <v>0.5</v>
      </c>
      <c r="T5" s="25">
        <f t="shared" si="0"/>
        <v>0.5</v>
      </c>
      <c r="U5" s="28"/>
      <c r="V5" s="28"/>
    </row>
    <row r="6" spans="1:22" x14ac:dyDescent="0.25">
      <c r="A6" s="145">
        <v>6519</v>
      </c>
      <c r="B6" s="151" t="s">
        <v>101</v>
      </c>
      <c r="C6" s="145">
        <v>90</v>
      </c>
      <c r="D6" s="38" t="s">
        <v>68</v>
      </c>
      <c r="E6" s="173"/>
      <c r="F6" s="173"/>
      <c r="G6" s="153">
        <v>3.5</v>
      </c>
      <c r="H6" s="153"/>
      <c r="I6" s="153">
        <v>5.5</v>
      </c>
      <c r="J6" s="153"/>
      <c r="K6" s="154">
        <v>5</v>
      </c>
      <c r="L6" s="155"/>
      <c r="M6" s="154">
        <v>8</v>
      </c>
      <c r="N6" s="155"/>
      <c r="O6" s="154"/>
      <c r="P6" s="155"/>
      <c r="Q6" s="156"/>
      <c r="R6" s="157"/>
      <c r="S6" s="25">
        <f t="shared" ref="S6:S24" si="1">E6+G6+I6+K6+M6+O6+Q6</f>
        <v>22</v>
      </c>
      <c r="T6" s="25">
        <f t="shared" si="0"/>
        <v>22</v>
      </c>
      <c r="U6" s="28"/>
      <c r="V6" s="28"/>
    </row>
    <row r="7" spans="1:22" x14ac:dyDescent="0.25">
      <c r="A7" s="147">
        <v>6519</v>
      </c>
      <c r="B7" s="151" t="s">
        <v>101</v>
      </c>
      <c r="C7" s="147">
        <v>92</v>
      </c>
      <c r="D7" s="38" t="s">
        <v>68</v>
      </c>
      <c r="E7" s="173"/>
      <c r="F7" s="173"/>
      <c r="G7" s="173"/>
      <c r="H7" s="173"/>
      <c r="I7" s="153">
        <v>2.5</v>
      </c>
      <c r="J7" s="153"/>
      <c r="K7" s="154">
        <v>3</v>
      </c>
      <c r="L7" s="155"/>
      <c r="M7" s="154"/>
      <c r="N7" s="155"/>
      <c r="O7" s="154"/>
      <c r="P7" s="155"/>
      <c r="Q7" s="156"/>
      <c r="R7" s="157"/>
      <c r="S7" s="25">
        <f t="shared" si="1"/>
        <v>5.5</v>
      </c>
      <c r="T7" s="25">
        <f t="shared" si="0"/>
        <v>5.5</v>
      </c>
      <c r="U7" s="28"/>
      <c r="V7" s="28"/>
    </row>
    <row r="8" spans="1:22" x14ac:dyDescent="0.25">
      <c r="A8" s="105"/>
      <c r="B8" s="49"/>
      <c r="C8" s="105"/>
      <c r="D8" s="38"/>
      <c r="E8" s="173"/>
      <c r="F8" s="173"/>
      <c r="G8" s="173"/>
      <c r="H8" s="173"/>
      <c r="I8" s="153"/>
      <c r="J8" s="153"/>
      <c r="K8" s="154"/>
      <c r="L8" s="155"/>
      <c r="M8" s="154"/>
      <c r="N8" s="155"/>
      <c r="O8" s="154"/>
      <c r="P8" s="155"/>
      <c r="Q8" s="156"/>
      <c r="R8" s="15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1"/>
      <c r="B9" s="49"/>
      <c r="C9" s="131"/>
      <c r="D9" s="38"/>
      <c r="E9" s="173"/>
      <c r="F9" s="173"/>
      <c r="G9" s="173"/>
      <c r="H9" s="173"/>
      <c r="I9" s="153"/>
      <c r="J9" s="153"/>
      <c r="K9" s="154"/>
      <c r="L9" s="155"/>
      <c r="M9" s="154"/>
      <c r="N9" s="155"/>
      <c r="O9" s="154"/>
      <c r="P9" s="155"/>
      <c r="Q9" s="156"/>
      <c r="R9" s="15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67"/>
      <c r="F10" s="168"/>
      <c r="G10" s="167"/>
      <c r="H10" s="168"/>
      <c r="I10" s="154"/>
      <c r="J10" s="155"/>
      <c r="K10" s="154"/>
      <c r="L10" s="155"/>
      <c r="M10" s="154"/>
      <c r="N10" s="155"/>
      <c r="O10" s="154"/>
      <c r="P10" s="155"/>
      <c r="Q10" s="156"/>
      <c r="R10" s="15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3"/>
      <c r="B11" s="49"/>
      <c r="C11" s="133"/>
      <c r="D11" s="38"/>
      <c r="E11" s="167"/>
      <c r="F11" s="168"/>
      <c r="G11" s="167"/>
      <c r="H11" s="168"/>
      <c r="I11" s="154"/>
      <c r="J11" s="155"/>
      <c r="K11" s="154"/>
      <c r="L11" s="155"/>
      <c r="M11" s="154"/>
      <c r="N11" s="155"/>
      <c r="O11" s="154"/>
      <c r="P11" s="155"/>
      <c r="Q11" s="156"/>
      <c r="R11" s="157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133"/>
      <c r="B12" s="49"/>
      <c r="C12" s="133"/>
      <c r="D12" s="38"/>
      <c r="E12" s="167"/>
      <c r="F12" s="168"/>
      <c r="G12" s="167"/>
      <c r="H12" s="168"/>
      <c r="I12" s="171"/>
      <c r="J12" s="172"/>
      <c r="K12" s="154"/>
      <c r="L12" s="155"/>
      <c r="M12" s="154"/>
      <c r="N12" s="155"/>
      <c r="O12" s="154"/>
      <c r="P12" s="155"/>
      <c r="Q12" s="156"/>
      <c r="R12" s="157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67"/>
      <c r="F13" s="168"/>
      <c r="G13" s="167"/>
      <c r="H13" s="168"/>
      <c r="I13" s="171"/>
      <c r="J13" s="172"/>
      <c r="K13" s="154"/>
      <c r="L13" s="155"/>
      <c r="M13" s="154"/>
      <c r="N13" s="155"/>
      <c r="O13" s="154"/>
      <c r="P13" s="155"/>
      <c r="Q13" s="156"/>
      <c r="R13" s="157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67"/>
      <c r="F14" s="168"/>
      <c r="G14" s="167"/>
      <c r="H14" s="168"/>
      <c r="I14" s="171"/>
      <c r="J14" s="172"/>
      <c r="K14" s="154"/>
      <c r="L14" s="155"/>
      <c r="M14" s="154"/>
      <c r="N14" s="155"/>
      <c r="O14" s="154"/>
      <c r="P14" s="155"/>
      <c r="Q14" s="156"/>
      <c r="R14" s="15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67"/>
      <c r="F15" s="168"/>
      <c r="G15" s="167"/>
      <c r="H15" s="168"/>
      <c r="I15" s="171"/>
      <c r="J15" s="172"/>
      <c r="K15" s="154"/>
      <c r="L15" s="155"/>
      <c r="M15" s="154"/>
      <c r="N15" s="155"/>
      <c r="O15" s="154"/>
      <c r="P15" s="155"/>
      <c r="Q15" s="156"/>
      <c r="R15" s="15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69"/>
      <c r="F16" s="170"/>
      <c r="G16" s="169"/>
      <c r="H16" s="170"/>
      <c r="I16" s="154"/>
      <c r="J16" s="155"/>
      <c r="K16" s="154"/>
      <c r="L16" s="155"/>
      <c r="M16" s="154"/>
      <c r="N16" s="155"/>
      <c r="O16" s="154"/>
      <c r="P16" s="155"/>
      <c r="Q16" s="156"/>
      <c r="R16" s="15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69"/>
      <c r="F17" s="170"/>
      <c r="G17" s="169"/>
      <c r="H17" s="170"/>
      <c r="I17" s="154"/>
      <c r="J17" s="155"/>
      <c r="K17" s="154"/>
      <c r="L17" s="155"/>
      <c r="M17" s="154"/>
      <c r="N17" s="155"/>
      <c r="O17" s="154"/>
      <c r="P17" s="155"/>
      <c r="Q17" s="156"/>
      <c r="R17" s="157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67"/>
      <c r="F18" s="168"/>
      <c r="G18" s="167"/>
      <c r="H18" s="168"/>
      <c r="I18" s="154"/>
      <c r="J18" s="155"/>
      <c r="K18" s="154"/>
      <c r="L18" s="155"/>
      <c r="M18" s="154"/>
      <c r="N18" s="155"/>
      <c r="O18" s="154"/>
      <c r="P18" s="155"/>
      <c r="Q18" s="156"/>
      <c r="R18" s="157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13"/>
      <c r="B19" s="113"/>
      <c r="C19" s="113"/>
      <c r="D19" s="27"/>
      <c r="E19" s="169"/>
      <c r="F19" s="170"/>
      <c r="G19" s="169"/>
      <c r="H19" s="170"/>
      <c r="I19" s="154"/>
      <c r="J19" s="155"/>
      <c r="K19" s="154"/>
      <c r="L19" s="155"/>
      <c r="M19" s="154"/>
      <c r="N19" s="155"/>
      <c r="O19" s="154"/>
      <c r="P19" s="155"/>
      <c r="Q19" s="156"/>
      <c r="R19" s="157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7"/>
      <c r="B20" s="47"/>
      <c r="C20" s="47"/>
      <c r="D20" s="27"/>
      <c r="E20" s="169"/>
      <c r="F20" s="170"/>
      <c r="G20" s="169"/>
      <c r="H20" s="170"/>
      <c r="I20" s="154"/>
      <c r="J20" s="155"/>
      <c r="K20" s="154"/>
      <c r="L20" s="155"/>
      <c r="M20" s="154"/>
      <c r="N20" s="155"/>
      <c r="O20" s="154"/>
      <c r="P20" s="155"/>
      <c r="Q20" s="156"/>
      <c r="R20" s="157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69"/>
      <c r="F21" s="170"/>
      <c r="G21" s="169"/>
      <c r="H21" s="170"/>
      <c r="I21" s="154"/>
      <c r="J21" s="155"/>
      <c r="K21" s="154"/>
      <c r="L21" s="155"/>
      <c r="M21" s="154"/>
      <c r="N21" s="155"/>
      <c r="O21" s="154"/>
      <c r="P21" s="155"/>
      <c r="Q21" s="156"/>
      <c r="R21" s="157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54"/>
      <c r="F22" s="155"/>
      <c r="G22" s="154"/>
      <c r="H22" s="155"/>
      <c r="I22" s="154"/>
      <c r="J22" s="155"/>
      <c r="K22" s="154"/>
      <c r="L22" s="155"/>
      <c r="M22" s="154"/>
      <c r="N22" s="155"/>
      <c r="O22" s="154"/>
      <c r="P22" s="155"/>
      <c r="Q22" s="156"/>
      <c r="R22" s="157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54"/>
      <c r="F23" s="155"/>
      <c r="G23" s="154"/>
      <c r="H23" s="155"/>
      <c r="I23" s="154"/>
      <c r="J23" s="155"/>
      <c r="K23" s="154">
        <f>SUM(K6:K22)</f>
        <v>8</v>
      </c>
      <c r="L23" s="155"/>
      <c r="M23" s="154"/>
      <c r="N23" s="155"/>
      <c r="O23" s="154"/>
      <c r="P23" s="155"/>
      <c r="Q23" s="156"/>
      <c r="R23" s="157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58">
        <f>SUM(E4:E23)</f>
        <v>8</v>
      </c>
      <c r="F24" s="159"/>
      <c r="G24" s="158">
        <f>SUM(G4:G23)</f>
        <v>8</v>
      </c>
      <c r="H24" s="159"/>
      <c r="I24" s="158">
        <f>SUM(I4:I23)</f>
        <v>8</v>
      </c>
      <c r="J24" s="159"/>
      <c r="K24" s="158">
        <f>SUM(K4:K23)</f>
        <v>16</v>
      </c>
      <c r="L24" s="159"/>
      <c r="M24" s="158">
        <f>SUM(M4:M23)</f>
        <v>8</v>
      </c>
      <c r="N24" s="159"/>
      <c r="O24" s="158">
        <f>SUM(O4:O23)</f>
        <v>0</v>
      </c>
      <c r="P24" s="159"/>
      <c r="Q24" s="158">
        <f>SUM(Q4:Q23)</f>
        <v>0</v>
      </c>
      <c r="R24" s="159"/>
      <c r="S24" s="25">
        <f t="shared" si="1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82"/>
      <c r="H27" s="82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2" zoomScale="87" zoomScaleNormal="87" workbookViewId="0">
      <selection activeCell="J32" sqref="J32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22.05.2016</v>
      </c>
      <c r="B2" s="19"/>
      <c r="C2" s="19"/>
      <c r="D2" s="19"/>
      <c r="E2" s="152" t="s">
        <v>15</v>
      </c>
      <c r="F2" s="152"/>
      <c r="G2" s="152" t="s">
        <v>16</v>
      </c>
      <c r="H2" s="152"/>
      <c r="I2" s="152" t="s">
        <v>17</v>
      </c>
      <c r="J2" s="152"/>
      <c r="K2" s="152" t="s">
        <v>18</v>
      </c>
      <c r="L2" s="152"/>
      <c r="M2" s="152" t="s">
        <v>19</v>
      </c>
      <c r="N2" s="152"/>
      <c r="O2" s="152" t="s">
        <v>20</v>
      </c>
      <c r="P2" s="152"/>
      <c r="Q2" s="152" t="s">
        <v>21</v>
      </c>
      <c r="R2" s="15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42">
        <v>6519</v>
      </c>
      <c r="B4" s="151" t="s">
        <v>101</v>
      </c>
      <c r="C4" s="48">
        <v>110</v>
      </c>
      <c r="D4" s="38" t="s">
        <v>68</v>
      </c>
      <c r="E4" s="153">
        <v>1</v>
      </c>
      <c r="F4" s="153"/>
      <c r="G4" s="153"/>
      <c r="H4" s="153"/>
      <c r="I4" s="153"/>
      <c r="J4" s="153"/>
      <c r="K4" s="153"/>
      <c r="L4" s="153"/>
      <c r="M4" s="153"/>
      <c r="N4" s="153"/>
      <c r="O4" s="154"/>
      <c r="P4" s="155"/>
      <c r="Q4" s="156"/>
      <c r="R4" s="157"/>
      <c r="S4" s="25">
        <f>E4+G4+I4+K4+M4+O4+Q4</f>
        <v>1</v>
      </c>
      <c r="T4" s="25">
        <f t="shared" ref="T4:T23" si="0">SUM(S4-U4-V4)</f>
        <v>1</v>
      </c>
      <c r="U4" s="28"/>
      <c r="V4" s="28"/>
    </row>
    <row r="5" spans="1:22" x14ac:dyDescent="0.25">
      <c r="A5" s="142">
        <v>6519</v>
      </c>
      <c r="B5" s="151" t="s">
        <v>101</v>
      </c>
      <c r="C5" s="48">
        <v>111</v>
      </c>
      <c r="D5" s="38" t="s">
        <v>68</v>
      </c>
      <c r="E5" s="153">
        <v>1</v>
      </c>
      <c r="F5" s="153"/>
      <c r="G5" s="153"/>
      <c r="H5" s="153"/>
      <c r="I5" s="153"/>
      <c r="J5" s="153"/>
      <c r="K5" s="153"/>
      <c r="L5" s="153"/>
      <c r="M5" s="153"/>
      <c r="N5" s="153"/>
      <c r="O5" s="154"/>
      <c r="P5" s="155"/>
      <c r="Q5" s="156"/>
      <c r="R5" s="157"/>
      <c r="S5" s="25">
        <f>E5+G5+I5+K5+M5+O5+Q5</f>
        <v>1</v>
      </c>
      <c r="T5" s="25">
        <f t="shared" si="0"/>
        <v>1</v>
      </c>
      <c r="U5" s="28"/>
      <c r="V5" s="28"/>
    </row>
    <row r="6" spans="1:22" x14ac:dyDescent="0.25">
      <c r="A6" s="142">
        <v>6519</v>
      </c>
      <c r="B6" s="151" t="s">
        <v>101</v>
      </c>
      <c r="C6" s="48">
        <v>112</v>
      </c>
      <c r="D6" s="38" t="s">
        <v>68</v>
      </c>
      <c r="E6" s="153">
        <v>1</v>
      </c>
      <c r="F6" s="153"/>
      <c r="G6" s="153"/>
      <c r="H6" s="153"/>
      <c r="I6" s="153"/>
      <c r="J6" s="153"/>
      <c r="K6" s="153"/>
      <c r="L6" s="153"/>
      <c r="M6" s="153"/>
      <c r="N6" s="153"/>
      <c r="O6" s="154"/>
      <c r="P6" s="155"/>
      <c r="Q6" s="156"/>
      <c r="R6" s="157"/>
      <c r="S6" s="25">
        <f t="shared" ref="S6:S25" si="1">E6+G6+I6+K6+M6+O6+Q6</f>
        <v>1</v>
      </c>
      <c r="T6" s="25">
        <f t="shared" si="0"/>
        <v>1</v>
      </c>
      <c r="U6" s="28"/>
      <c r="V6" s="28"/>
    </row>
    <row r="7" spans="1:22" x14ac:dyDescent="0.25">
      <c r="A7" s="142">
        <v>6519</v>
      </c>
      <c r="B7" s="151" t="s">
        <v>101</v>
      </c>
      <c r="C7" s="48">
        <v>113</v>
      </c>
      <c r="D7" s="38" t="s">
        <v>68</v>
      </c>
      <c r="E7" s="153">
        <v>1</v>
      </c>
      <c r="F7" s="153"/>
      <c r="G7" s="153"/>
      <c r="H7" s="153"/>
      <c r="I7" s="153"/>
      <c r="J7" s="153"/>
      <c r="K7" s="153"/>
      <c r="L7" s="153"/>
      <c r="M7" s="153"/>
      <c r="N7" s="153"/>
      <c r="O7" s="154"/>
      <c r="P7" s="155"/>
      <c r="Q7" s="156"/>
      <c r="R7" s="157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42">
        <v>6519</v>
      </c>
      <c r="B8" s="151" t="s">
        <v>101</v>
      </c>
      <c r="C8" s="48">
        <v>114</v>
      </c>
      <c r="D8" s="38" t="s">
        <v>68</v>
      </c>
      <c r="E8" s="153">
        <v>1</v>
      </c>
      <c r="F8" s="153"/>
      <c r="G8" s="153"/>
      <c r="H8" s="153"/>
      <c r="I8" s="153"/>
      <c r="J8" s="153"/>
      <c r="K8" s="153"/>
      <c r="L8" s="153"/>
      <c r="M8" s="154"/>
      <c r="N8" s="155"/>
      <c r="O8" s="154"/>
      <c r="P8" s="155"/>
      <c r="Q8" s="156"/>
      <c r="R8" s="157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144">
        <v>6519</v>
      </c>
      <c r="B9" s="151" t="s">
        <v>101</v>
      </c>
      <c r="C9" s="119">
        <v>130</v>
      </c>
      <c r="D9" s="38" t="s">
        <v>68</v>
      </c>
      <c r="E9" s="153"/>
      <c r="F9" s="153"/>
      <c r="G9" s="153">
        <v>1</v>
      </c>
      <c r="H9" s="153"/>
      <c r="I9" s="153"/>
      <c r="J9" s="153"/>
      <c r="K9" s="153"/>
      <c r="L9" s="153"/>
      <c r="M9" s="154"/>
      <c r="N9" s="155"/>
      <c r="O9" s="154"/>
      <c r="P9" s="155"/>
      <c r="Q9" s="156"/>
      <c r="R9" s="157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133">
        <v>6607</v>
      </c>
      <c r="B10" s="151" t="s">
        <v>98</v>
      </c>
      <c r="C10" s="133">
        <v>5</v>
      </c>
      <c r="D10" s="38" t="s">
        <v>88</v>
      </c>
      <c r="E10" s="153"/>
      <c r="F10" s="153"/>
      <c r="G10" s="153">
        <v>5.5</v>
      </c>
      <c r="H10" s="153"/>
      <c r="I10" s="153">
        <v>7</v>
      </c>
      <c r="J10" s="153"/>
      <c r="K10" s="153">
        <v>7.5</v>
      </c>
      <c r="L10" s="153"/>
      <c r="M10" s="154">
        <v>3</v>
      </c>
      <c r="N10" s="155"/>
      <c r="O10" s="154"/>
      <c r="P10" s="155"/>
      <c r="Q10" s="156"/>
      <c r="R10" s="157"/>
      <c r="S10" s="25">
        <f t="shared" si="1"/>
        <v>23</v>
      </c>
      <c r="T10" s="25">
        <f t="shared" si="0"/>
        <v>23</v>
      </c>
      <c r="U10" s="28"/>
      <c r="V10" s="28"/>
    </row>
    <row r="11" spans="1:22" x14ac:dyDescent="0.25">
      <c r="A11" s="149">
        <v>6519</v>
      </c>
      <c r="B11" s="151" t="s">
        <v>101</v>
      </c>
      <c r="C11" s="149">
        <v>131</v>
      </c>
      <c r="D11" s="38" t="s">
        <v>68</v>
      </c>
      <c r="E11" s="153"/>
      <c r="F11" s="153"/>
      <c r="G11" s="154"/>
      <c r="H11" s="155"/>
      <c r="I11" s="153"/>
      <c r="J11" s="153"/>
      <c r="K11" s="153"/>
      <c r="L11" s="153"/>
      <c r="M11" s="154">
        <v>0.5</v>
      </c>
      <c r="N11" s="155"/>
      <c r="O11" s="154"/>
      <c r="P11" s="155"/>
      <c r="Q11" s="156"/>
      <c r="R11" s="157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149">
        <v>6405</v>
      </c>
      <c r="B12" s="151" t="s">
        <v>102</v>
      </c>
      <c r="C12" s="48">
        <v>19</v>
      </c>
      <c r="D12" s="38" t="s">
        <v>80</v>
      </c>
      <c r="E12" s="153"/>
      <c r="F12" s="153"/>
      <c r="G12" s="154"/>
      <c r="H12" s="155"/>
      <c r="I12" s="153"/>
      <c r="J12" s="153"/>
      <c r="K12" s="154"/>
      <c r="L12" s="155"/>
      <c r="M12" s="154">
        <v>3</v>
      </c>
      <c r="N12" s="155"/>
      <c r="O12" s="154"/>
      <c r="P12" s="155"/>
      <c r="Q12" s="156"/>
      <c r="R12" s="157"/>
      <c r="S12" s="25">
        <f t="shared" si="1"/>
        <v>3</v>
      </c>
      <c r="T12" s="25">
        <f t="shared" si="0"/>
        <v>3</v>
      </c>
      <c r="U12" s="28"/>
      <c r="V12" s="28"/>
    </row>
    <row r="13" spans="1:22" x14ac:dyDescent="0.25">
      <c r="A13" s="136"/>
      <c r="B13" s="49"/>
      <c r="C13" s="136"/>
      <c r="D13" s="38"/>
      <c r="E13" s="153"/>
      <c r="F13" s="153"/>
      <c r="G13" s="154"/>
      <c r="H13" s="155"/>
      <c r="I13" s="153"/>
      <c r="J13" s="153"/>
      <c r="K13" s="154"/>
      <c r="L13" s="155"/>
      <c r="M13" s="154"/>
      <c r="N13" s="155"/>
      <c r="O13" s="154"/>
      <c r="P13" s="155"/>
      <c r="Q13" s="156"/>
      <c r="R13" s="157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36"/>
      <c r="B14" s="49"/>
      <c r="C14" s="136"/>
      <c r="D14" s="38"/>
      <c r="E14" s="153"/>
      <c r="F14" s="153"/>
      <c r="G14" s="154"/>
      <c r="H14" s="155"/>
      <c r="I14" s="153"/>
      <c r="J14" s="153"/>
      <c r="K14" s="154"/>
      <c r="L14" s="155"/>
      <c r="M14" s="154"/>
      <c r="N14" s="155"/>
      <c r="O14" s="154"/>
      <c r="P14" s="155"/>
      <c r="Q14" s="156"/>
      <c r="R14" s="157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41"/>
      <c r="B15" s="141"/>
      <c r="C15" s="48"/>
      <c r="D15" s="38"/>
      <c r="E15" s="154"/>
      <c r="F15" s="155"/>
      <c r="G15" s="154"/>
      <c r="H15" s="155"/>
      <c r="I15" s="154"/>
      <c r="J15" s="155"/>
      <c r="K15" s="154"/>
      <c r="L15" s="155"/>
      <c r="M15" s="154"/>
      <c r="N15" s="155"/>
      <c r="O15" s="154"/>
      <c r="P15" s="155"/>
      <c r="Q15" s="156"/>
      <c r="R15" s="157"/>
      <c r="S15" s="25">
        <f t="shared" ref="S15:S19" si="2">E15+G15+I15+K15+M15+O15+Q15</f>
        <v>0</v>
      </c>
      <c r="T15" s="25">
        <f t="shared" ref="T15:T19" si="3">SUM(S15-U15-V15)</f>
        <v>0</v>
      </c>
      <c r="U15" s="28"/>
      <c r="V15" s="28"/>
    </row>
    <row r="16" spans="1:22" ht="15" customHeight="1" x14ac:dyDescent="0.25">
      <c r="A16" s="141"/>
      <c r="B16" s="141"/>
      <c r="C16" s="48"/>
      <c r="D16" s="38"/>
      <c r="E16" s="154"/>
      <c r="F16" s="155"/>
      <c r="G16" s="154"/>
      <c r="H16" s="155"/>
      <c r="I16" s="154"/>
      <c r="J16" s="155"/>
      <c r="K16" s="154"/>
      <c r="L16" s="155"/>
      <c r="M16" s="154"/>
      <c r="N16" s="155"/>
      <c r="O16" s="154"/>
      <c r="P16" s="155"/>
      <c r="Q16" s="156"/>
      <c r="R16" s="157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41"/>
      <c r="B17" s="141"/>
      <c r="C17" s="48"/>
      <c r="D17" s="38"/>
      <c r="E17" s="154"/>
      <c r="F17" s="155"/>
      <c r="G17" s="154"/>
      <c r="H17" s="155"/>
      <c r="I17" s="154"/>
      <c r="J17" s="155"/>
      <c r="K17" s="154"/>
      <c r="L17" s="155"/>
      <c r="M17" s="154"/>
      <c r="N17" s="155"/>
      <c r="O17" s="154"/>
      <c r="P17" s="155"/>
      <c r="Q17" s="156"/>
      <c r="R17" s="15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49">
        <v>3600</v>
      </c>
      <c r="B18" s="149" t="s">
        <v>97</v>
      </c>
      <c r="C18" s="48"/>
      <c r="D18" s="38" t="s">
        <v>95</v>
      </c>
      <c r="E18" s="154"/>
      <c r="F18" s="155"/>
      <c r="G18" s="154"/>
      <c r="H18" s="155"/>
      <c r="I18" s="154"/>
      <c r="J18" s="155"/>
      <c r="K18" s="154"/>
      <c r="L18" s="155"/>
      <c r="M18" s="154">
        <v>0.5</v>
      </c>
      <c r="N18" s="155"/>
      <c r="O18" s="154"/>
      <c r="P18" s="155"/>
      <c r="Q18" s="156"/>
      <c r="R18" s="157"/>
      <c r="S18" s="25">
        <f t="shared" ref="S18" si="4">E18+G18+I18+K18+M18+O18+Q18</f>
        <v>0.5</v>
      </c>
      <c r="T18" s="25">
        <f t="shared" ref="T18" si="5">SUM(S18-U18-V18)</f>
        <v>0.5</v>
      </c>
      <c r="U18" s="28"/>
      <c r="V18" s="28"/>
    </row>
    <row r="19" spans="1:22" x14ac:dyDescent="0.25">
      <c r="A19" s="126">
        <v>3600</v>
      </c>
      <c r="B19" s="126" t="s">
        <v>97</v>
      </c>
      <c r="C19" s="126"/>
      <c r="D19" s="38" t="s">
        <v>82</v>
      </c>
      <c r="E19" s="154"/>
      <c r="F19" s="155"/>
      <c r="G19" s="154"/>
      <c r="H19" s="155"/>
      <c r="I19" s="154">
        <v>0.25</v>
      </c>
      <c r="J19" s="155"/>
      <c r="K19" s="154"/>
      <c r="L19" s="155"/>
      <c r="M19" s="154"/>
      <c r="N19" s="155"/>
      <c r="O19" s="154"/>
      <c r="P19" s="155"/>
      <c r="Q19" s="156"/>
      <c r="R19" s="157"/>
      <c r="S19" s="25">
        <f t="shared" si="2"/>
        <v>0.25</v>
      </c>
      <c r="T19" s="25">
        <f t="shared" si="3"/>
        <v>0.25</v>
      </c>
      <c r="U19" s="28"/>
      <c r="V19" s="28"/>
    </row>
    <row r="20" spans="1:22" x14ac:dyDescent="0.25">
      <c r="A20" s="121"/>
      <c r="B20" s="121"/>
      <c r="C20" s="121"/>
      <c r="D20" s="38"/>
      <c r="E20" s="154"/>
      <c r="F20" s="155"/>
      <c r="G20" s="154"/>
      <c r="H20" s="155"/>
      <c r="I20" s="154"/>
      <c r="J20" s="155"/>
      <c r="K20" s="154"/>
      <c r="L20" s="155"/>
      <c r="M20" s="154"/>
      <c r="N20" s="155"/>
      <c r="O20" s="154"/>
      <c r="P20" s="155"/>
      <c r="Q20" s="156"/>
      <c r="R20" s="157"/>
      <c r="S20" s="25">
        <f t="shared" ref="S20:S21" si="6">E20+G20+I20+K20+M20+O20+Q20</f>
        <v>0</v>
      </c>
      <c r="T20" s="25">
        <f t="shared" ref="T20:T21" si="7">SUM(S20-U20-V20)</f>
        <v>0</v>
      </c>
      <c r="U20" s="28"/>
      <c r="V20" s="28"/>
    </row>
    <row r="21" spans="1:22" x14ac:dyDescent="0.25">
      <c r="A21" s="127"/>
      <c r="B21" s="127"/>
      <c r="C21" s="127"/>
      <c r="D21" s="38"/>
      <c r="E21" s="154"/>
      <c r="F21" s="155"/>
      <c r="G21" s="154"/>
      <c r="H21" s="155"/>
      <c r="I21" s="154"/>
      <c r="J21" s="155"/>
      <c r="K21" s="154"/>
      <c r="L21" s="155"/>
      <c r="M21" s="154"/>
      <c r="N21" s="155"/>
      <c r="O21" s="154"/>
      <c r="P21" s="155"/>
      <c r="Q21" s="156"/>
      <c r="R21" s="157"/>
      <c r="S21" s="25">
        <f t="shared" si="6"/>
        <v>0</v>
      </c>
      <c r="T21" s="25">
        <f t="shared" si="7"/>
        <v>0</v>
      </c>
      <c r="U21" s="28"/>
      <c r="V21" s="28"/>
    </row>
    <row r="22" spans="1:22" x14ac:dyDescent="0.25">
      <c r="A22" s="119">
        <v>3600</v>
      </c>
      <c r="B22" s="119" t="s">
        <v>97</v>
      </c>
      <c r="C22" s="48"/>
      <c r="D22" s="38" t="s">
        <v>78</v>
      </c>
      <c r="E22" s="154">
        <v>1.5</v>
      </c>
      <c r="F22" s="155"/>
      <c r="G22" s="154"/>
      <c r="H22" s="155"/>
      <c r="I22" s="154"/>
      <c r="J22" s="155"/>
      <c r="K22" s="154"/>
      <c r="L22" s="155"/>
      <c r="M22" s="154"/>
      <c r="N22" s="155"/>
      <c r="O22" s="154"/>
      <c r="P22" s="155"/>
      <c r="Q22" s="156"/>
      <c r="R22" s="157"/>
      <c r="S22" s="25">
        <f t="shared" si="1"/>
        <v>1.5</v>
      </c>
      <c r="T22" s="25">
        <f t="shared" si="0"/>
        <v>1.5</v>
      </c>
      <c r="U22" s="28"/>
      <c r="V22" s="28"/>
    </row>
    <row r="23" spans="1:22" x14ac:dyDescent="0.25">
      <c r="A23" s="105">
        <v>3600</v>
      </c>
      <c r="B23" s="105" t="s">
        <v>97</v>
      </c>
      <c r="C23" s="105"/>
      <c r="D23" s="38" t="s">
        <v>73</v>
      </c>
      <c r="E23" s="154">
        <v>1.5</v>
      </c>
      <c r="F23" s="155"/>
      <c r="G23" s="154">
        <v>1.5</v>
      </c>
      <c r="H23" s="155"/>
      <c r="I23" s="154">
        <v>0.75</v>
      </c>
      <c r="J23" s="155"/>
      <c r="K23" s="154"/>
      <c r="L23" s="155"/>
      <c r="M23" s="154">
        <v>1</v>
      </c>
      <c r="N23" s="155"/>
      <c r="O23" s="154"/>
      <c r="P23" s="155"/>
      <c r="Q23" s="156"/>
      <c r="R23" s="157"/>
      <c r="S23" s="25">
        <f t="shared" si="1"/>
        <v>4.75</v>
      </c>
      <c r="T23" s="25">
        <f t="shared" si="0"/>
        <v>4.75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54"/>
      <c r="F24" s="155"/>
      <c r="G24" s="154"/>
      <c r="H24" s="155"/>
      <c r="I24" s="154"/>
      <c r="J24" s="155"/>
      <c r="K24" s="154"/>
      <c r="L24" s="155"/>
      <c r="M24" s="154"/>
      <c r="N24" s="155"/>
      <c r="O24" s="156"/>
      <c r="P24" s="157"/>
      <c r="Q24" s="156"/>
      <c r="R24" s="157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54"/>
      <c r="F25" s="155"/>
      <c r="G25" s="154"/>
      <c r="H25" s="155"/>
      <c r="I25" s="154"/>
      <c r="J25" s="155"/>
      <c r="K25" s="154"/>
      <c r="L25" s="155"/>
      <c r="M25" s="154"/>
      <c r="N25" s="155"/>
      <c r="O25" s="156"/>
      <c r="P25" s="157"/>
      <c r="Q25" s="156"/>
      <c r="R25" s="157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58">
        <f>SUM(E4:E25)</f>
        <v>8</v>
      </c>
      <c r="F26" s="159"/>
      <c r="G26" s="158">
        <f>SUM(G4:G25)</f>
        <v>8</v>
      </c>
      <c r="H26" s="159"/>
      <c r="I26" s="158">
        <f>SUM(I4:I25)</f>
        <v>8</v>
      </c>
      <c r="J26" s="159"/>
      <c r="K26" s="158">
        <f>SUM(K4:K25)</f>
        <v>7.5</v>
      </c>
      <c r="L26" s="159"/>
      <c r="M26" s="158">
        <f>SUM(M4:M25)</f>
        <v>8</v>
      </c>
      <c r="N26" s="159"/>
      <c r="O26" s="158">
        <f>SUM(O4:O25)</f>
        <v>0</v>
      </c>
      <c r="P26" s="159"/>
      <c r="Q26" s="158">
        <f>SUM(Q4:Q25)</f>
        <v>0</v>
      </c>
      <c r="R26" s="159"/>
      <c r="S26" s="25">
        <f>SUM(S2:S25)</f>
        <v>39.5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39.5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-0.5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-0.5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39.5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7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39.5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J28" sqref="J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22.05.2016</v>
      </c>
      <c r="B2" s="19"/>
      <c r="C2" s="19"/>
      <c r="D2" s="19"/>
      <c r="E2" s="152" t="s">
        <v>15</v>
      </c>
      <c r="F2" s="152"/>
      <c r="G2" s="152" t="s">
        <v>16</v>
      </c>
      <c r="H2" s="152"/>
      <c r="I2" s="152" t="s">
        <v>17</v>
      </c>
      <c r="J2" s="152"/>
      <c r="K2" s="152" t="s">
        <v>18</v>
      </c>
      <c r="L2" s="152"/>
      <c r="M2" s="152" t="s">
        <v>19</v>
      </c>
      <c r="N2" s="152"/>
      <c r="O2" s="152" t="s">
        <v>20</v>
      </c>
      <c r="P2" s="152"/>
      <c r="Q2" s="152" t="s">
        <v>21</v>
      </c>
      <c r="R2" s="15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142">
        <v>6538</v>
      </c>
      <c r="B4" s="151" t="s">
        <v>99</v>
      </c>
      <c r="C4" s="142">
        <v>8</v>
      </c>
      <c r="D4" s="38" t="s">
        <v>71</v>
      </c>
      <c r="E4" s="153">
        <v>8</v>
      </c>
      <c r="F4" s="153"/>
      <c r="G4" s="153">
        <v>4</v>
      </c>
      <c r="H4" s="153"/>
      <c r="I4" s="153">
        <v>8</v>
      </c>
      <c r="J4" s="153"/>
      <c r="K4" s="153">
        <v>5</v>
      </c>
      <c r="L4" s="153"/>
      <c r="M4" s="153"/>
      <c r="N4" s="153"/>
      <c r="O4" s="153"/>
      <c r="P4" s="153"/>
      <c r="Q4" s="156"/>
      <c r="R4" s="157"/>
      <c r="S4" s="25">
        <f>E4+G4+I4+K4+M4+O4+Q4</f>
        <v>25</v>
      </c>
      <c r="T4" s="25">
        <f t="shared" ref="T4:T19" si="0">SUM(S4-U4-V4)</f>
        <v>25</v>
      </c>
      <c r="U4" s="28"/>
      <c r="V4" s="28"/>
    </row>
    <row r="5" spans="1:22" x14ac:dyDescent="0.25">
      <c r="A5" s="148">
        <v>6519</v>
      </c>
      <c r="B5" s="151" t="s">
        <v>101</v>
      </c>
      <c r="C5" s="148" t="s">
        <v>89</v>
      </c>
      <c r="D5" s="38" t="s">
        <v>87</v>
      </c>
      <c r="E5" s="153"/>
      <c r="F5" s="153"/>
      <c r="G5" s="153"/>
      <c r="H5" s="153"/>
      <c r="I5" s="153"/>
      <c r="J5" s="153"/>
      <c r="K5" s="153">
        <v>3</v>
      </c>
      <c r="L5" s="153"/>
      <c r="M5" s="153">
        <v>8</v>
      </c>
      <c r="N5" s="153"/>
      <c r="O5" s="154"/>
      <c r="P5" s="155"/>
      <c r="Q5" s="156"/>
      <c r="R5" s="157"/>
      <c r="S5" s="25">
        <f t="shared" ref="S5:S22" si="1">E5+G5+I5+K5+M5+O5+Q5</f>
        <v>11</v>
      </c>
      <c r="T5" s="25">
        <f t="shared" si="0"/>
        <v>11</v>
      </c>
      <c r="U5" s="28"/>
      <c r="V5" s="28"/>
    </row>
    <row r="6" spans="1:22" x14ac:dyDescent="0.25">
      <c r="A6" s="136"/>
      <c r="B6" s="49"/>
      <c r="C6" s="136"/>
      <c r="D6" s="38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  <c r="P6" s="155"/>
      <c r="Q6" s="156"/>
      <c r="R6" s="15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36"/>
      <c r="B7" s="49"/>
      <c r="C7" s="136"/>
      <c r="D7" s="38"/>
      <c r="E7" s="153"/>
      <c r="F7" s="153"/>
      <c r="G7" s="153"/>
      <c r="H7" s="153"/>
      <c r="I7" s="153"/>
      <c r="J7" s="153"/>
      <c r="K7" s="154"/>
      <c r="L7" s="155"/>
      <c r="M7" s="154"/>
      <c r="N7" s="155"/>
      <c r="O7" s="154"/>
      <c r="P7" s="155"/>
      <c r="Q7" s="156"/>
      <c r="R7" s="15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38"/>
      <c r="B8" s="49"/>
      <c r="C8" s="138"/>
      <c r="D8" s="38"/>
      <c r="E8" s="153"/>
      <c r="F8" s="153"/>
      <c r="G8" s="153"/>
      <c r="H8" s="153"/>
      <c r="I8" s="160"/>
      <c r="J8" s="155"/>
      <c r="K8" s="154"/>
      <c r="L8" s="155"/>
      <c r="M8" s="154"/>
      <c r="N8" s="155"/>
      <c r="O8" s="154"/>
      <c r="P8" s="155"/>
      <c r="Q8" s="156"/>
      <c r="R8" s="15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9"/>
      <c r="B9" s="49"/>
      <c r="C9" s="139"/>
      <c r="D9" s="38"/>
      <c r="E9" s="153"/>
      <c r="F9" s="153"/>
      <c r="G9" s="153"/>
      <c r="H9" s="153"/>
      <c r="I9" s="154"/>
      <c r="J9" s="155"/>
      <c r="K9" s="154"/>
      <c r="L9" s="155"/>
      <c r="M9" s="154"/>
      <c r="N9" s="155"/>
      <c r="O9" s="154"/>
      <c r="P9" s="155"/>
      <c r="Q9" s="156"/>
      <c r="R9" s="15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54"/>
      <c r="F10" s="155"/>
      <c r="G10" s="153"/>
      <c r="H10" s="153"/>
      <c r="I10" s="154"/>
      <c r="J10" s="155"/>
      <c r="K10" s="154"/>
      <c r="L10" s="155"/>
      <c r="M10" s="154"/>
      <c r="N10" s="155"/>
      <c r="O10" s="154"/>
      <c r="P10" s="155"/>
      <c r="Q10" s="156"/>
      <c r="R10" s="15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54"/>
      <c r="F11" s="155"/>
      <c r="G11" s="153"/>
      <c r="H11" s="153"/>
      <c r="I11" s="154"/>
      <c r="J11" s="155"/>
      <c r="K11" s="154"/>
      <c r="L11" s="155"/>
      <c r="M11" s="154"/>
      <c r="N11" s="155"/>
      <c r="O11" s="154"/>
      <c r="P11" s="155"/>
      <c r="Q11" s="156"/>
      <c r="R11" s="15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54"/>
      <c r="F12" s="155"/>
      <c r="G12" s="153"/>
      <c r="H12" s="153"/>
      <c r="I12" s="154"/>
      <c r="J12" s="155"/>
      <c r="K12" s="154"/>
      <c r="L12" s="155"/>
      <c r="M12" s="154"/>
      <c r="N12" s="155"/>
      <c r="O12" s="154"/>
      <c r="P12" s="155"/>
      <c r="Q12" s="156"/>
      <c r="R12" s="15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53"/>
      <c r="F13" s="153"/>
      <c r="G13" s="154"/>
      <c r="H13" s="155"/>
      <c r="I13" s="154"/>
      <c r="J13" s="155"/>
      <c r="K13" s="154"/>
      <c r="L13" s="155"/>
      <c r="M13" s="154"/>
      <c r="N13" s="155"/>
      <c r="O13" s="154"/>
      <c r="P13" s="155"/>
      <c r="Q13" s="156"/>
      <c r="R13" s="15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54"/>
      <c r="F14" s="155"/>
      <c r="G14" s="154"/>
      <c r="H14" s="155"/>
      <c r="I14" s="154"/>
      <c r="J14" s="155"/>
      <c r="K14" s="154"/>
      <c r="L14" s="155"/>
      <c r="M14" s="154"/>
      <c r="N14" s="155"/>
      <c r="O14" s="154"/>
      <c r="P14" s="155"/>
      <c r="Q14" s="156"/>
      <c r="R14" s="15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54"/>
      <c r="F15" s="155"/>
      <c r="G15" s="154"/>
      <c r="H15" s="155"/>
      <c r="I15" s="154"/>
      <c r="J15" s="155"/>
      <c r="K15" s="154"/>
      <c r="L15" s="155"/>
      <c r="M15" s="154"/>
      <c r="N15" s="155"/>
      <c r="O15" s="154"/>
      <c r="P15" s="155"/>
      <c r="Q15" s="156"/>
      <c r="R15" s="15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5"/>
      <c r="B16" s="47"/>
      <c r="C16" s="47"/>
      <c r="D16" s="27"/>
      <c r="E16" s="154"/>
      <c r="F16" s="155"/>
      <c r="G16" s="154"/>
      <c r="H16" s="155"/>
      <c r="I16" s="154"/>
      <c r="J16" s="155"/>
      <c r="K16" s="154"/>
      <c r="L16" s="155"/>
      <c r="M16" s="154"/>
      <c r="N16" s="155"/>
      <c r="O16" s="154"/>
      <c r="P16" s="155"/>
      <c r="Q16" s="156"/>
      <c r="R16" s="157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96"/>
      <c r="B17" s="96"/>
      <c r="C17" s="96"/>
      <c r="D17" s="27"/>
      <c r="E17" s="154"/>
      <c r="F17" s="155"/>
      <c r="G17" s="154"/>
      <c r="H17" s="155"/>
      <c r="I17" s="154"/>
      <c r="J17" s="155"/>
      <c r="K17" s="154"/>
      <c r="L17" s="155"/>
      <c r="M17" s="154"/>
      <c r="N17" s="155"/>
      <c r="O17" s="154"/>
      <c r="P17" s="155"/>
      <c r="Q17" s="156"/>
      <c r="R17" s="15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8"/>
      <c r="B18" s="88"/>
      <c r="C18" s="88"/>
      <c r="D18" s="27"/>
      <c r="E18" s="153"/>
      <c r="F18" s="153"/>
      <c r="G18" s="153"/>
      <c r="H18" s="153"/>
      <c r="I18" s="154"/>
      <c r="J18" s="155"/>
      <c r="K18" s="154"/>
      <c r="L18" s="155"/>
      <c r="M18" s="154"/>
      <c r="N18" s="155"/>
      <c r="O18" s="154"/>
      <c r="P18" s="155"/>
      <c r="Q18" s="156"/>
      <c r="R18" s="157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13">
        <v>3601</v>
      </c>
      <c r="B19" s="113" t="s">
        <v>103</v>
      </c>
      <c r="C19" s="113"/>
      <c r="D19" s="27" t="s">
        <v>84</v>
      </c>
      <c r="E19" s="154"/>
      <c r="F19" s="155"/>
      <c r="G19" s="154">
        <v>4</v>
      </c>
      <c r="H19" s="155"/>
      <c r="I19" s="154"/>
      <c r="J19" s="155"/>
      <c r="K19" s="154"/>
      <c r="L19" s="155"/>
      <c r="M19" s="154"/>
      <c r="N19" s="155"/>
      <c r="O19" s="154"/>
      <c r="P19" s="155"/>
      <c r="Q19" s="156"/>
      <c r="R19" s="157"/>
      <c r="S19" s="25">
        <f t="shared" si="1"/>
        <v>4</v>
      </c>
      <c r="T19" s="25">
        <f t="shared" si="0"/>
        <v>4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54"/>
      <c r="F20" s="155"/>
      <c r="G20" s="154"/>
      <c r="H20" s="155"/>
      <c r="I20" s="154"/>
      <c r="J20" s="155"/>
      <c r="K20" s="154"/>
      <c r="L20" s="155"/>
      <c r="M20" s="154"/>
      <c r="N20" s="155"/>
      <c r="O20" s="174"/>
      <c r="P20" s="175"/>
      <c r="Q20" s="174"/>
      <c r="R20" s="175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54"/>
      <c r="F21" s="155"/>
      <c r="G21" s="171"/>
      <c r="H21" s="172"/>
      <c r="I21" s="171"/>
      <c r="J21" s="172"/>
      <c r="K21" s="171"/>
      <c r="L21" s="172"/>
      <c r="M21" s="154"/>
      <c r="N21" s="155"/>
      <c r="O21" s="174"/>
      <c r="P21" s="175"/>
      <c r="Q21" s="174"/>
      <c r="R21" s="175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58">
        <f>SUM(E4:E21)</f>
        <v>8</v>
      </c>
      <c r="F22" s="159"/>
      <c r="G22" s="158">
        <f>SUM(G4:G21)</f>
        <v>8</v>
      </c>
      <c r="H22" s="159"/>
      <c r="I22" s="158">
        <f>SUM(I4:I21)</f>
        <v>8</v>
      </c>
      <c r="J22" s="159"/>
      <c r="K22" s="158">
        <f>SUM(K4:K21)</f>
        <v>8</v>
      </c>
      <c r="L22" s="159"/>
      <c r="M22" s="158">
        <f>SUM(M4:M21)</f>
        <v>8</v>
      </c>
      <c r="N22" s="159"/>
      <c r="O22" s="158">
        <f>SUM(O4:O21)</f>
        <v>0</v>
      </c>
      <c r="P22" s="159"/>
      <c r="Q22" s="158">
        <f>SUM(Q4:Q21)</f>
        <v>0</v>
      </c>
      <c r="R22" s="159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8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48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0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22.05.2016</v>
      </c>
      <c r="B2" s="19"/>
      <c r="C2" s="19"/>
      <c r="D2" s="19"/>
      <c r="E2" s="152" t="s">
        <v>15</v>
      </c>
      <c r="F2" s="152"/>
      <c r="G2" s="152" t="s">
        <v>16</v>
      </c>
      <c r="H2" s="152"/>
      <c r="I2" s="152" t="s">
        <v>17</v>
      </c>
      <c r="J2" s="152"/>
      <c r="K2" s="152" t="s">
        <v>18</v>
      </c>
      <c r="L2" s="152"/>
      <c r="M2" s="152" t="s">
        <v>19</v>
      </c>
      <c r="N2" s="152"/>
      <c r="O2" s="152" t="s">
        <v>20</v>
      </c>
      <c r="P2" s="152"/>
      <c r="Q2" s="152" t="s">
        <v>21</v>
      </c>
      <c r="R2" s="15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142">
        <v>6607</v>
      </c>
      <c r="B4" s="151" t="s">
        <v>98</v>
      </c>
      <c r="C4" s="142" t="s">
        <v>85</v>
      </c>
      <c r="D4" s="38" t="s">
        <v>80</v>
      </c>
      <c r="E4" s="153">
        <v>8</v>
      </c>
      <c r="F4" s="153"/>
      <c r="G4" s="153">
        <v>8</v>
      </c>
      <c r="H4" s="153"/>
      <c r="I4" s="153">
        <v>8</v>
      </c>
      <c r="J4" s="153"/>
      <c r="K4" s="153">
        <v>2.75</v>
      </c>
      <c r="L4" s="153"/>
      <c r="M4" s="153"/>
      <c r="N4" s="153"/>
      <c r="O4" s="154"/>
      <c r="P4" s="155"/>
      <c r="Q4" s="156"/>
      <c r="R4" s="157"/>
      <c r="S4" s="25">
        <f>E4+G4+I4+K4+M4+O4+Q4</f>
        <v>26.75</v>
      </c>
      <c r="T4" s="25">
        <f t="shared" ref="T4:T17" si="0">SUM(S4-U4-V4)</f>
        <v>26.75</v>
      </c>
      <c r="U4" s="28"/>
      <c r="V4" s="28"/>
    </row>
    <row r="5" spans="1:22" x14ac:dyDescent="0.25">
      <c r="A5" s="148">
        <v>6519</v>
      </c>
      <c r="B5" s="151" t="s">
        <v>101</v>
      </c>
      <c r="C5" s="148">
        <v>98</v>
      </c>
      <c r="D5" s="38" t="s">
        <v>68</v>
      </c>
      <c r="E5" s="153"/>
      <c r="F5" s="153"/>
      <c r="G5" s="153"/>
      <c r="H5" s="153"/>
      <c r="I5" s="160"/>
      <c r="J5" s="155"/>
      <c r="K5" s="160">
        <v>1.25</v>
      </c>
      <c r="L5" s="155"/>
      <c r="M5" s="160">
        <v>8</v>
      </c>
      <c r="N5" s="155"/>
      <c r="O5" s="154"/>
      <c r="P5" s="155"/>
      <c r="Q5" s="156"/>
      <c r="R5" s="157"/>
      <c r="S5" s="25">
        <f t="shared" ref="S5" si="1">E5+G5+I5+K5+M5+O5+Q5</f>
        <v>9.25</v>
      </c>
      <c r="T5" s="25">
        <f t="shared" si="0"/>
        <v>9.25</v>
      </c>
      <c r="U5" s="28"/>
      <c r="V5" s="28"/>
    </row>
    <row r="6" spans="1:22" x14ac:dyDescent="0.25">
      <c r="A6" s="136"/>
      <c r="B6" s="49"/>
      <c r="C6" s="116"/>
      <c r="D6" s="38"/>
      <c r="E6" s="153"/>
      <c r="F6" s="153"/>
      <c r="G6" s="153"/>
      <c r="H6" s="153"/>
      <c r="I6" s="160"/>
      <c r="J6" s="155"/>
      <c r="K6" s="160"/>
      <c r="L6" s="155"/>
      <c r="M6" s="160"/>
      <c r="N6" s="155"/>
      <c r="O6" s="154"/>
      <c r="P6" s="155"/>
      <c r="Q6" s="156"/>
      <c r="R6" s="157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136"/>
      <c r="B7" s="49"/>
      <c r="C7" s="131"/>
      <c r="D7" s="38"/>
      <c r="E7" s="153"/>
      <c r="F7" s="153"/>
      <c r="G7" s="153"/>
      <c r="H7" s="153"/>
      <c r="I7" s="160"/>
      <c r="J7" s="155"/>
      <c r="K7" s="160"/>
      <c r="L7" s="155"/>
      <c r="M7" s="160"/>
      <c r="N7" s="155"/>
      <c r="O7" s="154"/>
      <c r="P7" s="155"/>
      <c r="Q7" s="156"/>
      <c r="R7" s="157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136"/>
      <c r="B8" s="49"/>
      <c r="C8" s="47"/>
      <c r="D8" s="38"/>
      <c r="E8" s="153"/>
      <c r="F8" s="153"/>
      <c r="G8" s="153"/>
      <c r="H8" s="153"/>
      <c r="I8" s="160"/>
      <c r="J8" s="155"/>
      <c r="K8" s="154"/>
      <c r="L8" s="155"/>
      <c r="M8" s="154"/>
      <c r="N8" s="155"/>
      <c r="O8" s="154"/>
      <c r="P8" s="155"/>
      <c r="Q8" s="156"/>
      <c r="R8" s="157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136"/>
      <c r="B9" s="49"/>
      <c r="C9" s="47"/>
      <c r="D9" s="38"/>
      <c r="E9" s="154"/>
      <c r="F9" s="155"/>
      <c r="G9" s="154"/>
      <c r="H9" s="155"/>
      <c r="I9" s="154"/>
      <c r="J9" s="155"/>
      <c r="K9" s="154"/>
      <c r="L9" s="155"/>
      <c r="M9" s="154"/>
      <c r="N9" s="155"/>
      <c r="O9" s="154"/>
      <c r="P9" s="155"/>
      <c r="Q9" s="156"/>
      <c r="R9" s="157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136"/>
      <c r="B10" s="47"/>
      <c r="C10" s="47"/>
      <c r="D10" s="38"/>
      <c r="E10" s="154"/>
      <c r="F10" s="155"/>
      <c r="G10" s="154"/>
      <c r="H10" s="155"/>
      <c r="I10" s="154"/>
      <c r="J10" s="155"/>
      <c r="K10" s="154"/>
      <c r="L10" s="155"/>
      <c r="M10" s="154"/>
      <c r="N10" s="155"/>
      <c r="O10" s="154"/>
      <c r="P10" s="155"/>
      <c r="Q10" s="156"/>
      <c r="R10" s="157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141"/>
      <c r="B11" s="49"/>
      <c r="C11" s="141"/>
      <c r="D11" s="38"/>
      <c r="E11" s="153"/>
      <c r="F11" s="153"/>
      <c r="G11" s="153"/>
      <c r="H11" s="153"/>
      <c r="I11" s="160"/>
      <c r="J11" s="155"/>
      <c r="K11" s="154"/>
      <c r="L11" s="155"/>
      <c r="M11" s="154"/>
      <c r="N11" s="155"/>
      <c r="O11" s="154"/>
      <c r="P11" s="155"/>
      <c r="Q11" s="156"/>
      <c r="R11" s="157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53"/>
      <c r="F12" s="153"/>
      <c r="G12" s="153"/>
      <c r="H12" s="153"/>
      <c r="I12" s="160"/>
      <c r="J12" s="155"/>
      <c r="K12" s="154"/>
      <c r="L12" s="155"/>
      <c r="M12" s="154"/>
      <c r="N12" s="155"/>
      <c r="O12" s="154"/>
      <c r="P12" s="155"/>
      <c r="Q12" s="156"/>
      <c r="R12" s="157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54"/>
      <c r="F13" s="155"/>
      <c r="G13" s="154"/>
      <c r="H13" s="155"/>
      <c r="I13" s="160"/>
      <c r="J13" s="155"/>
      <c r="K13" s="154"/>
      <c r="L13" s="155"/>
      <c r="M13" s="154"/>
      <c r="N13" s="155"/>
      <c r="O13" s="154"/>
      <c r="P13" s="155"/>
      <c r="Q13" s="156"/>
      <c r="R13" s="15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53"/>
      <c r="F14" s="153"/>
      <c r="G14" s="153"/>
      <c r="H14" s="153"/>
      <c r="I14" s="160"/>
      <c r="J14" s="155"/>
      <c r="K14" s="154"/>
      <c r="L14" s="155"/>
      <c r="M14" s="154"/>
      <c r="N14" s="155"/>
      <c r="O14" s="154"/>
      <c r="P14" s="155"/>
      <c r="Q14" s="156"/>
      <c r="R14" s="157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53"/>
      <c r="F15" s="153"/>
      <c r="G15" s="153"/>
      <c r="H15" s="153"/>
      <c r="I15" s="160"/>
      <c r="J15" s="155"/>
      <c r="K15" s="154"/>
      <c r="L15" s="155"/>
      <c r="M15" s="154"/>
      <c r="N15" s="155"/>
      <c r="O15" s="154"/>
      <c r="P15" s="155"/>
      <c r="Q15" s="156"/>
      <c r="R15" s="157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68"/>
      <c r="B16" s="68"/>
      <c r="C16" s="68"/>
      <c r="D16" s="23"/>
      <c r="E16" s="154"/>
      <c r="F16" s="155"/>
      <c r="G16" s="154"/>
      <c r="H16" s="155"/>
      <c r="I16" s="154"/>
      <c r="J16" s="155"/>
      <c r="K16" s="154"/>
      <c r="L16" s="155"/>
      <c r="M16" s="154"/>
      <c r="N16" s="155"/>
      <c r="O16" s="154"/>
      <c r="P16" s="155"/>
      <c r="Q16" s="156"/>
      <c r="R16" s="157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113">
        <v>3600</v>
      </c>
      <c r="B17" s="113" t="s">
        <v>97</v>
      </c>
      <c r="C17" s="113"/>
      <c r="D17" s="27" t="s">
        <v>92</v>
      </c>
      <c r="E17" s="154"/>
      <c r="F17" s="155"/>
      <c r="G17" s="154"/>
      <c r="H17" s="155"/>
      <c r="I17" s="154"/>
      <c r="J17" s="155"/>
      <c r="K17" s="154">
        <v>4</v>
      </c>
      <c r="L17" s="155"/>
      <c r="M17" s="154"/>
      <c r="N17" s="155"/>
      <c r="O17" s="154"/>
      <c r="P17" s="155"/>
      <c r="Q17" s="156"/>
      <c r="R17" s="157"/>
      <c r="S17" s="25">
        <f t="shared" si="4"/>
        <v>4</v>
      </c>
      <c r="T17" s="25">
        <f t="shared" si="0"/>
        <v>4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54"/>
      <c r="F18" s="155"/>
      <c r="G18" s="154"/>
      <c r="H18" s="155"/>
      <c r="I18" s="154"/>
      <c r="J18" s="155"/>
      <c r="K18" s="154"/>
      <c r="L18" s="155"/>
      <c r="M18" s="154"/>
      <c r="N18" s="155"/>
      <c r="O18" s="156"/>
      <c r="P18" s="157"/>
      <c r="Q18" s="156"/>
      <c r="R18" s="157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54"/>
      <c r="F19" s="155"/>
      <c r="G19" s="154"/>
      <c r="H19" s="155"/>
      <c r="I19" s="154"/>
      <c r="J19" s="155"/>
      <c r="K19" s="154"/>
      <c r="L19" s="155"/>
      <c r="M19" s="154"/>
      <c r="N19" s="155"/>
      <c r="O19" s="156"/>
      <c r="P19" s="157"/>
      <c r="Q19" s="156"/>
      <c r="R19" s="157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58">
        <f>SUM(E4:E19)</f>
        <v>8</v>
      </c>
      <c r="F20" s="159"/>
      <c r="G20" s="158">
        <f>SUM(G4:G19)</f>
        <v>8</v>
      </c>
      <c r="H20" s="159"/>
      <c r="I20" s="158">
        <f>SUM(I4:I19)</f>
        <v>8</v>
      </c>
      <c r="J20" s="159"/>
      <c r="K20" s="158">
        <f>SUM(K4:K19)</f>
        <v>8</v>
      </c>
      <c r="L20" s="159"/>
      <c r="M20" s="158">
        <f>SUM(M4:M19)</f>
        <v>8</v>
      </c>
      <c r="N20" s="159"/>
      <c r="O20" s="158">
        <f>SUM(O4:O19)</f>
        <v>0</v>
      </c>
      <c r="P20" s="159"/>
      <c r="Q20" s="158">
        <f>SUM(Q4:Q19)</f>
        <v>0</v>
      </c>
      <c r="R20" s="159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12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22.05.2016</v>
      </c>
      <c r="B2" s="19"/>
      <c r="C2" s="19"/>
      <c r="D2" s="19"/>
      <c r="E2" s="152" t="s">
        <v>15</v>
      </c>
      <c r="F2" s="152"/>
      <c r="G2" s="152" t="s">
        <v>16</v>
      </c>
      <c r="H2" s="152"/>
      <c r="I2" s="152" t="s">
        <v>17</v>
      </c>
      <c r="J2" s="152"/>
      <c r="K2" s="152" t="s">
        <v>18</v>
      </c>
      <c r="L2" s="152"/>
      <c r="M2" s="152" t="s">
        <v>19</v>
      </c>
      <c r="N2" s="152"/>
      <c r="O2" s="152" t="s">
        <v>20</v>
      </c>
      <c r="P2" s="152"/>
      <c r="Q2" s="152" t="s">
        <v>21</v>
      </c>
      <c r="R2" s="15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130">
        <v>6538</v>
      </c>
      <c r="B4" s="151" t="s">
        <v>99</v>
      </c>
      <c r="C4" s="130">
        <v>6</v>
      </c>
      <c r="D4" s="38" t="s">
        <v>71</v>
      </c>
      <c r="E4" s="153">
        <v>7</v>
      </c>
      <c r="F4" s="153"/>
      <c r="G4" s="153"/>
      <c r="H4" s="153"/>
      <c r="I4" s="153"/>
      <c r="J4" s="153"/>
      <c r="K4" s="153"/>
      <c r="L4" s="153"/>
      <c r="M4" s="153"/>
      <c r="N4" s="153"/>
      <c r="O4" s="154"/>
      <c r="P4" s="155"/>
      <c r="Q4" s="156"/>
      <c r="R4" s="157"/>
      <c r="S4" s="25">
        <f t="shared" ref="S4" si="0">E4+G4+I4+K4+M4+O4+Q4</f>
        <v>7</v>
      </c>
      <c r="T4" s="25">
        <f t="shared" ref="T4" si="1">SUM(S4-U4-V4)</f>
        <v>7</v>
      </c>
      <c r="U4" s="28"/>
      <c r="V4" s="28"/>
    </row>
    <row r="5" spans="1:22" ht="15.75" customHeight="1" x14ac:dyDescent="0.25">
      <c r="A5" s="145">
        <v>6607</v>
      </c>
      <c r="B5" s="151" t="s">
        <v>98</v>
      </c>
      <c r="C5" s="145" t="s">
        <v>85</v>
      </c>
      <c r="D5" s="38" t="s">
        <v>80</v>
      </c>
      <c r="E5" s="153"/>
      <c r="F5" s="153"/>
      <c r="G5" s="153">
        <v>6</v>
      </c>
      <c r="H5" s="153"/>
      <c r="I5" s="154">
        <v>3</v>
      </c>
      <c r="J5" s="155"/>
      <c r="K5" s="154"/>
      <c r="L5" s="155"/>
      <c r="M5" s="154"/>
      <c r="N5" s="155"/>
      <c r="O5" s="154"/>
      <c r="P5" s="155"/>
      <c r="Q5" s="156"/>
      <c r="R5" s="157"/>
      <c r="S5" s="25">
        <f t="shared" ref="S5" si="2">E5+G5+I5+K5+M5+O5+Q5</f>
        <v>9</v>
      </c>
      <c r="T5" s="25">
        <f t="shared" ref="T5" si="3">SUM(S5-U5-V5)</f>
        <v>9</v>
      </c>
      <c r="U5" s="28"/>
      <c r="V5" s="28"/>
    </row>
    <row r="6" spans="1:22" x14ac:dyDescent="0.25">
      <c r="A6" s="138">
        <v>6519</v>
      </c>
      <c r="B6" s="151" t="s">
        <v>101</v>
      </c>
      <c r="C6" s="138">
        <v>90</v>
      </c>
      <c r="D6" s="38" t="s">
        <v>83</v>
      </c>
      <c r="E6" s="153"/>
      <c r="F6" s="153"/>
      <c r="G6" s="153">
        <v>1</v>
      </c>
      <c r="H6" s="153"/>
      <c r="I6" s="154">
        <v>2</v>
      </c>
      <c r="J6" s="155"/>
      <c r="K6" s="154"/>
      <c r="L6" s="155"/>
      <c r="M6" s="154"/>
      <c r="N6" s="155"/>
      <c r="O6" s="154"/>
      <c r="P6" s="155"/>
      <c r="Q6" s="156"/>
      <c r="R6" s="157"/>
      <c r="S6" s="25">
        <f t="shared" ref="S6:S24" si="4">E6+G6+I6+K6+M6+O6+Q6</f>
        <v>3</v>
      </c>
      <c r="T6" s="25">
        <f t="shared" ref="T6:T21" si="5">SUM(S6-U6-V6)</f>
        <v>3</v>
      </c>
      <c r="U6" s="28"/>
      <c r="V6" s="28"/>
    </row>
    <row r="7" spans="1:22" x14ac:dyDescent="0.25">
      <c r="A7" s="138">
        <v>6538</v>
      </c>
      <c r="B7" s="151" t="s">
        <v>99</v>
      </c>
      <c r="C7" s="138">
        <v>5</v>
      </c>
      <c r="D7" s="38" t="s">
        <v>71</v>
      </c>
      <c r="E7" s="153"/>
      <c r="F7" s="153"/>
      <c r="G7" s="153"/>
      <c r="H7" s="153"/>
      <c r="I7" s="154">
        <v>2</v>
      </c>
      <c r="J7" s="155"/>
      <c r="K7" s="154">
        <v>7</v>
      </c>
      <c r="L7" s="155"/>
      <c r="M7" s="154">
        <v>7</v>
      </c>
      <c r="N7" s="155"/>
      <c r="O7" s="154"/>
      <c r="P7" s="155"/>
      <c r="Q7" s="156"/>
      <c r="R7" s="157"/>
      <c r="S7" s="25">
        <f t="shared" si="4"/>
        <v>16</v>
      </c>
      <c r="T7" s="25">
        <f t="shared" si="5"/>
        <v>16</v>
      </c>
      <c r="U7" s="28"/>
      <c r="V7" s="28"/>
    </row>
    <row r="8" spans="1:22" x14ac:dyDescent="0.25">
      <c r="A8" s="119"/>
      <c r="B8" s="49"/>
      <c r="C8" s="119"/>
      <c r="D8" s="38"/>
      <c r="E8" s="153"/>
      <c r="F8" s="153"/>
      <c r="G8" s="153"/>
      <c r="H8" s="153"/>
      <c r="I8" s="154"/>
      <c r="J8" s="155"/>
      <c r="K8" s="153"/>
      <c r="L8" s="153"/>
      <c r="M8" s="154"/>
      <c r="N8" s="155"/>
      <c r="O8" s="154"/>
      <c r="P8" s="155"/>
      <c r="Q8" s="156"/>
      <c r="R8" s="157"/>
      <c r="S8" s="25">
        <f t="shared" si="4"/>
        <v>0</v>
      </c>
      <c r="T8" s="25">
        <f t="shared" si="5"/>
        <v>0</v>
      </c>
      <c r="U8" s="28"/>
      <c r="V8" s="28"/>
    </row>
    <row r="9" spans="1:22" x14ac:dyDescent="0.25">
      <c r="A9" s="118"/>
      <c r="B9" s="49"/>
      <c r="C9" s="47"/>
      <c r="D9" s="38"/>
      <c r="E9" s="154"/>
      <c r="F9" s="155"/>
      <c r="G9" s="154"/>
      <c r="H9" s="155"/>
      <c r="I9" s="154"/>
      <c r="J9" s="155"/>
      <c r="K9" s="154"/>
      <c r="L9" s="155"/>
      <c r="M9" s="154"/>
      <c r="N9" s="155"/>
      <c r="O9" s="154"/>
      <c r="P9" s="155"/>
      <c r="Q9" s="156"/>
      <c r="R9" s="157"/>
      <c r="S9" s="25">
        <f t="shared" si="4"/>
        <v>0</v>
      </c>
      <c r="T9" s="25">
        <f t="shared" si="5"/>
        <v>0</v>
      </c>
      <c r="U9" s="28"/>
      <c r="V9" s="28"/>
    </row>
    <row r="10" spans="1:22" x14ac:dyDescent="0.25">
      <c r="A10" s="118"/>
      <c r="B10" s="49"/>
      <c r="C10" s="47"/>
      <c r="D10" s="38"/>
      <c r="E10" s="154"/>
      <c r="F10" s="155"/>
      <c r="G10" s="154"/>
      <c r="H10" s="155"/>
      <c r="I10" s="154"/>
      <c r="J10" s="155"/>
      <c r="K10" s="154"/>
      <c r="L10" s="155"/>
      <c r="M10" s="154"/>
      <c r="N10" s="155"/>
      <c r="O10" s="154"/>
      <c r="P10" s="155"/>
      <c r="Q10" s="156"/>
      <c r="R10" s="157"/>
      <c r="S10" s="25">
        <f t="shared" si="4"/>
        <v>0</v>
      </c>
      <c r="T10" s="25">
        <f t="shared" si="5"/>
        <v>0</v>
      </c>
      <c r="U10" s="28"/>
      <c r="V10" s="28"/>
    </row>
    <row r="11" spans="1:22" x14ac:dyDescent="0.25">
      <c r="A11" s="119"/>
      <c r="B11" s="49"/>
      <c r="C11" s="119"/>
      <c r="D11" s="38"/>
      <c r="E11" s="154"/>
      <c r="F11" s="155"/>
      <c r="G11" s="154"/>
      <c r="H11" s="155"/>
      <c r="I11" s="154"/>
      <c r="J11" s="155"/>
      <c r="K11" s="154"/>
      <c r="L11" s="155"/>
      <c r="M11" s="154"/>
      <c r="N11" s="155"/>
      <c r="O11" s="154"/>
      <c r="P11" s="155"/>
      <c r="Q11" s="156"/>
      <c r="R11" s="157"/>
      <c r="S11" s="25">
        <f t="shared" si="4"/>
        <v>0</v>
      </c>
      <c r="T11" s="25">
        <f t="shared" si="5"/>
        <v>0</v>
      </c>
      <c r="U11" s="28"/>
      <c r="V11" s="28"/>
    </row>
    <row r="12" spans="1:22" x14ac:dyDescent="0.25">
      <c r="A12" s="119"/>
      <c r="B12" s="49"/>
      <c r="C12" s="119"/>
      <c r="D12" s="38"/>
      <c r="E12" s="154"/>
      <c r="F12" s="155"/>
      <c r="G12" s="154"/>
      <c r="H12" s="155"/>
      <c r="I12" s="154"/>
      <c r="J12" s="155"/>
      <c r="K12" s="154"/>
      <c r="L12" s="155"/>
      <c r="M12" s="154"/>
      <c r="N12" s="155"/>
      <c r="O12" s="154"/>
      <c r="P12" s="155"/>
      <c r="Q12" s="156"/>
      <c r="R12" s="157"/>
      <c r="S12" s="25">
        <f t="shared" si="4"/>
        <v>0</v>
      </c>
      <c r="T12" s="25">
        <f t="shared" si="5"/>
        <v>0</v>
      </c>
      <c r="U12" s="28"/>
      <c r="V12" s="28"/>
    </row>
    <row r="13" spans="1:22" x14ac:dyDescent="0.25">
      <c r="A13" s="114"/>
      <c r="B13" s="49"/>
      <c r="C13" s="114"/>
      <c r="D13" s="38"/>
      <c r="E13" s="154"/>
      <c r="F13" s="155"/>
      <c r="G13" s="154"/>
      <c r="H13" s="155"/>
      <c r="I13" s="154"/>
      <c r="J13" s="155"/>
      <c r="K13" s="154"/>
      <c r="L13" s="155"/>
      <c r="M13" s="154"/>
      <c r="N13" s="155"/>
      <c r="O13" s="154"/>
      <c r="P13" s="155"/>
      <c r="Q13" s="156"/>
      <c r="R13" s="15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54"/>
      <c r="F14" s="155"/>
      <c r="G14" s="154"/>
      <c r="H14" s="155"/>
      <c r="I14" s="154"/>
      <c r="J14" s="155"/>
      <c r="K14" s="154"/>
      <c r="L14" s="155"/>
      <c r="M14" s="154"/>
      <c r="N14" s="155"/>
      <c r="O14" s="154"/>
      <c r="P14" s="155"/>
      <c r="Q14" s="156"/>
      <c r="R14" s="157"/>
      <c r="S14" s="25">
        <f t="shared" ref="S14:S17" si="6">E14+G14+I14+K14+M14+O14+Q14</f>
        <v>0</v>
      </c>
      <c r="T14" s="25">
        <f t="shared" ref="T14:T17" si="7">SUM(S14-U14-V14)</f>
        <v>0</v>
      </c>
      <c r="U14" s="28"/>
      <c r="V14" s="28"/>
    </row>
    <row r="15" spans="1:22" x14ac:dyDescent="0.25">
      <c r="A15" s="47"/>
      <c r="B15" s="47"/>
      <c r="C15" s="75"/>
      <c r="D15" s="38"/>
      <c r="E15" s="154"/>
      <c r="F15" s="155"/>
      <c r="G15" s="154"/>
      <c r="H15" s="155"/>
      <c r="I15" s="154"/>
      <c r="J15" s="155"/>
      <c r="K15" s="154"/>
      <c r="L15" s="155"/>
      <c r="M15" s="154"/>
      <c r="N15" s="155"/>
      <c r="O15" s="154"/>
      <c r="P15" s="155"/>
      <c r="Q15" s="156"/>
      <c r="R15" s="157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7"/>
      <c r="B16" s="47"/>
      <c r="C16" s="47"/>
      <c r="D16" s="38"/>
      <c r="E16" s="154"/>
      <c r="F16" s="155"/>
      <c r="G16" s="154"/>
      <c r="H16" s="155"/>
      <c r="I16" s="154"/>
      <c r="J16" s="155"/>
      <c r="K16" s="154"/>
      <c r="L16" s="155"/>
      <c r="M16" s="154"/>
      <c r="N16" s="155"/>
      <c r="O16" s="154"/>
      <c r="P16" s="155"/>
      <c r="Q16" s="156"/>
      <c r="R16" s="157"/>
      <c r="S16" s="25">
        <f t="shared" si="6"/>
        <v>0</v>
      </c>
      <c r="T16" s="25">
        <f t="shared" si="7"/>
        <v>0</v>
      </c>
      <c r="U16" s="28"/>
      <c r="V16" s="28"/>
    </row>
    <row r="17" spans="1:22" x14ac:dyDescent="0.25">
      <c r="A17" s="47"/>
      <c r="B17" s="47"/>
      <c r="C17" s="47"/>
      <c r="D17" s="38"/>
      <c r="E17" s="154"/>
      <c r="F17" s="155"/>
      <c r="G17" s="154"/>
      <c r="H17" s="155"/>
      <c r="I17" s="154"/>
      <c r="J17" s="155"/>
      <c r="K17" s="154"/>
      <c r="L17" s="155"/>
      <c r="M17" s="154"/>
      <c r="N17" s="155"/>
      <c r="O17" s="154"/>
      <c r="P17" s="155"/>
      <c r="Q17" s="156"/>
      <c r="R17" s="157"/>
      <c r="S17" s="25">
        <f t="shared" si="6"/>
        <v>0</v>
      </c>
      <c r="T17" s="25">
        <f t="shared" si="7"/>
        <v>0</v>
      </c>
      <c r="U17" s="28"/>
      <c r="V17" s="28"/>
    </row>
    <row r="18" spans="1:22" x14ac:dyDescent="0.25">
      <c r="A18" s="94"/>
      <c r="B18" s="47"/>
      <c r="C18" s="47"/>
      <c r="D18" s="27"/>
      <c r="E18" s="154"/>
      <c r="F18" s="155"/>
      <c r="G18" s="154"/>
      <c r="H18" s="155"/>
      <c r="I18" s="154"/>
      <c r="J18" s="155"/>
      <c r="K18" s="154"/>
      <c r="L18" s="155"/>
      <c r="M18" s="154"/>
      <c r="N18" s="155"/>
      <c r="O18" s="154"/>
      <c r="P18" s="155"/>
      <c r="Q18" s="156"/>
      <c r="R18" s="157"/>
      <c r="S18" s="25">
        <f t="shared" si="4"/>
        <v>0</v>
      </c>
      <c r="T18" s="25">
        <f t="shared" si="5"/>
        <v>0</v>
      </c>
      <c r="U18" s="28"/>
      <c r="V18" s="28"/>
    </row>
    <row r="19" spans="1:22" s="17" customFormat="1" x14ac:dyDescent="0.25">
      <c r="A19" s="101"/>
      <c r="B19" s="101"/>
      <c r="C19" s="101"/>
      <c r="D19" s="27"/>
      <c r="E19" s="154"/>
      <c r="F19" s="155"/>
      <c r="G19" s="154"/>
      <c r="H19" s="155"/>
      <c r="I19" s="154"/>
      <c r="J19" s="155"/>
      <c r="K19" s="154"/>
      <c r="L19" s="155"/>
      <c r="M19" s="154"/>
      <c r="N19" s="155"/>
      <c r="O19" s="154"/>
      <c r="P19" s="155"/>
      <c r="Q19" s="156"/>
      <c r="R19" s="157"/>
      <c r="S19" s="25">
        <f t="shared" si="4"/>
        <v>0</v>
      </c>
      <c r="T19" s="25">
        <f t="shared" si="5"/>
        <v>0</v>
      </c>
      <c r="U19" s="28"/>
      <c r="V19" s="28"/>
    </row>
    <row r="20" spans="1:22" s="17" customFormat="1" x14ac:dyDescent="0.25">
      <c r="A20" s="113"/>
      <c r="B20" s="113"/>
      <c r="C20" s="113"/>
      <c r="D20" s="27"/>
      <c r="E20" s="154"/>
      <c r="F20" s="155"/>
      <c r="G20" s="154"/>
      <c r="H20" s="155"/>
      <c r="I20" s="154"/>
      <c r="J20" s="155"/>
      <c r="K20" s="154"/>
      <c r="L20" s="155"/>
      <c r="M20" s="154"/>
      <c r="N20" s="155"/>
      <c r="O20" s="154"/>
      <c r="P20" s="155"/>
      <c r="Q20" s="156"/>
      <c r="R20" s="157"/>
      <c r="S20" s="25">
        <f t="shared" si="4"/>
        <v>0</v>
      </c>
      <c r="T20" s="25">
        <f t="shared" si="5"/>
        <v>0</v>
      </c>
      <c r="U20" s="28"/>
      <c r="V20" s="28"/>
    </row>
    <row r="21" spans="1:22" s="17" customFormat="1" x14ac:dyDescent="0.25">
      <c r="A21" s="104">
        <v>3600</v>
      </c>
      <c r="B21" s="104" t="s">
        <v>97</v>
      </c>
      <c r="C21" s="104"/>
      <c r="D21" s="27" t="s">
        <v>70</v>
      </c>
      <c r="E21" s="154">
        <v>1</v>
      </c>
      <c r="F21" s="155"/>
      <c r="G21" s="154">
        <v>1</v>
      </c>
      <c r="H21" s="155"/>
      <c r="I21" s="154">
        <v>1</v>
      </c>
      <c r="J21" s="155"/>
      <c r="K21" s="154">
        <v>1</v>
      </c>
      <c r="L21" s="155"/>
      <c r="M21" s="154">
        <v>1</v>
      </c>
      <c r="N21" s="155"/>
      <c r="O21" s="154"/>
      <c r="P21" s="155"/>
      <c r="Q21" s="156"/>
      <c r="R21" s="157"/>
      <c r="S21" s="25">
        <f t="shared" si="4"/>
        <v>5</v>
      </c>
      <c r="T21" s="25">
        <f t="shared" si="5"/>
        <v>5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54"/>
      <c r="F22" s="155"/>
      <c r="G22" s="154"/>
      <c r="H22" s="155"/>
      <c r="I22" s="154"/>
      <c r="J22" s="155"/>
      <c r="K22" s="154"/>
      <c r="L22" s="155"/>
      <c r="M22" s="154"/>
      <c r="N22" s="155"/>
      <c r="O22" s="156"/>
      <c r="P22" s="157"/>
      <c r="Q22" s="156"/>
      <c r="R22" s="157"/>
      <c r="S22" s="25">
        <f t="shared" si="4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54"/>
      <c r="F23" s="155"/>
      <c r="G23" s="154"/>
      <c r="H23" s="155"/>
      <c r="I23" s="154"/>
      <c r="J23" s="155"/>
      <c r="K23" s="154">
        <f>SUM(K6:K22)</f>
        <v>8</v>
      </c>
      <c r="L23" s="155"/>
      <c r="M23" s="154"/>
      <c r="N23" s="155"/>
      <c r="O23" s="156"/>
      <c r="P23" s="157"/>
      <c r="Q23" s="156"/>
      <c r="R23" s="157"/>
      <c r="S23" s="25">
        <f t="shared" si="4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58">
        <f>SUM(E4:E23)</f>
        <v>8</v>
      </c>
      <c r="F24" s="159"/>
      <c r="G24" s="158">
        <f>SUM(G4:G23)</f>
        <v>8</v>
      </c>
      <c r="H24" s="159"/>
      <c r="I24" s="158">
        <f>SUM(I4:I23)</f>
        <v>8</v>
      </c>
      <c r="J24" s="159"/>
      <c r="K24" s="158">
        <f>SUM(K4:K23)</f>
        <v>16</v>
      </c>
      <c r="L24" s="159"/>
      <c r="M24" s="158">
        <f>SUM(M4:M23)</f>
        <v>8</v>
      </c>
      <c r="N24" s="159"/>
      <c r="O24" s="158">
        <f>SUM(O4:O23)</f>
        <v>0</v>
      </c>
      <c r="P24" s="159"/>
      <c r="Q24" s="158">
        <f>SUM(Q4:Q23)</f>
        <v>0</v>
      </c>
      <c r="R24" s="159"/>
      <c r="S24" s="25">
        <f t="shared" si="4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02"/>
      <c r="J25" s="10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22.05.2016</v>
      </c>
      <c r="B2" s="19"/>
      <c r="C2" s="19"/>
      <c r="D2" s="19"/>
      <c r="E2" s="152" t="s">
        <v>15</v>
      </c>
      <c r="F2" s="152"/>
      <c r="G2" s="152" t="s">
        <v>16</v>
      </c>
      <c r="H2" s="152"/>
      <c r="I2" s="152" t="s">
        <v>17</v>
      </c>
      <c r="J2" s="152"/>
      <c r="K2" s="152" t="s">
        <v>18</v>
      </c>
      <c r="L2" s="152"/>
      <c r="M2" s="152" t="s">
        <v>19</v>
      </c>
      <c r="N2" s="152"/>
      <c r="O2" s="152" t="s">
        <v>20</v>
      </c>
      <c r="P2" s="152"/>
      <c r="Q2" s="152" t="s">
        <v>21</v>
      </c>
      <c r="R2" s="15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43"/>
      <c r="F3" s="143"/>
      <c r="G3" s="66">
        <v>8</v>
      </c>
      <c r="H3" s="66">
        <v>16.3</v>
      </c>
      <c r="I3" s="66">
        <v>8</v>
      </c>
      <c r="J3" s="66">
        <v>16.3</v>
      </c>
      <c r="K3" s="143"/>
      <c r="L3" s="143"/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45">
        <v>6607</v>
      </c>
      <c r="B4" s="151" t="s">
        <v>98</v>
      </c>
      <c r="C4" s="145" t="s">
        <v>85</v>
      </c>
      <c r="D4" s="38" t="s">
        <v>80</v>
      </c>
      <c r="E4" s="162"/>
      <c r="F4" s="163"/>
      <c r="G4" s="154">
        <v>7</v>
      </c>
      <c r="H4" s="155"/>
      <c r="I4" s="154">
        <v>4</v>
      </c>
      <c r="J4" s="155"/>
      <c r="K4" s="162"/>
      <c r="L4" s="163"/>
      <c r="M4" s="154"/>
      <c r="N4" s="155"/>
      <c r="O4" s="153"/>
      <c r="P4" s="153"/>
      <c r="Q4" s="176"/>
      <c r="R4" s="176"/>
      <c r="S4" s="25">
        <f t="shared" ref="S4:S11" si="0">E4+G4+I4+K4+M4+O4+Q4</f>
        <v>11</v>
      </c>
      <c r="T4" s="25">
        <f t="shared" ref="T4:T11" si="1">SUM(S4-U4-V4)</f>
        <v>11</v>
      </c>
      <c r="U4" s="28"/>
      <c r="V4" s="28"/>
    </row>
    <row r="5" spans="1:22" x14ac:dyDescent="0.25">
      <c r="A5" s="147">
        <v>6538</v>
      </c>
      <c r="B5" s="151" t="s">
        <v>99</v>
      </c>
      <c r="C5" s="147">
        <v>5</v>
      </c>
      <c r="D5" s="38" t="s">
        <v>71</v>
      </c>
      <c r="E5" s="162"/>
      <c r="F5" s="163"/>
      <c r="G5" s="154"/>
      <c r="H5" s="155"/>
      <c r="I5" s="154">
        <v>3</v>
      </c>
      <c r="J5" s="155"/>
      <c r="K5" s="162"/>
      <c r="L5" s="163"/>
      <c r="M5" s="153">
        <v>5</v>
      </c>
      <c r="N5" s="153"/>
      <c r="O5" s="153"/>
      <c r="P5" s="153"/>
      <c r="Q5" s="176"/>
      <c r="R5" s="176"/>
      <c r="S5" s="25">
        <f t="shared" si="0"/>
        <v>8</v>
      </c>
      <c r="T5" s="25">
        <f t="shared" si="1"/>
        <v>8</v>
      </c>
      <c r="U5" s="28"/>
      <c r="V5" s="28"/>
    </row>
    <row r="6" spans="1:22" x14ac:dyDescent="0.25">
      <c r="A6" s="138"/>
      <c r="B6" s="49"/>
      <c r="C6" s="138"/>
      <c r="D6" s="38"/>
      <c r="E6" s="162"/>
      <c r="F6" s="163"/>
      <c r="G6" s="153"/>
      <c r="H6" s="153"/>
      <c r="I6" s="153"/>
      <c r="J6" s="153"/>
      <c r="K6" s="165"/>
      <c r="L6" s="165"/>
      <c r="M6" s="153"/>
      <c r="N6" s="153"/>
      <c r="O6" s="153"/>
      <c r="P6" s="153"/>
      <c r="Q6" s="176"/>
      <c r="R6" s="176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38"/>
      <c r="B7" s="49"/>
      <c r="C7" s="138"/>
      <c r="D7" s="38"/>
      <c r="E7" s="162"/>
      <c r="F7" s="163"/>
      <c r="G7" s="153"/>
      <c r="H7" s="153"/>
      <c r="I7" s="153"/>
      <c r="J7" s="153"/>
      <c r="K7" s="165"/>
      <c r="L7" s="165"/>
      <c r="M7" s="153"/>
      <c r="N7" s="153"/>
      <c r="O7" s="153"/>
      <c r="P7" s="153"/>
      <c r="Q7" s="176"/>
      <c r="R7" s="176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21"/>
      <c r="B8" s="49"/>
      <c r="C8" s="121"/>
      <c r="D8" s="38"/>
      <c r="E8" s="162"/>
      <c r="F8" s="163"/>
      <c r="G8" s="153"/>
      <c r="H8" s="153"/>
      <c r="I8" s="153"/>
      <c r="J8" s="153"/>
      <c r="K8" s="165"/>
      <c r="L8" s="165"/>
      <c r="M8" s="153"/>
      <c r="N8" s="153"/>
      <c r="O8" s="153"/>
      <c r="P8" s="153"/>
      <c r="Q8" s="176"/>
      <c r="R8" s="176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21"/>
      <c r="B9" s="49"/>
      <c r="C9" s="121"/>
      <c r="D9" s="38"/>
      <c r="E9" s="162"/>
      <c r="F9" s="163"/>
      <c r="G9" s="153"/>
      <c r="H9" s="153"/>
      <c r="I9" s="160"/>
      <c r="J9" s="155"/>
      <c r="K9" s="162"/>
      <c r="L9" s="163"/>
      <c r="M9" s="154"/>
      <c r="N9" s="155"/>
      <c r="O9" s="154"/>
      <c r="P9" s="155"/>
      <c r="Q9" s="156"/>
      <c r="R9" s="157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21"/>
      <c r="B10" s="49"/>
      <c r="C10" s="121"/>
      <c r="D10" s="38"/>
      <c r="E10" s="162"/>
      <c r="F10" s="163"/>
      <c r="G10" s="153"/>
      <c r="H10" s="153"/>
      <c r="I10" s="160"/>
      <c r="J10" s="155"/>
      <c r="K10" s="162"/>
      <c r="L10" s="163"/>
      <c r="M10" s="154"/>
      <c r="N10" s="155"/>
      <c r="O10" s="154"/>
      <c r="P10" s="155"/>
      <c r="Q10" s="156"/>
      <c r="R10" s="15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09"/>
      <c r="B11" s="49"/>
      <c r="C11" s="109"/>
      <c r="D11" s="38"/>
      <c r="E11" s="165"/>
      <c r="F11" s="165"/>
      <c r="G11" s="153"/>
      <c r="H11" s="153"/>
      <c r="I11" s="160"/>
      <c r="J11" s="155"/>
      <c r="K11" s="162"/>
      <c r="L11" s="163"/>
      <c r="M11" s="154"/>
      <c r="N11" s="155"/>
      <c r="O11" s="154"/>
      <c r="P11" s="155"/>
      <c r="Q11" s="156"/>
      <c r="R11" s="15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7"/>
      <c r="B12" s="49"/>
      <c r="C12" s="47"/>
      <c r="D12" s="38"/>
      <c r="E12" s="165"/>
      <c r="F12" s="165"/>
      <c r="G12" s="153"/>
      <c r="H12" s="153"/>
      <c r="I12" s="160"/>
      <c r="J12" s="155"/>
      <c r="K12" s="162"/>
      <c r="L12" s="163"/>
      <c r="M12" s="154"/>
      <c r="N12" s="155"/>
      <c r="O12" s="154"/>
      <c r="P12" s="155"/>
      <c r="Q12" s="156"/>
      <c r="R12" s="157"/>
      <c r="S12" s="25">
        <f t="shared" ref="S12:S15" si="2">E12+G12+I12+K12+M12+O12+Q12</f>
        <v>0</v>
      </c>
      <c r="T12" s="25">
        <f t="shared" ref="T12:T15" si="3">SUM(S12-U12-V12)</f>
        <v>0</v>
      </c>
      <c r="U12" s="28"/>
      <c r="V12" s="28"/>
    </row>
    <row r="13" spans="1:22" x14ac:dyDescent="0.25">
      <c r="A13" s="113"/>
      <c r="B13" s="49"/>
      <c r="C13" s="47"/>
      <c r="D13" s="38"/>
      <c r="E13" s="165"/>
      <c r="F13" s="165"/>
      <c r="G13" s="153"/>
      <c r="H13" s="153"/>
      <c r="I13" s="160"/>
      <c r="J13" s="155"/>
      <c r="K13" s="162"/>
      <c r="L13" s="163"/>
      <c r="M13" s="154"/>
      <c r="N13" s="155"/>
      <c r="O13" s="154"/>
      <c r="P13" s="155"/>
      <c r="Q13" s="156"/>
      <c r="R13" s="157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65"/>
      <c r="F14" s="165"/>
      <c r="G14" s="153"/>
      <c r="H14" s="153"/>
      <c r="I14" s="160"/>
      <c r="J14" s="155"/>
      <c r="K14" s="162"/>
      <c r="L14" s="163"/>
      <c r="M14" s="154"/>
      <c r="N14" s="155"/>
      <c r="O14" s="154"/>
      <c r="P14" s="155"/>
      <c r="Q14" s="156"/>
      <c r="R14" s="15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13"/>
      <c r="B15" s="49"/>
      <c r="C15" s="113"/>
      <c r="D15" s="38"/>
      <c r="E15" s="165"/>
      <c r="F15" s="165"/>
      <c r="G15" s="153"/>
      <c r="H15" s="153"/>
      <c r="I15" s="160"/>
      <c r="J15" s="155"/>
      <c r="K15" s="162"/>
      <c r="L15" s="163"/>
      <c r="M15" s="154"/>
      <c r="N15" s="155"/>
      <c r="O15" s="154"/>
      <c r="P15" s="155"/>
      <c r="Q15" s="156"/>
      <c r="R15" s="15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13"/>
      <c r="B16" s="49"/>
      <c r="C16" s="113"/>
      <c r="D16" s="38"/>
      <c r="E16" s="165"/>
      <c r="F16" s="165"/>
      <c r="G16" s="153"/>
      <c r="H16" s="153"/>
      <c r="I16" s="160"/>
      <c r="J16" s="155"/>
      <c r="K16" s="162"/>
      <c r="L16" s="163"/>
      <c r="M16" s="154"/>
      <c r="N16" s="155"/>
      <c r="O16" s="154"/>
      <c r="P16" s="155"/>
      <c r="Q16" s="156"/>
      <c r="R16" s="157"/>
      <c r="S16" s="25">
        <f>E16+G16+I16+K16+M16+O16+Q16</f>
        <v>0</v>
      </c>
      <c r="T16" s="25">
        <f t="shared" ref="T16:T22" si="4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62"/>
      <c r="F17" s="163"/>
      <c r="G17" s="154"/>
      <c r="H17" s="155"/>
      <c r="I17" s="160"/>
      <c r="J17" s="155"/>
      <c r="K17" s="162"/>
      <c r="L17" s="163"/>
      <c r="M17" s="154"/>
      <c r="N17" s="155"/>
      <c r="O17" s="154"/>
      <c r="P17" s="155"/>
      <c r="Q17" s="156"/>
      <c r="R17" s="157"/>
      <c r="S17" s="25">
        <f>E17+G17+I17+K17+M17+O17+Q17</f>
        <v>0</v>
      </c>
      <c r="T17" s="25">
        <f t="shared" si="4"/>
        <v>0</v>
      </c>
      <c r="U17" s="28"/>
      <c r="V17" s="28"/>
    </row>
    <row r="18" spans="1:22" x14ac:dyDescent="0.25">
      <c r="A18" s="95"/>
      <c r="B18" s="47"/>
      <c r="C18" s="47"/>
      <c r="D18" s="27"/>
      <c r="E18" s="162"/>
      <c r="F18" s="163"/>
      <c r="G18" s="154"/>
      <c r="H18" s="155"/>
      <c r="I18" s="154"/>
      <c r="J18" s="155"/>
      <c r="K18" s="162"/>
      <c r="L18" s="163"/>
      <c r="M18" s="154"/>
      <c r="N18" s="155"/>
      <c r="O18" s="154"/>
      <c r="P18" s="155"/>
      <c r="Q18" s="156"/>
      <c r="R18" s="157"/>
      <c r="S18" s="25">
        <f>E18+G18+I18+K18+M18+O18+Q18</f>
        <v>0</v>
      </c>
      <c r="T18" s="25">
        <f t="shared" si="4"/>
        <v>0</v>
      </c>
      <c r="U18" s="28"/>
      <c r="V18" s="28"/>
    </row>
    <row r="19" spans="1:22" x14ac:dyDescent="0.25">
      <c r="A19" s="99"/>
      <c r="B19" s="47"/>
      <c r="C19" s="47"/>
      <c r="D19" s="27"/>
      <c r="E19" s="162"/>
      <c r="F19" s="163"/>
      <c r="G19" s="154"/>
      <c r="H19" s="155"/>
      <c r="I19" s="154"/>
      <c r="J19" s="155"/>
      <c r="K19" s="162"/>
      <c r="L19" s="163"/>
      <c r="M19" s="154"/>
      <c r="N19" s="155"/>
      <c r="O19" s="154"/>
      <c r="P19" s="155"/>
      <c r="Q19" s="156"/>
      <c r="R19" s="157"/>
      <c r="S19" s="25">
        <f>E19+G19+I19+K19+M19+O19+Q19</f>
        <v>0</v>
      </c>
      <c r="T19" s="25">
        <f t="shared" si="4"/>
        <v>0</v>
      </c>
      <c r="U19" s="28"/>
      <c r="V19" s="28"/>
    </row>
    <row r="20" spans="1:22" x14ac:dyDescent="0.25">
      <c r="A20" s="149">
        <v>3600</v>
      </c>
      <c r="B20" s="149" t="s">
        <v>97</v>
      </c>
      <c r="C20" s="48"/>
      <c r="D20" s="38" t="s">
        <v>95</v>
      </c>
      <c r="E20" s="162"/>
      <c r="F20" s="163"/>
      <c r="G20" s="154"/>
      <c r="H20" s="155"/>
      <c r="I20" s="160"/>
      <c r="J20" s="155"/>
      <c r="K20" s="162"/>
      <c r="L20" s="163"/>
      <c r="M20" s="154">
        <v>2</v>
      </c>
      <c r="N20" s="155"/>
      <c r="O20" s="154"/>
      <c r="P20" s="155"/>
      <c r="Q20" s="156"/>
      <c r="R20" s="157"/>
      <c r="S20" s="25">
        <f t="shared" ref="S20:S24" si="5">E20+G20+I20+K20+M20+O20+Q20</f>
        <v>2</v>
      </c>
      <c r="T20" s="25">
        <f t="shared" si="4"/>
        <v>2</v>
      </c>
      <c r="U20" s="28"/>
      <c r="V20" s="28"/>
    </row>
    <row r="21" spans="1:22" x14ac:dyDescent="0.25">
      <c r="A21" s="113"/>
      <c r="B21" s="113"/>
      <c r="C21" s="113"/>
      <c r="D21" s="27"/>
      <c r="E21" s="162"/>
      <c r="F21" s="163"/>
      <c r="G21" s="154"/>
      <c r="H21" s="155"/>
      <c r="I21" s="154"/>
      <c r="J21" s="155"/>
      <c r="K21" s="162"/>
      <c r="L21" s="163"/>
      <c r="M21" s="154"/>
      <c r="N21" s="155"/>
      <c r="O21" s="154"/>
      <c r="P21" s="155"/>
      <c r="Q21" s="156"/>
      <c r="R21" s="157"/>
      <c r="S21" s="25">
        <f t="shared" si="5"/>
        <v>0</v>
      </c>
      <c r="T21" s="25">
        <f t="shared" si="4"/>
        <v>0</v>
      </c>
      <c r="U21" s="28"/>
      <c r="V21" s="28"/>
    </row>
    <row r="22" spans="1:22" x14ac:dyDescent="0.25">
      <c r="A22" s="106">
        <v>3600</v>
      </c>
      <c r="B22" s="105" t="s">
        <v>97</v>
      </c>
      <c r="C22" s="105"/>
      <c r="D22" s="27" t="s">
        <v>70</v>
      </c>
      <c r="E22" s="162"/>
      <c r="F22" s="163"/>
      <c r="G22" s="154">
        <v>1</v>
      </c>
      <c r="H22" s="155"/>
      <c r="I22" s="154">
        <v>1</v>
      </c>
      <c r="J22" s="155"/>
      <c r="K22" s="162"/>
      <c r="L22" s="163"/>
      <c r="M22" s="154">
        <v>1</v>
      </c>
      <c r="N22" s="155"/>
      <c r="O22" s="154"/>
      <c r="P22" s="155"/>
      <c r="Q22" s="156"/>
      <c r="R22" s="157"/>
      <c r="S22" s="25">
        <f t="shared" si="5"/>
        <v>3</v>
      </c>
      <c r="T22" s="25">
        <f t="shared" si="4"/>
        <v>3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62">
        <v>8</v>
      </c>
      <c r="F23" s="163"/>
      <c r="G23" s="154"/>
      <c r="H23" s="155"/>
      <c r="I23" s="154"/>
      <c r="J23" s="155"/>
      <c r="K23" s="162">
        <f>SUM(K6:K22)</f>
        <v>0</v>
      </c>
      <c r="L23" s="163"/>
      <c r="M23" s="154"/>
      <c r="N23" s="155"/>
      <c r="O23" s="156"/>
      <c r="P23" s="157"/>
      <c r="Q23" s="156"/>
      <c r="R23" s="157"/>
      <c r="S23" s="25">
        <f t="shared" si="5"/>
        <v>8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54"/>
      <c r="F24" s="155"/>
      <c r="G24" s="154"/>
      <c r="H24" s="155"/>
      <c r="I24" s="154"/>
      <c r="J24" s="155"/>
      <c r="K24" s="154"/>
      <c r="L24" s="155"/>
      <c r="M24" s="154"/>
      <c r="N24" s="155"/>
      <c r="O24" s="156"/>
      <c r="P24" s="157"/>
      <c r="Q24" s="156"/>
      <c r="R24" s="157"/>
      <c r="S24" s="25">
        <f t="shared" si="5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58">
        <f>SUM(E4:E24)</f>
        <v>8</v>
      </c>
      <c r="F25" s="159"/>
      <c r="G25" s="158">
        <f>SUM(G4:G24)</f>
        <v>8</v>
      </c>
      <c r="H25" s="159"/>
      <c r="I25" s="158">
        <f>SUM(I4:I24)</f>
        <v>8</v>
      </c>
      <c r="J25" s="159"/>
      <c r="K25" s="158">
        <f>SUM(K4:K24)</f>
        <v>0</v>
      </c>
      <c r="L25" s="159"/>
      <c r="M25" s="158">
        <f>SUM(M4:M24)</f>
        <v>8</v>
      </c>
      <c r="N25" s="159"/>
      <c r="O25" s="158">
        <f>SUM(O4:O24)</f>
        <v>0</v>
      </c>
      <c r="P25" s="159"/>
      <c r="Q25" s="158">
        <f>SUM(Q4:Q24)</f>
        <v>0</v>
      </c>
      <c r="R25" s="159"/>
      <c r="S25" s="25">
        <f>SUM(S4:S24)</f>
        <v>32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24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-8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-8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24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8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32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6" sqref="E16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22.05.2016</v>
      </c>
      <c r="B2" s="19"/>
      <c r="C2" s="19"/>
      <c r="D2" s="19"/>
      <c r="E2" s="152" t="s">
        <v>15</v>
      </c>
      <c r="F2" s="152"/>
      <c r="G2" s="152" t="s">
        <v>16</v>
      </c>
      <c r="H2" s="152"/>
      <c r="I2" s="152" t="s">
        <v>17</v>
      </c>
      <c r="J2" s="152"/>
      <c r="K2" s="152" t="s">
        <v>18</v>
      </c>
      <c r="L2" s="152"/>
      <c r="M2" s="152" t="s">
        <v>19</v>
      </c>
      <c r="N2" s="152"/>
      <c r="O2" s="152" t="s">
        <v>20</v>
      </c>
      <c r="P2" s="152"/>
      <c r="Q2" s="152" t="s">
        <v>21</v>
      </c>
      <c r="R2" s="15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16.45</v>
      </c>
      <c r="O3" s="52"/>
      <c r="P3" s="52"/>
      <c r="Q3" s="65"/>
      <c r="R3" s="65"/>
      <c r="S3" s="25"/>
      <c r="T3" s="25"/>
      <c r="U3" s="26"/>
      <c r="V3" s="26"/>
    </row>
    <row r="4" spans="1:22" x14ac:dyDescent="0.25">
      <c r="A4" s="149">
        <v>6607</v>
      </c>
      <c r="B4" s="151" t="s">
        <v>98</v>
      </c>
      <c r="C4" s="149" t="s">
        <v>85</v>
      </c>
      <c r="D4" s="38" t="s">
        <v>94</v>
      </c>
      <c r="E4" s="154"/>
      <c r="F4" s="155"/>
      <c r="G4" s="154"/>
      <c r="H4" s="155"/>
      <c r="I4" s="160"/>
      <c r="J4" s="155"/>
      <c r="K4" s="154"/>
      <c r="L4" s="155"/>
      <c r="M4" s="154">
        <v>1</v>
      </c>
      <c r="N4" s="155"/>
      <c r="O4" s="154"/>
      <c r="P4" s="155"/>
      <c r="Q4" s="156"/>
      <c r="R4" s="157"/>
      <c r="S4" s="25">
        <f t="shared" ref="S4:S21" si="0">E4+G4+I4+K4+M4+O4+Q4</f>
        <v>1</v>
      </c>
      <c r="T4" s="25">
        <f t="shared" ref="T4:T21" si="1">SUM(S4-U4-V4)</f>
        <v>1</v>
      </c>
      <c r="U4" s="28"/>
      <c r="V4" s="28"/>
    </row>
    <row r="5" spans="1:22" x14ac:dyDescent="0.25">
      <c r="A5" s="47"/>
      <c r="B5" s="47"/>
      <c r="C5" s="47"/>
      <c r="D5" s="27"/>
      <c r="E5" s="154"/>
      <c r="F5" s="155"/>
      <c r="G5" s="154"/>
      <c r="H5" s="155"/>
      <c r="I5" s="160"/>
      <c r="J5" s="155"/>
      <c r="K5" s="154"/>
      <c r="L5" s="155"/>
      <c r="M5" s="154"/>
      <c r="N5" s="155"/>
      <c r="O5" s="154"/>
      <c r="P5" s="155"/>
      <c r="Q5" s="156"/>
      <c r="R5" s="157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/>
      <c r="B6" s="47"/>
      <c r="C6" s="47"/>
      <c r="D6" s="27"/>
      <c r="E6" s="154"/>
      <c r="F6" s="155"/>
      <c r="G6" s="154"/>
      <c r="H6" s="155"/>
      <c r="I6" s="154"/>
      <c r="J6" s="155"/>
      <c r="K6" s="154"/>
      <c r="L6" s="155"/>
      <c r="M6" s="154"/>
      <c r="N6" s="155"/>
      <c r="O6" s="154"/>
      <c r="P6" s="155"/>
      <c r="Q6" s="156"/>
      <c r="R6" s="157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38"/>
      <c r="E7" s="154"/>
      <c r="F7" s="155"/>
      <c r="G7" s="154"/>
      <c r="H7" s="155"/>
      <c r="I7" s="154"/>
      <c r="J7" s="155"/>
      <c r="K7" s="154"/>
      <c r="L7" s="155"/>
      <c r="M7" s="154"/>
      <c r="N7" s="155"/>
      <c r="O7" s="154"/>
      <c r="P7" s="155"/>
      <c r="Q7" s="156"/>
      <c r="R7" s="157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27"/>
      <c r="E8" s="154"/>
      <c r="F8" s="155"/>
      <c r="G8" s="154"/>
      <c r="H8" s="155"/>
      <c r="I8" s="154"/>
      <c r="J8" s="155"/>
      <c r="K8" s="154"/>
      <c r="L8" s="155"/>
      <c r="M8" s="154"/>
      <c r="N8" s="155"/>
      <c r="O8" s="154"/>
      <c r="P8" s="155"/>
      <c r="Q8" s="156"/>
      <c r="R8" s="157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54"/>
      <c r="F9" s="155"/>
      <c r="G9" s="154"/>
      <c r="H9" s="155"/>
      <c r="I9" s="154"/>
      <c r="J9" s="155"/>
      <c r="K9" s="154"/>
      <c r="L9" s="155"/>
      <c r="M9" s="154"/>
      <c r="N9" s="155"/>
      <c r="O9" s="154"/>
      <c r="P9" s="155"/>
      <c r="Q9" s="156"/>
      <c r="R9" s="157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79"/>
      <c r="D10" s="38"/>
      <c r="E10" s="154"/>
      <c r="F10" s="155"/>
      <c r="G10" s="154"/>
      <c r="H10" s="155"/>
      <c r="I10" s="154"/>
      <c r="J10" s="155"/>
      <c r="K10" s="154"/>
      <c r="L10" s="155"/>
      <c r="M10" s="154"/>
      <c r="N10" s="155"/>
      <c r="O10" s="154"/>
      <c r="P10" s="155"/>
      <c r="Q10" s="156"/>
      <c r="R10" s="15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80"/>
      <c r="B11" s="80"/>
      <c r="C11" s="80"/>
      <c r="D11" s="23"/>
      <c r="E11" s="154"/>
      <c r="F11" s="155"/>
      <c r="G11" s="154"/>
      <c r="H11" s="155"/>
      <c r="I11" s="154"/>
      <c r="J11" s="155"/>
      <c r="K11" s="154"/>
      <c r="L11" s="155"/>
      <c r="M11" s="154"/>
      <c r="N11" s="155"/>
      <c r="O11" s="154"/>
      <c r="P11" s="155"/>
      <c r="Q11" s="156"/>
      <c r="R11" s="15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81"/>
      <c r="B12" s="81"/>
      <c r="C12" s="81"/>
      <c r="D12" s="23"/>
      <c r="E12" s="154"/>
      <c r="F12" s="155"/>
      <c r="G12" s="154"/>
      <c r="H12" s="155"/>
      <c r="I12" s="154"/>
      <c r="J12" s="155"/>
      <c r="K12" s="154"/>
      <c r="L12" s="155"/>
      <c r="M12" s="154"/>
      <c r="N12" s="155"/>
      <c r="O12" s="154"/>
      <c r="P12" s="155"/>
      <c r="Q12" s="156"/>
      <c r="R12" s="15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7"/>
      <c r="B13" s="47"/>
      <c r="C13" s="47"/>
      <c r="D13" s="27"/>
      <c r="E13" s="154"/>
      <c r="F13" s="155"/>
      <c r="G13" s="154"/>
      <c r="H13" s="155"/>
      <c r="I13" s="154"/>
      <c r="J13" s="155"/>
      <c r="K13" s="154"/>
      <c r="L13" s="155"/>
      <c r="M13" s="154"/>
      <c r="N13" s="155"/>
      <c r="O13" s="154"/>
      <c r="P13" s="155"/>
      <c r="Q13" s="156"/>
      <c r="R13" s="157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98"/>
      <c r="B14" s="98"/>
      <c r="C14" s="98"/>
      <c r="D14" s="27"/>
      <c r="E14" s="154"/>
      <c r="F14" s="155"/>
      <c r="G14" s="154"/>
      <c r="H14" s="155"/>
      <c r="I14" s="154"/>
      <c r="J14" s="155"/>
      <c r="K14" s="154"/>
      <c r="L14" s="155"/>
      <c r="M14" s="154"/>
      <c r="N14" s="155"/>
      <c r="O14" s="154"/>
      <c r="P14" s="155"/>
      <c r="Q14" s="156"/>
      <c r="R14" s="157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7"/>
      <c r="B15" s="47"/>
      <c r="C15" s="47"/>
      <c r="D15" s="38"/>
      <c r="E15" s="154"/>
      <c r="F15" s="155"/>
      <c r="G15" s="154"/>
      <c r="H15" s="155"/>
      <c r="I15" s="154"/>
      <c r="J15" s="155"/>
      <c r="K15" s="154"/>
      <c r="L15" s="155"/>
      <c r="M15" s="154"/>
      <c r="N15" s="155"/>
      <c r="O15" s="154"/>
      <c r="P15" s="155"/>
      <c r="Q15" s="156"/>
      <c r="R15" s="157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12">
        <v>3600</v>
      </c>
      <c r="B16" s="112" t="s">
        <v>97</v>
      </c>
      <c r="C16" s="112"/>
      <c r="D16" s="38" t="s">
        <v>96</v>
      </c>
      <c r="E16" s="154"/>
      <c r="F16" s="155"/>
      <c r="G16" s="154"/>
      <c r="H16" s="155"/>
      <c r="I16" s="154"/>
      <c r="J16" s="155"/>
      <c r="K16" s="154"/>
      <c r="L16" s="155"/>
      <c r="M16" s="154">
        <v>1</v>
      </c>
      <c r="N16" s="155"/>
      <c r="O16" s="154"/>
      <c r="P16" s="155"/>
      <c r="Q16" s="156"/>
      <c r="R16" s="157"/>
      <c r="S16" s="25">
        <f t="shared" si="0"/>
        <v>1</v>
      </c>
      <c r="T16" s="25">
        <f t="shared" si="1"/>
        <v>1</v>
      </c>
      <c r="U16" s="28"/>
      <c r="V16" s="28"/>
    </row>
    <row r="17" spans="1:22" x14ac:dyDescent="0.25">
      <c r="A17" s="120">
        <v>3600</v>
      </c>
      <c r="B17" s="150" t="s">
        <v>97</v>
      </c>
      <c r="C17" s="120"/>
      <c r="D17" s="38" t="s">
        <v>75</v>
      </c>
      <c r="E17" s="154"/>
      <c r="F17" s="155"/>
      <c r="G17" s="154"/>
      <c r="H17" s="155"/>
      <c r="I17" s="154">
        <v>0.5</v>
      </c>
      <c r="J17" s="155"/>
      <c r="K17" s="154">
        <v>1</v>
      </c>
      <c r="L17" s="155"/>
      <c r="M17" s="154"/>
      <c r="N17" s="155"/>
      <c r="O17" s="154"/>
      <c r="P17" s="155"/>
      <c r="Q17" s="156"/>
      <c r="R17" s="157"/>
      <c r="S17" s="25">
        <f t="shared" si="0"/>
        <v>1.5</v>
      </c>
      <c r="T17" s="25">
        <f t="shared" si="1"/>
        <v>1.5</v>
      </c>
      <c r="U17" s="28"/>
      <c r="V17" s="28"/>
    </row>
    <row r="18" spans="1:22" x14ac:dyDescent="0.25">
      <c r="A18" s="104">
        <v>3600</v>
      </c>
      <c r="B18" s="150" t="s">
        <v>97</v>
      </c>
      <c r="C18" s="104"/>
      <c r="D18" s="23" t="s">
        <v>63</v>
      </c>
      <c r="E18" s="154">
        <v>0.25</v>
      </c>
      <c r="F18" s="155"/>
      <c r="G18" s="154"/>
      <c r="H18" s="155"/>
      <c r="I18" s="154"/>
      <c r="J18" s="155"/>
      <c r="K18" s="154"/>
      <c r="L18" s="155"/>
      <c r="M18" s="154">
        <v>0.25</v>
      </c>
      <c r="N18" s="155"/>
      <c r="O18" s="154"/>
      <c r="P18" s="155"/>
      <c r="Q18" s="156"/>
      <c r="R18" s="157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104">
        <v>3600</v>
      </c>
      <c r="B19" s="150" t="s">
        <v>97</v>
      </c>
      <c r="C19" s="104"/>
      <c r="D19" s="23" t="s">
        <v>64</v>
      </c>
      <c r="E19" s="154">
        <v>1.5</v>
      </c>
      <c r="F19" s="155"/>
      <c r="G19" s="154"/>
      <c r="H19" s="155"/>
      <c r="I19" s="154"/>
      <c r="J19" s="155"/>
      <c r="K19" s="154"/>
      <c r="L19" s="155"/>
      <c r="M19" s="154"/>
      <c r="N19" s="155"/>
      <c r="O19" s="154"/>
      <c r="P19" s="155"/>
      <c r="Q19" s="156"/>
      <c r="R19" s="157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105">
        <v>3600</v>
      </c>
      <c r="B20" s="150" t="s">
        <v>97</v>
      </c>
      <c r="C20" s="105"/>
      <c r="D20" s="27" t="s">
        <v>65</v>
      </c>
      <c r="E20" s="154">
        <v>6.5</v>
      </c>
      <c r="F20" s="155"/>
      <c r="G20" s="154">
        <v>4.75</v>
      </c>
      <c r="H20" s="155"/>
      <c r="I20" s="154">
        <v>7.75</v>
      </c>
      <c r="J20" s="155"/>
      <c r="K20" s="154">
        <v>7.25</v>
      </c>
      <c r="L20" s="155"/>
      <c r="M20" s="154">
        <v>6</v>
      </c>
      <c r="N20" s="155"/>
      <c r="O20" s="154"/>
      <c r="P20" s="155"/>
      <c r="Q20" s="156"/>
      <c r="R20" s="157"/>
      <c r="S20" s="25">
        <f t="shared" si="0"/>
        <v>32.25</v>
      </c>
      <c r="T20" s="25">
        <f t="shared" si="1"/>
        <v>30.25</v>
      </c>
      <c r="U20" s="28">
        <v>2</v>
      </c>
      <c r="V20" s="28"/>
    </row>
    <row r="21" spans="1:22" x14ac:dyDescent="0.25">
      <c r="A21" s="105">
        <v>3600</v>
      </c>
      <c r="B21" s="150" t="s">
        <v>97</v>
      </c>
      <c r="C21" s="105"/>
      <c r="D21" s="27" t="s">
        <v>66</v>
      </c>
      <c r="E21" s="154">
        <v>0.25</v>
      </c>
      <c r="F21" s="155"/>
      <c r="G21" s="154">
        <v>0.25</v>
      </c>
      <c r="H21" s="155"/>
      <c r="I21" s="154">
        <v>0.25</v>
      </c>
      <c r="J21" s="155"/>
      <c r="K21" s="154">
        <v>0.25</v>
      </c>
      <c r="L21" s="155"/>
      <c r="M21" s="154">
        <v>0.25</v>
      </c>
      <c r="N21" s="155"/>
      <c r="O21" s="154"/>
      <c r="P21" s="155"/>
      <c r="Q21" s="156"/>
      <c r="R21" s="157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54"/>
      <c r="F22" s="155"/>
      <c r="G22" s="154"/>
      <c r="H22" s="155"/>
      <c r="I22" s="154"/>
      <c r="J22" s="155"/>
      <c r="K22" s="154"/>
      <c r="L22" s="155"/>
      <c r="M22" s="154"/>
      <c r="N22" s="155"/>
      <c r="O22" s="156"/>
      <c r="P22" s="157"/>
      <c r="Q22" s="156"/>
      <c r="R22" s="157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54"/>
      <c r="F23" s="155"/>
      <c r="G23" s="154"/>
      <c r="H23" s="155"/>
      <c r="I23" s="154"/>
      <c r="J23" s="155"/>
      <c r="K23" s="154">
        <f>SUM(K6:K22)</f>
        <v>8.5</v>
      </c>
      <c r="L23" s="155"/>
      <c r="M23" s="154"/>
      <c r="N23" s="155"/>
      <c r="O23" s="156"/>
      <c r="P23" s="157"/>
      <c r="Q23" s="156"/>
      <c r="R23" s="157"/>
      <c r="S23" s="25">
        <f t="shared" si="2"/>
        <v>8.5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58">
        <f>SUM(E4:E23)</f>
        <v>8.5</v>
      </c>
      <c r="F24" s="159"/>
      <c r="G24" s="158">
        <f>SUM(G4:G23)</f>
        <v>5</v>
      </c>
      <c r="H24" s="159"/>
      <c r="I24" s="158">
        <f>SUM(I4:I23)</f>
        <v>8.5</v>
      </c>
      <c r="J24" s="159"/>
      <c r="K24" s="158">
        <f>SUM(K4:K23)</f>
        <v>17</v>
      </c>
      <c r="L24" s="159"/>
      <c r="M24" s="158">
        <f>SUM(M4:M23)</f>
        <v>8.5</v>
      </c>
      <c r="N24" s="159"/>
      <c r="O24" s="158">
        <f>SUM(O4:O23)</f>
        <v>0</v>
      </c>
      <c r="P24" s="159"/>
      <c r="Q24" s="158">
        <f>SUM(Q4:Q23)</f>
        <v>0</v>
      </c>
      <c r="R24" s="159"/>
      <c r="S24" s="25">
        <f>SUM(S4:S23)</f>
        <v>47.5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37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-3</v>
      </c>
      <c r="I26" s="32"/>
      <c r="J26" s="32">
        <f>SUM(I24)-J25</f>
        <v>0.5</v>
      </c>
      <c r="K26" s="32"/>
      <c r="L26" s="32">
        <f>SUM(K24)-L25</f>
        <v>9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7.5</v>
      </c>
      <c r="T26" s="28"/>
      <c r="U26" s="28">
        <f>SUM(U4:U25)</f>
        <v>2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37</v>
      </c>
      <c r="I29" s="2">
        <v>3600</v>
      </c>
    </row>
    <row r="30" spans="1:22" x14ac:dyDescent="0.25">
      <c r="A30" s="16" t="s">
        <v>26</v>
      </c>
      <c r="C30" s="40">
        <f>U26</f>
        <v>2</v>
      </c>
      <c r="D30" s="33"/>
      <c r="I30" s="44">
        <v>38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8.5</v>
      </c>
    </row>
    <row r="34" spans="1:7" ht="16.5" thickBot="1" x14ac:dyDescent="0.3">
      <c r="A34" s="17" t="s">
        <v>6</v>
      </c>
      <c r="C34" s="39">
        <f>SUM(C29:C33)</f>
        <v>47.5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3"/>
  <sheetViews>
    <sheetView workbookViewId="0">
      <selection activeCell="K24" sqref="K24"/>
    </sheetView>
  </sheetViews>
  <sheetFormatPr defaultRowHeight="12.75" x14ac:dyDescent="0.2"/>
  <sheetData>
    <row r="23" spans="11:11" x14ac:dyDescent="0.2"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Kendrick</vt:lpstr>
      <vt:lpstr>McSharry</vt:lpstr>
      <vt:lpstr>Pender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2016-05-23T07:53:13Z</cp:lastPrinted>
  <dcterms:created xsi:type="dcterms:W3CDTF">2010-01-14T13:00:57Z</dcterms:created>
  <dcterms:modified xsi:type="dcterms:W3CDTF">2017-05-22T14:21:25Z</dcterms:modified>
</cp:coreProperties>
</file>