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34"/>
  <c r="K23" i="12"/>
  <c r="K23" i="9"/>
  <c r="K23" i="6"/>
  <c r="K23" i="17"/>
  <c r="K23" i="16"/>
  <c r="K23" i="24"/>
  <c r="K23" i="30"/>
  <c r="K23" i="18"/>
  <c r="K23" i="5"/>
  <c r="K23" i="29"/>
  <c r="K23" i="1"/>
  <c r="S31" i="34" l="1"/>
  <c r="T31" i="34" s="1"/>
  <c r="S30" i="34"/>
  <c r="T30" i="34" s="1"/>
  <c r="S29" i="34"/>
  <c r="T29" i="34" s="1"/>
  <c r="S28" i="34"/>
  <c r="T28" i="34" s="1"/>
  <c r="S27" i="34"/>
  <c r="T27" i="34" s="1"/>
  <c r="S26" i="34"/>
  <c r="T26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4" i="34" l="1"/>
  <c r="T24" i="34" s="1"/>
  <c r="S23" i="34"/>
  <c r="T23" i="34" s="1"/>
  <c r="S22" i="34"/>
  <c r="T22" i="34" s="1"/>
  <c r="S35" i="34" l="1"/>
  <c r="T35" i="34" s="1"/>
  <c r="S34" i="34"/>
  <c r="T34" i="34" s="1"/>
  <c r="S12" i="39" l="1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32" i="34" l="1"/>
  <c r="S25" i="34"/>
  <c r="T25" i="34" s="1"/>
  <c r="T3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7" i="17" l="1"/>
  <c r="T17" i="17" s="1"/>
  <c r="S33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41" i="34"/>
  <c r="C46" i="34" s="1"/>
  <c r="D13" i="1" s="1"/>
  <c r="U41" i="34"/>
  <c r="C45" i="34" s="1"/>
  <c r="C13" i="1" s="1"/>
  <c r="S40" i="34"/>
  <c r="Q39" i="34"/>
  <c r="R41" i="34" s="1"/>
  <c r="O39" i="34"/>
  <c r="P41" i="34" s="1"/>
  <c r="M39" i="34"/>
  <c r="N41" i="34" s="1"/>
  <c r="K39" i="34"/>
  <c r="L41" i="34" s="1"/>
  <c r="I39" i="34"/>
  <c r="J41" i="34" s="1"/>
  <c r="G39" i="34"/>
  <c r="H41" i="34" s="1"/>
  <c r="E39" i="34"/>
  <c r="F41" i="34" s="1"/>
  <c r="S38" i="34"/>
  <c r="C48" i="34" s="1"/>
  <c r="S37" i="34"/>
  <c r="C47" i="34" s="1"/>
  <c r="E13" i="1" s="1"/>
  <c r="S36" i="34"/>
  <c r="T3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L25" i="17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6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9" i="34"/>
  <c r="S4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40" i="34"/>
  <c r="C44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9" i="34"/>
  <c r="G49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<sst xmlns="http://schemas.openxmlformats.org/spreadsheetml/2006/main" count="813" uniqueCount="107">
  <si>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</si>
  <si>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</si>
  <si>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</si>
  <si>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</si>
  <si>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</si>
  <si>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</si>
  <si>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</si>
  <si>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</si>
  <si>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</si>
  <si>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</si>
  <si>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</si>
  <si>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</si>
  <si>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</si>
  <si>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</si>
  <si>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</si>
  <si>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</si>
  <si>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</si>
  <si>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</si>
  <si>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</si>
  <si>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</si>
  <si>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</si>
  <si>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</si>
  <si>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</si>
  <si>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</si>
  <si>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</si>
  <si>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</si>
  <si>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</si>
  <si>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</si>
  <si>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</si>
  <si>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</si>
  <si>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</si>
  <si>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</si>
  <si>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</si>
  <si>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</si>
  <si>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</si>
  <si>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</si>
  <si>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</si>
  <si>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</si>
  <si>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</si>
  <si>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</si>
  <si>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</si>
  <si>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</si>
  <si>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</si>
  <si>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</si>
  <si>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</si>
  <si>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</si>
  <si>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</si>
  <si>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</si>
  <si>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</si>
  <si>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</si>
  <si>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</si>
  <si>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</si>
  <si>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</si>
  <si>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</si>
  <si>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</si>
  <si>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</si>
  <si>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</si>
  <si>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</si>
  <si>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</si>
  <si>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</si>
  <si>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</si>
  <si>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</si>
  <si>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</si>
  <si>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</si>
  <si>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</si>
  <si>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fsc</t>
  </si>
  <si>
    <t xml:space="preserve">production meeting </t>
  </si>
  <si>
    <t xml:space="preserve">supervision / quality control </t>
  </si>
  <si>
    <t xml:space="preserve">extraction </t>
  </si>
  <si>
    <t>battons</t>
  </si>
  <si>
    <t>window</t>
  </si>
  <si>
    <t>gate</t>
  </si>
  <si>
    <t>frame</t>
  </si>
  <si>
    <t>units</t>
  </si>
  <si>
    <t>college</t>
  </si>
  <si>
    <t>skirting</t>
  </si>
  <si>
    <t>unit</t>
  </si>
  <si>
    <t>maintenance 4 sider</t>
  </si>
  <si>
    <t>as agreed with martin</t>
  </si>
  <si>
    <t>paintshop maintenance</t>
  </si>
  <si>
    <t>vanity units</t>
  </si>
  <si>
    <t>tidy area</t>
  </si>
  <si>
    <t>forklift</t>
  </si>
  <si>
    <t>architraves</t>
  </si>
  <si>
    <t>bins</t>
  </si>
  <si>
    <t xml:space="preserve">cut firewood </t>
  </si>
  <si>
    <t>tidy mill / fsc</t>
  </si>
  <si>
    <t>W/E 24.04.2016</t>
  </si>
  <si>
    <t>loading</t>
  </si>
  <si>
    <t>moving materials</t>
  </si>
  <si>
    <t>8-10.15</t>
  </si>
  <si>
    <t>11.3-16.3</t>
  </si>
  <si>
    <t>panel</t>
  </si>
  <si>
    <t>filling silo</t>
  </si>
  <si>
    <t>meeting with starbank</t>
  </si>
  <si>
    <t>bay window</t>
  </si>
  <si>
    <t>linings</t>
  </si>
  <si>
    <t>13.3-16.3</t>
  </si>
  <si>
    <t>office maintenance</t>
  </si>
  <si>
    <t>maintenance spindle</t>
  </si>
  <si>
    <t>AMER02</t>
  </si>
  <si>
    <t>CENT01</t>
  </si>
  <si>
    <t>offi01</t>
  </si>
  <si>
    <t>ALBA02</t>
  </si>
  <si>
    <t>USEM01</t>
  </si>
  <si>
    <t>COLC01</t>
  </si>
  <si>
    <t>ROMA01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</si>
</sst>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48</v>
      </c>
      <c r="H6" s="64">
        <f>SUM(Buckingham!C35)</f>
        <v>0</v>
      </c>
      <c r="I6" s="64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38.75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38.75</v>
      </c>
      <c r="H9" s="11">
        <f>SUM(Drinkwater!C34)</f>
        <v>0</v>
      </c>
      <c r="I9" s="11">
        <f>SUM(Drinkwater!C35)</f>
        <v>0</v>
      </c>
      <c r="K9" s="43">
        <f>SUM(Drinkwater!I29)</f>
        <v>4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57</v>
      </c>
      <c r="B13" s="9">
        <f>SUM(Hodgson!C44)</f>
        <v>34.5</v>
      </c>
      <c r="C13" s="9">
        <f>SUM(Hodgson!C45)</f>
        <v>0</v>
      </c>
      <c r="D13" s="9">
        <f>SUM(Hodgson!C46)</f>
        <v>0</v>
      </c>
      <c r="E13" s="9">
        <f>SUM(Hodgson!C47)</f>
        <v>8</v>
      </c>
      <c r="F13" s="9">
        <f>SUM(Hodgson!C48)</f>
        <v>0</v>
      </c>
      <c r="G13" s="10">
        <f t="shared" si="0"/>
        <v>42.5</v>
      </c>
      <c r="H13" s="11">
        <f>SUM(Hodgson!C50)</f>
        <v>0</v>
      </c>
      <c r="I13" s="11">
        <f>SUM(Hodgson!C51)</f>
        <v>0</v>
      </c>
      <c r="K13" s="43">
        <f>SUM(Hodgson!I45)</f>
        <v>8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37.25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37.25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1.25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2.75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37.5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37.5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37.5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5.5</v>
      </c>
      <c r="G20" s="10">
        <f t="shared" si="0"/>
        <v>43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48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50.5</v>
      </c>
      <c r="H22" s="11">
        <f>SUM(Wright!C35)</f>
        <v>0</v>
      </c>
      <c r="I22" s="11">
        <f>SUM(Wright!C36)</f>
        <v>0</v>
      </c>
      <c r="K22" s="43">
        <f>SUM(Wright!I30)</f>
        <v>40.75</v>
      </c>
    </row>
    <row r="23" spans="1:11" ht="17.25" customHeight="1" x14ac:dyDescent="0.25">
      <c r="A23" s="12" t="s">
        <v>24</v>
      </c>
      <c r="B23" s="13">
        <f>SUM(B6:B22)</f>
        <v>662.5</v>
      </c>
      <c r="C23" s="13">
        <f t="shared" ref="B23:I23" si="1">SUM(C7:C22)</f>
        <v>2</v>
      </c>
      <c r="D23" s="13">
        <f t="shared" si="1"/>
        <v>0</v>
      </c>
      <c r="E23" s="13">
        <f t="shared" si="1"/>
        <v>24</v>
      </c>
      <c r="F23" s="13">
        <f t="shared" si="1"/>
        <v>14</v>
      </c>
      <c r="G23" s="13">
        <f t="shared" si="1"/>
        <v>662.5</v>
      </c>
      <c r="H23" s="14">
        <f t="shared" si="1"/>
        <v>0</v>
      </c>
      <c r="I23" s="14">
        <f t="shared" si="1"/>
        <v>0</v>
      </c>
      <c r="J23" s="4"/>
      <c r="K23" s="13">
        <f>SUM(K6:K22)</f>
        <v>107.25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664.5</v>
      </c>
    </row>
    <row r="27" spans="1:11" x14ac:dyDescent="0.25">
      <c r="A27" s="1" t="s">
        <v>31</v>
      </c>
      <c r="C27" s="35">
        <f>K23</f>
        <v>107.25</v>
      </c>
    </row>
    <row r="28" spans="1:11" x14ac:dyDescent="0.25">
      <c r="A28" s="1" t="s">
        <v>35</v>
      </c>
      <c r="C28" s="41">
        <f>C27/C26</f>
        <v>0.16139954853273139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G29" sqref="G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43" t="s">
        <v>19</v>
      </c>
      <c r="N2" s="143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10">
        <v>6538</v>
      </c>
      <c r="B4" s="129" t="s">
        <v>101</v>
      </c>
      <c r="C4" s="110">
        <v>8</v>
      </c>
      <c r="D4" s="38" t="s">
        <v>80</v>
      </c>
      <c r="E4" s="137">
        <v>7</v>
      </c>
      <c r="F4" s="137"/>
      <c r="G4" s="137">
        <v>2.5</v>
      </c>
      <c r="H4" s="137"/>
      <c r="I4" s="137">
        <v>8</v>
      </c>
      <c r="J4" s="137"/>
      <c r="K4" s="137">
        <v>8</v>
      </c>
      <c r="L4" s="137"/>
      <c r="M4" s="137">
        <v>7</v>
      </c>
      <c r="N4" s="137"/>
      <c r="O4" s="130"/>
      <c r="P4" s="131"/>
      <c r="Q4" s="130"/>
      <c r="R4" s="131"/>
      <c r="S4" s="25">
        <f>E4+G4+I4+K4+M4+O4+Q4</f>
        <v>32.5</v>
      </c>
      <c r="T4" s="25">
        <f t="shared" ref="T4:T23" si="0">SUM(S4-U4-V4)</f>
        <v>32.5</v>
      </c>
      <c r="U4" s="28"/>
      <c r="V4" s="28"/>
    </row>
    <row r="5" spans="1:22" x14ac:dyDescent="0.25">
      <c r="A5" s="110">
        <v>6538</v>
      </c>
      <c r="B5" s="129" t="s">
        <v>101</v>
      </c>
      <c r="C5" s="110">
        <v>5</v>
      </c>
      <c r="D5" s="38" t="s">
        <v>80</v>
      </c>
      <c r="E5" s="137">
        <v>1</v>
      </c>
      <c r="F5" s="137"/>
      <c r="G5" s="137">
        <v>5</v>
      </c>
      <c r="H5" s="137"/>
      <c r="I5" s="137"/>
      <c r="J5" s="137"/>
      <c r="K5" s="137"/>
      <c r="L5" s="137"/>
      <c r="M5" s="137"/>
      <c r="N5" s="137"/>
      <c r="O5" s="130"/>
      <c r="P5" s="131"/>
      <c r="Q5" s="130"/>
      <c r="R5" s="131"/>
      <c r="S5" s="25">
        <f t="shared" ref="S5:S26" si="1">E5+G5+I5+K5+M5+O5+Q5</f>
        <v>6</v>
      </c>
      <c r="T5" s="25">
        <f t="shared" si="0"/>
        <v>6</v>
      </c>
      <c r="U5" s="28"/>
      <c r="V5" s="28"/>
    </row>
    <row r="6" spans="1:22" x14ac:dyDescent="0.25">
      <c r="A6" s="121">
        <v>6419</v>
      </c>
      <c r="B6" s="129" t="s">
        <v>100</v>
      </c>
      <c r="C6" s="121">
        <v>5</v>
      </c>
      <c r="D6" s="38" t="s">
        <v>88</v>
      </c>
      <c r="E6" s="137"/>
      <c r="F6" s="137"/>
      <c r="G6" s="137">
        <v>0.5</v>
      </c>
      <c r="H6" s="137"/>
      <c r="I6" s="137"/>
      <c r="J6" s="137"/>
      <c r="K6" s="132"/>
      <c r="L6" s="133"/>
      <c r="M6" s="132">
        <v>1</v>
      </c>
      <c r="N6" s="133"/>
      <c r="O6" s="130"/>
      <c r="P6" s="131"/>
      <c r="Q6" s="130"/>
      <c r="R6" s="131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7"/>
      <c r="B7" s="49"/>
      <c r="C7" s="47"/>
      <c r="D7" s="38"/>
      <c r="E7" s="137"/>
      <c r="F7" s="137"/>
      <c r="G7" s="137"/>
      <c r="H7" s="137"/>
      <c r="I7" s="137"/>
      <c r="J7" s="137"/>
      <c r="K7" s="132"/>
      <c r="L7" s="133"/>
      <c r="M7" s="132"/>
      <c r="N7" s="133"/>
      <c r="O7" s="130"/>
      <c r="P7" s="131"/>
      <c r="Q7" s="130"/>
      <c r="R7" s="131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37"/>
      <c r="F8" s="137"/>
      <c r="G8" s="137"/>
      <c r="H8" s="137"/>
      <c r="I8" s="137"/>
      <c r="J8" s="137"/>
      <c r="K8" s="132"/>
      <c r="L8" s="133"/>
      <c r="M8" s="132"/>
      <c r="N8" s="133"/>
      <c r="O8" s="130"/>
      <c r="P8" s="131"/>
      <c r="Q8" s="130"/>
      <c r="R8" s="131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37"/>
      <c r="F9" s="137"/>
      <c r="G9" s="137"/>
      <c r="H9" s="137"/>
      <c r="I9" s="137"/>
      <c r="J9" s="137"/>
      <c r="K9" s="132"/>
      <c r="L9" s="133"/>
      <c r="M9" s="132"/>
      <c r="N9" s="133"/>
      <c r="O9" s="130"/>
      <c r="P9" s="131"/>
      <c r="Q9" s="130"/>
      <c r="R9" s="131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37"/>
      <c r="F10" s="137"/>
      <c r="G10" s="137"/>
      <c r="H10" s="137"/>
      <c r="I10" s="139"/>
      <c r="J10" s="133"/>
      <c r="K10" s="132"/>
      <c r="L10" s="133"/>
      <c r="M10" s="132"/>
      <c r="N10" s="133"/>
      <c r="O10" s="130"/>
      <c r="P10" s="131"/>
      <c r="Q10" s="130"/>
      <c r="R10" s="131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37"/>
      <c r="F11" s="137"/>
      <c r="G11" s="137"/>
      <c r="H11" s="137"/>
      <c r="I11" s="139"/>
      <c r="J11" s="133"/>
      <c r="K11" s="132"/>
      <c r="L11" s="133"/>
      <c r="M11" s="132"/>
      <c r="N11" s="133"/>
      <c r="O11" s="130"/>
      <c r="P11" s="131"/>
      <c r="Q11" s="130"/>
      <c r="R11" s="131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37"/>
      <c r="F12" s="137"/>
      <c r="G12" s="137"/>
      <c r="H12" s="137"/>
      <c r="I12" s="139"/>
      <c r="J12" s="133"/>
      <c r="K12" s="132"/>
      <c r="L12" s="133"/>
      <c r="M12" s="132"/>
      <c r="N12" s="133"/>
      <c r="O12" s="130"/>
      <c r="P12" s="131"/>
      <c r="Q12" s="130"/>
      <c r="R12" s="131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37"/>
      <c r="F13" s="137"/>
      <c r="G13" s="137"/>
      <c r="H13" s="137"/>
      <c r="I13" s="139"/>
      <c r="J13" s="133"/>
      <c r="K13" s="132"/>
      <c r="L13" s="133"/>
      <c r="M13" s="132"/>
      <c r="N13" s="133"/>
      <c r="O13" s="130"/>
      <c r="P13" s="131"/>
      <c r="Q13" s="130"/>
      <c r="R13" s="131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37"/>
      <c r="F14" s="137"/>
      <c r="G14" s="137"/>
      <c r="H14" s="137"/>
      <c r="I14" s="139"/>
      <c r="J14" s="133"/>
      <c r="K14" s="132"/>
      <c r="L14" s="133"/>
      <c r="M14" s="132"/>
      <c r="N14" s="133"/>
      <c r="O14" s="130"/>
      <c r="P14" s="131"/>
      <c r="Q14" s="130"/>
      <c r="R14" s="131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37"/>
      <c r="F15" s="137"/>
      <c r="G15" s="137"/>
      <c r="H15" s="137"/>
      <c r="I15" s="139"/>
      <c r="J15" s="133"/>
      <c r="K15" s="132"/>
      <c r="L15" s="133"/>
      <c r="M15" s="132"/>
      <c r="N15" s="133"/>
      <c r="O15" s="130"/>
      <c r="P15" s="131"/>
      <c r="Q15" s="130"/>
      <c r="R15" s="131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37"/>
      <c r="F16" s="137"/>
      <c r="G16" s="137"/>
      <c r="H16" s="137"/>
      <c r="I16" s="139"/>
      <c r="J16" s="133"/>
      <c r="K16" s="132"/>
      <c r="L16" s="133"/>
      <c r="M16" s="132"/>
      <c r="N16" s="133"/>
      <c r="O16" s="130"/>
      <c r="P16" s="131"/>
      <c r="Q16" s="130"/>
      <c r="R16" s="131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2"/>
      <c r="B17" s="47"/>
      <c r="C17" s="47"/>
      <c r="D17" s="27"/>
      <c r="E17" s="132"/>
      <c r="F17" s="133"/>
      <c r="G17" s="132"/>
      <c r="H17" s="133"/>
      <c r="I17" s="139"/>
      <c r="J17" s="133"/>
      <c r="K17" s="132"/>
      <c r="L17" s="133"/>
      <c r="M17" s="132"/>
      <c r="N17" s="133"/>
      <c r="O17" s="130"/>
      <c r="P17" s="131"/>
      <c r="Q17" s="130"/>
      <c r="R17" s="13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1"/>
      <c r="B18" s="91"/>
      <c r="C18" s="91"/>
      <c r="D18" s="23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0"/>
      <c r="P18" s="131"/>
      <c r="Q18" s="130"/>
      <c r="R18" s="131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0"/>
      <c r="P19" s="131"/>
      <c r="Q19" s="130"/>
      <c r="R19" s="131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1"/>
      <c r="B20" s="91"/>
      <c r="C20" s="91"/>
      <c r="D20" s="27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0"/>
      <c r="P20" s="131"/>
      <c r="Q20" s="130"/>
      <c r="R20" s="131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0"/>
      <c r="P21" s="131"/>
      <c r="Q21" s="130"/>
      <c r="R21" s="131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98"/>
      <c r="B22" s="47"/>
      <c r="C22" s="47"/>
      <c r="D22" s="27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0"/>
      <c r="P22" s="131"/>
      <c r="Q22" s="130"/>
      <c r="R22" s="131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1"/>
      <c r="B23" s="91"/>
      <c r="C23" s="91"/>
      <c r="D23" s="27"/>
      <c r="E23" s="132"/>
      <c r="F23" s="133"/>
      <c r="G23" s="132"/>
      <c r="H23" s="133"/>
      <c r="I23" s="132"/>
      <c r="J23" s="133"/>
      <c r="K23" s="132">
        <f>SUM(K6:K22)</f>
        <v>0</v>
      </c>
      <c r="L23" s="133"/>
      <c r="M23" s="132"/>
      <c r="N23" s="133"/>
      <c r="O23" s="130"/>
      <c r="P23" s="131"/>
      <c r="Q23" s="130"/>
      <c r="R23" s="131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4"/>
      <c r="B24" s="114"/>
      <c r="C24" s="114"/>
      <c r="D24" s="27"/>
      <c r="E24" s="132"/>
      <c r="F24" s="133"/>
      <c r="G24" s="137"/>
      <c r="H24" s="137"/>
      <c r="I24" s="132"/>
      <c r="J24" s="133"/>
      <c r="K24" s="132"/>
      <c r="L24" s="133"/>
      <c r="M24" s="132"/>
      <c r="N24" s="133"/>
      <c r="O24" s="130"/>
      <c r="P24" s="131"/>
      <c r="Q24" s="130"/>
      <c r="R24" s="131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32"/>
      <c r="F25" s="133"/>
      <c r="G25" s="132"/>
      <c r="H25" s="133"/>
      <c r="I25" s="132"/>
      <c r="J25" s="133"/>
      <c r="K25" s="132"/>
      <c r="L25" s="133"/>
      <c r="M25" s="132"/>
      <c r="N25" s="133"/>
      <c r="O25" s="130"/>
      <c r="P25" s="131"/>
      <c r="Q25" s="130"/>
      <c r="R25" s="131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32"/>
      <c r="F26" s="133"/>
      <c r="G26" s="132"/>
      <c r="H26" s="133"/>
      <c r="I26" s="132"/>
      <c r="J26" s="133"/>
      <c r="K26" s="132"/>
      <c r="L26" s="133"/>
      <c r="M26" s="132"/>
      <c r="N26" s="133"/>
      <c r="O26" s="130"/>
      <c r="P26" s="131"/>
      <c r="Q26" s="130"/>
      <c r="R26" s="131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34">
        <f>SUM(E4:E26)</f>
        <v>8</v>
      </c>
      <c r="F27" s="135"/>
      <c r="G27" s="134">
        <f>SUM(G4:G26)</f>
        <v>8</v>
      </c>
      <c r="H27" s="135"/>
      <c r="I27" s="134">
        <f>SUM(I4:I26)</f>
        <v>8</v>
      </c>
      <c r="J27" s="135"/>
      <c r="K27" s="134">
        <f>SUM(K4:K26)</f>
        <v>8</v>
      </c>
      <c r="L27" s="135"/>
      <c r="M27" s="134">
        <f>SUM(M4:M26)</f>
        <v>8</v>
      </c>
      <c r="N27" s="135"/>
      <c r="O27" s="134">
        <f>SUM(O4:O26)</f>
        <v>0</v>
      </c>
      <c r="P27" s="135"/>
      <c r="Q27" s="134">
        <f>SUM(Q4:Q26)</f>
        <v>0</v>
      </c>
      <c r="R27" s="13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115" t="s">
        <v>90</v>
      </c>
      <c r="L3" s="115" t="s">
        <v>97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18">
        <v>6519</v>
      </c>
      <c r="B4" s="129" t="s">
        <v>104</v>
      </c>
      <c r="C4" s="118">
        <v>74</v>
      </c>
      <c r="D4" s="38" t="s">
        <v>73</v>
      </c>
      <c r="E4" s="137">
        <v>4</v>
      </c>
      <c r="F4" s="137"/>
      <c r="G4" s="137">
        <v>4</v>
      </c>
      <c r="H4" s="137"/>
      <c r="I4" s="137">
        <v>4</v>
      </c>
      <c r="J4" s="137"/>
      <c r="K4" s="137">
        <v>2.5</v>
      </c>
      <c r="L4" s="137"/>
      <c r="M4" s="137"/>
      <c r="N4" s="137"/>
      <c r="O4" s="132"/>
      <c r="P4" s="133"/>
      <c r="Q4" s="130"/>
      <c r="R4" s="131"/>
      <c r="S4" s="25">
        <f>E4+G4+I4+K4+M4+O4+Q4</f>
        <v>14.5</v>
      </c>
      <c r="T4" s="25">
        <f t="shared" ref="T4:T17" si="0">SUM(S4-U4-V4)</f>
        <v>14.5</v>
      </c>
      <c r="U4" s="28"/>
      <c r="V4" s="28"/>
    </row>
    <row r="5" spans="1:22" x14ac:dyDescent="0.25">
      <c r="A5" s="118">
        <v>6519</v>
      </c>
      <c r="B5" s="129" t="s">
        <v>104</v>
      </c>
      <c r="C5" s="118">
        <v>79</v>
      </c>
      <c r="D5" s="38" t="s">
        <v>73</v>
      </c>
      <c r="E5" s="137">
        <v>4</v>
      </c>
      <c r="F5" s="137"/>
      <c r="G5" s="137">
        <v>4</v>
      </c>
      <c r="H5" s="137"/>
      <c r="I5" s="137">
        <v>4</v>
      </c>
      <c r="J5" s="137"/>
      <c r="K5" s="137">
        <v>1.25</v>
      </c>
      <c r="L5" s="137"/>
      <c r="M5" s="137"/>
      <c r="N5" s="137"/>
      <c r="O5" s="132"/>
      <c r="P5" s="133"/>
      <c r="Q5" s="130"/>
      <c r="R5" s="131"/>
      <c r="S5" s="25">
        <f t="shared" ref="S5:S20" si="1">E5+G5+I5+K5+M5+O5+Q5</f>
        <v>13.25</v>
      </c>
      <c r="T5" s="25">
        <f t="shared" si="0"/>
        <v>13.25</v>
      </c>
      <c r="U5" s="28"/>
      <c r="V5" s="28"/>
    </row>
    <row r="6" spans="1:22" x14ac:dyDescent="0.25">
      <c r="A6" s="124">
        <v>6519</v>
      </c>
      <c r="B6" s="129" t="s">
        <v>104</v>
      </c>
      <c r="C6" s="124">
        <v>77</v>
      </c>
      <c r="D6" s="38" t="s">
        <v>73</v>
      </c>
      <c r="E6" s="137"/>
      <c r="F6" s="137"/>
      <c r="G6" s="137"/>
      <c r="H6" s="137"/>
      <c r="I6" s="139"/>
      <c r="J6" s="133"/>
      <c r="K6" s="132">
        <v>1</v>
      </c>
      <c r="L6" s="133"/>
      <c r="M6" s="132">
        <v>4</v>
      </c>
      <c r="N6" s="133"/>
      <c r="O6" s="132"/>
      <c r="P6" s="133"/>
      <c r="Q6" s="130"/>
      <c r="R6" s="131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124">
        <v>6519</v>
      </c>
      <c r="B7" s="129" t="s">
        <v>104</v>
      </c>
      <c r="C7" s="124">
        <v>75</v>
      </c>
      <c r="D7" s="38" t="s">
        <v>73</v>
      </c>
      <c r="E7" s="137"/>
      <c r="F7" s="137"/>
      <c r="G7" s="137"/>
      <c r="H7" s="137"/>
      <c r="I7" s="139"/>
      <c r="J7" s="133"/>
      <c r="K7" s="132">
        <v>0.5</v>
      </c>
      <c r="L7" s="133"/>
      <c r="M7" s="132">
        <v>4</v>
      </c>
      <c r="N7" s="133"/>
      <c r="O7" s="132"/>
      <c r="P7" s="133"/>
      <c r="Q7" s="130"/>
      <c r="R7" s="131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7"/>
      <c r="B8" s="49"/>
      <c r="C8" s="47"/>
      <c r="D8" s="38"/>
      <c r="E8" s="137"/>
      <c r="F8" s="137"/>
      <c r="G8" s="137"/>
      <c r="H8" s="137"/>
      <c r="I8" s="139"/>
      <c r="J8" s="133"/>
      <c r="K8" s="132"/>
      <c r="L8" s="133"/>
      <c r="M8" s="132"/>
      <c r="N8" s="133"/>
      <c r="O8" s="132"/>
      <c r="P8" s="133"/>
      <c r="Q8" s="130"/>
      <c r="R8" s="13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5"/>
      <c r="B12" s="47"/>
      <c r="C12" s="47"/>
      <c r="D12" s="27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88"/>
      <c r="C16" s="88"/>
      <c r="D16" s="27"/>
      <c r="E16" s="137"/>
      <c r="F16" s="137"/>
      <c r="G16" s="137"/>
      <c r="H16" s="137"/>
      <c r="I16" s="139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/>
      <c r="B17" s="117"/>
      <c r="C17" s="117"/>
      <c r="D17" s="27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0"/>
      <c r="P18" s="131"/>
      <c r="Q18" s="130"/>
      <c r="R18" s="13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0"/>
      <c r="P19" s="131"/>
      <c r="Q19" s="130"/>
      <c r="R19" s="13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4">
        <f>SUM(E4:E19)</f>
        <v>8</v>
      </c>
      <c r="F20" s="135"/>
      <c r="G20" s="134">
        <f>SUM(G4:G19)</f>
        <v>8</v>
      </c>
      <c r="H20" s="135"/>
      <c r="I20" s="134">
        <f>SUM(I4:I19)</f>
        <v>8</v>
      </c>
      <c r="J20" s="135"/>
      <c r="K20" s="134">
        <f>SUM(K4:K19)</f>
        <v>5.25</v>
      </c>
      <c r="L20" s="135"/>
      <c r="M20" s="134">
        <f>SUM(M4:M19)</f>
        <v>8</v>
      </c>
      <c r="N20" s="135"/>
      <c r="O20" s="134">
        <f>SUM(O4:O19)</f>
        <v>0</v>
      </c>
      <c r="P20" s="135"/>
      <c r="Q20" s="134">
        <f>SUM(Q4:Q19)</f>
        <v>0</v>
      </c>
      <c r="R20" s="135"/>
      <c r="S20" s="25">
        <f t="shared" si="1"/>
        <v>37.25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-2.75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6.75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29" sqref="G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118">
        <v>6558</v>
      </c>
      <c r="B4" s="129" t="s">
        <v>106</v>
      </c>
      <c r="C4" s="118">
        <v>9</v>
      </c>
      <c r="D4" s="38" t="s">
        <v>71</v>
      </c>
      <c r="E4" s="137">
        <v>6.5</v>
      </c>
      <c r="F4" s="137"/>
      <c r="G4" s="137"/>
      <c r="H4" s="137"/>
      <c r="I4" s="137"/>
      <c r="J4" s="137"/>
      <c r="K4" s="137"/>
      <c r="L4" s="137"/>
      <c r="M4" s="137"/>
      <c r="N4" s="137"/>
      <c r="O4" s="132"/>
      <c r="P4" s="133"/>
      <c r="Q4" s="130"/>
      <c r="R4" s="131"/>
      <c r="S4" s="25">
        <f>E4+G4+I4+K4+M4+O4+Q4</f>
        <v>6.5</v>
      </c>
      <c r="T4" s="25">
        <f t="shared" ref="T4:T21" si="0">SUM(S4-U4-V4)</f>
        <v>6.5</v>
      </c>
      <c r="U4" s="28"/>
      <c r="V4" s="28"/>
    </row>
    <row r="5" spans="1:22" x14ac:dyDescent="0.25">
      <c r="A5" s="118">
        <v>6519</v>
      </c>
      <c r="B5" s="129" t="s">
        <v>104</v>
      </c>
      <c r="C5" s="118">
        <v>61</v>
      </c>
      <c r="D5" s="38" t="s">
        <v>73</v>
      </c>
      <c r="E5" s="137">
        <v>1</v>
      </c>
      <c r="F5" s="137"/>
      <c r="G5" s="137">
        <v>2.5</v>
      </c>
      <c r="H5" s="137"/>
      <c r="I5" s="137"/>
      <c r="J5" s="137"/>
      <c r="K5" s="132">
        <v>8</v>
      </c>
      <c r="L5" s="133"/>
      <c r="M5" s="132">
        <v>8</v>
      </c>
      <c r="N5" s="133"/>
      <c r="O5" s="132"/>
      <c r="P5" s="133"/>
      <c r="Q5" s="130"/>
      <c r="R5" s="131"/>
      <c r="S5" s="25">
        <f>E5+G5+I5+K5+M5+O5+Q5</f>
        <v>19.5</v>
      </c>
      <c r="T5" s="25">
        <f t="shared" si="0"/>
        <v>19.5</v>
      </c>
      <c r="U5" s="28"/>
      <c r="V5" s="28"/>
    </row>
    <row r="6" spans="1:22" x14ac:dyDescent="0.25">
      <c r="A6" s="121">
        <v>6419</v>
      </c>
      <c r="B6" s="129" t="s">
        <v>100</v>
      </c>
      <c r="C6" s="121">
        <v>5</v>
      </c>
      <c r="D6" s="38" t="s">
        <v>88</v>
      </c>
      <c r="E6" s="137"/>
      <c r="F6" s="137"/>
      <c r="G6" s="137">
        <v>0.5</v>
      </c>
      <c r="H6" s="137"/>
      <c r="I6" s="137"/>
      <c r="J6" s="137"/>
      <c r="K6" s="132"/>
      <c r="L6" s="133"/>
      <c r="M6" s="132"/>
      <c r="N6" s="133"/>
      <c r="O6" s="132"/>
      <c r="P6" s="133"/>
      <c r="Q6" s="130"/>
      <c r="R6" s="131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6418</v>
      </c>
      <c r="B7" s="129" t="s">
        <v>100</v>
      </c>
      <c r="C7" s="47">
        <v>16</v>
      </c>
      <c r="D7" s="38" t="s">
        <v>92</v>
      </c>
      <c r="E7" s="137"/>
      <c r="F7" s="137"/>
      <c r="G7" s="137">
        <v>4.5</v>
      </c>
      <c r="H7" s="137"/>
      <c r="I7" s="137"/>
      <c r="J7" s="137"/>
      <c r="K7" s="132"/>
      <c r="L7" s="133"/>
      <c r="M7" s="132"/>
      <c r="N7" s="133"/>
      <c r="O7" s="132"/>
      <c r="P7" s="133"/>
      <c r="Q7" s="130"/>
      <c r="R7" s="131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107">
        <v>6405</v>
      </c>
      <c r="B8" s="129" t="s">
        <v>105</v>
      </c>
      <c r="C8" s="107">
        <v>18</v>
      </c>
      <c r="D8" s="38" t="s">
        <v>72</v>
      </c>
      <c r="E8" s="137"/>
      <c r="F8" s="137"/>
      <c r="G8" s="137"/>
      <c r="H8" s="137"/>
      <c r="I8" s="137">
        <v>0.75</v>
      </c>
      <c r="J8" s="137"/>
      <c r="K8" s="132"/>
      <c r="L8" s="133"/>
      <c r="M8" s="132"/>
      <c r="N8" s="133"/>
      <c r="O8" s="132"/>
      <c r="P8" s="133"/>
      <c r="Q8" s="130"/>
      <c r="R8" s="131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124">
        <v>6538</v>
      </c>
      <c r="B9" s="129" t="s">
        <v>101</v>
      </c>
      <c r="C9" s="124">
        <v>5</v>
      </c>
      <c r="D9" s="38" t="s">
        <v>80</v>
      </c>
      <c r="E9" s="137"/>
      <c r="F9" s="137"/>
      <c r="G9" s="132"/>
      <c r="H9" s="133"/>
      <c r="I9" s="137">
        <v>7</v>
      </c>
      <c r="J9" s="137"/>
      <c r="K9" s="132"/>
      <c r="L9" s="133"/>
      <c r="M9" s="132"/>
      <c r="N9" s="133"/>
      <c r="O9" s="132"/>
      <c r="P9" s="133"/>
      <c r="Q9" s="130"/>
      <c r="R9" s="131"/>
      <c r="S9" s="25">
        <f t="shared" si="1"/>
        <v>7</v>
      </c>
      <c r="T9" s="25">
        <f t="shared" si="0"/>
        <v>7</v>
      </c>
      <c r="U9" s="28"/>
      <c r="V9" s="28"/>
    </row>
    <row r="10" spans="1:22" x14ac:dyDescent="0.25">
      <c r="A10" s="47"/>
      <c r="B10" s="49"/>
      <c r="C10" s="47"/>
      <c r="D10" s="38"/>
      <c r="E10" s="144"/>
      <c r="F10" s="145"/>
      <c r="G10" s="144"/>
      <c r="H10" s="145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44"/>
      <c r="F11" s="145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44"/>
      <c r="F12" s="145"/>
      <c r="G12" s="132"/>
      <c r="H12" s="133"/>
      <c r="I12" s="144"/>
      <c r="J12" s="145"/>
      <c r="K12" s="132"/>
      <c r="L12" s="133"/>
      <c r="M12" s="132"/>
      <c r="N12" s="133"/>
      <c r="O12" s="132"/>
      <c r="P12" s="133"/>
      <c r="Q12" s="130"/>
      <c r="R12" s="13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44"/>
      <c r="F13" s="145"/>
      <c r="G13" s="132"/>
      <c r="H13" s="133"/>
      <c r="I13" s="144"/>
      <c r="J13" s="145"/>
      <c r="K13" s="132"/>
      <c r="L13" s="133"/>
      <c r="M13" s="132"/>
      <c r="N13" s="133"/>
      <c r="O13" s="132"/>
      <c r="P13" s="133"/>
      <c r="Q13" s="130"/>
      <c r="R13" s="13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44"/>
      <c r="F14" s="145"/>
      <c r="G14" s="132"/>
      <c r="H14" s="133"/>
      <c r="I14" s="144"/>
      <c r="J14" s="145"/>
      <c r="K14" s="132"/>
      <c r="L14" s="133"/>
      <c r="M14" s="132"/>
      <c r="N14" s="133"/>
      <c r="O14" s="132"/>
      <c r="P14" s="133"/>
      <c r="Q14" s="130"/>
      <c r="R14" s="13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44"/>
      <c r="F15" s="145"/>
      <c r="G15" s="132"/>
      <c r="H15" s="133"/>
      <c r="I15" s="144"/>
      <c r="J15" s="145"/>
      <c r="K15" s="132"/>
      <c r="L15" s="133"/>
      <c r="M15" s="132"/>
      <c r="N15" s="133"/>
      <c r="O15" s="132"/>
      <c r="P15" s="133"/>
      <c r="Q15" s="130"/>
      <c r="R15" s="13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44"/>
      <c r="F18" s="145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0"/>
      <c r="R18" s="13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7"/>
      <c r="B19" s="117"/>
      <c r="C19" s="117"/>
      <c r="D19" s="27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0"/>
      <c r="R20" s="13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102</v>
      </c>
      <c r="C21" s="47"/>
      <c r="D21" s="27" t="s">
        <v>81</v>
      </c>
      <c r="E21" s="132">
        <v>0.5</v>
      </c>
      <c r="F21" s="133"/>
      <c r="G21" s="132">
        <v>0.5</v>
      </c>
      <c r="H21" s="133"/>
      <c r="I21" s="132">
        <v>0.25</v>
      </c>
      <c r="J21" s="133"/>
      <c r="K21" s="132"/>
      <c r="L21" s="133"/>
      <c r="M21" s="132"/>
      <c r="N21" s="133"/>
      <c r="O21" s="132"/>
      <c r="P21" s="133"/>
      <c r="Q21" s="130"/>
      <c r="R21" s="131"/>
      <c r="S21" s="25">
        <f t="shared" si="1"/>
        <v>1.25</v>
      </c>
      <c r="T21" s="25">
        <f t="shared" si="0"/>
        <v>1.25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2"/>
      <c r="P22" s="133"/>
      <c r="Q22" s="130"/>
      <c r="R22" s="13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32"/>
      <c r="F23" s="133"/>
      <c r="G23" s="132"/>
      <c r="H23" s="133"/>
      <c r="I23" s="132"/>
      <c r="J23" s="133"/>
      <c r="K23" s="132">
        <f>SUM(K6:K22)</f>
        <v>0</v>
      </c>
      <c r="L23" s="133"/>
      <c r="M23" s="132"/>
      <c r="N23" s="133"/>
      <c r="O23" s="132"/>
      <c r="P23" s="133"/>
      <c r="Q23" s="130"/>
      <c r="R23" s="13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I18" sqref="I18:N21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18">
        <v>6551</v>
      </c>
      <c r="B4" s="129" t="s">
        <v>103</v>
      </c>
      <c r="C4" s="118">
        <v>1</v>
      </c>
      <c r="D4" s="38" t="s">
        <v>70</v>
      </c>
      <c r="E4" s="137">
        <v>2.5</v>
      </c>
      <c r="F4" s="137"/>
      <c r="G4" s="137">
        <v>0.75</v>
      </c>
      <c r="H4" s="137"/>
      <c r="I4" s="137"/>
      <c r="J4" s="137"/>
      <c r="K4" s="137"/>
      <c r="L4" s="137"/>
      <c r="M4" s="137"/>
      <c r="N4" s="137"/>
      <c r="O4" s="132"/>
      <c r="P4" s="133"/>
      <c r="Q4" s="130"/>
      <c r="R4" s="131"/>
      <c r="S4" s="25">
        <f>E4+G4+I4+K4+M4+O4+Q4</f>
        <v>3.25</v>
      </c>
      <c r="T4" s="25">
        <f t="shared" ref="T4:T20" si="0">SUM(S4-U4-V4)</f>
        <v>3.25</v>
      </c>
      <c r="U4" s="28"/>
      <c r="V4" s="28"/>
    </row>
    <row r="5" spans="1:22" x14ac:dyDescent="0.25">
      <c r="A5" s="118">
        <v>6551</v>
      </c>
      <c r="B5" s="129" t="s">
        <v>103</v>
      </c>
      <c r="C5" s="118">
        <v>2</v>
      </c>
      <c r="D5" s="38" t="s">
        <v>70</v>
      </c>
      <c r="E5" s="137">
        <v>2.5</v>
      </c>
      <c r="F5" s="137"/>
      <c r="G5" s="137">
        <v>0.75</v>
      </c>
      <c r="H5" s="137"/>
      <c r="I5" s="137"/>
      <c r="J5" s="137"/>
      <c r="K5" s="137"/>
      <c r="L5" s="137"/>
      <c r="M5" s="137"/>
      <c r="N5" s="137"/>
      <c r="O5" s="132"/>
      <c r="P5" s="133"/>
      <c r="Q5" s="130"/>
      <c r="R5" s="131"/>
      <c r="S5" s="25">
        <f>E5+G5+I5+K5+M5+O5+Q5</f>
        <v>3.25</v>
      </c>
      <c r="T5" s="25">
        <f t="shared" si="0"/>
        <v>3.25</v>
      </c>
      <c r="U5" s="28"/>
      <c r="V5" s="28"/>
    </row>
    <row r="6" spans="1:22" x14ac:dyDescent="0.25">
      <c r="A6" s="118">
        <v>6551</v>
      </c>
      <c r="B6" s="129" t="s">
        <v>103</v>
      </c>
      <c r="C6" s="118">
        <v>3</v>
      </c>
      <c r="D6" s="38" t="s">
        <v>70</v>
      </c>
      <c r="E6" s="137">
        <v>2.5</v>
      </c>
      <c r="F6" s="137"/>
      <c r="G6" s="137">
        <v>0.75</v>
      </c>
      <c r="H6" s="137"/>
      <c r="I6" s="137"/>
      <c r="J6" s="137"/>
      <c r="K6" s="137"/>
      <c r="L6" s="137"/>
      <c r="M6" s="137"/>
      <c r="N6" s="137"/>
      <c r="O6" s="132"/>
      <c r="P6" s="133"/>
      <c r="Q6" s="130"/>
      <c r="R6" s="131"/>
      <c r="S6" s="25">
        <f t="shared" ref="S6:S22" si="1">E6+G6+I6+K6+M6+O6+Q6</f>
        <v>3.25</v>
      </c>
      <c r="T6" s="25">
        <f t="shared" si="0"/>
        <v>3.25</v>
      </c>
      <c r="U6" s="28"/>
      <c r="V6" s="28"/>
    </row>
    <row r="7" spans="1:22" x14ac:dyDescent="0.25">
      <c r="A7" s="118">
        <v>6405</v>
      </c>
      <c r="B7" s="129" t="s">
        <v>105</v>
      </c>
      <c r="C7" s="118">
        <v>17</v>
      </c>
      <c r="D7" s="38" t="s">
        <v>70</v>
      </c>
      <c r="E7" s="137">
        <v>0.5</v>
      </c>
      <c r="F7" s="137"/>
      <c r="G7" s="137">
        <v>5.75</v>
      </c>
      <c r="H7" s="137"/>
      <c r="I7" s="137">
        <v>6.5</v>
      </c>
      <c r="J7" s="137"/>
      <c r="K7" s="137"/>
      <c r="L7" s="137"/>
      <c r="M7" s="137"/>
      <c r="N7" s="137"/>
      <c r="O7" s="132"/>
      <c r="P7" s="133"/>
      <c r="Q7" s="130"/>
      <c r="R7" s="131"/>
      <c r="S7" s="25">
        <f t="shared" si="1"/>
        <v>12.75</v>
      </c>
      <c r="T7" s="25">
        <f t="shared" si="0"/>
        <v>12.75</v>
      </c>
      <c r="U7" s="28"/>
      <c r="V7" s="28"/>
    </row>
    <row r="8" spans="1:22" x14ac:dyDescent="0.25">
      <c r="A8" s="107">
        <v>6419</v>
      </c>
      <c r="B8" s="129" t="s">
        <v>100</v>
      </c>
      <c r="C8" s="107">
        <v>5</v>
      </c>
      <c r="D8" s="38" t="s">
        <v>69</v>
      </c>
      <c r="E8" s="137"/>
      <c r="F8" s="137"/>
      <c r="G8" s="137"/>
      <c r="H8" s="137"/>
      <c r="I8" s="137">
        <v>0.75</v>
      </c>
      <c r="J8" s="137"/>
      <c r="K8" s="137">
        <v>7.25</v>
      </c>
      <c r="L8" s="137"/>
      <c r="M8" s="132"/>
      <c r="N8" s="133"/>
      <c r="O8" s="132"/>
      <c r="P8" s="133"/>
      <c r="Q8" s="130"/>
      <c r="R8" s="131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127">
        <v>6418</v>
      </c>
      <c r="B9" s="129" t="s">
        <v>100</v>
      </c>
      <c r="C9" s="107">
        <v>24</v>
      </c>
      <c r="D9" s="38" t="s">
        <v>96</v>
      </c>
      <c r="E9" s="137"/>
      <c r="F9" s="137"/>
      <c r="G9" s="137"/>
      <c r="H9" s="137"/>
      <c r="I9" s="137"/>
      <c r="J9" s="137"/>
      <c r="K9" s="137">
        <v>0.75</v>
      </c>
      <c r="L9" s="137"/>
      <c r="M9" s="132">
        <v>1.75</v>
      </c>
      <c r="N9" s="133"/>
      <c r="O9" s="132"/>
      <c r="P9" s="133"/>
      <c r="Q9" s="130"/>
      <c r="R9" s="131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118">
        <v>6418</v>
      </c>
      <c r="B10" s="129" t="s">
        <v>100</v>
      </c>
      <c r="C10" s="118">
        <v>25</v>
      </c>
      <c r="D10" s="38" t="s">
        <v>69</v>
      </c>
      <c r="E10" s="137"/>
      <c r="F10" s="137"/>
      <c r="G10" s="137"/>
      <c r="H10" s="137"/>
      <c r="I10" s="137"/>
      <c r="J10" s="137"/>
      <c r="K10" s="137"/>
      <c r="L10" s="137"/>
      <c r="M10" s="132">
        <v>0.5</v>
      </c>
      <c r="N10" s="133"/>
      <c r="O10" s="132"/>
      <c r="P10" s="133"/>
      <c r="Q10" s="130"/>
      <c r="R10" s="131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>
        <v>6519</v>
      </c>
      <c r="B11" s="129" t="s">
        <v>104</v>
      </c>
      <c r="C11" s="47">
        <v>72</v>
      </c>
      <c r="D11" s="38" t="s">
        <v>73</v>
      </c>
      <c r="E11" s="137"/>
      <c r="F11" s="137"/>
      <c r="G11" s="137"/>
      <c r="H11" s="137"/>
      <c r="I11" s="137"/>
      <c r="J11" s="137"/>
      <c r="K11" s="137"/>
      <c r="L11" s="137"/>
      <c r="M11" s="132">
        <v>1.25</v>
      </c>
      <c r="N11" s="133"/>
      <c r="O11" s="132"/>
      <c r="P11" s="133"/>
      <c r="Q11" s="130"/>
      <c r="R11" s="131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127">
        <v>6519</v>
      </c>
      <c r="B12" s="129" t="s">
        <v>104</v>
      </c>
      <c r="C12" s="48">
        <v>74</v>
      </c>
      <c r="D12" s="38" t="s">
        <v>73</v>
      </c>
      <c r="E12" s="137"/>
      <c r="F12" s="137"/>
      <c r="G12" s="137"/>
      <c r="H12" s="137"/>
      <c r="I12" s="137"/>
      <c r="J12" s="137"/>
      <c r="K12" s="132"/>
      <c r="L12" s="133"/>
      <c r="M12" s="132">
        <v>1.25</v>
      </c>
      <c r="N12" s="133"/>
      <c r="O12" s="132"/>
      <c r="P12" s="133"/>
      <c r="Q12" s="130"/>
      <c r="R12" s="131"/>
      <c r="S12" s="25">
        <f t="shared" si="1"/>
        <v>1.25</v>
      </c>
      <c r="T12" s="25">
        <f t="shared" si="0"/>
        <v>1.25</v>
      </c>
      <c r="U12" s="28"/>
      <c r="V12" s="28"/>
    </row>
    <row r="13" spans="1:22" x14ac:dyDescent="0.25">
      <c r="A13" s="127">
        <v>6519</v>
      </c>
      <c r="B13" s="129" t="s">
        <v>104</v>
      </c>
      <c r="C13" s="47">
        <v>75</v>
      </c>
      <c r="D13" s="38" t="s">
        <v>73</v>
      </c>
      <c r="E13" s="137"/>
      <c r="F13" s="137"/>
      <c r="G13" s="137"/>
      <c r="H13" s="137"/>
      <c r="I13" s="137"/>
      <c r="J13" s="137"/>
      <c r="K13" s="132"/>
      <c r="L13" s="133"/>
      <c r="M13" s="132">
        <v>1.25</v>
      </c>
      <c r="N13" s="133"/>
      <c r="O13" s="132"/>
      <c r="P13" s="133"/>
      <c r="Q13" s="130"/>
      <c r="R13" s="131"/>
      <c r="S13" s="25">
        <f t="shared" ref="S13:S18" si="2">E13+G13+I13+K13+M13+O13+Q13</f>
        <v>1.25</v>
      </c>
      <c r="T13" s="25">
        <f t="shared" ref="T13:T18" si="3">SUM(S13-U13-V13)</f>
        <v>1.25</v>
      </c>
      <c r="U13" s="28"/>
      <c r="V13" s="28"/>
    </row>
    <row r="14" spans="1:22" x14ac:dyDescent="0.25">
      <c r="A14" s="47"/>
      <c r="B14" s="47"/>
      <c r="C14" s="47"/>
      <c r="D14" s="27"/>
      <c r="E14" s="132"/>
      <c r="F14" s="133"/>
      <c r="G14" s="137"/>
      <c r="H14" s="137"/>
      <c r="I14" s="137"/>
      <c r="J14" s="137"/>
      <c r="K14" s="132"/>
      <c r="L14" s="133"/>
      <c r="M14" s="132"/>
      <c r="N14" s="133"/>
      <c r="O14" s="132"/>
      <c r="P14" s="133"/>
      <c r="Q14" s="130"/>
      <c r="R14" s="13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32"/>
      <c r="F15" s="133"/>
      <c r="G15" s="137"/>
      <c r="H15" s="137"/>
      <c r="I15" s="137"/>
      <c r="J15" s="137"/>
      <c r="K15" s="132"/>
      <c r="L15" s="133"/>
      <c r="M15" s="132"/>
      <c r="N15" s="133"/>
      <c r="O15" s="132"/>
      <c r="P15" s="133"/>
      <c r="Q15" s="130"/>
      <c r="R15" s="13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2"/>
      <c r="F16" s="133"/>
      <c r="G16" s="137"/>
      <c r="H16" s="137"/>
      <c r="I16" s="137"/>
      <c r="J16" s="137"/>
      <c r="K16" s="132"/>
      <c r="L16" s="133"/>
      <c r="M16" s="132"/>
      <c r="N16" s="133"/>
      <c r="O16" s="132"/>
      <c r="P16" s="133"/>
      <c r="Q16" s="130"/>
      <c r="R16" s="13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7">
        <v>3600</v>
      </c>
      <c r="B18" s="127" t="s">
        <v>102</v>
      </c>
      <c r="C18" s="127"/>
      <c r="D18" s="38" t="s">
        <v>99</v>
      </c>
      <c r="E18" s="132"/>
      <c r="F18" s="133"/>
      <c r="G18" s="132"/>
      <c r="H18" s="133"/>
      <c r="I18" s="132"/>
      <c r="J18" s="133"/>
      <c r="K18" s="132"/>
      <c r="L18" s="133"/>
      <c r="M18" s="132">
        <v>1</v>
      </c>
      <c r="N18" s="133"/>
      <c r="O18" s="132"/>
      <c r="P18" s="133"/>
      <c r="Q18" s="130"/>
      <c r="R18" s="131"/>
      <c r="S18" s="25">
        <f t="shared" si="2"/>
        <v>1</v>
      </c>
      <c r="T18" s="25">
        <f t="shared" si="3"/>
        <v>1</v>
      </c>
      <c r="U18" s="28"/>
      <c r="V18" s="28"/>
    </row>
    <row r="19" spans="1:22" x14ac:dyDescent="0.25">
      <c r="A19" s="123">
        <v>3600</v>
      </c>
      <c r="B19" s="123" t="s">
        <v>102</v>
      </c>
      <c r="C19" s="123"/>
      <c r="D19" s="38" t="s">
        <v>77</v>
      </c>
      <c r="E19" s="132"/>
      <c r="F19" s="133"/>
      <c r="G19" s="132"/>
      <c r="H19" s="133"/>
      <c r="I19" s="132">
        <v>0.25</v>
      </c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107">
        <v>3600</v>
      </c>
      <c r="B20" s="107" t="s">
        <v>102</v>
      </c>
      <c r="C20" s="107"/>
      <c r="D20" s="38" t="s">
        <v>82</v>
      </c>
      <c r="E20" s="132"/>
      <c r="F20" s="133"/>
      <c r="G20" s="132"/>
      <c r="H20" s="133"/>
      <c r="I20" s="132">
        <v>0.5</v>
      </c>
      <c r="J20" s="133"/>
      <c r="K20" s="132"/>
      <c r="L20" s="133"/>
      <c r="M20" s="132">
        <v>1</v>
      </c>
      <c r="N20" s="133"/>
      <c r="O20" s="132"/>
      <c r="P20" s="133"/>
      <c r="Q20" s="130"/>
      <c r="R20" s="131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0"/>
      <c r="P21" s="131"/>
      <c r="Q21" s="130"/>
      <c r="R21" s="13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0"/>
      <c r="P22" s="131"/>
      <c r="Q22" s="130"/>
      <c r="R22" s="13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SUM(K6:K22)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19">
        <v>6519</v>
      </c>
      <c r="B4" s="129" t="s">
        <v>104</v>
      </c>
      <c r="C4" s="119">
        <v>74</v>
      </c>
      <c r="D4" s="38" t="s">
        <v>73</v>
      </c>
      <c r="E4" s="137">
        <v>4</v>
      </c>
      <c r="F4" s="137"/>
      <c r="G4" s="137">
        <v>1.75</v>
      </c>
      <c r="H4" s="137"/>
      <c r="I4" s="137">
        <v>5</v>
      </c>
      <c r="J4" s="137"/>
      <c r="K4" s="137">
        <v>5</v>
      </c>
      <c r="L4" s="137"/>
      <c r="M4" s="137"/>
      <c r="N4" s="137"/>
      <c r="O4" s="137"/>
      <c r="P4" s="137"/>
      <c r="Q4" s="130"/>
      <c r="R4" s="131"/>
      <c r="S4" s="25">
        <f>E4+G4+I4+K4+M4+O4+Q4</f>
        <v>15.75</v>
      </c>
      <c r="T4" s="25">
        <f t="shared" ref="T4:T19" si="0">SUM(S4-U4-V4)</f>
        <v>15.75</v>
      </c>
      <c r="U4" s="28"/>
      <c r="V4" s="28"/>
    </row>
    <row r="5" spans="1:22" x14ac:dyDescent="0.25">
      <c r="A5" s="119">
        <v>6519</v>
      </c>
      <c r="B5" s="129" t="s">
        <v>104</v>
      </c>
      <c r="C5" s="119">
        <v>79</v>
      </c>
      <c r="D5" s="38" t="s">
        <v>73</v>
      </c>
      <c r="E5" s="137">
        <v>4</v>
      </c>
      <c r="F5" s="137"/>
      <c r="G5" s="137">
        <v>6.25</v>
      </c>
      <c r="H5" s="137"/>
      <c r="I5" s="137">
        <v>3</v>
      </c>
      <c r="J5" s="137"/>
      <c r="K5" s="137"/>
      <c r="L5" s="137"/>
      <c r="M5" s="137"/>
      <c r="N5" s="137"/>
      <c r="O5" s="132"/>
      <c r="P5" s="133"/>
      <c r="Q5" s="130"/>
      <c r="R5" s="131"/>
      <c r="S5" s="25">
        <f t="shared" ref="S5:S22" si="1">E5+G5+I5+K5+M5+O5+Q5</f>
        <v>13.25</v>
      </c>
      <c r="T5" s="25">
        <f t="shared" si="0"/>
        <v>13.25</v>
      </c>
      <c r="U5" s="28"/>
      <c r="V5" s="28"/>
    </row>
    <row r="6" spans="1:22" x14ac:dyDescent="0.25">
      <c r="A6" s="125">
        <v>6519</v>
      </c>
      <c r="B6" s="129" t="s">
        <v>104</v>
      </c>
      <c r="C6" s="125">
        <v>75</v>
      </c>
      <c r="D6" s="38" t="s">
        <v>73</v>
      </c>
      <c r="E6" s="137"/>
      <c r="F6" s="137"/>
      <c r="G6" s="137"/>
      <c r="H6" s="137"/>
      <c r="I6" s="137"/>
      <c r="J6" s="137"/>
      <c r="K6" s="137">
        <v>1.5</v>
      </c>
      <c r="L6" s="137"/>
      <c r="M6" s="137">
        <v>4</v>
      </c>
      <c r="N6" s="137"/>
      <c r="O6" s="132"/>
      <c r="P6" s="133"/>
      <c r="Q6" s="130"/>
      <c r="R6" s="131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125">
        <v>6519</v>
      </c>
      <c r="B7" s="129" t="s">
        <v>104</v>
      </c>
      <c r="C7" s="125">
        <v>77</v>
      </c>
      <c r="D7" s="38" t="s">
        <v>73</v>
      </c>
      <c r="E7" s="137"/>
      <c r="F7" s="137"/>
      <c r="G7" s="137"/>
      <c r="H7" s="137"/>
      <c r="I7" s="132"/>
      <c r="J7" s="133"/>
      <c r="K7" s="132">
        <v>1.5</v>
      </c>
      <c r="L7" s="133"/>
      <c r="M7" s="132">
        <v>4</v>
      </c>
      <c r="N7" s="133"/>
      <c r="O7" s="132"/>
      <c r="P7" s="133"/>
      <c r="Q7" s="130"/>
      <c r="R7" s="131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/>
      <c r="B8" s="49"/>
      <c r="C8" s="47"/>
      <c r="D8" s="38"/>
      <c r="E8" s="137"/>
      <c r="F8" s="137"/>
      <c r="G8" s="137"/>
      <c r="H8" s="137"/>
      <c r="I8" s="139"/>
      <c r="J8" s="133"/>
      <c r="K8" s="132"/>
      <c r="L8" s="133"/>
      <c r="M8" s="132"/>
      <c r="N8" s="133"/>
      <c r="O8" s="132"/>
      <c r="P8" s="133"/>
      <c r="Q8" s="130"/>
      <c r="R8" s="13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37"/>
      <c r="F9" s="137"/>
      <c r="G9" s="137"/>
      <c r="H9" s="137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2"/>
      <c r="F10" s="133"/>
      <c r="G10" s="137"/>
      <c r="H10" s="137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2"/>
      <c r="F11" s="133"/>
      <c r="G11" s="137"/>
      <c r="H11" s="137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32"/>
      <c r="F12" s="133"/>
      <c r="G12" s="137"/>
      <c r="H12" s="137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7"/>
      <c r="F13" s="137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47"/>
      <c r="C16" s="47"/>
      <c r="D16" s="27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97"/>
      <c r="B17" s="97"/>
      <c r="C17" s="97"/>
      <c r="D17" s="27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7"/>
      <c r="E18" s="137"/>
      <c r="F18" s="137"/>
      <c r="G18" s="137"/>
      <c r="H18" s="137"/>
      <c r="I18" s="132"/>
      <c r="J18" s="133"/>
      <c r="K18" s="132"/>
      <c r="L18" s="133"/>
      <c r="M18" s="132"/>
      <c r="N18" s="133"/>
      <c r="O18" s="132"/>
      <c r="P18" s="133"/>
      <c r="Q18" s="130"/>
      <c r="R18" s="13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7"/>
      <c r="B19" s="117"/>
      <c r="C19" s="117"/>
      <c r="D19" s="27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46"/>
      <c r="P20" s="147"/>
      <c r="Q20" s="146"/>
      <c r="R20" s="147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32"/>
      <c r="F21" s="133"/>
      <c r="G21" s="144"/>
      <c r="H21" s="145"/>
      <c r="I21" s="144"/>
      <c r="J21" s="145"/>
      <c r="K21" s="144"/>
      <c r="L21" s="145"/>
      <c r="M21" s="132"/>
      <c r="N21" s="133"/>
      <c r="O21" s="146"/>
      <c r="P21" s="147"/>
      <c r="Q21" s="146"/>
      <c r="R21" s="147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11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51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14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107">
        <v>6519</v>
      </c>
      <c r="B4" s="129" t="s">
        <v>104</v>
      </c>
      <c r="C4" s="107">
        <v>72</v>
      </c>
      <c r="D4" s="38" t="s">
        <v>76</v>
      </c>
      <c r="E4" s="137">
        <v>8</v>
      </c>
      <c r="F4" s="137"/>
      <c r="G4" s="137">
        <v>8</v>
      </c>
      <c r="H4" s="137"/>
      <c r="I4" s="137">
        <v>4</v>
      </c>
      <c r="J4" s="137"/>
      <c r="K4" s="137"/>
      <c r="L4" s="137"/>
      <c r="M4" s="137"/>
      <c r="N4" s="137"/>
      <c r="O4" s="132"/>
      <c r="P4" s="133"/>
      <c r="Q4" s="130"/>
      <c r="R4" s="131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123">
        <v>6519</v>
      </c>
      <c r="B5" s="129" t="s">
        <v>104</v>
      </c>
      <c r="C5" s="123">
        <v>75</v>
      </c>
      <c r="D5" s="38" t="s">
        <v>76</v>
      </c>
      <c r="E5" s="137"/>
      <c r="F5" s="137"/>
      <c r="G5" s="137"/>
      <c r="H5" s="137"/>
      <c r="I5" s="139">
        <v>4</v>
      </c>
      <c r="J5" s="133"/>
      <c r="K5" s="139">
        <v>4</v>
      </c>
      <c r="L5" s="133"/>
      <c r="M5" s="139"/>
      <c r="N5" s="133"/>
      <c r="O5" s="132"/>
      <c r="P5" s="133"/>
      <c r="Q5" s="130"/>
      <c r="R5" s="131"/>
      <c r="S5" s="25">
        <f t="shared" ref="S5" si="1">E5+G5+I5+K5+M5+O5+Q5</f>
        <v>8</v>
      </c>
      <c r="T5" s="25">
        <f t="shared" si="0"/>
        <v>8</v>
      </c>
      <c r="U5" s="28"/>
      <c r="V5" s="28"/>
    </row>
    <row r="6" spans="1:22" x14ac:dyDescent="0.25">
      <c r="A6" s="125">
        <v>6519</v>
      </c>
      <c r="B6" s="129" t="s">
        <v>104</v>
      </c>
      <c r="C6" s="125">
        <v>76</v>
      </c>
      <c r="D6" s="38" t="s">
        <v>76</v>
      </c>
      <c r="E6" s="137"/>
      <c r="F6" s="137"/>
      <c r="G6" s="137"/>
      <c r="H6" s="137"/>
      <c r="I6" s="139"/>
      <c r="J6" s="133"/>
      <c r="K6" s="132">
        <v>4</v>
      </c>
      <c r="L6" s="133"/>
      <c r="M6" s="132">
        <v>2.5</v>
      </c>
      <c r="N6" s="133"/>
      <c r="O6" s="132"/>
      <c r="P6" s="133"/>
      <c r="Q6" s="130"/>
      <c r="R6" s="131"/>
      <c r="S6" s="25">
        <f t="shared" ref="S6" si="2">E6+G6+I6+K6+M6+O6+Q6</f>
        <v>6.5</v>
      </c>
      <c r="T6" s="25">
        <f t="shared" ref="T6" si="3">SUM(S6-U6-V6)</f>
        <v>6.5</v>
      </c>
      <c r="U6" s="28"/>
      <c r="V6" s="28"/>
    </row>
    <row r="7" spans="1:22" x14ac:dyDescent="0.25">
      <c r="A7" s="127">
        <v>6519</v>
      </c>
      <c r="B7" s="129" t="s">
        <v>104</v>
      </c>
      <c r="C7" s="127">
        <v>78</v>
      </c>
      <c r="D7" s="38" t="s">
        <v>76</v>
      </c>
      <c r="E7" s="137"/>
      <c r="F7" s="137"/>
      <c r="G7" s="137"/>
      <c r="H7" s="137"/>
      <c r="I7" s="139"/>
      <c r="J7" s="133"/>
      <c r="K7" s="132"/>
      <c r="L7" s="133"/>
      <c r="M7" s="132">
        <v>3</v>
      </c>
      <c r="N7" s="133"/>
      <c r="O7" s="132"/>
      <c r="P7" s="133"/>
      <c r="Q7" s="130"/>
      <c r="R7" s="131"/>
      <c r="S7" s="25">
        <f t="shared" ref="S7:S20" si="4">E7+G7+I7+K7+M7+O7+Q7</f>
        <v>3</v>
      </c>
      <c r="T7" s="25">
        <f t="shared" si="0"/>
        <v>3</v>
      </c>
      <c r="U7" s="28"/>
      <c r="V7" s="28"/>
    </row>
    <row r="8" spans="1:22" x14ac:dyDescent="0.25">
      <c r="A8" s="47"/>
      <c r="B8" s="49"/>
      <c r="C8" s="47"/>
      <c r="D8" s="38"/>
      <c r="E8" s="137"/>
      <c r="F8" s="137"/>
      <c r="G8" s="137"/>
      <c r="H8" s="137"/>
      <c r="I8" s="139"/>
      <c r="J8" s="133"/>
      <c r="K8" s="132"/>
      <c r="L8" s="133"/>
      <c r="M8" s="132"/>
      <c r="N8" s="133"/>
      <c r="O8" s="132"/>
      <c r="P8" s="133"/>
      <c r="Q8" s="130"/>
      <c r="R8" s="131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7"/>
      <c r="F11" s="137"/>
      <c r="G11" s="137"/>
      <c r="H11" s="137"/>
      <c r="I11" s="139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37"/>
      <c r="F12" s="137"/>
      <c r="G12" s="137"/>
      <c r="H12" s="137"/>
      <c r="I12" s="139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2"/>
      <c r="F13" s="133"/>
      <c r="G13" s="132"/>
      <c r="H13" s="133"/>
      <c r="I13" s="139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7"/>
      <c r="F14" s="137"/>
      <c r="G14" s="137"/>
      <c r="H14" s="137"/>
      <c r="I14" s="139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37"/>
      <c r="F15" s="137"/>
      <c r="G15" s="137"/>
      <c r="H15" s="137"/>
      <c r="I15" s="139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17"/>
      <c r="B17" s="117"/>
      <c r="C17" s="117"/>
      <c r="D17" s="27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0"/>
      <c r="P18" s="131"/>
      <c r="Q18" s="130"/>
      <c r="R18" s="131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0"/>
      <c r="P19" s="131"/>
      <c r="Q19" s="130"/>
      <c r="R19" s="131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4">
        <f>SUM(E4:E19)</f>
        <v>8</v>
      </c>
      <c r="F20" s="135"/>
      <c r="G20" s="134">
        <f>SUM(G4:G19)</f>
        <v>8</v>
      </c>
      <c r="H20" s="135"/>
      <c r="I20" s="134">
        <f>SUM(I4:I19)</f>
        <v>8</v>
      </c>
      <c r="J20" s="135"/>
      <c r="K20" s="134">
        <f>SUM(K4:K19)</f>
        <v>8</v>
      </c>
      <c r="L20" s="135"/>
      <c r="M20" s="134">
        <f>SUM(M4:M19)</f>
        <v>5.5</v>
      </c>
      <c r="N20" s="135"/>
      <c r="O20" s="134">
        <f>SUM(O4:O19)</f>
        <v>0</v>
      </c>
      <c r="P20" s="135"/>
      <c r="Q20" s="134">
        <f>SUM(Q4:Q19)</f>
        <v>0</v>
      </c>
      <c r="R20" s="135"/>
      <c r="S20" s="25">
        <f t="shared" si="4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-2.5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14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19">
        <v>6418</v>
      </c>
      <c r="B4" s="129" t="s">
        <v>100</v>
      </c>
      <c r="C4" s="107">
        <v>22</v>
      </c>
      <c r="D4" s="38" t="s">
        <v>69</v>
      </c>
      <c r="E4" s="137">
        <v>0.5</v>
      </c>
      <c r="F4" s="137"/>
      <c r="G4" s="137"/>
      <c r="H4" s="137"/>
      <c r="I4" s="137"/>
      <c r="J4" s="137"/>
      <c r="K4" s="137"/>
      <c r="L4" s="137"/>
      <c r="M4" s="137"/>
      <c r="N4" s="137"/>
      <c r="O4" s="132"/>
      <c r="P4" s="133"/>
      <c r="Q4" s="130"/>
      <c r="R4" s="131"/>
      <c r="S4" s="25">
        <f t="shared" ref="S4" si="0">E4+G4+I4+K4+M4+O4+Q4</f>
        <v>0.5</v>
      </c>
      <c r="T4" s="25">
        <f t="shared" ref="T4" si="1">SUM(S4-U4-V4)</f>
        <v>0.5</v>
      </c>
      <c r="U4" s="28"/>
      <c r="V4" s="28"/>
    </row>
    <row r="5" spans="1:22" ht="15.75" customHeight="1" x14ac:dyDescent="0.25">
      <c r="A5" s="47">
        <v>6419</v>
      </c>
      <c r="B5" s="129" t="s">
        <v>100</v>
      </c>
      <c r="C5" s="47">
        <v>24</v>
      </c>
      <c r="D5" s="38" t="s">
        <v>83</v>
      </c>
      <c r="E5" s="137">
        <v>0.5</v>
      </c>
      <c r="F5" s="137"/>
      <c r="G5" s="137"/>
      <c r="H5" s="137"/>
      <c r="I5" s="132"/>
      <c r="J5" s="133"/>
      <c r="K5" s="137"/>
      <c r="L5" s="137"/>
      <c r="M5" s="132"/>
      <c r="N5" s="133"/>
      <c r="O5" s="132"/>
      <c r="P5" s="133"/>
      <c r="Q5" s="130"/>
      <c r="R5" s="131"/>
      <c r="S5" s="25">
        <f t="shared" ref="S5" si="2">E5+G5+I5+K5+M5+O5+Q5</f>
        <v>0.5</v>
      </c>
      <c r="T5" s="25">
        <f t="shared" ref="T5" si="3">SUM(S5-U5-V5)</f>
        <v>0.5</v>
      </c>
      <c r="U5" s="28"/>
      <c r="V5" s="28"/>
    </row>
    <row r="6" spans="1:22" x14ac:dyDescent="0.25">
      <c r="A6" s="119">
        <v>6418</v>
      </c>
      <c r="B6" s="129" t="s">
        <v>100</v>
      </c>
      <c r="C6" s="119">
        <v>17</v>
      </c>
      <c r="D6" s="38" t="s">
        <v>75</v>
      </c>
      <c r="E6" s="137">
        <v>1</v>
      </c>
      <c r="F6" s="137"/>
      <c r="G6" s="137"/>
      <c r="H6" s="137"/>
      <c r="I6" s="132"/>
      <c r="J6" s="133"/>
      <c r="K6" s="137"/>
      <c r="L6" s="137"/>
      <c r="M6" s="132"/>
      <c r="N6" s="133"/>
      <c r="O6" s="132"/>
      <c r="P6" s="133"/>
      <c r="Q6" s="130"/>
      <c r="R6" s="131"/>
      <c r="S6" s="25">
        <f t="shared" ref="S6:S24" si="4">E6+G6+I6+K6+M6+O6+Q6</f>
        <v>1</v>
      </c>
      <c r="T6" s="25">
        <f t="shared" ref="T6:T21" si="5">SUM(S6-U6-V6)</f>
        <v>1</v>
      </c>
      <c r="U6" s="28"/>
      <c r="V6" s="28"/>
    </row>
    <row r="7" spans="1:22" x14ac:dyDescent="0.25">
      <c r="A7" s="119">
        <v>6538</v>
      </c>
      <c r="B7" s="129" t="s">
        <v>101</v>
      </c>
      <c r="C7" s="119">
        <v>5</v>
      </c>
      <c r="D7" s="38" t="s">
        <v>80</v>
      </c>
      <c r="E7" s="137">
        <v>5</v>
      </c>
      <c r="F7" s="137"/>
      <c r="G7" s="137">
        <v>7</v>
      </c>
      <c r="H7" s="137"/>
      <c r="I7" s="132">
        <v>7</v>
      </c>
      <c r="J7" s="133"/>
      <c r="K7" s="137">
        <v>4.5</v>
      </c>
      <c r="L7" s="137"/>
      <c r="M7" s="132"/>
      <c r="N7" s="133"/>
      <c r="O7" s="132"/>
      <c r="P7" s="133"/>
      <c r="Q7" s="130"/>
      <c r="R7" s="131"/>
      <c r="S7" s="25">
        <f t="shared" si="4"/>
        <v>23.5</v>
      </c>
      <c r="T7" s="25">
        <f t="shared" si="5"/>
        <v>23.5</v>
      </c>
      <c r="U7" s="28"/>
      <c r="V7" s="28"/>
    </row>
    <row r="8" spans="1:22" x14ac:dyDescent="0.25">
      <c r="A8" s="47">
        <v>6519</v>
      </c>
      <c r="B8" s="129" t="s">
        <v>104</v>
      </c>
      <c r="C8" s="47">
        <v>78</v>
      </c>
      <c r="D8" s="38" t="s">
        <v>73</v>
      </c>
      <c r="E8" s="137"/>
      <c r="F8" s="137"/>
      <c r="G8" s="137"/>
      <c r="H8" s="137"/>
      <c r="I8" s="132"/>
      <c r="J8" s="133"/>
      <c r="K8" s="137"/>
      <c r="L8" s="137"/>
      <c r="M8" s="132">
        <v>3</v>
      </c>
      <c r="N8" s="133"/>
      <c r="O8" s="132"/>
      <c r="P8" s="133"/>
      <c r="Q8" s="130"/>
      <c r="R8" s="131"/>
      <c r="S8" s="25">
        <f t="shared" si="4"/>
        <v>3</v>
      </c>
      <c r="T8" s="25">
        <f t="shared" si="5"/>
        <v>3</v>
      </c>
      <c r="U8" s="28"/>
      <c r="V8" s="28"/>
    </row>
    <row r="9" spans="1:22" x14ac:dyDescent="0.25">
      <c r="A9" s="127">
        <v>6519</v>
      </c>
      <c r="B9" s="129" t="s">
        <v>104</v>
      </c>
      <c r="C9" s="47">
        <v>75</v>
      </c>
      <c r="D9" s="38" t="s">
        <v>73</v>
      </c>
      <c r="E9" s="132"/>
      <c r="F9" s="133"/>
      <c r="G9" s="132"/>
      <c r="H9" s="133"/>
      <c r="I9" s="132"/>
      <c r="J9" s="133"/>
      <c r="K9" s="132"/>
      <c r="L9" s="133"/>
      <c r="M9" s="132">
        <v>2</v>
      </c>
      <c r="N9" s="133"/>
      <c r="O9" s="132"/>
      <c r="P9" s="133"/>
      <c r="Q9" s="130"/>
      <c r="R9" s="131"/>
      <c r="S9" s="25">
        <f t="shared" si="4"/>
        <v>2</v>
      </c>
      <c r="T9" s="25">
        <f t="shared" si="5"/>
        <v>2</v>
      </c>
      <c r="U9" s="28"/>
      <c r="V9" s="28"/>
    </row>
    <row r="10" spans="1:22" x14ac:dyDescent="0.25">
      <c r="A10" s="127">
        <v>6519</v>
      </c>
      <c r="B10" s="129" t="s">
        <v>104</v>
      </c>
      <c r="C10" s="47">
        <v>81</v>
      </c>
      <c r="D10" s="38" t="s">
        <v>73</v>
      </c>
      <c r="E10" s="132"/>
      <c r="F10" s="133"/>
      <c r="G10" s="132"/>
      <c r="H10" s="133"/>
      <c r="I10" s="132"/>
      <c r="J10" s="133"/>
      <c r="K10" s="132"/>
      <c r="L10" s="133"/>
      <c r="M10" s="132">
        <v>2</v>
      </c>
      <c r="N10" s="133"/>
      <c r="O10" s="132"/>
      <c r="P10" s="133"/>
      <c r="Q10" s="130"/>
      <c r="R10" s="131"/>
      <c r="S10" s="25">
        <f t="shared" si="4"/>
        <v>2</v>
      </c>
      <c r="T10" s="25">
        <f t="shared" si="5"/>
        <v>2</v>
      </c>
      <c r="U10" s="28"/>
      <c r="V10" s="28"/>
    </row>
    <row r="11" spans="1:22" x14ac:dyDescent="0.25">
      <c r="A11" s="47"/>
      <c r="B11" s="49"/>
      <c r="C11" s="47"/>
      <c r="D11" s="38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47"/>
      <c r="B12" s="49"/>
      <c r="C12" s="47"/>
      <c r="D12" s="38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19"/>
      <c r="B13" s="49"/>
      <c r="C13" s="119"/>
      <c r="D13" s="38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95"/>
      <c r="B18" s="47"/>
      <c r="C18" s="47"/>
      <c r="D18" s="27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0"/>
      <c r="R18" s="131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03"/>
      <c r="B19" s="103"/>
      <c r="C19" s="103"/>
      <c r="D19" s="27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17"/>
      <c r="B20" s="117"/>
      <c r="C20" s="117"/>
      <c r="D20" s="27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0"/>
      <c r="R20" s="131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106">
        <v>3600</v>
      </c>
      <c r="B21" s="106" t="s">
        <v>102</v>
      </c>
      <c r="C21" s="106"/>
      <c r="D21" s="27" t="s">
        <v>79</v>
      </c>
      <c r="E21" s="132">
        <v>1</v>
      </c>
      <c r="F21" s="133"/>
      <c r="G21" s="132">
        <v>1</v>
      </c>
      <c r="H21" s="133"/>
      <c r="I21" s="132">
        <v>1</v>
      </c>
      <c r="J21" s="133"/>
      <c r="K21" s="132">
        <v>1</v>
      </c>
      <c r="L21" s="133"/>
      <c r="M21" s="132">
        <v>1</v>
      </c>
      <c r="N21" s="133"/>
      <c r="O21" s="132"/>
      <c r="P21" s="133"/>
      <c r="Q21" s="130"/>
      <c r="R21" s="131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0"/>
      <c r="P22" s="131"/>
      <c r="Q22" s="130"/>
      <c r="R22" s="131"/>
      <c r="S22" s="25">
        <f t="shared" si="4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32"/>
      <c r="F23" s="133"/>
      <c r="G23" s="132"/>
      <c r="H23" s="133"/>
      <c r="I23" s="132"/>
      <c r="J23" s="133"/>
      <c r="K23" s="132">
        <f>SUM(K6:K22)</f>
        <v>5.5</v>
      </c>
      <c r="L23" s="133"/>
      <c r="M23" s="132"/>
      <c r="N23" s="133"/>
      <c r="O23" s="130"/>
      <c r="P23" s="131"/>
      <c r="Q23" s="130"/>
      <c r="R23" s="131"/>
      <c r="S23" s="25">
        <f t="shared" si="4"/>
        <v>5.5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11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25">
        <f t="shared" si="4"/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04"/>
      <c r="J25" s="10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37.5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3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37.5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5.5</v>
      </c>
      <c r="S33" s="16"/>
    </row>
    <row r="34" spans="1:19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19">
        <v>6519</v>
      </c>
      <c r="B4" s="129" t="s">
        <v>104</v>
      </c>
      <c r="C4" s="119">
        <v>79</v>
      </c>
      <c r="D4" s="38" t="s">
        <v>84</v>
      </c>
      <c r="E4" s="132">
        <v>1</v>
      </c>
      <c r="F4" s="133"/>
      <c r="G4" s="132"/>
      <c r="H4" s="133"/>
      <c r="I4" s="132"/>
      <c r="J4" s="133"/>
      <c r="K4" s="132"/>
      <c r="L4" s="133"/>
      <c r="M4" s="132"/>
      <c r="N4" s="133"/>
      <c r="O4" s="137"/>
      <c r="P4" s="137"/>
      <c r="Q4" s="148"/>
      <c r="R4" s="148"/>
      <c r="S4" s="25">
        <f t="shared" ref="S4:S15" si="0">E4+G4+I4+K4+M4+O4+Q4</f>
        <v>1</v>
      </c>
      <c r="T4" s="25">
        <f t="shared" ref="T4:T22" si="1">SUM(S4-U4-V4)</f>
        <v>1</v>
      </c>
      <c r="U4" s="28"/>
      <c r="V4" s="28"/>
    </row>
    <row r="5" spans="1:22" x14ac:dyDescent="0.25">
      <c r="A5" s="119">
        <v>6519</v>
      </c>
      <c r="B5" s="129" t="s">
        <v>104</v>
      </c>
      <c r="C5" s="119">
        <v>74</v>
      </c>
      <c r="D5" s="38" t="s">
        <v>84</v>
      </c>
      <c r="E5" s="132">
        <v>1</v>
      </c>
      <c r="F5" s="133"/>
      <c r="G5" s="132"/>
      <c r="H5" s="133"/>
      <c r="I5" s="132"/>
      <c r="J5" s="133"/>
      <c r="K5" s="132"/>
      <c r="L5" s="133"/>
      <c r="M5" s="137"/>
      <c r="N5" s="137"/>
      <c r="O5" s="137"/>
      <c r="P5" s="137"/>
      <c r="Q5" s="148"/>
      <c r="R5" s="148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119">
        <v>6538</v>
      </c>
      <c r="B6" s="129" t="s">
        <v>101</v>
      </c>
      <c r="C6" s="119">
        <v>5</v>
      </c>
      <c r="D6" s="38" t="s">
        <v>80</v>
      </c>
      <c r="E6" s="137">
        <v>5</v>
      </c>
      <c r="F6" s="137"/>
      <c r="G6" s="137">
        <v>7</v>
      </c>
      <c r="H6" s="137"/>
      <c r="I6" s="137">
        <v>7</v>
      </c>
      <c r="J6" s="137"/>
      <c r="K6" s="137">
        <v>7</v>
      </c>
      <c r="L6" s="137"/>
      <c r="M6" s="137"/>
      <c r="N6" s="137"/>
      <c r="O6" s="137"/>
      <c r="P6" s="137"/>
      <c r="Q6" s="148"/>
      <c r="R6" s="148"/>
      <c r="S6" s="25">
        <f t="shared" si="0"/>
        <v>26</v>
      </c>
      <c r="T6" s="25">
        <f>SUM(S6-U6-V6)</f>
        <v>26</v>
      </c>
      <c r="U6" s="28"/>
      <c r="V6" s="28"/>
    </row>
    <row r="7" spans="1:22" x14ac:dyDescent="0.25">
      <c r="A7" s="107">
        <v>6405</v>
      </c>
      <c r="B7" s="129" t="s">
        <v>105</v>
      </c>
      <c r="C7" s="107">
        <v>18</v>
      </c>
      <c r="D7" s="27" t="s">
        <v>72</v>
      </c>
      <c r="E7" s="137"/>
      <c r="F7" s="137"/>
      <c r="G7" s="137"/>
      <c r="H7" s="137"/>
      <c r="I7" s="137"/>
      <c r="J7" s="137"/>
      <c r="K7" s="137"/>
      <c r="L7" s="137"/>
      <c r="M7" s="137">
        <v>1</v>
      </c>
      <c r="N7" s="137"/>
      <c r="O7" s="137"/>
      <c r="P7" s="137"/>
      <c r="Q7" s="148"/>
      <c r="R7" s="148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127">
        <v>6519</v>
      </c>
      <c r="B8" s="129" t="s">
        <v>104</v>
      </c>
      <c r="C8" s="127">
        <v>78</v>
      </c>
      <c r="D8" s="38" t="s">
        <v>73</v>
      </c>
      <c r="E8" s="137"/>
      <c r="F8" s="137"/>
      <c r="G8" s="137"/>
      <c r="H8" s="137"/>
      <c r="I8" s="137"/>
      <c r="J8" s="137"/>
      <c r="K8" s="137"/>
      <c r="L8" s="137"/>
      <c r="M8" s="137">
        <v>1.25</v>
      </c>
      <c r="N8" s="137"/>
      <c r="O8" s="137"/>
      <c r="P8" s="137"/>
      <c r="Q8" s="148"/>
      <c r="R8" s="148"/>
      <c r="S8" s="25">
        <f t="shared" si="0"/>
        <v>1.25</v>
      </c>
      <c r="T8" s="25">
        <f>SUM(S8-U8-V8)</f>
        <v>1.25</v>
      </c>
      <c r="U8" s="28"/>
      <c r="V8" s="28"/>
    </row>
    <row r="9" spans="1:22" x14ac:dyDescent="0.25">
      <c r="A9" s="127">
        <v>6519</v>
      </c>
      <c r="B9" s="129" t="s">
        <v>104</v>
      </c>
      <c r="C9" s="127">
        <v>75</v>
      </c>
      <c r="D9" s="38" t="s">
        <v>73</v>
      </c>
      <c r="E9" s="137"/>
      <c r="F9" s="137"/>
      <c r="G9" s="137"/>
      <c r="H9" s="137"/>
      <c r="I9" s="137"/>
      <c r="J9" s="137"/>
      <c r="K9" s="137"/>
      <c r="L9" s="137"/>
      <c r="M9" s="137">
        <v>1.25</v>
      </c>
      <c r="N9" s="137"/>
      <c r="O9" s="137"/>
      <c r="P9" s="137"/>
      <c r="Q9" s="148"/>
      <c r="R9" s="148"/>
      <c r="S9" s="25">
        <f t="shared" si="0"/>
        <v>1.25</v>
      </c>
      <c r="T9" s="25">
        <f>SUM(S9-U9-V9)</f>
        <v>1.25</v>
      </c>
      <c r="U9" s="28"/>
      <c r="V9" s="28"/>
    </row>
    <row r="10" spans="1:22" x14ac:dyDescent="0.25">
      <c r="A10" s="127">
        <v>6519</v>
      </c>
      <c r="B10" s="129" t="s">
        <v>104</v>
      </c>
      <c r="C10" s="127">
        <v>81</v>
      </c>
      <c r="D10" s="38" t="s">
        <v>73</v>
      </c>
      <c r="E10" s="137"/>
      <c r="F10" s="137"/>
      <c r="G10" s="137"/>
      <c r="H10" s="137"/>
      <c r="I10" s="139"/>
      <c r="J10" s="133"/>
      <c r="K10" s="132"/>
      <c r="L10" s="133"/>
      <c r="M10" s="132">
        <v>1.5</v>
      </c>
      <c r="N10" s="133"/>
      <c r="O10" s="132"/>
      <c r="P10" s="133"/>
      <c r="Q10" s="130"/>
      <c r="R10" s="131"/>
      <c r="S10" s="25">
        <f t="shared" si="0"/>
        <v>1.5</v>
      </c>
      <c r="T10" s="25">
        <f t="shared" ref="T10:T15" si="2">SUM(S10-U10-V10)</f>
        <v>1.5</v>
      </c>
      <c r="U10" s="28"/>
      <c r="V10" s="28"/>
    </row>
    <row r="11" spans="1:22" x14ac:dyDescent="0.25">
      <c r="A11" s="111">
        <v>6419</v>
      </c>
      <c r="B11" s="129" t="s">
        <v>100</v>
      </c>
      <c r="C11" s="111">
        <v>5</v>
      </c>
      <c r="D11" s="38" t="s">
        <v>69</v>
      </c>
      <c r="E11" s="137"/>
      <c r="F11" s="137"/>
      <c r="G11" s="137"/>
      <c r="H11" s="137"/>
      <c r="I11" s="139"/>
      <c r="J11" s="133"/>
      <c r="K11" s="132"/>
      <c r="L11" s="133"/>
      <c r="M11" s="132">
        <v>2</v>
      </c>
      <c r="N11" s="133"/>
      <c r="O11" s="132"/>
      <c r="P11" s="133"/>
      <c r="Q11" s="130"/>
      <c r="R11" s="131"/>
      <c r="S11" s="25">
        <f t="shared" si="0"/>
        <v>2</v>
      </c>
      <c r="T11" s="25">
        <f t="shared" si="2"/>
        <v>2</v>
      </c>
      <c r="U11" s="28"/>
      <c r="V11" s="28"/>
    </row>
    <row r="12" spans="1:22" x14ac:dyDescent="0.25">
      <c r="A12" s="47"/>
      <c r="B12" s="49"/>
      <c r="C12" s="47"/>
      <c r="D12" s="38"/>
      <c r="E12" s="137"/>
      <c r="F12" s="137"/>
      <c r="G12" s="137"/>
      <c r="H12" s="137"/>
      <c r="I12" s="139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117"/>
      <c r="B13" s="49"/>
      <c r="C13" s="47"/>
      <c r="D13" s="38"/>
      <c r="E13" s="137"/>
      <c r="F13" s="137"/>
      <c r="G13" s="137"/>
      <c r="H13" s="137"/>
      <c r="I13" s="139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9"/>
      <c r="C14" s="47"/>
      <c r="D14" s="38"/>
      <c r="E14" s="137"/>
      <c r="F14" s="137"/>
      <c r="G14" s="137"/>
      <c r="H14" s="137"/>
      <c r="I14" s="139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117"/>
      <c r="B15" s="49"/>
      <c r="C15" s="117"/>
      <c r="D15" s="38"/>
      <c r="E15" s="137"/>
      <c r="F15" s="137"/>
      <c r="G15" s="137"/>
      <c r="H15" s="137"/>
      <c r="I15" s="139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117"/>
      <c r="B16" s="49"/>
      <c r="C16" s="117"/>
      <c r="D16" s="38"/>
      <c r="E16" s="137"/>
      <c r="F16" s="137"/>
      <c r="G16" s="137"/>
      <c r="H16" s="137"/>
      <c r="I16" s="139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32"/>
      <c r="F17" s="133"/>
      <c r="G17" s="132"/>
      <c r="H17" s="133"/>
      <c r="I17" s="139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96"/>
      <c r="B18" s="47"/>
      <c r="C18" s="47"/>
      <c r="D18" s="27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0"/>
      <c r="R18" s="131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01"/>
      <c r="B19" s="47"/>
      <c r="C19" s="47"/>
      <c r="D19" s="27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0"/>
      <c r="B20" s="47"/>
      <c r="C20" s="47"/>
      <c r="D20" s="27"/>
      <c r="E20" s="132"/>
      <c r="F20" s="133"/>
      <c r="G20" s="132"/>
      <c r="H20" s="133"/>
      <c r="I20" s="139"/>
      <c r="J20" s="133"/>
      <c r="K20" s="132"/>
      <c r="L20" s="133"/>
      <c r="M20" s="132"/>
      <c r="N20" s="133"/>
      <c r="O20" s="132"/>
      <c r="P20" s="133"/>
      <c r="Q20" s="130"/>
      <c r="R20" s="131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17"/>
      <c r="B21" s="117"/>
      <c r="C21" s="117"/>
      <c r="D21" s="27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0"/>
      <c r="R21" s="131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108">
        <v>3600</v>
      </c>
      <c r="B22" s="107" t="s">
        <v>102</v>
      </c>
      <c r="C22" s="107"/>
      <c r="D22" s="27" t="s">
        <v>79</v>
      </c>
      <c r="E22" s="132">
        <v>1</v>
      </c>
      <c r="F22" s="133"/>
      <c r="G22" s="132">
        <v>1</v>
      </c>
      <c r="H22" s="133"/>
      <c r="I22" s="132">
        <v>1</v>
      </c>
      <c r="J22" s="133"/>
      <c r="K22" s="132">
        <v>1</v>
      </c>
      <c r="L22" s="133"/>
      <c r="M22" s="132">
        <v>1</v>
      </c>
      <c r="N22" s="133"/>
      <c r="O22" s="132"/>
      <c r="P22" s="133"/>
      <c r="Q22" s="130"/>
      <c r="R22" s="131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32"/>
      <c r="F23" s="133"/>
      <c r="G23" s="132"/>
      <c r="H23" s="133"/>
      <c r="I23" s="132"/>
      <c r="J23" s="133"/>
      <c r="K23" s="132">
        <f>SUM(K6:K22)</f>
        <v>8</v>
      </c>
      <c r="L23" s="133"/>
      <c r="M23" s="132"/>
      <c r="N23" s="133"/>
      <c r="O23" s="130"/>
      <c r="P23" s="131"/>
      <c r="Q23" s="130"/>
      <c r="R23" s="131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32"/>
      <c r="F24" s="133"/>
      <c r="G24" s="132"/>
      <c r="H24" s="133"/>
      <c r="I24" s="132"/>
      <c r="J24" s="133"/>
      <c r="K24" s="132"/>
      <c r="L24" s="133"/>
      <c r="M24" s="132"/>
      <c r="N24" s="133"/>
      <c r="O24" s="130"/>
      <c r="P24" s="131"/>
      <c r="Q24" s="130"/>
      <c r="R24" s="131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16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7" sqref="E17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118">
        <v>6419</v>
      </c>
      <c r="B4" s="129" t="s">
        <v>100</v>
      </c>
      <c r="C4" s="118">
        <v>5</v>
      </c>
      <c r="D4" s="38" t="s">
        <v>88</v>
      </c>
      <c r="E4" s="132">
        <v>0.75</v>
      </c>
      <c r="F4" s="133"/>
      <c r="G4" s="132">
        <v>0.5</v>
      </c>
      <c r="H4" s="133"/>
      <c r="I4" s="139"/>
      <c r="J4" s="133"/>
      <c r="K4" s="132"/>
      <c r="L4" s="133"/>
      <c r="M4" s="132"/>
      <c r="N4" s="133"/>
      <c r="O4" s="132"/>
      <c r="P4" s="133"/>
      <c r="Q4" s="130"/>
      <c r="R4" s="131"/>
      <c r="S4" s="25">
        <f t="shared" ref="S4:S21" si="0">E4+G4+I4+K4+M4+O4+Q4</f>
        <v>1.25</v>
      </c>
      <c r="T4" s="25">
        <f t="shared" ref="T4:T21" si="1">SUM(S4-U4-V4)</f>
        <v>1.25</v>
      </c>
      <c r="U4" s="28"/>
      <c r="V4" s="28"/>
    </row>
    <row r="5" spans="1:22" x14ac:dyDescent="0.25">
      <c r="A5" s="47"/>
      <c r="B5" s="47"/>
      <c r="C5" s="47"/>
      <c r="D5" s="27"/>
      <c r="E5" s="132"/>
      <c r="F5" s="133"/>
      <c r="G5" s="132"/>
      <c r="H5" s="133"/>
      <c r="I5" s="139"/>
      <c r="J5" s="133"/>
      <c r="K5" s="132"/>
      <c r="L5" s="133"/>
      <c r="M5" s="132"/>
      <c r="N5" s="133"/>
      <c r="O5" s="132"/>
      <c r="P5" s="133"/>
      <c r="Q5" s="130"/>
      <c r="R5" s="131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32"/>
      <c r="F6" s="133"/>
      <c r="G6" s="132"/>
      <c r="H6" s="133"/>
      <c r="I6" s="132"/>
      <c r="J6" s="133"/>
      <c r="K6" s="132"/>
      <c r="L6" s="133"/>
      <c r="M6" s="132"/>
      <c r="N6" s="133"/>
      <c r="O6" s="132"/>
      <c r="P6" s="133"/>
      <c r="Q6" s="130"/>
      <c r="R6" s="13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3"/>
      <c r="G7" s="132"/>
      <c r="H7" s="133"/>
      <c r="I7" s="132"/>
      <c r="J7" s="133"/>
      <c r="K7" s="132"/>
      <c r="L7" s="133"/>
      <c r="M7" s="132"/>
      <c r="N7" s="133"/>
      <c r="O7" s="132"/>
      <c r="P7" s="133"/>
      <c r="Q7" s="130"/>
      <c r="R7" s="13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32"/>
      <c r="F8" s="133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0"/>
      <c r="R8" s="13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9"/>
      <c r="B14" s="99"/>
      <c r="C14" s="99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38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16"/>
      <c r="B16" s="116"/>
      <c r="C16" s="116"/>
      <c r="D16" s="38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17">
        <v>3600</v>
      </c>
      <c r="B17" s="117" t="s">
        <v>102</v>
      </c>
      <c r="C17" s="117"/>
      <c r="D17" s="27" t="s">
        <v>94</v>
      </c>
      <c r="E17" s="132"/>
      <c r="F17" s="133"/>
      <c r="G17" s="132"/>
      <c r="H17" s="133"/>
      <c r="I17" s="132">
        <v>0.5</v>
      </c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106">
        <v>3600</v>
      </c>
      <c r="B18" s="128" t="s">
        <v>102</v>
      </c>
      <c r="C18" s="106"/>
      <c r="D18" s="23" t="s">
        <v>65</v>
      </c>
      <c r="E18" s="132">
        <v>0.25</v>
      </c>
      <c r="F18" s="133"/>
      <c r="G18" s="132"/>
      <c r="H18" s="133"/>
      <c r="I18" s="132">
        <v>0.25</v>
      </c>
      <c r="J18" s="133"/>
      <c r="K18" s="132"/>
      <c r="L18" s="133"/>
      <c r="M18" s="132"/>
      <c r="N18" s="133"/>
      <c r="O18" s="132"/>
      <c r="P18" s="133"/>
      <c r="Q18" s="130"/>
      <c r="R18" s="131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6">
        <v>3600</v>
      </c>
      <c r="B19" s="128" t="s">
        <v>102</v>
      </c>
      <c r="C19" s="106"/>
      <c r="D19" s="23" t="s">
        <v>66</v>
      </c>
      <c r="E19" s="132">
        <v>1.5</v>
      </c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07">
        <v>3600</v>
      </c>
      <c r="B20" s="128" t="s">
        <v>102</v>
      </c>
      <c r="C20" s="107"/>
      <c r="D20" s="27" t="s">
        <v>67</v>
      </c>
      <c r="E20" s="132">
        <v>5.75</v>
      </c>
      <c r="F20" s="133"/>
      <c r="G20" s="132">
        <v>7.75</v>
      </c>
      <c r="H20" s="133"/>
      <c r="I20" s="132">
        <v>7.5</v>
      </c>
      <c r="J20" s="133"/>
      <c r="K20" s="132">
        <v>8.25</v>
      </c>
      <c r="L20" s="133"/>
      <c r="M20" s="132">
        <v>7.75</v>
      </c>
      <c r="N20" s="133"/>
      <c r="O20" s="132"/>
      <c r="P20" s="133"/>
      <c r="Q20" s="130"/>
      <c r="R20" s="131"/>
      <c r="S20" s="25">
        <f t="shared" si="0"/>
        <v>37</v>
      </c>
      <c r="T20" s="25">
        <f t="shared" si="1"/>
        <v>35</v>
      </c>
      <c r="U20" s="28">
        <v>2</v>
      </c>
      <c r="V20" s="28"/>
    </row>
    <row r="21" spans="1:22" x14ac:dyDescent="0.25">
      <c r="A21" s="107">
        <v>3600</v>
      </c>
      <c r="B21" s="128" t="s">
        <v>102</v>
      </c>
      <c r="C21" s="107"/>
      <c r="D21" s="27" t="s">
        <v>68</v>
      </c>
      <c r="E21" s="132">
        <v>0.25</v>
      </c>
      <c r="F21" s="133"/>
      <c r="G21" s="132">
        <v>0.25</v>
      </c>
      <c r="H21" s="133"/>
      <c r="I21" s="132">
        <v>0.25</v>
      </c>
      <c r="J21" s="133"/>
      <c r="K21" s="132">
        <v>0.25</v>
      </c>
      <c r="L21" s="133"/>
      <c r="M21" s="132">
        <v>0.25</v>
      </c>
      <c r="N21" s="133"/>
      <c r="O21" s="132"/>
      <c r="P21" s="133"/>
      <c r="Q21" s="130"/>
      <c r="R21" s="131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0"/>
      <c r="P22" s="131"/>
      <c r="Q22" s="130"/>
      <c r="R22" s="131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32"/>
      <c r="F23" s="133"/>
      <c r="G23" s="132"/>
      <c r="H23" s="133"/>
      <c r="I23" s="132"/>
      <c r="J23" s="133"/>
      <c r="K23" s="132">
        <f>SUM(K6:K22)</f>
        <v>8.5</v>
      </c>
      <c r="L23" s="133"/>
      <c r="M23" s="132"/>
      <c r="N23" s="133"/>
      <c r="O23" s="130"/>
      <c r="P23" s="131"/>
      <c r="Q23" s="130"/>
      <c r="R23" s="131"/>
      <c r="S23" s="25">
        <f t="shared" si="2"/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4">
        <f>SUM(E4:E23)</f>
        <v>8.5</v>
      </c>
      <c r="F24" s="135"/>
      <c r="G24" s="134">
        <f>SUM(G4:G23)</f>
        <v>8.5</v>
      </c>
      <c r="H24" s="135"/>
      <c r="I24" s="134">
        <f>SUM(I4:I23)</f>
        <v>8.5</v>
      </c>
      <c r="J24" s="135"/>
      <c r="K24" s="134">
        <f>SUM(K4:K23)</f>
        <v>17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25">
        <f>SUM(S4:S23)</f>
        <v>50.5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10.5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40.75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50.5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G29" sqref="G29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24.04.2016</v>
      </c>
      <c r="B2" s="61"/>
      <c r="C2" s="61"/>
      <c r="D2" s="61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/>
      <c r="J3" s="66"/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6418</v>
      </c>
      <c r="B4" s="129" t="s">
        <v>100</v>
      </c>
      <c r="C4" s="47">
        <v>22</v>
      </c>
      <c r="D4" s="38" t="s">
        <v>69</v>
      </c>
      <c r="E4" s="137">
        <v>0.5</v>
      </c>
      <c r="F4" s="137"/>
      <c r="G4" s="137"/>
      <c r="H4" s="137"/>
      <c r="I4" s="137"/>
      <c r="J4" s="137"/>
      <c r="K4" s="137"/>
      <c r="L4" s="137"/>
      <c r="M4" s="137"/>
      <c r="N4" s="137"/>
      <c r="O4" s="132"/>
      <c r="P4" s="133"/>
      <c r="Q4" s="130"/>
      <c r="R4" s="131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107">
        <v>6419</v>
      </c>
      <c r="B5" s="129" t="s">
        <v>100</v>
      </c>
      <c r="C5" s="107">
        <v>24</v>
      </c>
      <c r="D5" s="38" t="s">
        <v>83</v>
      </c>
      <c r="E5" s="132">
        <v>0.5</v>
      </c>
      <c r="F5" s="133"/>
      <c r="G5" s="132"/>
      <c r="H5" s="133"/>
      <c r="I5" s="132"/>
      <c r="J5" s="133"/>
      <c r="K5" s="132"/>
      <c r="L5" s="133"/>
      <c r="M5" s="132"/>
      <c r="N5" s="133"/>
      <c r="O5" s="132"/>
      <c r="P5" s="133"/>
      <c r="Q5" s="130"/>
      <c r="R5" s="131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18">
        <v>6418</v>
      </c>
      <c r="B6" s="129" t="s">
        <v>100</v>
      </c>
      <c r="C6" s="118">
        <v>17</v>
      </c>
      <c r="D6" s="38" t="s">
        <v>75</v>
      </c>
      <c r="E6" s="132">
        <v>2</v>
      </c>
      <c r="F6" s="133"/>
      <c r="G6" s="132"/>
      <c r="H6" s="133"/>
      <c r="I6" s="132"/>
      <c r="J6" s="133"/>
      <c r="K6" s="132"/>
      <c r="L6" s="133"/>
      <c r="M6" s="132"/>
      <c r="N6" s="133"/>
      <c r="O6" s="132"/>
      <c r="P6" s="133"/>
      <c r="Q6" s="130"/>
      <c r="R6" s="131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18">
        <v>6538</v>
      </c>
      <c r="B7" s="129" t="s">
        <v>101</v>
      </c>
      <c r="C7" s="118">
        <v>5</v>
      </c>
      <c r="D7" s="38" t="s">
        <v>80</v>
      </c>
      <c r="E7" s="132">
        <v>5</v>
      </c>
      <c r="F7" s="133"/>
      <c r="G7" s="132">
        <v>8</v>
      </c>
      <c r="H7" s="133"/>
      <c r="I7" s="132"/>
      <c r="J7" s="133"/>
      <c r="K7" s="132">
        <v>7.5</v>
      </c>
      <c r="L7" s="133"/>
      <c r="M7" s="132">
        <v>8</v>
      </c>
      <c r="N7" s="133"/>
      <c r="O7" s="132"/>
      <c r="P7" s="133"/>
      <c r="Q7" s="130"/>
      <c r="R7" s="131"/>
      <c r="S7" s="25">
        <f t="shared" si="1"/>
        <v>28.5</v>
      </c>
      <c r="T7" s="25">
        <f t="shared" si="0"/>
        <v>28.5</v>
      </c>
      <c r="U7" s="28"/>
      <c r="V7" s="28"/>
    </row>
    <row r="8" spans="1:22" x14ac:dyDescent="0.25">
      <c r="A8" s="107">
        <v>6419</v>
      </c>
      <c r="B8" s="129" t="s">
        <v>100</v>
      </c>
      <c r="C8" s="107">
        <v>5</v>
      </c>
      <c r="D8" s="38" t="s">
        <v>69</v>
      </c>
      <c r="E8" s="132"/>
      <c r="F8" s="133"/>
      <c r="G8" s="132"/>
      <c r="H8" s="133"/>
      <c r="I8" s="132"/>
      <c r="J8" s="133"/>
      <c r="K8" s="132">
        <v>0.5</v>
      </c>
      <c r="L8" s="133"/>
      <c r="M8" s="132"/>
      <c r="N8" s="133"/>
      <c r="O8" s="132"/>
      <c r="P8" s="133"/>
      <c r="Q8" s="130"/>
      <c r="R8" s="13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07"/>
      <c r="B9" s="49"/>
      <c r="C9" s="107"/>
      <c r="D9" s="38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07"/>
      <c r="B10" s="49"/>
      <c r="C10" s="107"/>
      <c r="D10" s="38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9"/>
      <c r="B11" s="49"/>
      <c r="C11" s="109"/>
      <c r="D11" s="38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9"/>
      <c r="C12" s="109"/>
      <c r="D12" s="38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11"/>
      <c r="B13" s="111"/>
      <c r="C13" s="48"/>
      <c r="D13" s="38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11"/>
      <c r="B14" s="111"/>
      <c r="C14" s="48"/>
      <c r="D14" s="38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14"/>
      <c r="B15" s="114"/>
      <c r="C15" s="48"/>
      <c r="D15" s="38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17"/>
      <c r="B16" s="117"/>
      <c r="C16" s="48"/>
      <c r="D16" s="38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17"/>
      <c r="B17" s="117" t="s">
        <v>102</v>
      </c>
      <c r="C17" s="48"/>
      <c r="D17" s="38" t="s">
        <v>74</v>
      </c>
      <c r="E17" s="132"/>
      <c r="F17" s="133"/>
      <c r="G17" s="132"/>
      <c r="H17" s="133"/>
      <c r="I17" s="132">
        <v>8</v>
      </c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17"/>
      <c r="B18" s="117"/>
      <c r="C18" s="48"/>
      <c r="D18" s="38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0"/>
      <c r="R18" s="131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11"/>
      <c r="B19" s="111"/>
      <c r="C19" s="48"/>
      <c r="D19" s="38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9"/>
      <c r="B20" s="89"/>
      <c r="C20" s="89"/>
      <c r="D20" s="27"/>
      <c r="E20" s="132"/>
      <c r="F20" s="133"/>
      <c r="G20" s="132"/>
      <c r="H20" s="133"/>
      <c r="I20" s="132"/>
      <c r="J20" s="133"/>
      <c r="K20" s="132"/>
      <c r="L20" s="133"/>
      <c r="M20" s="132"/>
      <c r="N20" s="133"/>
      <c r="O20" s="132"/>
      <c r="P20" s="133"/>
      <c r="Q20" s="130"/>
      <c r="R20" s="131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88"/>
      <c r="B21" s="88"/>
      <c r="C21" s="88"/>
      <c r="D21" s="38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2"/>
      <c r="P21" s="133"/>
      <c r="Q21" s="130"/>
      <c r="R21" s="131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0"/>
      <c r="P22" s="131"/>
      <c r="Q22" s="130"/>
      <c r="R22" s="131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32"/>
      <c r="F23" s="133"/>
      <c r="G23" s="132"/>
      <c r="H23" s="133"/>
      <c r="I23" s="132"/>
      <c r="J23" s="133"/>
      <c r="K23" s="132">
        <f>SUM(K6:K22)</f>
        <v>8</v>
      </c>
      <c r="L23" s="133"/>
      <c r="M23" s="132"/>
      <c r="N23" s="133"/>
      <c r="O23" s="130"/>
      <c r="P23" s="131"/>
      <c r="Q23" s="130"/>
      <c r="R23" s="13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16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9" sqref="G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8" t="s">
        <v>15</v>
      </c>
      <c r="F2" s="138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125">
        <v>6551</v>
      </c>
      <c r="B4" s="129" t="s">
        <v>103</v>
      </c>
      <c r="C4" s="125">
        <v>2</v>
      </c>
      <c r="D4" s="38" t="s">
        <v>95</v>
      </c>
      <c r="E4" s="137">
        <v>4</v>
      </c>
      <c r="F4" s="137"/>
      <c r="G4" s="137">
        <v>4.5</v>
      </c>
      <c r="H4" s="137"/>
      <c r="I4" s="137">
        <v>4</v>
      </c>
      <c r="J4" s="137"/>
      <c r="K4" s="137">
        <v>8</v>
      </c>
      <c r="L4" s="137"/>
      <c r="M4" s="137">
        <v>8</v>
      </c>
      <c r="N4" s="137"/>
      <c r="O4" s="132"/>
      <c r="P4" s="133"/>
      <c r="Q4" s="130"/>
      <c r="R4" s="131"/>
      <c r="S4" s="25">
        <f>E4+G4+I4+K4+M4+O4+Q4</f>
        <v>28.5</v>
      </c>
      <c r="T4" s="25">
        <f t="shared" ref="T4:T17" si="0">SUM(S4-U4-V4)</f>
        <v>28.5</v>
      </c>
      <c r="U4" s="28"/>
      <c r="V4" s="28"/>
    </row>
    <row r="5" spans="1:22" x14ac:dyDescent="0.25">
      <c r="A5" s="125">
        <v>6551</v>
      </c>
      <c r="B5" s="129" t="s">
        <v>103</v>
      </c>
      <c r="C5" s="125">
        <v>3</v>
      </c>
      <c r="D5" s="38" t="s">
        <v>95</v>
      </c>
      <c r="E5" s="137">
        <v>4</v>
      </c>
      <c r="F5" s="137"/>
      <c r="G5" s="137">
        <v>3</v>
      </c>
      <c r="H5" s="137"/>
      <c r="I5" s="137">
        <v>4</v>
      </c>
      <c r="J5" s="137"/>
      <c r="K5" s="137"/>
      <c r="L5" s="137"/>
      <c r="M5" s="137"/>
      <c r="N5" s="137"/>
      <c r="O5" s="132"/>
      <c r="P5" s="133"/>
      <c r="Q5" s="130"/>
      <c r="R5" s="131"/>
      <c r="S5" s="25">
        <f t="shared" ref="S5:S2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118"/>
      <c r="B6" s="49"/>
      <c r="C6" s="118"/>
      <c r="D6" s="38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2"/>
      <c r="P6" s="133"/>
      <c r="Q6" s="130"/>
      <c r="R6" s="13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1"/>
      <c r="B7" s="49"/>
      <c r="C7" s="111"/>
      <c r="D7" s="38"/>
      <c r="E7" s="137"/>
      <c r="F7" s="137"/>
      <c r="G7" s="137"/>
      <c r="H7" s="137"/>
      <c r="I7" s="139"/>
      <c r="J7" s="133"/>
      <c r="K7" s="139"/>
      <c r="L7" s="133"/>
      <c r="M7" s="132"/>
      <c r="N7" s="133"/>
      <c r="O7" s="132"/>
      <c r="P7" s="133"/>
      <c r="Q7" s="130"/>
      <c r="R7" s="13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1"/>
      <c r="B8" s="49"/>
      <c r="C8" s="111"/>
      <c r="D8" s="38"/>
      <c r="E8" s="137"/>
      <c r="F8" s="137"/>
      <c r="G8" s="137"/>
      <c r="H8" s="137"/>
      <c r="I8" s="139"/>
      <c r="J8" s="133"/>
      <c r="K8" s="132"/>
      <c r="L8" s="133"/>
      <c r="M8" s="132"/>
      <c r="N8" s="133"/>
      <c r="O8" s="132"/>
      <c r="P8" s="133"/>
      <c r="Q8" s="130"/>
      <c r="R8" s="13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6"/>
      <c r="B16" s="47"/>
      <c r="C16" s="47"/>
      <c r="D16" s="27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4">
        <v>3600</v>
      </c>
      <c r="B17" s="27" t="s">
        <v>102</v>
      </c>
      <c r="C17" s="27"/>
      <c r="D17" s="27" t="s">
        <v>81</v>
      </c>
      <c r="E17" s="132"/>
      <c r="F17" s="133"/>
      <c r="G17" s="132">
        <v>0.5</v>
      </c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0"/>
      <c r="P18" s="131"/>
      <c r="Q18" s="130"/>
      <c r="R18" s="13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0"/>
      <c r="P19" s="131"/>
      <c r="Q19" s="130"/>
      <c r="R19" s="13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4">
        <f>SUM(E4:E19)</f>
        <v>8</v>
      </c>
      <c r="F20" s="135"/>
      <c r="G20" s="134">
        <f>SUM(G4:G19)</f>
        <v>8</v>
      </c>
      <c r="H20" s="135"/>
      <c r="I20" s="134">
        <f>SUM(I4:I19)</f>
        <v>8</v>
      </c>
      <c r="J20" s="135"/>
      <c r="K20" s="134">
        <f>SUM(K4:K19)</f>
        <v>8</v>
      </c>
      <c r="L20" s="135"/>
      <c r="M20" s="134">
        <f>SUM(M4:M19)</f>
        <v>8</v>
      </c>
      <c r="N20" s="135"/>
      <c r="O20" s="134">
        <f>SUM(O4:O19)</f>
        <v>0</v>
      </c>
      <c r="P20" s="135"/>
      <c r="Q20" s="134">
        <f>SUM(Q4:Q19)</f>
        <v>0</v>
      </c>
      <c r="R20" s="1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22"/>
      <c r="N3" s="122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19">
        <v>6519</v>
      </c>
      <c r="B4" s="129" t="s">
        <v>104</v>
      </c>
      <c r="C4" s="119">
        <v>74</v>
      </c>
      <c r="D4" s="38" t="s">
        <v>73</v>
      </c>
      <c r="E4" s="137">
        <v>1.5</v>
      </c>
      <c r="F4" s="137"/>
      <c r="G4" s="137"/>
      <c r="H4" s="137"/>
      <c r="I4" s="137"/>
      <c r="J4" s="137"/>
      <c r="K4" s="137"/>
      <c r="L4" s="137"/>
      <c r="M4" s="142"/>
      <c r="N4" s="142"/>
      <c r="O4" s="132"/>
      <c r="P4" s="133"/>
      <c r="Q4" s="130"/>
      <c r="R4" s="131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119">
        <v>6519</v>
      </c>
      <c r="B5" s="129" t="s">
        <v>104</v>
      </c>
      <c r="C5" s="119">
        <v>79</v>
      </c>
      <c r="D5" s="38" t="s">
        <v>73</v>
      </c>
      <c r="E5" s="137">
        <v>1.25</v>
      </c>
      <c r="F5" s="137"/>
      <c r="G5" s="137"/>
      <c r="H5" s="137"/>
      <c r="I5" s="137"/>
      <c r="J5" s="137"/>
      <c r="K5" s="137"/>
      <c r="L5" s="137"/>
      <c r="M5" s="142"/>
      <c r="N5" s="142"/>
      <c r="O5" s="132"/>
      <c r="P5" s="133"/>
      <c r="Q5" s="130"/>
      <c r="R5" s="131"/>
      <c r="S5" s="25">
        <f t="shared" ref="S5:S26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119">
        <v>6551</v>
      </c>
      <c r="B6" s="129" t="s">
        <v>103</v>
      </c>
      <c r="C6" s="119">
        <v>1</v>
      </c>
      <c r="D6" s="38" t="s">
        <v>70</v>
      </c>
      <c r="E6" s="132">
        <v>0.5</v>
      </c>
      <c r="F6" s="133"/>
      <c r="G6" s="132">
        <v>1</v>
      </c>
      <c r="H6" s="133"/>
      <c r="I6" s="132"/>
      <c r="J6" s="133"/>
      <c r="K6" s="132"/>
      <c r="L6" s="133"/>
      <c r="M6" s="140"/>
      <c r="N6" s="141"/>
      <c r="O6" s="132"/>
      <c r="P6" s="133"/>
      <c r="Q6" s="130"/>
      <c r="R6" s="131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19">
        <v>6405</v>
      </c>
      <c r="B7" s="129" t="s">
        <v>105</v>
      </c>
      <c r="C7" s="119">
        <v>18</v>
      </c>
      <c r="D7" s="38" t="s">
        <v>72</v>
      </c>
      <c r="E7" s="137">
        <v>3.75</v>
      </c>
      <c r="F7" s="137"/>
      <c r="G7" s="132"/>
      <c r="H7" s="133"/>
      <c r="I7" s="132"/>
      <c r="J7" s="133"/>
      <c r="K7" s="132"/>
      <c r="L7" s="133"/>
      <c r="M7" s="140"/>
      <c r="N7" s="141"/>
      <c r="O7" s="132"/>
      <c r="P7" s="133"/>
      <c r="Q7" s="130"/>
      <c r="R7" s="131"/>
      <c r="S7" s="25">
        <f t="shared" si="1"/>
        <v>3.75</v>
      </c>
      <c r="T7" s="25">
        <f t="shared" si="0"/>
        <v>3.75</v>
      </c>
      <c r="U7" s="28"/>
      <c r="V7" s="28"/>
    </row>
    <row r="8" spans="1:22" x14ac:dyDescent="0.25">
      <c r="A8" s="119">
        <v>6538</v>
      </c>
      <c r="B8" s="129" t="s">
        <v>101</v>
      </c>
      <c r="C8" s="119">
        <v>5</v>
      </c>
      <c r="D8" s="38" t="s">
        <v>80</v>
      </c>
      <c r="E8" s="132">
        <v>0.5</v>
      </c>
      <c r="F8" s="133"/>
      <c r="G8" s="132">
        <v>3.25</v>
      </c>
      <c r="H8" s="133"/>
      <c r="I8" s="132"/>
      <c r="J8" s="133"/>
      <c r="K8" s="132"/>
      <c r="L8" s="133"/>
      <c r="M8" s="140"/>
      <c r="N8" s="141"/>
      <c r="O8" s="132"/>
      <c r="P8" s="133"/>
      <c r="Q8" s="130"/>
      <c r="R8" s="131"/>
      <c r="S8" s="25">
        <f t="shared" si="1"/>
        <v>3.75</v>
      </c>
      <c r="T8" s="25">
        <f t="shared" si="0"/>
        <v>3.75</v>
      </c>
      <c r="U8" s="28"/>
      <c r="V8" s="28"/>
    </row>
    <row r="9" spans="1:22" x14ac:dyDescent="0.25">
      <c r="A9" s="119">
        <v>6538</v>
      </c>
      <c r="B9" s="129" t="s">
        <v>101</v>
      </c>
      <c r="C9" s="119">
        <v>8</v>
      </c>
      <c r="D9" s="38" t="s">
        <v>80</v>
      </c>
      <c r="E9" s="132">
        <v>0.5</v>
      </c>
      <c r="F9" s="133"/>
      <c r="G9" s="132">
        <v>3.25</v>
      </c>
      <c r="H9" s="133"/>
      <c r="I9" s="132"/>
      <c r="J9" s="133"/>
      <c r="K9" s="132"/>
      <c r="L9" s="133"/>
      <c r="M9" s="140"/>
      <c r="N9" s="141"/>
      <c r="O9" s="132"/>
      <c r="P9" s="133"/>
      <c r="Q9" s="130"/>
      <c r="R9" s="131"/>
      <c r="S9" s="25">
        <f t="shared" si="1"/>
        <v>3.75</v>
      </c>
      <c r="T9" s="25">
        <f t="shared" si="0"/>
        <v>3.75</v>
      </c>
      <c r="U9" s="28"/>
      <c r="V9" s="28"/>
    </row>
    <row r="10" spans="1:22" x14ac:dyDescent="0.25">
      <c r="A10" s="47">
        <v>6419</v>
      </c>
      <c r="B10" s="129" t="s">
        <v>100</v>
      </c>
      <c r="C10" s="47">
        <v>16</v>
      </c>
      <c r="D10" s="38" t="s">
        <v>92</v>
      </c>
      <c r="E10" s="132"/>
      <c r="F10" s="133"/>
      <c r="G10" s="132">
        <v>0.5</v>
      </c>
      <c r="H10" s="133"/>
      <c r="I10" s="132"/>
      <c r="J10" s="133"/>
      <c r="K10" s="132"/>
      <c r="L10" s="133"/>
      <c r="M10" s="140"/>
      <c r="N10" s="141"/>
      <c r="O10" s="132"/>
      <c r="P10" s="133"/>
      <c r="Q10" s="130"/>
      <c r="R10" s="131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24">
        <v>6519</v>
      </c>
      <c r="B11" s="129" t="s">
        <v>104</v>
      </c>
      <c r="C11" s="124">
        <v>75</v>
      </c>
      <c r="D11" s="38" t="s">
        <v>73</v>
      </c>
      <c r="E11" s="132"/>
      <c r="F11" s="133"/>
      <c r="G11" s="137"/>
      <c r="H11" s="137"/>
      <c r="I11" s="132">
        <v>3.5</v>
      </c>
      <c r="J11" s="133"/>
      <c r="K11" s="132"/>
      <c r="L11" s="133"/>
      <c r="M11" s="140"/>
      <c r="N11" s="141"/>
      <c r="O11" s="132"/>
      <c r="P11" s="133"/>
      <c r="Q11" s="130"/>
      <c r="R11" s="131"/>
      <c r="S11" s="25">
        <f t="shared" si="1"/>
        <v>3.5</v>
      </c>
      <c r="T11" s="25">
        <f t="shared" si="0"/>
        <v>3.5</v>
      </c>
      <c r="U11" s="28"/>
      <c r="V11" s="28"/>
    </row>
    <row r="12" spans="1:22" x14ac:dyDescent="0.25">
      <c r="A12" s="124">
        <v>6519</v>
      </c>
      <c r="B12" s="129" t="s">
        <v>104</v>
      </c>
      <c r="C12" s="124">
        <v>72</v>
      </c>
      <c r="D12" s="38" t="s">
        <v>73</v>
      </c>
      <c r="E12" s="132"/>
      <c r="F12" s="133"/>
      <c r="G12" s="137"/>
      <c r="H12" s="137"/>
      <c r="I12" s="132">
        <v>2</v>
      </c>
      <c r="J12" s="133"/>
      <c r="K12" s="132"/>
      <c r="L12" s="133"/>
      <c r="M12" s="140"/>
      <c r="N12" s="141"/>
      <c r="O12" s="132"/>
      <c r="P12" s="133"/>
      <c r="Q12" s="130"/>
      <c r="R12" s="131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124">
        <v>6519</v>
      </c>
      <c r="B13" s="129" t="s">
        <v>104</v>
      </c>
      <c r="C13" s="124">
        <v>76</v>
      </c>
      <c r="D13" s="38" t="s">
        <v>73</v>
      </c>
      <c r="E13" s="132"/>
      <c r="F13" s="133"/>
      <c r="G13" s="137"/>
      <c r="H13" s="137"/>
      <c r="I13" s="132">
        <v>1</v>
      </c>
      <c r="J13" s="133"/>
      <c r="K13" s="132"/>
      <c r="L13" s="133"/>
      <c r="M13" s="140"/>
      <c r="N13" s="141"/>
      <c r="O13" s="132"/>
      <c r="P13" s="133"/>
      <c r="Q13" s="130"/>
      <c r="R13" s="131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124">
        <v>6519</v>
      </c>
      <c r="B14" s="129" t="s">
        <v>104</v>
      </c>
      <c r="C14" s="124">
        <v>78</v>
      </c>
      <c r="D14" s="38" t="s">
        <v>73</v>
      </c>
      <c r="E14" s="132"/>
      <c r="F14" s="133"/>
      <c r="G14" s="132"/>
      <c r="H14" s="133"/>
      <c r="I14" s="132">
        <v>1.5</v>
      </c>
      <c r="J14" s="133"/>
      <c r="K14" s="132"/>
      <c r="L14" s="133"/>
      <c r="M14" s="140"/>
      <c r="N14" s="141"/>
      <c r="O14" s="132"/>
      <c r="P14" s="133"/>
      <c r="Q14" s="130"/>
      <c r="R14" s="131"/>
      <c r="S14" s="25">
        <f t="shared" si="1"/>
        <v>1.5</v>
      </c>
      <c r="T14" s="25">
        <f t="shared" si="0"/>
        <v>1.5</v>
      </c>
      <c r="U14" s="28"/>
      <c r="V14" s="28"/>
    </row>
    <row r="15" spans="1:22" x14ac:dyDescent="0.25">
      <c r="A15" s="125">
        <v>6519</v>
      </c>
      <c r="B15" s="129" t="s">
        <v>104</v>
      </c>
      <c r="C15" s="125">
        <v>77</v>
      </c>
      <c r="D15" s="38" t="s">
        <v>73</v>
      </c>
      <c r="E15" s="132"/>
      <c r="F15" s="133"/>
      <c r="G15" s="132"/>
      <c r="H15" s="133"/>
      <c r="I15" s="132"/>
      <c r="J15" s="133"/>
      <c r="K15" s="132">
        <v>1.75</v>
      </c>
      <c r="L15" s="133"/>
      <c r="M15" s="140"/>
      <c r="N15" s="141"/>
      <c r="O15" s="132"/>
      <c r="P15" s="133"/>
      <c r="Q15" s="130"/>
      <c r="R15" s="131"/>
      <c r="S15" s="25">
        <f t="shared" si="1"/>
        <v>1.75</v>
      </c>
      <c r="T15" s="25">
        <f t="shared" si="0"/>
        <v>1.75</v>
      </c>
      <c r="U15" s="28"/>
      <c r="V15" s="28"/>
    </row>
    <row r="16" spans="1:22" x14ac:dyDescent="0.25">
      <c r="A16" s="125">
        <v>6519</v>
      </c>
      <c r="B16" s="129" t="s">
        <v>104</v>
      </c>
      <c r="C16" s="125">
        <v>50</v>
      </c>
      <c r="D16" s="38" t="s">
        <v>73</v>
      </c>
      <c r="E16" s="132"/>
      <c r="F16" s="133"/>
      <c r="G16" s="137"/>
      <c r="H16" s="137"/>
      <c r="I16" s="132"/>
      <c r="J16" s="133"/>
      <c r="K16" s="132">
        <v>6.25</v>
      </c>
      <c r="L16" s="133"/>
      <c r="M16" s="140"/>
      <c r="N16" s="141"/>
      <c r="O16" s="132"/>
      <c r="P16" s="133"/>
      <c r="Q16" s="130"/>
      <c r="R16" s="131"/>
      <c r="S16" s="25">
        <f t="shared" ref="S16:S21" si="2">E16+G16+I16+K16+M16+O16+Q16</f>
        <v>6.25</v>
      </c>
      <c r="T16" s="25">
        <f t="shared" ref="T16:T21" si="3">SUM(S16-U16-V16)</f>
        <v>6.25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32"/>
      <c r="F17" s="133"/>
      <c r="G17" s="137"/>
      <c r="H17" s="137"/>
      <c r="I17" s="132"/>
      <c r="J17" s="133"/>
      <c r="K17" s="132"/>
      <c r="L17" s="133"/>
      <c r="M17" s="140"/>
      <c r="N17" s="141"/>
      <c r="O17" s="132"/>
      <c r="P17" s="133"/>
      <c r="Q17" s="130"/>
      <c r="R17" s="13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0"/>
      <c r="B18" s="47"/>
      <c r="C18" s="47"/>
      <c r="D18" s="27"/>
      <c r="E18" s="132"/>
      <c r="F18" s="133"/>
      <c r="G18" s="137"/>
      <c r="H18" s="137"/>
      <c r="I18" s="132"/>
      <c r="J18" s="133"/>
      <c r="K18" s="132"/>
      <c r="L18" s="133"/>
      <c r="M18" s="140"/>
      <c r="N18" s="141"/>
      <c r="O18" s="132"/>
      <c r="P18" s="133"/>
      <c r="Q18" s="130"/>
      <c r="R18" s="131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32"/>
      <c r="F19" s="133"/>
      <c r="G19" s="137"/>
      <c r="H19" s="137"/>
      <c r="I19" s="132"/>
      <c r="J19" s="133"/>
      <c r="K19" s="132"/>
      <c r="L19" s="133"/>
      <c r="M19" s="140"/>
      <c r="N19" s="141"/>
      <c r="O19" s="132"/>
      <c r="P19" s="133"/>
      <c r="Q19" s="130"/>
      <c r="R19" s="131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32"/>
      <c r="F20" s="133"/>
      <c r="G20" s="137"/>
      <c r="H20" s="137"/>
      <c r="I20" s="132"/>
      <c r="J20" s="133"/>
      <c r="K20" s="132"/>
      <c r="L20" s="133"/>
      <c r="M20" s="140"/>
      <c r="N20" s="141"/>
      <c r="O20" s="132"/>
      <c r="P20" s="133"/>
      <c r="Q20" s="130"/>
      <c r="R20" s="13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32"/>
      <c r="F21" s="133"/>
      <c r="G21" s="137"/>
      <c r="H21" s="137"/>
      <c r="I21" s="132"/>
      <c r="J21" s="133"/>
      <c r="K21" s="132"/>
      <c r="L21" s="133"/>
      <c r="M21" s="140"/>
      <c r="N21" s="141"/>
      <c r="O21" s="132"/>
      <c r="P21" s="133"/>
      <c r="Q21" s="130"/>
      <c r="R21" s="13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32"/>
      <c r="F22" s="133"/>
      <c r="G22" s="137"/>
      <c r="H22" s="137"/>
      <c r="I22" s="132"/>
      <c r="J22" s="133"/>
      <c r="K22" s="132"/>
      <c r="L22" s="133"/>
      <c r="M22" s="140"/>
      <c r="N22" s="141"/>
      <c r="O22" s="132"/>
      <c r="P22" s="133"/>
      <c r="Q22" s="130"/>
      <c r="R22" s="13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3"/>
      <c r="B23" s="113"/>
      <c r="C23" s="113"/>
      <c r="D23" s="27"/>
      <c r="E23" s="132"/>
      <c r="F23" s="133"/>
      <c r="G23" s="132"/>
      <c r="H23" s="133"/>
      <c r="I23" s="132"/>
      <c r="J23" s="133"/>
      <c r="K23" s="132">
        <f>SUM(K6:K22)</f>
        <v>8</v>
      </c>
      <c r="L23" s="133"/>
      <c r="M23" s="140"/>
      <c r="N23" s="141"/>
      <c r="O23" s="132"/>
      <c r="P23" s="133"/>
      <c r="Q23" s="130"/>
      <c r="R23" s="131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32"/>
      <c r="F24" s="133"/>
      <c r="G24" s="132"/>
      <c r="H24" s="133"/>
      <c r="I24" s="132"/>
      <c r="J24" s="133"/>
      <c r="K24" s="132"/>
      <c r="L24" s="133"/>
      <c r="M24" s="140">
        <v>8</v>
      </c>
      <c r="N24" s="141"/>
      <c r="O24" s="130"/>
      <c r="P24" s="131"/>
      <c r="Q24" s="130"/>
      <c r="R24" s="131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32"/>
      <c r="F25" s="133"/>
      <c r="G25" s="132"/>
      <c r="H25" s="133"/>
      <c r="I25" s="132"/>
      <c r="J25" s="133"/>
      <c r="K25" s="132"/>
      <c r="L25" s="133"/>
      <c r="M25" s="132"/>
      <c r="N25" s="133"/>
      <c r="O25" s="130"/>
      <c r="P25" s="131"/>
      <c r="Q25" s="130"/>
      <c r="R25" s="13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34">
        <f>SUM(E4:E25)</f>
        <v>8</v>
      </c>
      <c r="F26" s="135"/>
      <c r="G26" s="134">
        <f>SUM(G4:G25)</f>
        <v>8</v>
      </c>
      <c r="H26" s="135"/>
      <c r="I26" s="134">
        <f>SUM(I4:I25)</f>
        <v>8</v>
      </c>
      <c r="J26" s="135"/>
      <c r="K26" s="134">
        <f>SUM(K4:K25)</f>
        <v>16</v>
      </c>
      <c r="L26" s="135"/>
      <c r="M26" s="134">
        <f>SUM(M4:M25)</f>
        <v>8</v>
      </c>
      <c r="N26" s="135"/>
      <c r="O26" s="134">
        <f>SUM(O4:O25)</f>
        <v>0</v>
      </c>
      <c r="P26" s="135"/>
      <c r="Q26" s="134">
        <f>SUM(Q4:Q25)</f>
        <v>0</v>
      </c>
      <c r="R26" s="135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18" sqref="E18:N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5" t="s">
        <v>90</v>
      </c>
      <c r="F3" s="115" t="s">
        <v>91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7">
        <v>6538</v>
      </c>
      <c r="B4" s="129" t="s">
        <v>101</v>
      </c>
      <c r="C4" s="107">
        <v>5</v>
      </c>
      <c r="D4" s="38" t="s">
        <v>80</v>
      </c>
      <c r="E4" s="132">
        <v>3</v>
      </c>
      <c r="F4" s="133"/>
      <c r="G4" s="132"/>
      <c r="H4" s="133"/>
      <c r="I4" s="132"/>
      <c r="J4" s="133"/>
      <c r="K4" s="132"/>
      <c r="L4" s="133"/>
      <c r="M4" s="132"/>
      <c r="N4" s="133"/>
      <c r="O4" s="132"/>
      <c r="P4" s="133"/>
      <c r="Q4" s="130"/>
      <c r="R4" s="131"/>
      <c r="S4" s="25">
        <f t="shared" ref="S4" si="0">E4+G4+I4+K4+M4+O4+Q4</f>
        <v>3</v>
      </c>
      <c r="T4" s="25">
        <f t="shared" ref="T4" si="1">SUM(S4-U4-V4)</f>
        <v>3</v>
      </c>
      <c r="U4" s="28"/>
      <c r="V4" s="28"/>
    </row>
    <row r="5" spans="1:22" x14ac:dyDescent="0.25">
      <c r="A5" s="110">
        <v>6538</v>
      </c>
      <c r="B5" s="129" t="s">
        <v>101</v>
      </c>
      <c r="C5" s="110">
        <v>8</v>
      </c>
      <c r="D5" s="38" t="s">
        <v>80</v>
      </c>
      <c r="E5" s="137">
        <v>3</v>
      </c>
      <c r="F5" s="137"/>
      <c r="G5" s="137">
        <v>4.75</v>
      </c>
      <c r="H5" s="137"/>
      <c r="I5" s="137">
        <v>8</v>
      </c>
      <c r="J5" s="137"/>
      <c r="K5" s="137">
        <v>8</v>
      </c>
      <c r="L5" s="137"/>
      <c r="M5" s="137">
        <v>7</v>
      </c>
      <c r="N5" s="137"/>
      <c r="O5" s="132"/>
      <c r="P5" s="133"/>
      <c r="Q5" s="130"/>
      <c r="R5" s="131"/>
      <c r="S5" s="25">
        <f t="shared" ref="S5:S23" si="2">E5+G5+I5+K5+M5+O5+Q5</f>
        <v>30.75</v>
      </c>
      <c r="T5" s="25">
        <f t="shared" ref="T5:T20" si="3">SUM(S5-U5-V5)</f>
        <v>30.75</v>
      </c>
      <c r="U5" s="28"/>
      <c r="V5" s="28"/>
    </row>
    <row r="6" spans="1:22" x14ac:dyDescent="0.25">
      <c r="A6" s="121">
        <v>6538</v>
      </c>
      <c r="B6" s="129" t="s">
        <v>101</v>
      </c>
      <c r="C6" s="121">
        <v>6</v>
      </c>
      <c r="D6" s="38" t="s">
        <v>80</v>
      </c>
      <c r="E6" s="137"/>
      <c r="F6" s="137"/>
      <c r="G6" s="137">
        <v>1</v>
      </c>
      <c r="H6" s="137"/>
      <c r="I6" s="139"/>
      <c r="J6" s="133"/>
      <c r="K6" s="137"/>
      <c r="L6" s="137"/>
      <c r="M6" s="132"/>
      <c r="N6" s="133"/>
      <c r="O6" s="132"/>
      <c r="P6" s="133"/>
      <c r="Q6" s="130"/>
      <c r="R6" s="131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47"/>
      <c r="B7" s="49"/>
      <c r="C7" s="47"/>
      <c r="D7" s="38"/>
      <c r="E7" s="137"/>
      <c r="F7" s="137"/>
      <c r="G7" s="137"/>
      <c r="H7" s="137"/>
      <c r="I7" s="139"/>
      <c r="J7" s="133"/>
      <c r="K7" s="137"/>
      <c r="L7" s="137"/>
      <c r="M7" s="132"/>
      <c r="N7" s="133"/>
      <c r="O7" s="132"/>
      <c r="P7" s="133"/>
      <c r="Q7" s="130"/>
      <c r="R7" s="131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37"/>
      <c r="F8" s="137"/>
      <c r="G8" s="137"/>
      <c r="H8" s="137"/>
      <c r="I8" s="139"/>
      <c r="J8" s="133"/>
      <c r="K8" s="137"/>
      <c r="L8" s="137"/>
      <c r="M8" s="132"/>
      <c r="N8" s="133"/>
      <c r="O8" s="132"/>
      <c r="P8" s="133"/>
      <c r="Q8" s="130"/>
      <c r="R8" s="131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3"/>
      <c r="B15" s="93"/>
      <c r="C15" s="93"/>
      <c r="D15" s="27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7"/>
      <c r="B17" s="87"/>
      <c r="C17" s="87"/>
      <c r="D17" s="23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3">
        <v>3600</v>
      </c>
      <c r="B18" s="93" t="s">
        <v>102</v>
      </c>
      <c r="C18" s="93"/>
      <c r="D18" s="23" t="s">
        <v>98</v>
      </c>
      <c r="E18" s="132"/>
      <c r="F18" s="133"/>
      <c r="G18" s="132"/>
      <c r="H18" s="133"/>
      <c r="I18" s="132"/>
      <c r="J18" s="133"/>
      <c r="K18" s="132"/>
      <c r="L18" s="133"/>
      <c r="M18" s="132">
        <v>0.5</v>
      </c>
      <c r="N18" s="133"/>
      <c r="O18" s="132"/>
      <c r="P18" s="133"/>
      <c r="Q18" s="130"/>
      <c r="R18" s="131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94">
        <v>3600</v>
      </c>
      <c r="B19" s="47" t="s">
        <v>102</v>
      </c>
      <c r="C19" s="47"/>
      <c r="D19" s="27" t="s">
        <v>89</v>
      </c>
      <c r="E19" s="132">
        <v>0.5</v>
      </c>
      <c r="F19" s="133"/>
      <c r="G19" s="137">
        <v>2</v>
      </c>
      <c r="H19" s="137"/>
      <c r="I19" s="132"/>
      <c r="J19" s="133"/>
      <c r="K19" s="132"/>
      <c r="L19" s="133"/>
      <c r="M19" s="132">
        <v>0.5</v>
      </c>
      <c r="N19" s="133"/>
      <c r="O19" s="132"/>
      <c r="P19" s="133"/>
      <c r="Q19" s="130"/>
      <c r="R19" s="131"/>
      <c r="S19" s="25">
        <f t="shared" si="2"/>
        <v>3</v>
      </c>
      <c r="T19" s="25">
        <f t="shared" si="3"/>
        <v>3</v>
      </c>
      <c r="U19" s="28"/>
      <c r="V19" s="28"/>
    </row>
    <row r="20" spans="1:22" x14ac:dyDescent="0.25">
      <c r="A20" s="113">
        <v>3600</v>
      </c>
      <c r="B20" s="113" t="s">
        <v>102</v>
      </c>
      <c r="C20" s="113"/>
      <c r="D20" s="27" t="s">
        <v>81</v>
      </c>
      <c r="E20" s="132">
        <v>0.25</v>
      </c>
      <c r="F20" s="133"/>
      <c r="G20" s="132">
        <v>0.25</v>
      </c>
      <c r="H20" s="133"/>
      <c r="I20" s="132"/>
      <c r="J20" s="133"/>
      <c r="K20" s="132"/>
      <c r="L20" s="133"/>
      <c r="M20" s="132"/>
      <c r="N20" s="133"/>
      <c r="O20" s="132"/>
      <c r="P20" s="133"/>
      <c r="Q20" s="130"/>
      <c r="R20" s="131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32"/>
      <c r="F21" s="133"/>
      <c r="G21" s="132"/>
      <c r="H21" s="133"/>
      <c r="I21" s="132"/>
      <c r="J21" s="133"/>
      <c r="K21" s="132"/>
      <c r="L21" s="133"/>
      <c r="M21" s="132"/>
      <c r="N21" s="133"/>
      <c r="O21" s="130"/>
      <c r="P21" s="131"/>
      <c r="Q21" s="130"/>
      <c r="R21" s="131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32"/>
      <c r="F22" s="133"/>
      <c r="G22" s="132"/>
      <c r="H22" s="133"/>
      <c r="I22" s="132"/>
      <c r="J22" s="133"/>
      <c r="K22" s="132"/>
      <c r="L22" s="133"/>
      <c r="M22" s="132"/>
      <c r="N22" s="133"/>
      <c r="O22" s="130"/>
      <c r="P22" s="131"/>
      <c r="Q22" s="130"/>
      <c r="R22" s="131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34">
        <f>SUM(E4:E22)</f>
        <v>6.75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SUM(K6:K22)</f>
        <v>0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25">
        <f t="shared" si="2"/>
        <v>30.75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-1.25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-8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-9.25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4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38.75</v>
      </c>
      <c r="E33" s="17" t="s">
        <v>42</v>
      </c>
      <c r="F33" s="17"/>
      <c r="G33" s="35">
        <f>S23-C33</f>
        <v>-8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24.04.2016</v>
      </c>
      <c r="B2" s="58"/>
      <c r="C2" s="58"/>
      <c r="D2" s="58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29" t="s">
        <v>104</v>
      </c>
      <c r="C4" s="47">
        <v>63</v>
      </c>
      <c r="D4" s="38" t="s">
        <v>73</v>
      </c>
      <c r="E4" s="137">
        <v>6</v>
      </c>
      <c r="F4" s="137"/>
      <c r="G4" s="137"/>
      <c r="H4" s="137"/>
      <c r="I4" s="137"/>
      <c r="J4" s="137"/>
      <c r="K4" s="137"/>
      <c r="L4" s="137"/>
      <c r="M4" s="137"/>
      <c r="N4" s="137"/>
      <c r="O4" s="132"/>
      <c r="P4" s="133"/>
      <c r="Q4" s="130"/>
      <c r="R4" s="131"/>
      <c r="S4" s="25">
        <f t="shared" ref="S4" si="0">E4+G4+I4+K4+M4+O4+Q4</f>
        <v>6</v>
      </c>
      <c r="T4" s="25">
        <f t="shared" ref="T4" si="1">SUM(S4-U4-V4)</f>
        <v>6</v>
      </c>
      <c r="U4" s="28"/>
      <c r="V4" s="28"/>
    </row>
    <row r="5" spans="1:22" x14ac:dyDescent="0.25">
      <c r="A5" s="111">
        <v>6519</v>
      </c>
      <c r="B5" s="129" t="s">
        <v>104</v>
      </c>
      <c r="C5" s="111">
        <v>67</v>
      </c>
      <c r="D5" s="38" t="s">
        <v>73</v>
      </c>
      <c r="E5" s="137">
        <v>2</v>
      </c>
      <c r="F5" s="137"/>
      <c r="G5" s="137">
        <v>7.5</v>
      </c>
      <c r="H5" s="137"/>
      <c r="I5" s="137">
        <v>8</v>
      </c>
      <c r="J5" s="137"/>
      <c r="K5" s="137">
        <v>8</v>
      </c>
      <c r="L5" s="137"/>
      <c r="M5" s="137">
        <v>8</v>
      </c>
      <c r="N5" s="137"/>
      <c r="O5" s="132"/>
      <c r="P5" s="133"/>
      <c r="Q5" s="130"/>
      <c r="R5" s="131"/>
      <c r="S5" s="25">
        <f t="shared" ref="S5:S20" si="2">E5+G5+I5+K5+M5+O5+Q5</f>
        <v>33.5</v>
      </c>
      <c r="T5" s="25">
        <f t="shared" ref="T5:T17" si="3">SUM(S5-U5-V5)</f>
        <v>33.5</v>
      </c>
      <c r="U5" s="28"/>
      <c r="V5" s="28"/>
    </row>
    <row r="6" spans="1:22" x14ac:dyDescent="0.25">
      <c r="A6" s="121">
        <v>6519</v>
      </c>
      <c r="B6" s="129" t="s">
        <v>104</v>
      </c>
      <c r="C6" s="121">
        <v>72</v>
      </c>
      <c r="D6" s="38" t="s">
        <v>73</v>
      </c>
      <c r="E6" s="137"/>
      <c r="F6" s="137"/>
      <c r="G6" s="137">
        <v>0.5</v>
      </c>
      <c r="H6" s="137"/>
      <c r="I6" s="139"/>
      <c r="J6" s="133"/>
      <c r="K6" s="139"/>
      <c r="L6" s="133"/>
      <c r="M6" s="139"/>
      <c r="N6" s="133"/>
      <c r="O6" s="132"/>
      <c r="P6" s="133"/>
      <c r="Q6" s="130"/>
      <c r="R6" s="131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111"/>
      <c r="B7" s="49"/>
      <c r="C7" s="111"/>
      <c r="D7" s="38"/>
      <c r="E7" s="137"/>
      <c r="F7" s="137"/>
      <c r="G7" s="137"/>
      <c r="H7" s="137"/>
      <c r="I7" s="139"/>
      <c r="J7" s="133"/>
      <c r="K7" s="132"/>
      <c r="L7" s="133"/>
      <c r="M7" s="132"/>
      <c r="N7" s="133"/>
      <c r="O7" s="132"/>
      <c r="P7" s="133"/>
      <c r="Q7" s="130"/>
      <c r="R7" s="131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37"/>
      <c r="F8" s="137"/>
      <c r="G8" s="137"/>
      <c r="H8" s="137"/>
      <c r="I8" s="139"/>
      <c r="J8" s="133"/>
      <c r="K8" s="139"/>
      <c r="L8" s="133"/>
      <c r="M8" s="139"/>
      <c r="N8" s="133"/>
      <c r="O8" s="132"/>
      <c r="P8" s="133"/>
      <c r="Q8" s="130"/>
      <c r="R8" s="131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14"/>
      <c r="B9" s="49"/>
      <c r="C9" s="114"/>
      <c r="D9" s="38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3"/>
      <c r="B17" s="113"/>
      <c r="C17" s="113"/>
      <c r="D17" s="27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0"/>
      <c r="P18" s="131"/>
      <c r="Q18" s="130"/>
      <c r="R18" s="131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0"/>
      <c r="P19" s="131"/>
      <c r="Q19" s="130"/>
      <c r="R19" s="131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4">
        <f>SUM(E4:E19)</f>
        <v>8</v>
      </c>
      <c r="F20" s="135"/>
      <c r="G20" s="134">
        <f>SUM(G4:G19)</f>
        <v>8</v>
      </c>
      <c r="H20" s="135"/>
      <c r="I20" s="134">
        <f>SUM(I4:I19)</f>
        <v>8</v>
      </c>
      <c r="J20" s="135"/>
      <c r="K20" s="134">
        <f>SUM(K4:K19)</f>
        <v>8</v>
      </c>
      <c r="L20" s="135"/>
      <c r="M20" s="134">
        <f>SUM(M4:M19)</f>
        <v>8</v>
      </c>
      <c r="N20" s="135"/>
      <c r="O20" s="134">
        <f>SUM(O4:O19)</f>
        <v>0</v>
      </c>
      <c r="P20" s="135"/>
      <c r="Q20" s="134">
        <f>SUM(Q4:Q19)</f>
        <v>0</v>
      </c>
      <c r="R20" s="135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04"/>
      <c r="N21" s="105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102"/>
      <c r="P3" s="102"/>
      <c r="Q3" s="24"/>
      <c r="R3" s="24"/>
      <c r="S3" s="25"/>
      <c r="T3" s="25"/>
      <c r="U3" s="26"/>
      <c r="V3" s="26"/>
    </row>
    <row r="4" spans="1:22" x14ac:dyDescent="0.25">
      <c r="A4" s="120">
        <v>6405</v>
      </c>
      <c r="B4" s="129" t="s">
        <v>105</v>
      </c>
      <c r="C4" s="120">
        <v>17</v>
      </c>
      <c r="D4" s="38" t="s">
        <v>70</v>
      </c>
      <c r="E4" s="137">
        <v>8</v>
      </c>
      <c r="F4" s="137"/>
      <c r="G4" s="137">
        <v>7</v>
      </c>
      <c r="H4" s="137"/>
      <c r="I4" s="137">
        <v>8</v>
      </c>
      <c r="J4" s="137"/>
      <c r="K4" s="137">
        <v>8</v>
      </c>
      <c r="L4" s="137"/>
      <c r="M4" s="137">
        <v>5</v>
      </c>
      <c r="N4" s="137"/>
      <c r="O4" s="132"/>
      <c r="P4" s="133"/>
      <c r="Q4" s="130"/>
      <c r="R4" s="131"/>
      <c r="S4" s="25">
        <f>E4+G4+I4+K4+M4+O4+Q4</f>
        <v>36</v>
      </c>
      <c r="T4" s="25">
        <f t="shared" ref="T4:T7" si="0">SUM(S4-U4-V4)</f>
        <v>36</v>
      </c>
      <c r="U4" s="28"/>
      <c r="V4" s="28"/>
    </row>
    <row r="5" spans="1:22" x14ac:dyDescent="0.25">
      <c r="A5" s="112"/>
      <c r="B5" s="49"/>
      <c r="C5" s="112"/>
      <c r="D5" s="38"/>
      <c r="E5" s="137"/>
      <c r="F5" s="137"/>
      <c r="G5" s="132"/>
      <c r="H5" s="133"/>
      <c r="I5" s="139"/>
      <c r="J5" s="133"/>
      <c r="K5" s="139"/>
      <c r="L5" s="133"/>
      <c r="M5" s="132"/>
      <c r="N5" s="133"/>
      <c r="O5" s="132"/>
      <c r="P5" s="133"/>
      <c r="Q5" s="130"/>
      <c r="R5" s="131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14"/>
      <c r="B6" s="49"/>
      <c r="C6" s="114"/>
      <c r="D6" s="38"/>
      <c r="E6" s="137"/>
      <c r="F6" s="137"/>
      <c r="G6" s="132"/>
      <c r="H6" s="133"/>
      <c r="I6" s="132"/>
      <c r="J6" s="133"/>
      <c r="K6" s="132"/>
      <c r="L6" s="133"/>
      <c r="M6" s="132"/>
      <c r="N6" s="133"/>
      <c r="O6" s="132"/>
      <c r="P6" s="133"/>
      <c r="Q6" s="130"/>
      <c r="R6" s="13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7"/>
      <c r="F7" s="137"/>
      <c r="G7" s="132"/>
      <c r="H7" s="133"/>
      <c r="I7" s="132"/>
      <c r="J7" s="133"/>
      <c r="K7" s="132"/>
      <c r="L7" s="133"/>
      <c r="M7" s="132"/>
      <c r="N7" s="133"/>
      <c r="O7" s="132"/>
      <c r="P7" s="133"/>
      <c r="Q7" s="130"/>
      <c r="R7" s="13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4"/>
      <c r="B8" s="49"/>
      <c r="C8" s="114"/>
      <c r="D8" s="38"/>
      <c r="E8" s="137"/>
      <c r="F8" s="137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0"/>
      <c r="R8" s="131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 t="s">
        <v>78</v>
      </c>
      <c r="E17" s="132"/>
      <c r="F17" s="133"/>
      <c r="G17" s="132">
        <v>1</v>
      </c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2"/>
        <v>1</v>
      </c>
      <c r="T17" s="25">
        <f t="shared" si="3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2"/>
      <c r="P18" s="133"/>
      <c r="Q18" s="130"/>
      <c r="R18" s="131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2"/>
      <c r="P19" s="133"/>
      <c r="Q19" s="130"/>
      <c r="R19" s="131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4">
        <f>SUM(E4:E19)</f>
        <v>8</v>
      </c>
      <c r="F20" s="135"/>
      <c r="G20" s="134">
        <f>SUM(G4:G19)</f>
        <v>8</v>
      </c>
      <c r="H20" s="135"/>
      <c r="I20" s="134">
        <f>SUM(I4:I19)</f>
        <v>8</v>
      </c>
      <c r="J20" s="135"/>
      <c r="K20" s="134">
        <f>SUM(K4:K19)</f>
        <v>8</v>
      </c>
      <c r="L20" s="135"/>
      <c r="M20" s="134">
        <f>SUM(M4:M19)</f>
        <v>5</v>
      </c>
      <c r="N20" s="135"/>
      <c r="O20" s="134">
        <f>SUM(O4:O19)</f>
        <v>0</v>
      </c>
      <c r="P20" s="135"/>
      <c r="Q20" s="134">
        <f>SUM(Q4:Q19)</f>
        <v>0</v>
      </c>
      <c r="R20" s="135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3"/>
      <c r="J21" s="84">
        <v>8</v>
      </c>
      <c r="K21" s="30"/>
      <c r="L21" s="31">
        <v>8</v>
      </c>
      <c r="M21" s="30"/>
      <c r="N21" s="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24.04.2016</v>
      </c>
      <c r="B2" s="71"/>
      <c r="C2" s="71"/>
      <c r="D2" s="71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102</v>
      </c>
      <c r="C4" s="49"/>
      <c r="D4" s="38" t="s">
        <v>64</v>
      </c>
      <c r="E4" s="137">
        <v>8</v>
      </c>
      <c r="F4" s="137"/>
      <c r="G4" s="137">
        <v>8</v>
      </c>
      <c r="H4" s="137"/>
      <c r="I4" s="137">
        <v>8</v>
      </c>
      <c r="J4" s="137"/>
      <c r="K4" s="137">
        <v>8</v>
      </c>
      <c r="L4" s="137"/>
      <c r="M4" s="137">
        <v>8</v>
      </c>
      <c r="N4" s="137"/>
      <c r="O4" s="132"/>
      <c r="P4" s="133"/>
      <c r="Q4" s="130"/>
      <c r="R4" s="131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32"/>
      <c r="F5" s="133"/>
      <c r="G5" s="132"/>
      <c r="H5" s="133"/>
      <c r="I5" s="132"/>
      <c r="J5" s="133"/>
      <c r="K5" s="132"/>
      <c r="L5" s="133"/>
      <c r="M5" s="132"/>
      <c r="N5" s="133"/>
      <c r="O5" s="132"/>
      <c r="P5" s="133"/>
      <c r="Q5" s="130"/>
      <c r="R5" s="13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2"/>
      <c r="F6" s="133"/>
      <c r="G6" s="132"/>
      <c r="H6" s="133"/>
      <c r="I6" s="132"/>
      <c r="J6" s="133"/>
      <c r="K6" s="132"/>
      <c r="L6" s="133"/>
      <c r="M6" s="132"/>
      <c r="N6" s="133"/>
      <c r="O6" s="132"/>
      <c r="P6" s="133"/>
      <c r="Q6" s="130"/>
      <c r="R6" s="13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3"/>
      <c r="G7" s="132"/>
      <c r="H7" s="133"/>
      <c r="I7" s="132"/>
      <c r="J7" s="133"/>
      <c r="K7" s="132"/>
      <c r="L7" s="133"/>
      <c r="M7" s="132"/>
      <c r="N7" s="133"/>
      <c r="O7" s="132"/>
      <c r="P7" s="133"/>
      <c r="Q7" s="130"/>
      <c r="R7" s="13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32"/>
      <c r="F8" s="133"/>
      <c r="G8" s="132"/>
      <c r="H8" s="133"/>
      <c r="I8" s="132"/>
      <c r="J8" s="133"/>
      <c r="K8" s="132"/>
      <c r="L8" s="133"/>
      <c r="M8" s="132"/>
      <c r="N8" s="133"/>
      <c r="O8" s="132"/>
      <c r="P8" s="133"/>
      <c r="Q8" s="130"/>
      <c r="R8" s="13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32"/>
      <c r="F9" s="133"/>
      <c r="G9" s="132"/>
      <c r="H9" s="133"/>
      <c r="I9" s="132"/>
      <c r="J9" s="133"/>
      <c r="K9" s="132"/>
      <c r="L9" s="133"/>
      <c r="M9" s="132"/>
      <c r="N9" s="133"/>
      <c r="O9" s="132"/>
      <c r="P9" s="133"/>
      <c r="Q9" s="130"/>
      <c r="R9" s="13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2"/>
      <c r="F10" s="133"/>
      <c r="G10" s="132"/>
      <c r="H10" s="133"/>
      <c r="I10" s="132"/>
      <c r="J10" s="133"/>
      <c r="K10" s="132"/>
      <c r="L10" s="133"/>
      <c r="M10" s="132"/>
      <c r="N10" s="133"/>
      <c r="O10" s="132"/>
      <c r="P10" s="133"/>
      <c r="Q10" s="130"/>
      <c r="R10" s="13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32"/>
      <c r="F11" s="133"/>
      <c r="G11" s="132"/>
      <c r="H11" s="133"/>
      <c r="I11" s="132"/>
      <c r="J11" s="133"/>
      <c r="K11" s="132"/>
      <c r="L11" s="133"/>
      <c r="M11" s="132"/>
      <c r="N11" s="133"/>
      <c r="O11" s="132"/>
      <c r="P11" s="133"/>
      <c r="Q11" s="130"/>
      <c r="R11" s="13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32"/>
      <c r="F12" s="133"/>
      <c r="G12" s="132"/>
      <c r="H12" s="133"/>
      <c r="I12" s="132"/>
      <c r="J12" s="133"/>
      <c r="K12" s="132"/>
      <c r="L12" s="133"/>
      <c r="M12" s="132"/>
      <c r="N12" s="133"/>
      <c r="O12" s="132"/>
      <c r="P12" s="133"/>
      <c r="Q12" s="130"/>
      <c r="R12" s="13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32"/>
      <c r="F13" s="133"/>
      <c r="G13" s="132"/>
      <c r="H13" s="133"/>
      <c r="I13" s="132"/>
      <c r="J13" s="133"/>
      <c r="K13" s="132"/>
      <c r="L13" s="133"/>
      <c r="M13" s="132"/>
      <c r="N13" s="133"/>
      <c r="O13" s="132"/>
      <c r="P13" s="133"/>
      <c r="Q13" s="130"/>
      <c r="R13" s="13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32"/>
      <c r="F14" s="133"/>
      <c r="G14" s="132"/>
      <c r="H14" s="133"/>
      <c r="I14" s="132"/>
      <c r="J14" s="133"/>
      <c r="K14" s="132"/>
      <c r="L14" s="133"/>
      <c r="M14" s="132"/>
      <c r="N14" s="133"/>
      <c r="O14" s="132"/>
      <c r="P14" s="133"/>
      <c r="Q14" s="130"/>
      <c r="R14" s="13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32"/>
      <c r="F15" s="133"/>
      <c r="G15" s="132"/>
      <c r="H15" s="133"/>
      <c r="I15" s="132"/>
      <c r="J15" s="133"/>
      <c r="K15" s="132"/>
      <c r="L15" s="133"/>
      <c r="M15" s="132"/>
      <c r="N15" s="133"/>
      <c r="O15" s="132"/>
      <c r="P15" s="133"/>
      <c r="Q15" s="130"/>
      <c r="R15" s="13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32"/>
      <c r="F16" s="133"/>
      <c r="G16" s="132"/>
      <c r="H16" s="133"/>
      <c r="I16" s="132"/>
      <c r="J16" s="133"/>
      <c r="K16" s="132"/>
      <c r="L16" s="133"/>
      <c r="M16" s="132"/>
      <c r="N16" s="133"/>
      <c r="O16" s="132"/>
      <c r="P16" s="133"/>
      <c r="Q16" s="130"/>
      <c r="R16" s="13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4"/>
      <c r="B17" s="114"/>
      <c r="C17" s="114"/>
      <c r="D17" s="27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  <c r="P17" s="133"/>
      <c r="Q17" s="130"/>
      <c r="R17" s="13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32"/>
      <c r="F18" s="133"/>
      <c r="G18" s="132"/>
      <c r="H18" s="133"/>
      <c r="I18" s="132"/>
      <c r="J18" s="133"/>
      <c r="K18" s="132"/>
      <c r="L18" s="133"/>
      <c r="M18" s="132"/>
      <c r="N18" s="133"/>
      <c r="O18" s="130"/>
      <c r="P18" s="131"/>
      <c r="Q18" s="130"/>
      <c r="R18" s="13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2"/>
      <c r="F19" s="133"/>
      <c r="G19" s="132"/>
      <c r="H19" s="133"/>
      <c r="I19" s="132"/>
      <c r="J19" s="133"/>
      <c r="K19" s="132"/>
      <c r="L19" s="133"/>
      <c r="M19" s="132"/>
      <c r="N19" s="133"/>
      <c r="O19" s="130"/>
      <c r="P19" s="131"/>
      <c r="Q19" s="130"/>
      <c r="R19" s="13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34">
        <f>SUM(E4:E19)</f>
        <v>8</v>
      </c>
      <c r="F20" s="135"/>
      <c r="G20" s="134">
        <f>SUM(G4:G19)</f>
        <v>8</v>
      </c>
      <c r="H20" s="135"/>
      <c r="I20" s="134">
        <f>SUM(I4:I19)</f>
        <v>8</v>
      </c>
      <c r="J20" s="135"/>
      <c r="K20" s="134">
        <f>SUM(K4:K19)</f>
        <v>8</v>
      </c>
      <c r="L20" s="135"/>
      <c r="M20" s="134">
        <f>SUM(M4:M19)</f>
        <v>8</v>
      </c>
      <c r="N20" s="135"/>
      <c r="O20" s="134">
        <f>SUM(O4:O19)</f>
        <v>0</v>
      </c>
      <c r="P20" s="135"/>
      <c r="Q20" s="134">
        <f>SUM(Q4:Q19)</f>
        <v>0</v>
      </c>
      <c r="R20" s="13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="90" zoomScaleNormal="90" workbookViewId="0">
      <selection activeCell="E33" sqref="E33:N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24.04.2016</v>
      </c>
      <c r="B2" s="19"/>
      <c r="C2" s="19"/>
      <c r="D2" s="19"/>
      <c r="E2" s="136" t="s">
        <v>15</v>
      </c>
      <c r="F2" s="136"/>
      <c r="G2" s="136" t="s">
        <v>16</v>
      </c>
      <c r="H2" s="136"/>
      <c r="I2" s="136" t="s">
        <v>17</v>
      </c>
      <c r="J2" s="136"/>
      <c r="K2" s="136" t="s">
        <v>18</v>
      </c>
      <c r="L2" s="136"/>
      <c r="M2" s="136" t="s">
        <v>19</v>
      </c>
      <c r="N2" s="136"/>
      <c r="O2" s="136" t="s">
        <v>20</v>
      </c>
      <c r="P2" s="136"/>
      <c r="Q2" s="136" t="s">
        <v>21</v>
      </c>
      <c r="R2" s="13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122"/>
      <c r="J3" s="122"/>
      <c r="K3" s="66">
        <v>8</v>
      </c>
      <c r="L3" s="66">
        <v>15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18">
        <v>6538</v>
      </c>
      <c r="B4" s="129" t="s">
        <v>101</v>
      </c>
      <c r="C4" s="48">
        <v>8</v>
      </c>
      <c r="D4" s="38" t="s">
        <v>80</v>
      </c>
      <c r="E4" s="132">
        <v>3</v>
      </c>
      <c r="F4" s="133"/>
      <c r="G4" s="132"/>
      <c r="H4" s="133"/>
      <c r="I4" s="140"/>
      <c r="J4" s="141"/>
      <c r="K4" s="132"/>
      <c r="L4" s="133"/>
      <c r="M4" s="137"/>
      <c r="N4" s="137"/>
      <c r="O4" s="132"/>
      <c r="P4" s="133"/>
      <c r="Q4" s="130"/>
      <c r="R4" s="131"/>
      <c r="S4" s="25">
        <f>E4+G4+I4+K4+M4+O4+Q4</f>
        <v>3</v>
      </c>
      <c r="T4" s="25">
        <f t="shared" ref="T4:T36" si="0">SUM(S4-U4-V4)</f>
        <v>3</v>
      </c>
      <c r="U4" s="28"/>
      <c r="V4" s="28"/>
    </row>
    <row r="5" spans="1:22" x14ac:dyDescent="0.25">
      <c r="A5" s="118">
        <v>6538</v>
      </c>
      <c r="B5" s="129" t="s">
        <v>101</v>
      </c>
      <c r="C5" s="48">
        <v>5</v>
      </c>
      <c r="D5" s="38" t="s">
        <v>80</v>
      </c>
      <c r="E5" s="132">
        <v>3.5</v>
      </c>
      <c r="F5" s="133"/>
      <c r="G5" s="132">
        <v>4.5</v>
      </c>
      <c r="H5" s="133"/>
      <c r="I5" s="140"/>
      <c r="J5" s="141"/>
      <c r="K5" s="132"/>
      <c r="L5" s="133"/>
      <c r="M5" s="137"/>
      <c r="N5" s="137"/>
      <c r="O5" s="132"/>
      <c r="P5" s="133"/>
      <c r="Q5" s="130"/>
      <c r="R5" s="131"/>
      <c r="S5" s="25">
        <f t="shared" ref="S5:S39" si="1">E5+G5+I5+K5+M5+O5+Q5</f>
        <v>8</v>
      </c>
      <c r="T5" s="25">
        <f t="shared" si="0"/>
        <v>8</v>
      </c>
      <c r="U5" s="28"/>
      <c r="V5" s="28"/>
    </row>
    <row r="6" spans="1:22" x14ac:dyDescent="0.25">
      <c r="A6" s="107">
        <v>6419</v>
      </c>
      <c r="B6" s="129" t="s">
        <v>100</v>
      </c>
      <c r="C6" s="47">
        <v>5</v>
      </c>
      <c r="D6" s="38" t="s">
        <v>88</v>
      </c>
      <c r="E6" s="132">
        <v>1</v>
      </c>
      <c r="F6" s="133"/>
      <c r="G6" s="132">
        <v>0.5</v>
      </c>
      <c r="H6" s="133"/>
      <c r="I6" s="140"/>
      <c r="J6" s="141"/>
      <c r="K6" s="132"/>
      <c r="L6" s="133"/>
      <c r="M6" s="137"/>
      <c r="N6" s="137"/>
      <c r="O6" s="132"/>
      <c r="P6" s="133"/>
      <c r="Q6" s="130"/>
      <c r="R6" s="131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107">
        <v>6418</v>
      </c>
      <c r="B7" s="129" t="s">
        <v>100</v>
      </c>
      <c r="C7" s="47">
        <v>24</v>
      </c>
      <c r="D7" s="38" t="s">
        <v>96</v>
      </c>
      <c r="E7" s="132"/>
      <c r="F7" s="133"/>
      <c r="G7" s="132"/>
      <c r="H7" s="133"/>
      <c r="I7" s="140"/>
      <c r="J7" s="141"/>
      <c r="K7" s="132">
        <v>2</v>
      </c>
      <c r="L7" s="133"/>
      <c r="M7" s="137"/>
      <c r="N7" s="137"/>
      <c r="O7" s="132"/>
      <c r="P7" s="133"/>
      <c r="Q7" s="130"/>
      <c r="R7" s="131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07">
        <v>6519</v>
      </c>
      <c r="B8" s="129" t="s">
        <v>104</v>
      </c>
      <c r="C8" s="47">
        <v>50</v>
      </c>
      <c r="D8" s="38" t="s">
        <v>73</v>
      </c>
      <c r="E8" s="132"/>
      <c r="F8" s="133"/>
      <c r="G8" s="132"/>
      <c r="H8" s="133"/>
      <c r="I8" s="140"/>
      <c r="J8" s="141"/>
      <c r="K8" s="132">
        <v>2</v>
      </c>
      <c r="L8" s="133"/>
      <c r="M8" s="132"/>
      <c r="N8" s="133"/>
      <c r="O8" s="132"/>
      <c r="P8" s="133"/>
      <c r="Q8" s="130"/>
      <c r="R8" s="131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27">
        <v>6519</v>
      </c>
      <c r="B9" s="129" t="s">
        <v>104</v>
      </c>
      <c r="C9" s="47">
        <v>66</v>
      </c>
      <c r="D9" s="38" t="s">
        <v>73</v>
      </c>
      <c r="E9" s="132"/>
      <c r="F9" s="133"/>
      <c r="G9" s="132"/>
      <c r="H9" s="133"/>
      <c r="I9" s="140"/>
      <c r="J9" s="141"/>
      <c r="K9" s="132"/>
      <c r="L9" s="133"/>
      <c r="M9" s="132">
        <v>0.25</v>
      </c>
      <c r="N9" s="133"/>
      <c r="O9" s="132"/>
      <c r="P9" s="133"/>
      <c r="Q9" s="130"/>
      <c r="R9" s="131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127">
        <v>6519</v>
      </c>
      <c r="B10" s="129" t="s">
        <v>104</v>
      </c>
      <c r="C10" s="47">
        <v>68</v>
      </c>
      <c r="D10" s="38" t="s">
        <v>73</v>
      </c>
      <c r="E10" s="132"/>
      <c r="F10" s="133"/>
      <c r="G10" s="132"/>
      <c r="H10" s="133"/>
      <c r="I10" s="140"/>
      <c r="J10" s="141"/>
      <c r="K10" s="132"/>
      <c r="L10" s="133"/>
      <c r="M10" s="132">
        <v>0.25</v>
      </c>
      <c r="N10" s="133"/>
      <c r="O10" s="132"/>
      <c r="P10" s="133"/>
      <c r="Q10" s="130"/>
      <c r="R10" s="131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27">
        <v>6519</v>
      </c>
      <c r="B11" s="129" t="s">
        <v>104</v>
      </c>
      <c r="C11" s="47">
        <v>70</v>
      </c>
      <c r="D11" s="38" t="s">
        <v>73</v>
      </c>
      <c r="E11" s="132"/>
      <c r="F11" s="133"/>
      <c r="G11" s="132"/>
      <c r="H11" s="133"/>
      <c r="I11" s="140"/>
      <c r="J11" s="141"/>
      <c r="K11" s="132"/>
      <c r="L11" s="133"/>
      <c r="M11" s="132">
        <v>0.25</v>
      </c>
      <c r="N11" s="133"/>
      <c r="O11" s="132"/>
      <c r="P11" s="133"/>
      <c r="Q11" s="130"/>
      <c r="R11" s="131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127">
        <v>6519</v>
      </c>
      <c r="B12" s="129" t="s">
        <v>104</v>
      </c>
      <c r="C12" s="47">
        <v>71</v>
      </c>
      <c r="D12" s="38" t="s">
        <v>73</v>
      </c>
      <c r="E12" s="132"/>
      <c r="F12" s="133"/>
      <c r="G12" s="132"/>
      <c r="H12" s="133"/>
      <c r="I12" s="140"/>
      <c r="J12" s="141"/>
      <c r="K12" s="132"/>
      <c r="L12" s="133"/>
      <c r="M12" s="132">
        <v>0.25</v>
      </c>
      <c r="N12" s="133"/>
      <c r="O12" s="132"/>
      <c r="P12" s="133"/>
      <c r="Q12" s="130"/>
      <c r="R12" s="131"/>
      <c r="S12" s="25">
        <f t="shared" si="1"/>
        <v>0.25</v>
      </c>
      <c r="T12" s="25">
        <f t="shared" si="0"/>
        <v>0.25</v>
      </c>
      <c r="U12" s="28"/>
      <c r="V12" s="28"/>
    </row>
    <row r="13" spans="1:22" x14ac:dyDescent="0.25">
      <c r="A13" s="127">
        <v>6519</v>
      </c>
      <c r="B13" s="129" t="s">
        <v>104</v>
      </c>
      <c r="C13" s="47">
        <v>72</v>
      </c>
      <c r="D13" s="38" t="s">
        <v>73</v>
      </c>
      <c r="E13" s="132"/>
      <c r="F13" s="133"/>
      <c r="G13" s="132"/>
      <c r="H13" s="133"/>
      <c r="I13" s="140"/>
      <c r="J13" s="141"/>
      <c r="K13" s="132"/>
      <c r="L13" s="133"/>
      <c r="M13" s="132">
        <v>0.25</v>
      </c>
      <c r="N13" s="133"/>
      <c r="O13" s="132"/>
      <c r="P13" s="133"/>
      <c r="Q13" s="130"/>
      <c r="R13" s="131"/>
      <c r="S13" s="25">
        <f>E13+G13+I13+K13+M13+O13+Q13</f>
        <v>0.25</v>
      </c>
      <c r="T13" s="25">
        <f>SUM(S13-U13-V13)</f>
        <v>0.25</v>
      </c>
      <c r="U13" s="28"/>
      <c r="V13" s="28"/>
    </row>
    <row r="14" spans="1:22" x14ac:dyDescent="0.25">
      <c r="A14" s="127">
        <v>6519</v>
      </c>
      <c r="B14" s="129" t="s">
        <v>104</v>
      </c>
      <c r="C14" s="47">
        <v>74</v>
      </c>
      <c r="D14" s="38" t="s">
        <v>73</v>
      </c>
      <c r="E14" s="132"/>
      <c r="F14" s="133"/>
      <c r="G14" s="132"/>
      <c r="H14" s="133"/>
      <c r="I14" s="140"/>
      <c r="J14" s="141"/>
      <c r="K14" s="132"/>
      <c r="L14" s="133"/>
      <c r="M14" s="132">
        <v>0.25</v>
      </c>
      <c r="N14" s="133"/>
      <c r="O14" s="132"/>
      <c r="P14" s="133"/>
      <c r="Q14" s="130"/>
      <c r="R14" s="131"/>
      <c r="S14" s="25">
        <f t="shared" ref="S14:S32" si="2">E14+G14+I14+K14+M14+O14+Q14</f>
        <v>0.25</v>
      </c>
      <c r="T14" s="25">
        <f t="shared" ref="T14:T32" si="3">SUM(S14-U14-V14)</f>
        <v>0.25</v>
      </c>
      <c r="U14" s="28"/>
      <c r="V14" s="28"/>
    </row>
    <row r="15" spans="1:22" x14ac:dyDescent="0.25">
      <c r="A15" s="127">
        <v>6519</v>
      </c>
      <c r="B15" s="129" t="s">
        <v>104</v>
      </c>
      <c r="C15" s="47">
        <v>75</v>
      </c>
      <c r="D15" s="38" t="s">
        <v>73</v>
      </c>
      <c r="E15" s="132"/>
      <c r="F15" s="133"/>
      <c r="G15" s="132"/>
      <c r="H15" s="133"/>
      <c r="I15" s="140"/>
      <c r="J15" s="141"/>
      <c r="K15" s="132"/>
      <c r="L15" s="133"/>
      <c r="M15" s="132">
        <v>0.25</v>
      </c>
      <c r="N15" s="133"/>
      <c r="O15" s="132"/>
      <c r="P15" s="133"/>
      <c r="Q15" s="130"/>
      <c r="R15" s="131"/>
      <c r="S15" s="25">
        <f t="shared" si="2"/>
        <v>0.25</v>
      </c>
      <c r="T15" s="25">
        <f t="shared" si="3"/>
        <v>0.25</v>
      </c>
      <c r="U15" s="28"/>
      <c r="V15" s="28"/>
    </row>
    <row r="16" spans="1:22" x14ac:dyDescent="0.25">
      <c r="A16" s="127">
        <v>6519</v>
      </c>
      <c r="B16" s="129" t="s">
        <v>104</v>
      </c>
      <c r="C16" s="47">
        <v>76</v>
      </c>
      <c r="D16" s="38" t="s">
        <v>73</v>
      </c>
      <c r="E16" s="132"/>
      <c r="F16" s="133"/>
      <c r="G16" s="132"/>
      <c r="H16" s="133"/>
      <c r="I16" s="140"/>
      <c r="J16" s="141"/>
      <c r="K16" s="132"/>
      <c r="L16" s="133"/>
      <c r="M16" s="132">
        <v>0.25</v>
      </c>
      <c r="N16" s="133"/>
      <c r="O16" s="132"/>
      <c r="P16" s="133"/>
      <c r="Q16" s="130"/>
      <c r="R16" s="131"/>
      <c r="S16" s="25">
        <f t="shared" ref="S16:S17" si="4">E16+G16+I16+K16+M16+O16+Q16</f>
        <v>0.25</v>
      </c>
      <c r="T16" s="25">
        <f t="shared" ref="T16:T17" si="5">SUM(S16-U16-V16)</f>
        <v>0.25</v>
      </c>
      <c r="U16" s="28"/>
      <c r="V16" s="28"/>
    </row>
    <row r="17" spans="1:22" x14ac:dyDescent="0.25">
      <c r="A17" s="127">
        <v>6519</v>
      </c>
      <c r="B17" s="129" t="s">
        <v>104</v>
      </c>
      <c r="C17" s="47">
        <v>7779</v>
      </c>
      <c r="D17" s="38" t="s">
        <v>73</v>
      </c>
      <c r="E17" s="132"/>
      <c r="F17" s="133"/>
      <c r="G17" s="132"/>
      <c r="H17" s="133"/>
      <c r="I17" s="140"/>
      <c r="J17" s="141"/>
      <c r="K17" s="132"/>
      <c r="L17" s="133"/>
      <c r="M17" s="132">
        <v>0.25</v>
      </c>
      <c r="N17" s="133"/>
      <c r="O17" s="132"/>
      <c r="P17" s="133"/>
      <c r="Q17" s="130"/>
      <c r="R17" s="131"/>
      <c r="S17" s="25">
        <f t="shared" si="4"/>
        <v>0.25</v>
      </c>
      <c r="T17" s="25">
        <f t="shared" si="5"/>
        <v>0.25</v>
      </c>
      <c r="U17" s="28"/>
      <c r="V17" s="28"/>
    </row>
    <row r="18" spans="1:22" x14ac:dyDescent="0.25">
      <c r="A18" s="127">
        <v>6519</v>
      </c>
      <c r="B18" s="129" t="s">
        <v>104</v>
      </c>
      <c r="C18" s="48">
        <v>78</v>
      </c>
      <c r="D18" s="38" t="s">
        <v>73</v>
      </c>
      <c r="E18" s="132"/>
      <c r="F18" s="133"/>
      <c r="G18" s="132"/>
      <c r="H18" s="133"/>
      <c r="I18" s="140"/>
      <c r="J18" s="141"/>
      <c r="K18" s="132"/>
      <c r="L18" s="133"/>
      <c r="M18" s="132">
        <v>0.25</v>
      </c>
      <c r="N18" s="133"/>
      <c r="O18" s="132"/>
      <c r="P18" s="133"/>
      <c r="Q18" s="130"/>
      <c r="R18" s="131"/>
      <c r="S18" s="25">
        <f t="shared" ref="S18:S20" si="6">E18+G18+I18+K18+M18+O18+Q18</f>
        <v>0.25</v>
      </c>
      <c r="T18" s="25">
        <f t="shared" ref="T18:T20" si="7">SUM(S18-U18-V18)</f>
        <v>0.25</v>
      </c>
      <c r="U18" s="28"/>
      <c r="V18" s="28"/>
    </row>
    <row r="19" spans="1:22" x14ac:dyDescent="0.25">
      <c r="A19" s="127">
        <v>6519</v>
      </c>
      <c r="B19" s="129" t="s">
        <v>104</v>
      </c>
      <c r="C19" s="48">
        <v>80</v>
      </c>
      <c r="D19" s="38" t="s">
        <v>73</v>
      </c>
      <c r="E19" s="132"/>
      <c r="F19" s="133"/>
      <c r="G19" s="132"/>
      <c r="H19" s="133"/>
      <c r="I19" s="140"/>
      <c r="J19" s="141"/>
      <c r="K19" s="132"/>
      <c r="L19" s="133"/>
      <c r="M19" s="132">
        <v>0.25</v>
      </c>
      <c r="N19" s="133"/>
      <c r="O19" s="132"/>
      <c r="P19" s="133"/>
      <c r="Q19" s="130"/>
      <c r="R19" s="131"/>
      <c r="S19" s="25">
        <f t="shared" si="6"/>
        <v>0.25</v>
      </c>
      <c r="T19" s="25">
        <f t="shared" si="7"/>
        <v>0.25</v>
      </c>
      <c r="U19" s="28"/>
      <c r="V19" s="28"/>
    </row>
    <row r="20" spans="1:22" x14ac:dyDescent="0.25">
      <c r="A20" s="127">
        <v>6519</v>
      </c>
      <c r="B20" s="129" t="s">
        <v>104</v>
      </c>
      <c r="C20" s="48">
        <v>81</v>
      </c>
      <c r="D20" s="38" t="s">
        <v>73</v>
      </c>
      <c r="E20" s="132"/>
      <c r="F20" s="133"/>
      <c r="G20" s="132"/>
      <c r="H20" s="133"/>
      <c r="I20" s="140"/>
      <c r="J20" s="141"/>
      <c r="K20" s="132"/>
      <c r="L20" s="133"/>
      <c r="M20" s="132">
        <v>0.25</v>
      </c>
      <c r="N20" s="133"/>
      <c r="O20" s="132"/>
      <c r="P20" s="133"/>
      <c r="Q20" s="130"/>
      <c r="R20" s="131"/>
      <c r="S20" s="25">
        <f t="shared" si="6"/>
        <v>0.25</v>
      </c>
      <c r="T20" s="25">
        <f t="shared" si="7"/>
        <v>0.25</v>
      </c>
      <c r="U20" s="28"/>
      <c r="V20" s="28"/>
    </row>
    <row r="21" spans="1:22" x14ac:dyDescent="0.25">
      <c r="A21" s="127">
        <v>6519</v>
      </c>
      <c r="B21" s="129" t="s">
        <v>104</v>
      </c>
      <c r="C21" s="48">
        <v>83</v>
      </c>
      <c r="D21" s="38" t="s">
        <v>73</v>
      </c>
      <c r="E21" s="132"/>
      <c r="F21" s="133"/>
      <c r="G21" s="132"/>
      <c r="H21" s="133"/>
      <c r="I21" s="140"/>
      <c r="J21" s="141"/>
      <c r="K21" s="132"/>
      <c r="L21" s="133"/>
      <c r="M21" s="132">
        <v>0.25</v>
      </c>
      <c r="N21" s="133"/>
      <c r="O21" s="132"/>
      <c r="P21" s="133"/>
      <c r="Q21" s="130"/>
      <c r="R21" s="131"/>
      <c r="S21" s="25">
        <f t="shared" si="2"/>
        <v>0.25</v>
      </c>
      <c r="T21" s="25">
        <f t="shared" si="3"/>
        <v>0.25</v>
      </c>
      <c r="U21" s="28"/>
      <c r="V21" s="28"/>
    </row>
    <row r="22" spans="1:22" x14ac:dyDescent="0.25">
      <c r="A22" s="127">
        <v>6519</v>
      </c>
      <c r="B22" s="129" t="s">
        <v>104</v>
      </c>
      <c r="C22" s="48">
        <v>84</v>
      </c>
      <c r="D22" s="38" t="s">
        <v>73</v>
      </c>
      <c r="E22" s="132"/>
      <c r="F22" s="133"/>
      <c r="G22" s="132"/>
      <c r="H22" s="133"/>
      <c r="I22" s="140"/>
      <c r="J22" s="141"/>
      <c r="K22" s="132"/>
      <c r="L22" s="133"/>
      <c r="M22" s="132">
        <v>0.25</v>
      </c>
      <c r="N22" s="133"/>
      <c r="O22" s="132"/>
      <c r="P22" s="133"/>
      <c r="Q22" s="130"/>
      <c r="R22" s="131"/>
      <c r="S22" s="25">
        <f t="shared" ref="S22:S24" si="8">E22+G22+I22+K22+M22+O22+Q22</f>
        <v>0.25</v>
      </c>
      <c r="T22" s="25">
        <f t="shared" ref="T22:T24" si="9">SUM(S22-U22-V22)</f>
        <v>0.25</v>
      </c>
      <c r="U22" s="28"/>
      <c r="V22" s="28"/>
    </row>
    <row r="23" spans="1:22" x14ac:dyDescent="0.25">
      <c r="A23" s="127">
        <v>6519</v>
      </c>
      <c r="B23" s="129" t="s">
        <v>104</v>
      </c>
      <c r="C23" s="48">
        <v>86</v>
      </c>
      <c r="D23" s="38" t="s">
        <v>73</v>
      </c>
      <c r="E23" s="132"/>
      <c r="F23" s="133"/>
      <c r="G23" s="132"/>
      <c r="H23" s="133"/>
      <c r="I23" s="140"/>
      <c r="J23" s="141"/>
      <c r="K23" s="132">
        <f>SUM(K6:K22)</f>
        <v>4</v>
      </c>
      <c r="L23" s="133"/>
      <c r="M23" s="132">
        <v>0.25</v>
      </c>
      <c r="N23" s="133"/>
      <c r="O23" s="132"/>
      <c r="P23" s="133"/>
      <c r="Q23" s="130"/>
      <c r="R23" s="131"/>
      <c r="S23" s="25">
        <f t="shared" si="8"/>
        <v>4.25</v>
      </c>
      <c r="T23" s="25">
        <f t="shared" si="9"/>
        <v>4.25</v>
      </c>
      <c r="U23" s="28"/>
      <c r="V23" s="28"/>
    </row>
    <row r="24" spans="1:22" x14ac:dyDescent="0.25">
      <c r="A24" s="127">
        <v>6519</v>
      </c>
      <c r="B24" s="129" t="s">
        <v>104</v>
      </c>
      <c r="C24" s="48">
        <v>87</v>
      </c>
      <c r="D24" s="38" t="s">
        <v>73</v>
      </c>
      <c r="E24" s="132"/>
      <c r="F24" s="133"/>
      <c r="G24" s="132"/>
      <c r="H24" s="133"/>
      <c r="I24" s="140"/>
      <c r="J24" s="141"/>
      <c r="K24" s="132"/>
      <c r="L24" s="133"/>
      <c r="M24" s="132">
        <v>0.25</v>
      </c>
      <c r="N24" s="133"/>
      <c r="O24" s="132"/>
      <c r="P24" s="133"/>
      <c r="Q24" s="130"/>
      <c r="R24" s="131"/>
      <c r="S24" s="25">
        <f t="shared" si="8"/>
        <v>0.25</v>
      </c>
      <c r="T24" s="25">
        <f t="shared" si="9"/>
        <v>0.25</v>
      </c>
      <c r="U24" s="28"/>
      <c r="V24" s="28"/>
    </row>
    <row r="25" spans="1:22" x14ac:dyDescent="0.25">
      <c r="A25" s="127">
        <v>6519</v>
      </c>
      <c r="B25" s="129" t="s">
        <v>104</v>
      </c>
      <c r="C25" s="48">
        <v>88</v>
      </c>
      <c r="D25" s="38" t="s">
        <v>73</v>
      </c>
      <c r="E25" s="132"/>
      <c r="F25" s="133"/>
      <c r="G25" s="132"/>
      <c r="H25" s="133"/>
      <c r="I25" s="140"/>
      <c r="J25" s="141"/>
      <c r="K25" s="132"/>
      <c r="L25" s="133"/>
      <c r="M25" s="132">
        <v>0.25</v>
      </c>
      <c r="N25" s="133"/>
      <c r="O25" s="132"/>
      <c r="P25" s="133"/>
      <c r="Q25" s="130"/>
      <c r="R25" s="131"/>
      <c r="S25" s="25">
        <f t="shared" si="2"/>
        <v>0.25</v>
      </c>
      <c r="T25" s="25">
        <f t="shared" si="3"/>
        <v>0.25</v>
      </c>
      <c r="U25" s="28"/>
      <c r="V25" s="28"/>
    </row>
    <row r="26" spans="1:22" x14ac:dyDescent="0.25">
      <c r="A26" s="127">
        <v>6519</v>
      </c>
      <c r="B26" s="129" t="s">
        <v>104</v>
      </c>
      <c r="C26" s="48">
        <v>89</v>
      </c>
      <c r="D26" s="38" t="s">
        <v>73</v>
      </c>
      <c r="E26" s="132"/>
      <c r="F26" s="133"/>
      <c r="G26" s="132"/>
      <c r="H26" s="133"/>
      <c r="I26" s="140"/>
      <c r="J26" s="141"/>
      <c r="K26" s="132"/>
      <c r="L26" s="133"/>
      <c r="M26" s="132">
        <v>0.25</v>
      </c>
      <c r="N26" s="133"/>
      <c r="O26" s="132"/>
      <c r="P26" s="133"/>
      <c r="Q26" s="130"/>
      <c r="R26" s="131"/>
      <c r="S26" s="25">
        <f t="shared" ref="S26:S31" si="10">E26+G26+I26+K26+M26+O26+Q26</f>
        <v>0.25</v>
      </c>
      <c r="T26" s="25">
        <f t="shared" ref="T26:T31" si="11">SUM(S26-U26-V26)</f>
        <v>0.25</v>
      </c>
      <c r="U26" s="28"/>
      <c r="V26" s="28"/>
    </row>
    <row r="27" spans="1:22" ht="15.75" customHeight="1" x14ac:dyDescent="0.25">
      <c r="A27" s="127">
        <v>6519</v>
      </c>
      <c r="B27" s="129" t="s">
        <v>104</v>
      </c>
      <c r="C27" s="48">
        <v>62</v>
      </c>
      <c r="D27" s="38" t="s">
        <v>73</v>
      </c>
      <c r="E27" s="132"/>
      <c r="F27" s="133"/>
      <c r="G27" s="132"/>
      <c r="H27" s="133"/>
      <c r="I27" s="140"/>
      <c r="J27" s="141"/>
      <c r="K27" s="132"/>
      <c r="L27" s="133"/>
      <c r="M27" s="132">
        <v>0.25</v>
      </c>
      <c r="N27" s="133"/>
      <c r="O27" s="132"/>
      <c r="P27" s="133"/>
      <c r="Q27" s="130"/>
      <c r="R27" s="131"/>
      <c r="S27" s="25">
        <f t="shared" si="10"/>
        <v>0.25</v>
      </c>
      <c r="T27" s="25">
        <f t="shared" si="11"/>
        <v>0.25</v>
      </c>
      <c r="U27" s="28"/>
      <c r="V27" s="28"/>
    </row>
    <row r="28" spans="1:22" ht="15.75" customHeight="1" x14ac:dyDescent="0.25">
      <c r="A28" s="127">
        <v>6519</v>
      </c>
      <c r="B28" s="129" t="s">
        <v>104</v>
      </c>
      <c r="C28" s="48">
        <v>52</v>
      </c>
      <c r="D28" s="38" t="s">
        <v>73</v>
      </c>
      <c r="E28" s="132"/>
      <c r="F28" s="133"/>
      <c r="G28" s="132"/>
      <c r="H28" s="133"/>
      <c r="I28" s="140"/>
      <c r="J28" s="141"/>
      <c r="K28" s="132"/>
      <c r="L28" s="133"/>
      <c r="M28" s="132">
        <v>0.25</v>
      </c>
      <c r="N28" s="133"/>
      <c r="O28" s="132"/>
      <c r="P28" s="133"/>
      <c r="Q28" s="130"/>
      <c r="R28" s="131"/>
      <c r="S28" s="25">
        <f t="shared" si="10"/>
        <v>0.25</v>
      </c>
      <c r="T28" s="25">
        <f t="shared" si="11"/>
        <v>0.25</v>
      </c>
      <c r="U28" s="28"/>
      <c r="V28" s="28"/>
    </row>
    <row r="29" spans="1:22" x14ac:dyDescent="0.25">
      <c r="A29" s="127">
        <v>6519</v>
      </c>
      <c r="B29" s="129" t="s">
        <v>104</v>
      </c>
      <c r="C29" s="48">
        <v>47</v>
      </c>
      <c r="D29" s="38" t="s">
        <v>73</v>
      </c>
      <c r="E29" s="132"/>
      <c r="F29" s="133"/>
      <c r="G29" s="132"/>
      <c r="H29" s="133"/>
      <c r="I29" s="140"/>
      <c r="J29" s="141"/>
      <c r="K29" s="132"/>
      <c r="L29" s="133"/>
      <c r="M29" s="132">
        <v>0.5</v>
      </c>
      <c r="N29" s="133"/>
      <c r="O29" s="132"/>
      <c r="P29" s="133"/>
      <c r="Q29" s="130"/>
      <c r="R29" s="131"/>
      <c r="S29" s="25">
        <f t="shared" si="10"/>
        <v>0.5</v>
      </c>
      <c r="T29" s="25">
        <f t="shared" si="11"/>
        <v>0.5</v>
      </c>
      <c r="U29" s="28"/>
      <c r="V29" s="28"/>
    </row>
    <row r="30" spans="1:22" x14ac:dyDescent="0.25">
      <c r="A30" s="127">
        <v>6519</v>
      </c>
      <c r="B30" s="129" t="s">
        <v>104</v>
      </c>
      <c r="C30" s="48">
        <v>93</v>
      </c>
      <c r="D30" s="38" t="s">
        <v>73</v>
      </c>
      <c r="E30" s="132"/>
      <c r="F30" s="133"/>
      <c r="G30" s="132"/>
      <c r="H30" s="133"/>
      <c r="I30" s="140"/>
      <c r="J30" s="141"/>
      <c r="K30" s="132"/>
      <c r="L30" s="133"/>
      <c r="M30" s="132">
        <v>0.5</v>
      </c>
      <c r="N30" s="133"/>
      <c r="O30" s="132"/>
      <c r="P30" s="133"/>
      <c r="Q30" s="130"/>
      <c r="R30" s="131"/>
      <c r="S30" s="25">
        <f t="shared" si="10"/>
        <v>0.5</v>
      </c>
      <c r="T30" s="25">
        <f t="shared" si="11"/>
        <v>0.5</v>
      </c>
      <c r="U30" s="28"/>
      <c r="V30" s="28"/>
    </row>
    <row r="31" spans="1:22" x14ac:dyDescent="0.25">
      <c r="A31" s="127"/>
      <c r="B31" s="127"/>
      <c r="C31" s="48"/>
      <c r="D31" s="38"/>
      <c r="E31" s="132"/>
      <c r="F31" s="133"/>
      <c r="G31" s="132"/>
      <c r="H31" s="133"/>
      <c r="I31" s="140"/>
      <c r="J31" s="141"/>
      <c r="K31" s="132"/>
      <c r="L31" s="133"/>
      <c r="M31" s="132"/>
      <c r="N31" s="133"/>
      <c r="O31" s="132"/>
      <c r="P31" s="133"/>
      <c r="Q31" s="130"/>
      <c r="R31" s="131"/>
      <c r="S31" s="25">
        <f t="shared" si="10"/>
        <v>0</v>
      </c>
      <c r="T31" s="25">
        <f t="shared" si="11"/>
        <v>0</v>
      </c>
      <c r="U31" s="28"/>
      <c r="V31" s="28"/>
    </row>
    <row r="32" spans="1:22" ht="15" customHeight="1" x14ac:dyDescent="0.25">
      <c r="A32" s="94"/>
      <c r="B32" s="47"/>
      <c r="C32" s="47"/>
      <c r="D32" s="27"/>
      <c r="E32" s="132"/>
      <c r="F32" s="133"/>
      <c r="G32" s="132"/>
      <c r="H32" s="133"/>
      <c r="I32" s="140"/>
      <c r="J32" s="141"/>
      <c r="K32" s="132"/>
      <c r="L32" s="133"/>
      <c r="M32" s="132"/>
      <c r="N32" s="133"/>
      <c r="O32" s="132"/>
      <c r="P32" s="133"/>
      <c r="Q32" s="130"/>
      <c r="R32" s="131"/>
      <c r="S32" s="25">
        <f t="shared" si="2"/>
        <v>0</v>
      </c>
      <c r="T32" s="25">
        <f t="shared" si="3"/>
        <v>0</v>
      </c>
      <c r="U32" s="28"/>
      <c r="V32" s="28"/>
    </row>
    <row r="33" spans="1:22" x14ac:dyDescent="0.25">
      <c r="A33" s="126">
        <v>3600</v>
      </c>
      <c r="B33" s="125" t="s">
        <v>102</v>
      </c>
      <c r="C33" s="125"/>
      <c r="D33" s="27" t="s">
        <v>86</v>
      </c>
      <c r="E33" s="132"/>
      <c r="F33" s="133"/>
      <c r="G33" s="132"/>
      <c r="H33" s="133"/>
      <c r="I33" s="140"/>
      <c r="J33" s="141"/>
      <c r="K33" s="132"/>
      <c r="L33" s="133"/>
      <c r="M33" s="132">
        <v>0.5</v>
      </c>
      <c r="N33" s="133"/>
      <c r="O33" s="132"/>
      <c r="P33" s="133"/>
      <c r="Q33" s="130"/>
      <c r="R33" s="131"/>
      <c r="S33" s="25">
        <f t="shared" si="1"/>
        <v>0.5</v>
      </c>
      <c r="T33" s="25">
        <f t="shared" si="0"/>
        <v>0.5</v>
      </c>
      <c r="U33" s="28"/>
      <c r="V33" s="28"/>
    </row>
    <row r="34" spans="1:22" x14ac:dyDescent="0.25">
      <c r="A34" s="125">
        <v>3600</v>
      </c>
      <c r="B34" s="125" t="s">
        <v>102</v>
      </c>
      <c r="C34" s="125"/>
      <c r="D34" s="27" t="s">
        <v>85</v>
      </c>
      <c r="E34" s="132"/>
      <c r="F34" s="133"/>
      <c r="G34" s="132"/>
      <c r="H34" s="133"/>
      <c r="I34" s="140"/>
      <c r="J34" s="141"/>
      <c r="K34" s="132">
        <v>0.75</v>
      </c>
      <c r="L34" s="133"/>
      <c r="M34" s="132"/>
      <c r="N34" s="133"/>
      <c r="O34" s="132"/>
      <c r="P34" s="133"/>
      <c r="Q34" s="130"/>
      <c r="R34" s="131"/>
      <c r="S34" s="25">
        <f t="shared" ref="S34:S35" si="12">E34+G34+I34+K34+M34+O34+Q34</f>
        <v>0.75</v>
      </c>
      <c r="T34" s="25">
        <f t="shared" ref="T34:T35" si="13">SUM(S34-U34-V34)</f>
        <v>0.75</v>
      </c>
      <c r="U34" s="28"/>
      <c r="V34" s="28"/>
    </row>
    <row r="35" spans="1:22" x14ac:dyDescent="0.25">
      <c r="A35" s="111">
        <v>3600</v>
      </c>
      <c r="B35" s="111" t="s">
        <v>102</v>
      </c>
      <c r="C35" s="48"/>
      <c r="D35" s="38" t="s">
        <v>93</v>
      </c>
      <c r="E35" s="132"/>
      <c r="F35" s="133"/>
      <c r="G35" s="132">
        <v>2</v>
      </c>
      <c r="H35" s="133"/>
      <c r="I35" s="140"/>
      <c r="J35" s="141"/>
      <c r="K35" s="132">
        <v>0.75</v>
      </c>
      <c r="L35" s="133"/>
      <c r="M35" s="132"/>
      <c r="N35" s="133"/>
      <c r="O35" s="132"/>
      <c r="P35" s="133"/>
      <c r="Q35" s="130"/>
      <c r="R35" s="131"/>
      <c r="S35" s="25">
        <f t="shared" si="12"/>
        <v>2.75</v>
      </c>
      <c r="T35" s="25">
        <f t="shared" si="13"/>
        <v>2.75</v>
      </c>
      <c r="U35" s="28"/>
      <c r="V35" s="28"/>
    </row>
    <row r="36" spans="1:22" x14ac:dyDescent="0.25">
      <c r="A36" s="118">
        <v>3600</v>
      </c>
      <c r="B36" s="118" t="s">
        <v>102</v>
      </c>
      <c r="C36" s="48"/>
      <c r="D36" s="38" t="s">
        <v>82</v>
      </c>
      <c r="E36" s="132">
        <v>0.5</v>
      </c>
      <c r="F36" s="133"/>
      <c r="G36" s="132">
        <v>1</v>
      </c>
      <c r="H36" s="133"/>
      <c r="I36" s="140"/>
      <c r="J36" s="141"/>
      <c r="K36" s="132">
        <v>1</v>
      </c>
      <c r="L36" s="133"/>
      <c r="M36" s="132">
        <v>1.5</v>
      </c>
      <c r="N36" s="133"/>
      <c r="O36" s="132"/>
      <c r="P36" s="133"/>
      <c r="Q36" s="130"/>
      <c r="R36" s="131"/>
      <c r="S36" s="25">
        <f t="shared" si="1"/>
        <v>4</v>
      </c>
      <c r="T36" s="25">
        <f t="shared" si="0"/>
        <v>4</v>
      </c>
      <c r="U36" s="28"/>
      <c r="V36" s="28"/>
    </row>
    <row r="37" spans="1:22" x14ac:dyDescent="0.25">
      <c r="A37" s="23" t="s">
        <v>37</v>
      </c>
      <c r="B37" s="23"/>
      <c r="C37" s="23"/>
      <c r="D37" s="23"/>
      <c r="E37" s="132"/>
      <c r="F37" s="133"/>
      <c r="G37" s="132"/>
      <c r="H37" s="133"/>
      <c r="I37" s="140">
        <v>8</v>
      </c>
      <c r="J37" s="141"/>
      <c r="K37" s="132"/>
      <c r="L37" s="133"/>
      <c r="M37" s="132"/>
      <c r="N37" s="133"/>
      <c r="O37" s="130"/>
      <c r="P37" s="131"/>
      <c r="Q37" s="130"/>
      <c r="R37" s="131"/>
      <c r="S37" s="25">
        <f t="shared" si="1"/>
        <v>8</v>
      </c>
      <c r="T37" s="25"/>
      <c r="U37" s="29"/>
      <c r="V37" s="28"/>
    </row>
    <row r="38" spans="1:22" x14ac:dyDescent="0.25">
      <c r="A38" s="23" t="s">
        <v>38</v>
      </c>
      <c r="B38" s="23"/>
      <c r="C38" s="23"/>
      <c r="D38" s="23"/>
      <c r="E38" s="132"/>
      <c r="F38" s="133"/>
      <c r="G38" s="132"/>
      <c r="H38" s="133"/>
      <c r="I38" s="132"/>
      <c r="J38" s="133"/>
      <c r="K38" s="132"/>
      <c r="L38" s="133"/>
      <c r="M38" s="132"/>
      <c r="N38" s="133"/>
      <c r="O38" s="130"/>
      <c r="P38" s="131"/>
      <c r="Q38" s="130"/>
      <c r="R38" s="131"/>
      <c r="S38" s="25">
        <f t="shared" si="1"/>
        <v>0</v>
      </c>
      <c r="T38" s="25"/>
      <c r="U38" s="29"/>
      <c r="V38" s="28"/>
    </row>
    <row r="39" spans="1:22" x14ac:dyDescent="0.25">
      <c r="A39" s="29" t="s">
        <v>6</v>
      </c>
      <c r="B39" s="29"/>
      <c r="C39" s="29"/>
      <c r="D39" s="29"/>
      <c r="E39" s="134">
        <f>SUM(E4:E38)</f>
        <v>8</v>
      </c>
      <c r="F39" s="135"/>
      <c r="G39" s="134">
        <f>SUM(G4:G38)</f>
        <v>8</v>
      </c>
      <c r="H39" s="135"/>
      <c r="I39" s="134">
        <f>SUM(I4:I38)</f>
        <v>8</v>
      </c>
      <c r="J39" s="135"/>
      <c r="K39" s="134">
        <f>SUM(K4:K38)</f>
        <v>10.5</v>
      </c>
      <c r="L39" s="135"/>
      <c r="M39" s="134">
        <f>SUM(M4:M38)</f>
        <v>8</v>
      </c>
      <c r="N39" s="135"/>
      <c r="O39" s="134">
        <f>SUM(O4:O38)</f>
        <v>0</v>
      </c>
      <c r="P39" s="135"/>
      <c r="Q39" s="134">
        <f>SUM(Q4:Q38)</f>
        <v>0</v>
      </c>
      <c r="R39" s="135"/>
      <c r="S39" s="25">
        <f t="shared" si="1"/>
        <v>42.5</v>
      </c>
      <c r="T39" s="25"/>
      <c r="U39" s="29"/>
      <c r="V39" s="28"/>
    </row>
    <row r="40" spans="1:22" x14ac:dyDescent="0.25">
      <c r="A40" s="29" t="s">
        <v>2</v>
      </c>
      <c r="B40" s="29"/>
      <c r="C40" s="29"/>
      <c r="D40" s="29"/>
      <c r="E40" s="30"/>
      <c r="F40" s="31">
        <v>8</v>
      </c>
      <c r="G40" s="30"/>
      <c r="H40" s="31">
        <v>8</v>
      </c>
      <c r="I40" s="30"/>
      <c r="J40" s="31">
        <v>8</v>
      </c>
      <c r="K40" s="30"/>
      <c r="L40" s="31">
        <v>8</v>
      </c>
      <c r="M40" s="30"/>
      <c r="N40" s="31">
        <v>8</v>
      </c>
      <c r="O40" s="30"/>
      <c r="P40" s="31"/>
      <c r="Q40" s="30"/>
      <c r="R40" s="31"/>
      <c r="S40" s="25">
        <f>SUM(E40:R40)</f>
        <v>40</v>
      </c>
      <c r="T40" s="25">
        <f>SUM(T4:T39)</f>
        <v>34.5</v>
      </c>
      <c r="U40" s="28"/>
      <c r="V40" s="28"/>
    </row>
    <row r="41" spans="1:22" x14ac:dyDescent="0.25">
      <c r="A41" s="29" t="s">
        <v>41</v>
      </c>
      <c r="B41" s="29"/>
      <c r="C41" s="29"/>
      <c r="D41" s="29"/>
      <c r="E41" s="32"/>
      <c r="F41" s="32">
        <f>SUM(E39)-F40</f>
        <v>0</v>
      </c>
      <c r="G41" s="32"/>
      <c r="H41" s="32">
        <f>SUM(G39)-H40</f>
        <v>0</v>
      </c>
      <c r="I41" s="32"/>
      <c r="J41" s="32">
        <f>SUM(I39)-J40</f>
        <v>0</v>
      </c>
      <c r="K41" s="32"/>
      <c r="L41" s="32">
        <f>SUM(K39)-L40</f>
        <v>2.5</v>
      </c>
      <c r="M41" s="32"/>
      <c r="N41" s="32">
        <f>SUM(M39)-N40</f>
        <v>0</v>
      </c>
      <c r="O41" s="32"/>
      <c r="P41" s="32">
        <f>SUM(O39)</f>
        <v>0</v>
      </c>
      <c r="Q41" s="32"/>
      <c r="R41" s="32">
        <f>SUM(Q39)</f>
        <v>0</v>
      </c>
      <c r="S41" s="28">
        <f>SUM(E41:R41)</f>
        <v>2.5</v>
      </c>
      <c r="T41" s="28"/>
      <c r="U41" s="28">
        <f>SUM(U4:U40)</f>
        <v>0</v>
      </c>
      <c r="V41" s="28">
        <f>SUM(V4:V40)</f>
        <v>0</v>
      </c>
    </row>
    <row r="42" spans="1:22" x14ac:dyDescent="0.25">
      <c r="E42" s="45"/>
      <c r="F42" s="45"/>
      <c r="G42" s="45"/>
      <c r="H42" s="45"/>
    </row>
    <row r="43" spans="1:22" x14ac:dyDescent="0.25">
      <c r="A43" s="2" t="s">
        <v>25</v>
      </c>
      <c r="B43" s="15"/>
    </row>
    <row r="44" spans="1:22" x14ac:dyDescent="0.25">
      <c r="A44" s="16" t="s">
        <v>2</v>
      </c>
      <c r="C44" s="40">
        <f>SUM(T40)</f>
        <v>34.5</v>
      </c>
      <c r="I44" s="2">
        <v>3600</v>
      </c>
    </row>
    <row r="45" spans="1:22" x14ac:dyDescent="0.25">
      <c r="A45" s="16" t="s">
        <v>26</v>
      </c>
      <c r="C45" s="40">
        <f>U41</f>
        <v>0</v>
      </c>
      <c r="D45" s="33"/>
      <c r="I45" s="44">
        <v>8</v>
      </c>
    </row>
    <row r="46" spans="1:22" x14ac:dyDescent="0.25">
      <c r="A46" s="16" t="s">
        <v>27</v>
      </c>
      <c r="C46" s="33">
        <f>V41</f>
        <v>0</v>
      </c>
      <c r="I46" s="45"/>
    </row>
    <row r="47" spans="1:22" x14ac:dyDescent="0.25">
      <c r="A47" s="16" t="s">
        <v>28</v>
      </c>
      <c r="C47" s="33">
        <f>S37</f>
        <v>8</v>
      </c>
      <c r="I47" s="40"/>
    </row>
    <row r="48" spans="1:22" x14ac:dyDescent="0.25">
      <c r="A48" s="16" t="s">
        <v>4</v>
      </c>
      <c r="C48" s="33">
        <f>S38</f>
        <v>0</v>
      </c>
    </row>
    <row r="49" spans="1:7" ht="16.5" thickBot="1" x14ac:dyDescent="0.3">
      <c r="A49" s="17" t="s">
        <v>6</v>
      </c>
      <c r="C49" s="39">
        <f>SUM(C44:C48)</f>
        <v>42.5</v>
      </c>
      <c r="E49" s="17" t="s">
        <v>42</v>
      </c>
      <c r="F49" s="17"/>
      <c r="G49" s="35">
        <f>S39-C49</f>
        <v>0</v>
      </c>
    </row>
    <row r="50" spans="1:7" ht="16.5" thickTop="1" x14ac:dyDescent="0.25">
      <c r="A50" s="16" t="s">
        <v>29</v>
      </c>
      <c r="C50" s="36">
        <v>0</v>
      </c>
      <c r="D50" s="36"/>
    </row>
    <row r="51" spans="1:7" x14ac:dyDescent="0.25">
      <c r="A51" s="16" t="s">
        <v>36</v>
      </c>
      <c r="C51" s="36">
        <v>0</v>
      </c>
      <c r="D51" s="36"/>
    </row>
  </sheetData>
  <mergeCells count="259">
    <mergeCell ref="E31:F31"/>
    <mergeCell ref="G31:H31"/>
    <mergeCell ref="I31:J31"/>
    <mergeCell ref="K31:L31"/>
    <mergeCell ref="M31:N31"/>
    <mergeCell ref="O31:P31"/>
    <mergeCell ref="Q31:R31"/>
    <mergeCell ref="E29:F29"/>
    <mergeCell ref="G29:H29"/>
    <mergeCell ref="I29:J29"/>
    <mergeCell ref="K29:L29"/>
    <mergeCell ref="M29:N29"/>
    <mergeCell ref="O29:P29"/>
    <mergeCell ref="Q29:R29"/>
    <mergeCell ref="E30:F30"/>
    <mergeCell ref="G30:H30"/>
    <mergeCell ref="I30:J30"/>
    <mergeCell ref="K30:L30"/>
    <mergeCell ref="M30:N30"/>
    <mergeCell ref="O30:P30"/>
    <mergeCell ref="Q30:R30"/>
    <mergeCell ref="K27:L27"/>
    <mergeCell ref="M27:N27"/>
    <mergeCell ref="O27:P27"/>
    <mergeCell ref="Q27:R27"/>
    <mergeCell ref="E28:F28"/>
    <mergeCell ref="G28:H28"/>
    <mergeCell ref="I28:J28"/>
    <mergeCell ref="K28:L28"/>
    <mergeCell ref="M28:N28"/>
    <mergeCell ref="O28:P28"/>
    <mergeCell ref="Q28:R28"/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32:F32"/>
    <mergeCell ref="G32:H32"/>
    <mergeCell ref="I32:J32"/>
    <mergeCell ref="K32:L32"/>
    <mergeCell ref="M32:N32"/>
    <mergeCell ref="O32:P32"/>
    <mergeCell ref="Q32:R32"/>
    <mergeCell ref="E26:F26"/>
    <mergeCell ref="G26:H26"/>
    <mergeCell ref="I26:J26"/>
    <mergeCell ref="K26:L26"/>
    <mergeCell ref="M26:N26"/>
    <mergeCell ref="O26:P26"/>
    <mergeCell ref="Q26:R26"/>
    <mergeCell ref="E27:F27"/>
    <mergeCell ref="G27:H27"/>
    <mergeCell ref="I27:J27"/>
    <mergeCell ref="E39:F39"/>
    <mergeCell ref="G39:H39"/>
    <mergeCell ref="I39:J39"/>
    <mergeCell ref="K39:L39"/>
    <mergeCell ref="M39:N39"/>
    <mergeCell ref="O39:P39"/>
    <mergeCell ref="Q39:R39"/>
    <mergeCell ref="E38:F38"/>
    <mergeCell ref="G38:H38"/>
    <mergeCell ref="I38:J38"/>
    <mergeCell ref="K38:L38"/>
    <mergeCell ref="M38:N38"/>
    <mergeCell ref="O38:P38"/>
    <mergeCell ref="G37:H37"/>
    <mergeCell ref="I37:J37"/>
    <mergeCell ref="K37:L37"/>
    <mergeCell ref="M37:N37"/>
    <mergeCell ref="Q38:R38"/>
    <mergeCell ref="E34:F34"/>
    <mergeCell ref="G35:H35"/>
    <mergeCell ref="I35:J35"/>
    <mergeCell ref="K35:L35"/>
    <mergeCell ref="M35:N35"/>
    <mergeCell ref="O35:P35"/>
    <mergeCell ref="Q35:R35"/>
    <mergeCell ref="E35:F35"/>
    <mergeCell ref="O37:P37"/>
    <mergeCell ref="Q37:R37"/>
    <mergeCell ref="E36:F36"/>
    <mergeCell ref="G36:H36"/>
    <mergeCell ref="I36:J36"/>
    <mergeCell ref="K36:L36"/>
    <mergeCell ref="M36:N36"/>
    <mergeCell ref="O36:P36"/>
    <mergeCell ref="Q36:R36"/>
    <mergeCell ref="E37:F37"/>
    <mergeCell ref="G34:H34"/>
    <mergeCell ref="O33:P33"/>
    <mergeCell ref="Q33:R33"/>
    <mergeCell ref="E13:F13"/>
    <mergeCell ref="G13:H13"/>
    <mergeCell ref="I13:J13"/>
    <mergeCell ref="K13:L13"/>
    <mergeCell ref="M13:N13"/>
    <mergeCell ref="O13:P13"/>
    <mergeCell ref="I34:J34"/>
    <mergeCell ref="K34:L34"/>
    <mergeCell ref="M34:N34"/>
    <mergeCell ref="O34:P34"/>
    <mergeCell ref="Q13:R13"/>
    <mergeCell ref="E33:F33"/>
    <mergeCell ref="G33:H33"/>
    <mergeCell ref="I33:J33"/>
    <mergeCell ref="K33:L33"/>
    <mergeCell ref="M33:N33"/>
    <mergeCell ref="Q34:R34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2016-04-25T08:33:56Z</cp:lastPrinted>
  <dcterms:created xsi:type="dcterms:W3CDTF">2010-01-14T13:00:57Z</dcterms:created>
  <dcterms:modified xsi:type="dcterms:W3CDTF">2017-05-22T14:20:02Z</dcterms:modified>
</cp:coreProperties>
</file>