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K23" i="39" l="1"/>
  <c r="K23" i="22"/>
  <c r="K23" i="14"/>
  <c r="K23" i="32"/>
  <c r="K23" i="38"/>
  <c r="K23" i="28"/>
  <c r="K23" i="40"/>
  <c r="K23" i="42"/>
  <c r="K23" i="9"/>
  <c r="K23" i="34"/>
  <c r="K23" i="6"/>
  <c r="K23" i="17"/>
  <c r="K23" i="16"/>
  <c r="K23" i="24"/>
  <c r="K23" i="30"/>
  <c r="K23" i="18"/>
  <c r="K23" i="5"/>
  <c r="K23" i="29"/>
  <c r="K23" i="1"/>
  <c r="C23" i="39"/>
  <c r="C23" i="22"/>
  <c r="C23" i="14"/>
  <c r="C23" i="32"/>
  <c r="C23" i="38"/>
  <c r="C23" i="28"/>
  <c r="C23" i="40"/>
  <c r="C23" i="42"/>
  <c r="C23" i="9"/>
  <c r="C23" i="34"/>
  <c r="C23" i="6"/>
  <c r="C23" i="17"/>
  <c r="C23" i="16"/>
  <c r="C23" i="24"/>
  <c r="C23" i="30"/>
  <c r="C23" i="18"/>
  <c r="C23" i="5"/>
  <c r="C23" i="29"/>
  <c r="C23" i="1"/>
  <c r="B23" i="39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M24" i="5" l="1"/>
  <c r="N26" i="5" s="1"/>
  <c r="K24" i="5"/>
  <c r="I24" i="5"/>
  <c r="J26" i="5" s="1"/>
  <c r="G24" i="5"/>
  <c r="E24" i="5"/>
  <c r="V26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U26" i="5"/>
  <c r="S25" i="5"/>
  <c r="T16" i="5" l="1"/>
  <c r="T25" i="5" s="1"/>
  <c r="S24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F26" i="5"/>
  <c r="H26" i="5"/>
  <c r="L26" i="5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2" i="5"/>
  <c r="E22" i="1" s="1"/>
  <c r="C33" i="5"/>
  <c r="Q24" i="5"/>
  <c r="R26" i="5" s="1"/>
  <c r="D19" i="1" l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7" i="32"/>
  <c r="K9" i="1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S20" i="22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<sst xmlns="http://schemas.openxmlformats.org/spreadsheetml/2006/main" count="855" uniqueCount="119">
  <si>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</si>
  <si>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</si>
  <si>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</si>
  <si>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</si>
  <si>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</si>
  <si>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</si>
  <si>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</si>
  <si>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</si>
  <si>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</si>
  <si>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</si>
  <si>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</si>
  <si>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</si>
  <si>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</si>
  <si>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</si>
  <si>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</si>
  <si>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</si>
  <si>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</si>
  <si>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</si>
  <si>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</si>
  <si>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</si>
  <si>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</si>
  <si>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</si>
  <si>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</si>
  <si>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</si>
  <si>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</si>
  <si>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</si>
  <si>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</si>
  <si>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</si>
  <si>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</si>
  <si>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</si>
  <si>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</si>
  <si>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</si>
  <si>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</si>
  <si>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</si>
  <si>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</si>
  <si>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</si>
  <si>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</si>
  <si>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</si>
  <si>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</si>
  <si>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</si>
  <si>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</si>
  <si>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</si>
  <si>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</si>
  <si>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</si>
  <si>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</si>
  <si>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</si>
  <si>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</si>
  <si>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</si>
  <si>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</si>
  <si>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</si>
  <si>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</si>
  <si>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</si>
  <si>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</si>
  <si>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</si>
  <si>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</si>
  <si>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</si>
  <si>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</si>
  <si>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</si>
  <si>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</si>
  <si>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</si>
  <si>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</si>
  <si>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</si>
  <si>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</si>
  <si>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</si>
  <si>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</si>
  <si>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</si>
  <si>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production meeting</t>
  </si>
  <si>
    <t>T Jerman</t>
  </si>
  <si>
    <t>T.JERMAN</t>
  </si>
  <si>
    <t>vanity units</t>
  </si>
  <si>
    <t>W/E 04.12.16</t>
  </si>
  <si>
    <t>labouring</t>
  </si>
  <si>
    <t>maintenance re saw</t>
  </si>
  <si>
    <t>extraction / silo</t>
  </si>
  <si>
    <t>frames</t>
  </si>
  <si>
    <t>moving materials</t>
  </si>
  <si>
    <t>booking up 6648</t>
  </si>
  <si>
    <t>bookcase</t>
  </si>
  <si>
    <t>check tools</t>
  </si>
  <si>
    <t>3to4</t>
  </si>
  <si>
    <t>tops</t>
  </si>
  <si>
    <t>5to6</t>
  </si>
  <si>
    <t>5o6</t>
  </si>
  <si>
    <t>7to8</t>
  </si>
  <si>
    <t>make tea</t>
  </si>
  <si>
    <t>doctors appointment</t>
  </si>
  <si>
    <t>into storage 6538</t>
  </si>
  <si>
    <t>alter stops</t>
  </si>
  <si>
    <t>W/E 26.02.17</t>
  </si>
  <si>
    <t>6519smx</t>
  </si>
  <si>
    <t>unit</t>
  </si>
  <si>
    <t>drive to lime metal 6520</t>
  </si>
  <si>
    <t>lung test hospital</t>
  </si>
  <si>
    <t>tidy bench</t>
  </si>
  <si>
    <t>pick up lorry fraikin</t>
  </si>
  <si>
    <t>z section</t>
  </si>
  <si>
    <t>10to11</t>
  </si>
  <si>
    <t>shredder</t>
  </si>
  <si>
    <t>skirting</t>
  </si>
  <si>
    <t>sick</t>
  </si>
  <si>
    <t>waiter station</t>
  </si>
  <si>
    <t>raised floor area</t>
  </si>
  <si>
    <t>wrapping</t>
  </si>
  <si>
    <t>panels</t>
  </si>
  <si>
    <t>control tops</t>
  </si>
  <si>
    <t>drawers</t>
  </si>
  <si>
    <t>12to13</t>
  </si>
  <si>
    <t>8-11.</t>
  </si>
  <si>
    <t>12.15.16.3</t>
  </si>
  <si>
    <t>8-10.45</t>
  </si>
  <si>
    <t>12.15,16.3</t>
  </si>
  <si>
    <t>USEM01</t>
  </si>
  <si>
    <t>BAIL01</t>
  </si>
  <si>
    <t>LORD01</t>
  </si>
  <si>
    <t>offi01</t>
  </si>
  <si>
    <t>QUAD01</t>
  </si>
  <si>
    <t>CENT01</t>
  </si>
  <si>
    <t>CHAT03</t>
  </si>
  <si>
    <t>PAUL01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</si>
</sst>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4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17" fontId="9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24" sqref="K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88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39.75</v>
      </c>
      <c r="C6" s="9">
        <f>SUM(Buckingham!C30)</f>
        <v>1</v>
      </c>
      <c r="D6" s="9">
        <f>SUM(Buckingham!C31)</f>
        <v>0</v>
      </c>
      <c r="E6" s="9">
        <f>SUM(Buckingham!C32)</f>
        <v>0</v>
      </c>
      <c r="F6" s="9">
        <f>SUM(Buckingham!C33)</f>
        <v>4.5</v>
      </c>
      <c r="G6" s="10">
        <f>B6+C6+D6+E6+F6</f>
        <v>45.25</v>
      </c>
      <c r="H6" s="62">
        <f>SUM(Buckingham!C35)</f>
        <v>0</v>
      </c>
      <c r="I6" s="62">
        <f>SUM(Buckingham!C36)</f>
        <v>0</v>
      </c>
      <c r="K6" s="43">
        <f>SUM(Buckingham!I30)</f>
        <v>2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1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41</v>
      </c>
      <c r="H7" s="11">
        <f>SUM(Czege!C31)</f>
        <v>0</v>
      </c>
      <c r="I7" s="11">
        <f>SUM(Czege!C32)</f>
        <v>0</v>
      </c>
      <c r="K7" s="43">
        <f>SUM(Czege!I26)</f>
        <v>2</v>
      </c>
    </row>
    <row r="8" spans="1:11" ht="17.25" customHeight="1" x14ac:dyDescent="0.25">
      <c r="A8" s="8" t="s">
        <v>7</v>
      </c>
      <c r="B8" s="9">
        <f>SUM(Doran!C31)</f>
        <v>46</v>
      </c>
      <c r="C8" s="9">
        <f>SUM(Doran!C32)</f>
        <v>1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47</v>
      </c>
      <c r="H8" s="11">
        <f>SUM(Doran!C37)</f>
        <v>0</v>
      </c>
      <c r="I8" s="11">
        <f>SUM(Doran!C38)</f>
        <v>0</v>
      </c>
      <c r="K8" s="43">
        <f>SUM(Doran!I32)</f>
        <v>2.75</v>
      </c>
    </row>
    <row r="9" spans="1:11" x14ac:dyDescent="0.25">
      <c r="A9" s="8" t="s">
        <v>53</v>
      </c>
      <c r="B9" s="9">
        <f>SUM(Drinkwater!C28)</f>
        <v>16</v>
      </c>
      <c r="C9" s="9">
        <f>SUM(Drinkwater!C29)</f>
        <v>1</v>
      </c>
      <c r="D9" s="9">
        <f>SUM(Drinkwater!C30)</f>
        <v>0</v>
      </c>
      <c r="E9" s="9">
        <f>SUM(Drinkwater!C31)</f>
        <v>8</v>
      </c>
      <c r="F9" s="9">
        <f>SUM(Drinkwater!C32)</f>
        <v>0</v>
      </c>
      <c r="G9" s="10">
        <f t="shared" si="0"/>
        <v>25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1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41</v>
      </c>
      <c r="H10" s="11">
        <f>SUM(Hammond!C31)</f>
        <v>0</v>
      </c>
      <c r="I10" s="11">
        <f>SUM(Hammond!C32)</f>
        <v>0</v>
      </c>
      <c r="K10" s="43">
        <f>SUM(Hammond!I26)</f>
        <v>3.25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40</v>
      </c>
      <c r="F11" s="9">
        <f>SUM('Harland '!C29)</f>
        <v>0</v>
      </c>
      <c r="G11" s="10">
        <f>B11+C11+D11+E11+F11</f>
        <v>40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16</v>
      </c>
      <c r="C12" s="9">
        <f>SUM(Harrison!C26)</f>
        <v>0</v>
      </c>
      <c r="D12" s="9">
        <f>SUM(Harrison!C27)</f>
        <v>0</v>
      </c>
      <c r="E12" s="9">
        <f>SUM(Harrison!C28)</f>
        <v>24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16</v>
      </c>
    </row>
    <row r="13" spans="1:11" ht="17.25" customHeight="1" x14ac:dyDescent="0.25">
      <c r="A13" s="8" t="s">
        <v>67</v>
      </c>
      <c r="B13" s="9">
        <f>SUM(Jerman!C29)</f>
        <v>40</v>
      </c>
      <c r="C13" s="9">
        <f>SUM(Jerman!C30)</f>
        <v>1</v>
      </c>
      <c r="D13" s="9">
        <f>SUM(Jerman!A31)</f>
        <v>0</v>
      </c>
      <c r="E13" s="9">
        <f>SUM(Jerman!C32)</f>
        <v>0</v>
      </c>
      <c r="F13" s="9">
        <f>SUM(Jerman!C33)</f>
        <v>7.25</v>
      </c>
      <c r="G13" s="10">
        <f>B13+C13+D13+E13+F13</f>
        <v>48.25</v>
      </c>
      <c r="H13" s="11">
        <f>SUM(Harrison!C32)</f>
        <v>0</v>
      </c>
      <c r="I13" s="11">
        <f>SUM(Harrison!C33)</f>
        <v>0</v>
      </c>
      <c r="K13" s="43">
        <f>SUM(Jerman!I30)</f>
        <v>4</v>
      </c>
    </row>
    <row r="14" spans="1:11" ht="18" customHeight="1" x14ac:dyDescent="0.25">
      <c r="A14" s="8" t="s">
        <v>9</v>
      </c>
      <c r="B14" s="9">
        <f>SUM(McSharry!C25)</f>
        <v>40</v>
      </c>
      <c r="C14" s="9">
        <f>SUM(McSharry!C26)</f>
        <v>1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41</v>
      </c>
      <c r="H14" s="11">
        <f>SUM(McSharry!C31)</f>
        <v>0</v>
      </c>
      <c r="I14" s="11">
        <f>SUM(McSharry!C32)</f>
        <v>0</v>
      </c>
      <c r="K14" s="43">
        <f>SUM(McSharry!I26)</f>
        <v>4</v>
      </c>
    </row>
    <row r="15" spans="1:11" x14ac:dyDescent="0.25">
      <c r="A15" s="8" t="s">
        <v>63</v>
      </c>
      <c r="B15" s="9">
        <f>SUM(Pender!C34)</f>
        <v>47.003999999999998</v>
      </c>
      <c r="C15" s="9">
        <f>SUM(Pender!C35)</f>
        <v>1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48.003999999999998</v>
      </c>
      <c r="H15" s="11">
        <f>SUM(Pender!C40)</f>
        <v>0</v>
      </c>
      <c r="I15" s="11">
        <f>SUM(Pender!C41)</f>
        <v>0</v>
      </c>
      <c r="K15" s="43">
        <f>SUM(Pender!I35)</f>
        <v>13</v>
      </c>
    </row>
    <row r="16" spans="1:11" ht="18" customHeight="1" x14ac:dyDescent="0.25">
      <c r="A16" s="8" t="s">
        <v>10</v>
      </c>
      <c r="B16" s="9">
        <f>SUM('Reading-Jones'!C29)</f>
        <v>28.25</v>
      </c>
      <c r="C16" s="9">
        <f>SUM('Reading-Jones'!C30)</f>
        <v>1</v>
      </c>
      <c r="D16" s="9">
        <f>SUM('Reading-Jones'!C31)</f>
        <v>0</v>
      </c>
      <c r="E16" s="9">
        <f>SUM('Reading-Jones'!C32)</f>
        <v>8</v>
      </c>
      <c r="F16" s="9">
        <f>SUM('Reading-Jones'!C33)</f>
        <v>6</v>
      </c>
      <c r="G16" s="10">
        <f t="shared" si="0"/>
        <v>43.25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49</v>
      </c>
      <c r="C17" s="9">
        <f>SUM(Spann!C32)</f>
        <v>1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50</v>
      </c>
      <c r="H17" s="11">
        <f>SUM(Spann!C37)</f>
        <v>0</v>
      </c>
      <c r="I17" s="11">
        <f>SUM(Spann!C38)</f>
        <v>0</v>
      </c>
      <c r="K17" s="43">
        <f>SUM(Spann!I32)</f>
        <v>0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1</v>
      </c>
      <c r="D18" s="9">
        <f>SUM(Taylor!C29)</f>
        <v>0</v>
      </c>
      <c r="E18" s="9">
        <v>0</v>
      </c>
      <c r="F18" s="9">
        <f>SUM(Taylor!C31)</f>
        <v>0</v>
      </c>
      <c r="G18" s="10">
        <f t="shared" si="0"/>
        <v>41</v>
      </c>
      <c r="H18" s="11">
        <f>SUM(Taylor!C33)</f>
        <v>0</v>
      </c>
      <c r="I18" s="11">
        <f>SUM(Taylor!C34)</f>
        <v>0</v>
      </c>
      <c r="K18" s="43">
        <f>SUM(Taylor!I28)</f>
        <v>4</v>
      </c>
    </row>
    <row r="19" spans="1:11" x14ac:dyDescent="0.25">
      <c r="A19" s="8" t="s">
        <v>48</v>
      </c>
      <c r="B19" s="9">
        <f>SUM(G.Ward!C25)</f>
        <v>38.5</v>
      </c>
      <c r="C19" s="9">
        <f>SUM(G.Ward!C26)</f>
        <v>0.25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38.75</v>
      </c>
      <c r="H19" s="11">
        <f>SUM(G.Ward!C31)</f>
        <v>0</v>
      </c>
      <c r="I19" s="11">
        <f>SUM(G.Ward!C32)</f>
        <v>0</v>
      </c>
      <c r="K19" s="43">
        <f>SUM(G.Ward!I26)</f>
        <v>8.25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1</v>
      </c>
      <c r="D20" s="9">
        <f>SUM(N.Winterburn!C31)</f>
        <v>0</v>
      </c>
      <c r="E20" s="9">
        <f>SUM(N.Winterburn!C32)</f>
        <v>0</v>
      </c>
      <c r="F20" s="9">
        <f>SUM(N.Winterburn!C33)</f>
        <v>9</v>
      </c>
      <c r="G20" s="10">
        <f t="shared" si="0"/>
        <v>50</v>
      </c>
      <c r="H20" s="11">
        <f>SUM(N.Winterburn!C35)</f>
        <v>0</v>
      </c>
      <c r="I20" s="11">
        <f>SUM(N.Winterburn!C36)</f>
        <v>0</v>
      </c>
      <c r="K20" s="43">
        <f>SUM(N.Winterburn!I30)</f>
        <v>8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1</v>
      </c>
      <c r="D21" s="9">
        <v>0</v>
      </c>
      <c r="E21" s="9">
        <f>SUM(T.Winterburn!C33)</f>
        <v>9</v>
      </c>
      <c r="F21" s="9">
        <f>SUM(T.Winterburn!C34)</f>
        <v>0</v>
      </c>
      <c r="G21" s="10">
        <f t="shared" si="0"/>
        <v>50</v>
      </c>
      <c r="H21" s="11">
        <f>SUM(T.Winterburn!C36)</f>
        <v>0</v>
      </c>
      <c r="I21" s="11">
        <f>SUM(T.Winterburn!C37)</f>
        <v>0</v>
      </c>
      <c r="K21" s="43">
        <f>SUM(T.Winterburn!I31)</f>
        <v>8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3.5</v>
      </c>
      <c r="D22" s="9">
        <f>SUM(Wright!C31)</f>
        <v>0</v>
      </c>
      <c r="E22" s="9">
        <f>SUM(Wright!C32)</f>
        <v>0</v>
      </c>
      <c r="F22" s="9">
        <f>SUM(Wright!C33)</f>
        <v>8.5</v>
      </c>
      <c r="G22" s="10">
        <f t="shared" si="0"/>
        <v>52</v>
      </c>
      <c r="H22" s="11">
        <f>SUM(Wright!C35)</f>
        <v>0</v>
      </c>
      <c r="I22" s="11">
        <f>SUM(Wright!C36)</f>
        <v>0</v>
      </c>
      <c r="K22" s="43">
        <f>SUM(Wright!I30)</f>
        <v>38.5</v>
      </c>
    </row>
    <row r="23" spans="1:11" ht="17.25" customHeight="1" x14ac:dyDescent="0.25">
      <c r="A23" s="12" t="s">
        <v>24</v>
      </c>
      <c r="B23" s="13">
        <f>SUM(B6:B22)</f>
        <v>600.50400000000002</v>
      </c>
      <c r="C23" s="13">
        <f>SUM(C6:C22)</f>
        <v>16.75</v>
      </c>
      <c r="D23" s="13">
        <f t="shared" ref="B23:I23" si="1">SUM(D7:D22)</f>
        <v>0</v>
      </c>
      <c r="E23" s="13">
        <f t="shared" si="1"/>
        <v>89</v>
      </c>
      <c r="F23" s="13">
        <f t="shared" si="1"/>
        <v>30.75</v>
      </c>
      <c r="G23" s="13">
        <f t="shared" si="1"/>
        <v>696.25400000000002</v>
      </c>
      <c r="H23" s="14">
        <f t="shared" si="1"/>
        <v>0</v>
      </c>
      <c r="I23" s="14">
        <f t="shared" si="1"/>
        <v>0</v>
      </c>
      <c r="J23" s="4"/>
      <c r="K23" s="13">
        <f>SUM(K6:K22)</f>
        <v>113.75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617.25400000000002</v>
      </c>
    </row>
    <row r="27" spans="1:11" x14ac:dyDescent="0.25">
      <c r="A27" s="1" t="s">
        <v>31</v>
      </c>
      <c r="C27" s="35">
        <f>K23</f>
        <v>113.75</v>
      </c>
    </row>
    <row r="28" spans="1:11" x14ac:dyDescent="0.25">
      <c r="A28" s="1" t="s">
        <v>35</v>
      </c>
      <c r="C28" s="41">
        <f>C27/C26</f>
        <v>0.18428394145683949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K24" sqref="K24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26.02.17</v>
      </c>
      <c r="B2" s="19"/>
      <c r="C2" s="19"/>
      <c r="D2" s="19"/>
      <c r="E2" s="205" t="s">
        <v>15</v>
      </c>
      <c r="F2" s="205"/>
      <c r="G2" s="205" t="s">
        <v>16</v>
      </c>
      <c r="H2" s="205"/>
      <c r="I2" s="205" t="s">
        <v>17</v>
      </c>
      <c r="J2" s="205"/>
      <c r="K2" s="205" t="s">
        <v>18</v>
      </c>
      <c r="L2" s="205"/>
      <c r="M2" s="205" t="s">
        <v>19</v>
      </c>
      <c r="N2" s="205"/>
      <c r="O2" s="205" t="s">
        <v>20</v>
      </c>
      <c r="P2" s="205"/>
      <c r="Q2" s="205" t="s">
        <v>21</v>
      </c>
      <c r="R2" s="20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83">
        <v>6520</v>
      </c>
      <c r="B4" s="204" t="s">
        <v>113</v>
      </c>
      <c r="C4" s="183">
        <v>12</v>
      </c>
      <c r="D4" s="38" t="s">
        <v>77</v>
      </c>
      <c r="E4" s="208">
        <v>4</v>
      </c>
      <c r="F4" s="208"/>
      <c r="G4" s="208">
        <v>4</v>
      </c>
      <c r="H4" s="208"/>
      <c r="I4" s="208"/>
      <c r="J4" s="208"/>
      <c r="K4" s="208">
        <v>2</v>
      </c>
      <c r="L4" s="208"/>
      <c r="M4" s="208"/>
      <c r="N4" s="208"/>
      <c r="O4" s="206"/>
      <c r="P4" s="207"/>
      <c r="Q4" s="209"/>
      <c r="R4" s="210"/>
      <c r="S4" s="25">
        <f>E4+G4+I4+K4+M4+O4+Q4</f>
        <v>10</v>
      </c>
      <c r="T4" s="25">
        <f t="shared" ref="T4:T17" si="0">SUM(S4-U4-V4)</f>
        <v>10</v>
      </c>
      <c r="U4" s="28"/>
      <c r="V4" s="28"/>
    </row>
    <row r="5" spans="1:22" x14ac:dyDescent="0.25">
      <c r="A5" s="164">
        <v>6520</v>
      </c>
      <c r="B5" s="204" t="s">
        <v>113</v>
      </c>
      <c r="C5" s="164">
        <v>10</v>
      </c>
      <c r="D5" s="38" t="s">
        <v>80</v>
      </c>
      <c r="E5" s="208"/>
      <c r="F5" s="208"/>
      <c r="G5" s="208"/>
      <c r="H5" s="208"/>
      <c r="I5" s="208"/>
      <c r="J5" s="208"/>
      <c r="K5" s="208">
        <v>1</v>
      </c>
      <c r="L5" s="208"/>
      <c r="M5" s="208"/>
      <c r="N5" s="208"/>
      <c r="O5" s="206"/>
      <c r="P5" s="207"/>
      <c r="Q5" s="209"/>
      <c r="R5" s="210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194" t="s">
        <v>89</v>
      </c>
      <c r="B6" s="204" t="s">
        <v>111</v>
      </c>
      <c r="C6" s="194">
        <v>1</v>
      </c>
      <c r="D6" s="38" t="s">
        <v>90</v>
      </c>
      <c r="E6" s="208"/>
      <c r="F6" s="208"/>
      <c r="G6" s="208">
        <v>4</v>
      </c>
      <c r="H6" s="208"/>
      <c r="I6" s="208">
        <v>8</v>
      </c>
      <c r="J6" s="208"/>
      <c r="K6" s="208">
        <v>6</v>
      </c>
      <c r="L6" s="208"/>
      <c r="M6" s="208">
        <v>8</v>
      </c>
      <c r="N6" s="208"/>
      <c r="O6" s="206"/>
      <c r="P6" s="207"/>
      <c r="Q6" s="209"/>
      <c r="R6" s="210"/>
      <c r="S6" s="25">
        <f t="shared" si="1"/>
        <v>26</v>
      </c>
      <c r="T6" s="25">
        <f t="shared" si="0"/>
        <v>25</v>
      </c>
      <c r="U6" s="28">
        <v>1</v>
      </c>
      <c r="V6" s="28"/>
    </row>
    <row r="7" spans="1:22" x14ac:dyDescent="0.25">
      <c r="A7" s="167"/>
      <c r="B7" s="48"/>
      <c r="C7" s="167"/>
      <c r="D7" s="38"/>
      <c r="E7" s="224"/>
      <c r="F7" s="224"/>
      <c r="G7" s="208"/>
      <c r="H7" s="208"/>
      <c r="I7" s="208"/>
      <c r="J7" s="208"/>
      <c r="K7" s="208"/>
      <c r="L7" s="208"/>
      <c r="M7" s="208"/>
      <c r="N7" s="208"/>
      <c r="O7" s="206"/>
      <c r="P7" s="207"/>
      <c r="Q7" s="209"/>
      <c r="R7" s="21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4"/>
      <c r="B8" s="48"/>
      <c r="C8" s="164"/>
      <c r="D8" s="38"/>
      <c r="E8" s="224"/>
      <c r="F8" s="224"/>
      <c r="G8" s="208"/>
      <c r="H8" s="208"/>
      <c r="I8" s="222"/>
      <c r="J8" s="207"/>
      <c r="K8" s="222"/>
      <c r="L8" s="207"/>
      <c r="M8" s="222"/>
      <c r="N8" s="207"/>
      <c r="O8" s="206"/>
      <c r="P8" s="207"/>
      <c r="Q8" s="209"/>
      <c r="R8" s="21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4"/>
      <c r="B9" s="48"/>
      <c r="C9" s="164"/>
      <c r="D9" s="38"/>
      <c r="E9" s="220"/>
      <c r="F9" s="221"/>
      <c r="G9" s="206"/>
      <c r="H9" s="207"/>
      <c r="I9" s="206"/>
      <c r="J9" s="207"/>
      <c r="K9" s="206"/>
      <c r="L9" s="207"/>
      <c r="M9" s="206"/>
      <c r="N9" s="207"/>
      <c r="O9" s="206"/>
      <c r="P9" s="207"/>
      <c r="Q9" s="209"/>
      <c r="R9" s="21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7"/>
      <c r="B10" s="48"/>
      <c r="C10" s="127"/>
      <c r="D10" s="38"/>
      <c r="E10" s="220"/>
      <c r="F10" s="221"/>
      <c r="G10" s="206"/>
      <c r="H10" s="207"/>
      <c r="I10" s="206"/>
      <c r="J10" s="207"/>
      <c r="K10" s="206"/>
      <c r="L10" s="207"/>
      <c r="M10" s="206"/>
      <c r="N10" s="207"/>
      <c r="O10" s="206"/>
      <c r="P10" s="207"/>
      <c r="Q10" s="209"/>
      <c r="R10" s="21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3"/>
      <c r="B11" s="48"/>
      <c r="C11" s="153"/>
      <c r="D11" s="38"/>
      <c r="E11" s="220"/>
      <c r="F11" s="221"/>
      <c r="G11" s="206"/>
      <c r="H11" s="207"/>
      <c r="I11" s="206"/>
      <c r="J11" s="207"/>
      <c r="K11" s="206"/>
      <c r="L11" s="207"/>
      <c r="M11" s="206"/>
      <c r="N11" s="207"/>
      <c r="O11" s="206"/>
      <c r="P11" s="207"/>
      <c r="Q11" s="209"/>
      <c r="R11" s="21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3"/>
      <c r="B12" s="48"/>
      <c r="C12" s="153"/>
      <c r="D12" s="38"/>
      <c r="E12" s="220"/>
      <c r="F12" s="221"/>
      <c r="G12" s="206"/>
      <c r="H12" s="207"/>
      <c r="I12" s="206"/>
      <c r="J12" s="207"/>
      <c r="K12" s="206"/>
      <c r="L12" s="207"/>
      <c r="M12" s="206"/>
      <c r="N12" s="207"/>
      <c r="O12" s="206"/>
      <c r="P12" s="207"/>
      <c r="Q12" s="209"/>
      <c r="R12" s="21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7"/>
      <c r="B13" s="48"/>
      <c r="C13" s="127"/>
      <c r="D13" s="38"/>
      <c r="E13" s="220"/>
      <c r="F13" s="221"/>
      <c r="G13" s="206"/>
      <c r="H13" s="207"/>
      <c r="I13" s="206"/>
      <c r="J13" s="207"/>
      <c r="K13" s="206"/>
      <c r="L13" s="207"/>
      <c r="M13" s="206"/>
      <c r="N13" s="207"/>
      <c r="O13" s="206"/>
      <c r="P13" s="207"/>
      <c r="Q13" s="209"/>
      <c r="R13" s="21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7"/>
      <c r="B14" s="48"/>
      <c r="C14" s="127"/>
      <c r="D14" s="38"/>
      <c r="E14" s="220"/>
      <c r="F14" s="221"/>
      <c r="G14" s="206"/>
      <c r="H14" s="207"/>
      <c r="I14" s="206"/>
      <c r="J14" s="207"/>
      <c r="K14" s="206"/>
      <c r="L14" s="207"/>
      <c r="M14" s="206"/>
      <c r="N14" s="207"/>
      <c r="O14" s="206"/>
      <c r="P14" s="207"/>
      <c r="Q14" s="209"/>
      <c r="R14" s="21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7"/>
      <c r="B15" s="48"/>
      <c r="C15" s="127"/>
      <c r="D15" s="38"/>
      <c r="E15" s="220"/>
      <c r="F15" s="221"/>
      <c r="G15" s="206"/>
      <c r="H15" s="207"/>
      <c r="I15" s="206"/>
      <c r="J15" s="207"/>
      <c r="K15" s="206"/>
      <c r="L15" s="207"/>
      <c r="M15" s="206"/>
      <c r="N15" s="207"/>
      <c r="O15" s="206"/>
      <c r="P15" s="207"/>
      <c r="Q15" s="209"/>
      <c r="R15" s="21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59"/>
      <c r="B16" s="159"/>
      <c r="C16" s="159"/>
      <c r="D16" s="38"/>
      <c r="E16" s="224"/>
      <c r="F16" s="224"/>
      <c r="G16" s="208"/>
      <c r="H16" s="208"/>
      <c r="I16" s="222"/>
      <c r="J16" s="207"/>
      <c r="K16" s="206"/>
      <c r="L16" s="207"/>
      <c r="M16" s="222"/>
      <c r="N16" s="207"/>
      <c r="O16" s="206"/>
      <c r="P16" s="207"/>
      <c r="Q16" s="209"/>
      <c r="R16" s="21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89">
        <v>3600</v>
      </c>
      <c r="B17" s="189" t="s">
        <v>114</v>
      </c>
      <c r="C17" s="189"/>
      <c r="D17" s="27" t="s">
        <v>86</v>
      </c>
      <c r="E17" s="206">
        <v>4</v>
      </c>
      <c r="F17" s="207"/>
      <c r="G17" s="206"/>
      <c r="H17" s="207"/>
      <c r="I17" s="206"/>
      <c r="J17" s="207"/>
      <c r="K17" s="206"/>
      <c r="L17" s="207"/>
      <c r="M17" s="206"/>
      <c r="N17" s="207"/>
      <c r="O17" s="206"/>
      <c r="P17" s="207"/>
      <c r="Q17" s="209"/>
      <c r="R17" s="210"/>
      <c r="S17" s="25">
        <f t="shared" si="1"/>
        <v>4</v>
      </c>
      <c r="T17" s="25">
        <f t="shared" si="0"/>
        <v>4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6"/>
      <c r="F18" s="207"/>
      <c r="G18" s="206"/>
      <c r="H18" s="207"/>
      <c r="I18" s="206"/>
      <c r="J18" s="207"/>
      <c r="K18" s="206"/>
      <c r="L18" s="207"/>
      <c r="M18" s="206"/>
      <c r="N18" s="207"/>
      <c r="O18" s="206"/>
      <c r="P18" s="207"/>
      <c r="Q18" s="209"/>
      <c r="R18" s="21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6"/>
      <c r="F19" s="207"/>
      <c r="G19" s="206"/>
      <c r="H19" s="207"/>
      <c r="I19" s="206"/>
      <c r="J19" s="207"/>
      <c r="K19" s="206"/>
      <c r="L19" s="207"/>
      <c r="M19" s="206"/>
      <c r="N19" s="207"/>
      <c r="O19" s="209"/>
      <c r="P19" s="210"/>
      <c r="Q19" s="209"/>
      <c r="R19" s="21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1">
        <f>SUM(E4:E19)</f>
        <v>8</v>
      </c>
      <c r="F20" s="212"/>
      <c r="G20" s="211">
        <f>SUM(G4:G19)</f>
        <v>8</v>
      </c>
      <c r="H20" s="212"/>
      <c r="I20" s="211">
        <f>SUM(I4:I19)</f>
        <v>8</v>
      </c>
      <c r="J20" s="212"/>
      <c r="K20" s="211">
        <f>SUM(K4:K19)</f>
        <v>9</v>
      </c>
      <c r="L20" s="212"/>
      <c r="M20" s="211">
        <f>SUM(M4:M19)</f>
        <v>8</v>
      </c>
      <c r="N20" s="212"/>
      <c r="O20" s="211">
        <f>SUM(O4:O19)</f>
        <v>0</v>
      </c>
      <c r="P20" s="212"/>
      <c r="Q20" s="211">
        <f>SUM(Q4:Q19)</f>
        <v>0</v>
      </c>
      <c r="R20" s="212"/>
      <c r="S20" s="25">
        <f t="shared" si="1"/>
        <v>41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1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</v>
      </c>
      <c r="T22" s="28"/>
      <c r="U22" s="28">
        <f>SUM(U4:U21)</f>
        <v>1</v>
      </c>
      <c r="V22" s="28">
        <f>SUM(V4:V21)</f>
        <v>0</v>
      </c>
    </row>
    <row r="23" spans="1:22" x14ac:dyDescent="0.25">
      <c r="B23" s="16">
        <f>SUM(B6:B22)</f>
        <v>0</v>
      </c>
      <c r="C23" s="16">
        <f>SUM(C6:C22)</f>
        <v>1</v>
      </c>
      <c r="K23" s="33">
        <f>SUM(K6:K22)</f>
        <v>15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1</v>
      </c>
      <c r="D26" s="33"/>
      <c r="I26" s="44">
        <v>4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41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M25" sqref="M25:N25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26.02.17</v>
      </c>
      <c r="B2" s="19"/>
      <c r="C2" s="19"/>
      <c r="D2" s="19"/>
      <c r="E2" s="213" t="s">
        <v>15</v>
      </c>
      <c r="F2" s="213"/>
      <c r="G2" s="205" t="s">
        <v>16</v>
      </c>
      <c r="H2" s="205"/>
      <c r="I2" s="205" t="s">
        <v>17</v>
      </c>
      <c r="J2" s="205"/>
      <c r="K2" s="205" t="s">
        <v>18</v>
      </c>
      <c r="L2" s="205"/>
      <c r="M2" s="205" t="s">
        <v>19</v>
      </c>
      <c r="N2" s="205"/>
      <c r="O2" s="205" t="s">
        <v>20</v>
      </c>
      <c r="P2" s="205"/>
      <c r="Q2" s="205" t="s">
        <v>21</v>
      </c>
      <c r="R2" s="20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92" t="s">
        <v>89</v>
      </c>
      <c r="B4" s="204" t="s">
        <v>111</v>
      </c>
      <c r="C4" s="192">
        <v>1</v>
      </c>
      <c r="D4" s="38" t="s">
        <v>90</v>
      </c>
      <c r="E4" s="208">
        <v>1</v>
      </c>
      <c r="F4" s="208"/>
      <c r="G4" s="208"/>
      <c r="H4" s="208"/>
      <c r="I4" s="208"/>
      <c r="J4" s="208"/>
      <c r="K4" s="208"/>
      <c r="L4" s="208"/>
      <c r="M4" s="208"/>
      <c r="N4" s="208"/>
      <c r="O4" s="206"/>
      <c r="P4" s="207"/>
      <c r="Q4" s="209"/>
      <c r="R4" s="210"/>
      <c r="S4" s="25">
        <f>E4+G4+I4+K4+M4+O4+Q4</f>
        <v>1</v>
      </c>
      <c r="T4" s="25">
        <f t="shared" ref="T4:T26" si="0">SUM(S4-U4-V4)</f>
        <v>1</v>
      </c>
      <c r="U4" s="28"/>
      <c r="V4" s="28"/>
    </row>
    <row r="5" spans="1:22" x14ac:dyDescent="0.25">
      <c r="A5" s="187">
        <v>6648</v>
      </c>
      <c r="B5" s="204" t="s">
        <v>112</v>
      </c>
      <c r="C5" s="187" t="s">
        <v>82</v>
      </c>
      <c r="D5" s="38" t="s">
        <v>74</v>
      </c>
      <c r="E5" s="208">
        <v>0.75</v>
      </c>
      <c r="F5" s="208"/>
      <c r="G5" s="206"/>
      <c r="H5" s="207"/>
      <c r="I5" s="208">
        <v>1.5</v>
      </c>
      <c r="J5" s="208"/>
      <c r="K5" s="208"/>
      <c r="L5" s="208"/>
      <c r="M5" s="208"/>
      <c r="N5" s="208"/>
      <c r="O5" s="206"/>
      <c r="P5" s="207"/>
      <c r="Q5" s="209"/>
      <c r="R5" s="210"/>
      <c r="S5" s="25">
        <f t="shared" ref="S5:S29" si="1">E5+G5+I5+K5+M5+O5+Q5</f>
        <v>2.25</v>
      </c>
      <c r="T5" s="25">
        <f t="shared" si="0"/>
        <v>2.25</v>
      </c>
      <c r="U5" s="28"/>
      <c r="V5" s="28"/>
    </row>
    <row r="6" spans="1:22" x14ac:dyDescent="0.25">
      <c r="A6" s="187">
        <v>6648</v>
      </c>
      <c r="B6" s="204" t="s">
        <v>112</v>
      </c>
      <c r="C6" s="187" t="s">
        <v>83</v>
      </c>
      <c r="D6" s="38" t="s">
        <v>74</v>
      </c>
      <c r="E6" s="208">
        <v>0.75</v>
      </c>
      <c r="F6" s="208"/>
      <c r="G6" s="206">
        <v>2</v>
      </c>
      <c r="H6" s="207"/>
      <c r="I6" s="208"/>
      <c r="J6" s="208"/>
      <c r="K6" s="208">
        <v>2</v>
      </c>
      <c r="L6" s="208"/>
      <c r="M6" s="208"/>
      <c r="N6" s="208"/>
      <c r="O6" s="206"/>
      <c r="P6" s="207"/>
      <c r="Q6" s="209"/>
      <c r="R6" s="210"/>
      <c r="S6" s="25">
        <f t="shared" si="1"/>
        <v>4.75</v>
      </c>
      <c r="T6" s="25">
        <f t="shared" si="0"/>
        <v>3.75</v>
      </c>
      <c r="U6" s="28">
        <v>1</v>
      </c>
      <c r="V6" s="28"/>
    </row>
    <row r="7" spans="1:22" x14ac:dyDescent="0.25">
      <c r="A7" s="195">
        <v>6648</v>
      </c>
      <c r="B7" s="204" t="s">
        <v>112</v>
      </c>
      <c r="C7" s="195" t="s">
        <v>96</v>
      </c>
      <c r="D7" s="38" t="s">
        <v>74</v>
      </c>
      <c r="E7" s="206"/>
      <c r="F7" s="207"/>
      <c r="G7" s="206">
        <v>4.75</v>
      </c>
      <c r="H7" s="207"/>
      <c r="I7" s="206">
        <v>2.5</v>
      </c>
      <c r="J7" s="207"/>
      <c r="K7" s="206">
        <v>0.5</v>
      </c>
      <c r="L7" s="207"/>
      <c r="M7" s="206">
        <v>1.5</v>
      </c>
      <c r="N7" s="207"/>
      <c r="O7" s="206"/>
      <c r="P7" s="207"/>
      <c r="Q7" s="209"/>
      <c r="R7" s="210"/>
      <c r="S7" s="25">
        <f t="shared" si="1"/>
        <v>9.25</v>
      </c>
      <c r="T7" s="25">
        <f t="shared" si="0"/>
        <v>9.25</v>
      </c>
      <c r="U7" s="28"/>
      <c r="V7" s="28"/>
    </row>
    <row r="8" spans="1:22" x14ac:dyDescent="0.25">
      <c r="A8" s="197">
        <v>6648</v>
      </c>
      <c r="B8" s="204" t="s">
        <v>112</v>
      </c>
      <c r="C8" s="197" t="s">
        <v>79</v>
      </c>
      <c r="D8" s="38" t="s">
        <v>74</v>
      </c>
      <c r="E8" s="206"/>
      <c r="F8" s="207"/>
      <c r="G8" s="206"/>
      <c r="H8" s="207"/>
      <c r="I8" s="206">
        <v>2.5</v>
      </c>
      <c r="J8" s="207"/>
      <c r="K8" s="206"/>
      <c r="L8" s="207"/>
      <c r="M8" s="206"/>
      <c r="N8" s="207"/>
      <c r="O8" s="206"/>
      <c r="P8" s="207"/>
      <c r="Q8" s="209"/>
      <c r="R8" s="210"/>
      <c r="S8" s="25">
        <f t="shared" si="1"/>
        <v>2.5</v>
      </c>
      <c r="T8" s="25">
        <f t="shared" si="0"/>
        <v>2.5</v>
      </c>
      <c r="U8" s="28"/>
      <c r="V8" s="28"/>
    </row>
    <row r="9" spans="1:22" x14ac:dyDescent="0.25">
      <c r="A9" s="198">
        <v>6623</v>
      </c>
      <c r="B9" s="204" t="s">
        <v>117</v>
      </c>
      <c r="C9" s="198">
        <v>1</v>
      </c>
      <c r="D9" s="38" t="s">
        <v>98</v>
      </c>
      <c r="E9" s="206"/>
      <c r="F9" s="207"/>
      <c r="G9" s="206"/>
      <c r="H9" s="207"/>
      <c r="I9" s="206"/>
      <c r="J9" s="207"/>
      <c r="K9" s="206">
        <v>1.75</v>
      </c>
      <c r="L9" s="207"/>
      <c r="M9" s="206"/>
      <c r="N9" s="207"/>
      <c r="O9" s="206"/>
      <c r="P9" s="207"/>
      <c r="Q9" s="209"/>
      <c r="R9" s="210"/>
      <c r="S9" s="25">
        <f t="shared" si="1"/>
        <v>1.75</v>
      </c>
      <c r="T9" s="25">
        <f t="shared" si="0"/>
        <v>1.75</v>
      </c>
      <c r="U9" s="28"/>
      <c r="V9" s="28"/>
    </row>
    <row r="10" spans="1:22" x14ac:dyDescent="0.25">
      <c r="A10" s="198">
        <v>6598</v>
      </c>
      <c r="B10" s="204" t="s">
        <v>118</v>
      </c>
      <c r="C10" s="199">
        <v>13</v>
      </c>
      <c r="D10" s="38" t="s">
        <v>103</v>
      </c>
      <c r="E10" s="208"/>
      <c r="F10" s="208"/>
      <c r="G10" s="208"/>
      <c r="H10" s="208"/>
      <c r="I10" s="208"/>
      <c r="J10" s="208"/>
      <c r="K10" s="208">
        <v>0.752</v>
      </c>
      <c r="L10" s="208"/>
      <c r="M10" s="208">
        <v>0.5</v>
      </c>
      <c r="N10" s="208"/>
      <c r="O10" s="206"/>
      <c r="P10" s="207"/>
      <c r="Q10" s="209"/>
      <c r="R10" s="210"/>
      <c r="S10" s="25">
        <f t="shared" si="1"/>
        <v>1.252</v>
      </c>
      <c r="T10" s="25">
        <f t="shared" si="0"/>
        <v>1.252</v>
      </c>
      <c r="U10" s="28"/>
      <c r="V10" s="28"/>
    </row>
    <row r="11" spans="1:22" x14ac:dyDescent="0.25">
      <c r="A11" s="199">
        <v>6623</v>
      </c>
      <c r="B11" s="204" t="s">
        <v>117</v>
      </c>
      <c r="C11" s="199">
        <v>2</v>
      </c>
      <c r="D11" s="38" t="s">
        <v>103</v>
      </c>
      <c r="E11" s="206"/>
      <c r="F11" s="207"/>
      <c r="G11" s="206"/>
      <c r="H11" s="207"/>
      <c r="I11" s="206"/>
      <c r="J11" s="207"/>
      <c r="K11" s="206">
        <v>2</v>
      </c>
      <c r="L11" s="207"/>
      <c r="M11" s="206"/>
      <c r="N11" s="207"/>
      <c r="O11" s="206"/>
      <c r="P11" s="207"/>
      <c r="Q11" s="209"/>
      <c r="R11" s="210"/>
      <c r="S11" s="25">
        <f>E11+G11+I11+K11+M11+O11+Q11</f>
        <v>2</v>
      </c>
      <c r="T11" s="25">
        <f t="shared" si="0"/>
        <v>2</v>
      </c>
      <c r="U11" s="28"/>
      <c r="V11" s="28"/>
    </row>
    <row r="12" spans="1:22" x14ac:dyDescent="0.25">
      <c r="A12" s="201">
        <v>6520</v>
      </c>
      <c r="B12" s="204" t="s">
        <v>113</v>
      </c>
      <c r="C12" s="201">
        <v>7</v>
      </c>
      <c r="D12" s="38" t="s">
        <v>100</v>
      </c>
      <c r="E12" s="206"/>
      <c r="F12" s="207"/>
      <c r="G12" s="206"/>
      <c r="H12" s="207"/>
      <c r="I12" s="206"/>
      <c r="J12" s="207"/>
      <c r="K12" s="206"/>
      <c r="L12" s="207"/>
      <c r="M12" s="206">
        <v>0.5</v>
      </c>
      <c r="N12" s="207"/>
      <c r="O12" s="206"/>
      <c r="P12" s="207"/>
      <c r="Q12" s="209"/>
      <c r="R12" s="210"/>
      <c r="S12" s="25">
        <f t="shared" si="1"/>
        <v>0.5</v>
      </c>
      <c r="T12" s="25">
        <f t="shared" si="0"/>
        <v>0.5</v>
      </c>
      <c r="U12" s="28"/>
      <c r="V12" s="28"/>
    </row>
    <row r="13" spans="1:22" x14ac:dyDescent="0.25">
      <c r="A13" s="201">
        <v>6429</v>
      </c>
      <c r="B13" s="204" t="s">
        <v>115</v>
      </c>
      <c r="C13" s="201">
        <v>16</v>
      </c>
      <c r="D13" s="38" t="s">
        <v>74</v>
      </c>
      <c r="E13" s="206"/>
      <c r="F13" s="207"/>
      <c r="G13" s="206"/>
      <c r="H13" s="207"/>
      <c r="I13" s="206"/>
      <c r="J13" s="207"/>
      <c r="K13" s="206"/>
      <c r="L13" s="207"/>
      <c r="M13" s="206">
        <v>0.75</v>
      </c>
      <c r="N13" s="207"/>
      <c r="O13" s="206"/>
      <c r="P13" s="207"/>
      <c r="Q13" s="209"/>
      <c r="R13" s="210"/>
      <c r="S13" s="25">
        <f>E13+G13+I13+K13+M13+O13+Q13</f>
        <v>0.75</v>
      </c>
      <c r="T13" s="25">
        <f>SUM(S13-U13-V13)</f>
        <v>0.75</v>
      </c>
      <c r="U13" s="28"/>
      <c r="V13" s="28"/>
    </row>
    <row r="14" spans="1:22" x14ac:dyDescent="0.25">
      <c r="A14" s="201">
        <v>6648</v>
      </c>
      <c r="B14" s="204" t="s">
        <v>112</v>
      </c>
      <c r="C14" s="201" t="s">
        <v>106</v>
      </c>
      <c r="D14" s="38" t="s">
        <v>74</v>
      </c>
      <c r="E14" s="206"/>
      <c r="F14" s="207"/>
      <c r="G14" s="206"/>
      <c r="H14" s="207"/>
      <c r="I14" s="206"/>
      <c r="J14" s="207"/>
      <c r="K14" s="206"/>
      <c r="L14" s="207"/>
      <c r="M14" s="206">
        <v>2</v>
      </c>
      <c r="N14" s="207"/>
      <c r="O14" s="206"/>
      <c r="P14" s="207"/>
      <c r="Q14" s="209"/>
      <c r="R14" s="210"/>
      <c r="S14" s="25">
        <f>E14+G14+I14+K14+M14+O14+Q14</f>
        <v>2</v>
      </c>
      <c r="T14" s="25">
        <f>SUM(S14-U14-V14)</f>
        <v>2</v>
      </c>
      <c r="U14" s="28"/>
      <c r="V14" s="28"/>
    </row>
    <row r="15" spans="1:22" ht="15.75" customHeight="1" x14ac:dyDescent="0.25">
      <c r="A15" s="139"/>
      <c r="B15" s="48"/>
      <c r="C15" s="139"/>
      <c r="D15" s="38"/>
      <c r="E15" s="206"/>
      <c r="F15" s="207"/>
      <c r="G15" s="206"/>
      <c r="H15" s="207"/>
      <c r="I15" s="206"/>
      <c r="J15" s="207"/>
      <c r="K15" s="206"/>
      <c r="L15" s="207"/>
      <c r="M15" s="206"/>
      <c r="N15" s="207"/>
      <c r="O15" s="206"/>
      <c r="P15" s="207"/>
      <c r="Q15" s="209"/>
      <c r="R15" s="210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39"/>
      <c r="B16" s="48"/>
      <c r="C16" s="139"/>
      <c r="D16" s="38"/>
      <c r="E16" s="206"/>
      <c r="F16" s="207"/>
      <c r="G16" s="206"/>
      <c r="H16" s="207"/>
      <c r="I16" s="206"/>
      <c r="J16" s="207"/>
      <c r="K16" s="206"/>
      <c r="L16" s="207"/>
      <c r="M16" s="206"/>
      <c r="N16" s="207"/>
      <c r="O16" s="206"/>
      <c r="P16" s="207"/>
      <c r="Q16" s="209"/>
      <c r="R16" s="210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2"/>
      <c r="B17" s="98"/>
      <c r="C17" s="47"/>
      <c r="D17" s="38"/>
      <c r="E17" s="206"/>
      <c r="F17" s="207"/>
      <c r="G17" s="206"/>
      <c r="H17" s="207"/>
      <c r="I17" s="206"/>
      <c r="J17" s="207"/>
      <c r="K17" s="206"/>
      <c r="L17" s="207"/>
      <c r="M17" s="206"/>
      <c r="N17" s="207"/>
      <c r="O17" s="206"/>
      <c r="P17" s="207"/>
      <c r="Q17" s="209"/>
      <c r="R17" s="21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9"/>
      <c r="B18" s="99"/>
      <c r="C18" s="47"/>
      <c r="D18" s="38"/>
      <c r="E18" s="206"/>
      <c r="F18" s="207"/>
      <c r="G18" s="206"/>
      <c r="H18" s="207"/>
      <c r="I18" s="206"/>
      <c r="J18" s="207"/>
      <c r="K18" s="206"/>
      <c r="L18" s="207"/>
      <c r="M18" s="206"/>
      <c r="N18" s="207"/>
      <c r="O18" s="206"/>
      <c r="P18" s="207"/>
      <c r="Q18" s="209"/>
      <c r="R18" s="210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9"/>
      <c r="B19" s="99"/>
      <c r="C19" s="47"/>
      <c r="D19" s="38"/>
      <c r="E19" s="206"/>
      <c r="F19" s="207"/>
      <c r="G19" s="206"/>
      <c r="H19" s="207"/>
      <c r="I19" s="206"/>
      <c r="J19" s="207"/>
      <c r="K19" s="206"/>
      <c r="L19" s="207"/>
      <c r="M19" s="206"/>
      <c r="N19" s="207"/>
      <c r="O19" s="206"/>
      <c r="P19" s="207"/>
      <c r="Q19" s="209"/>
      <c r="R19" s="210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16"/>
      <c r="B20" s="116"/>
      <c r="C20" s="47"/>
      <c r="D20" s="27"/>
      <c r="E20" s="206"/>
      <c r="F20" s="207"/>
      <c r="G20" s="206"/>
      <c r="H20" s="207"/>
      <c r="I20" s="206"/>
      <c r="J20" s="207"/>
      <c r="K20" s="206"/>
      <c r="L20" s="207"/>
      <c r="M20" s="206"/>
      <c r="N20" s="207"/>
      <c r="O20" s="206"/>
      <c r="P20" s="207"/>
      <c r="Q20" s="209"/>
      <c r="R20" s="210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06"/>
      <c r="F21" s="207"/>
      <c r="G21" s="206"/>
      <c r="H21" s="207"/>
      <c r="I21" s="206"/>
      <c r="J21" s="207"/>
      <c r="K21" s="206"/>
      <c r="L21" s="207"/>
      <c r="M21" s="206"/>
      <c r="N21" s="207"/>
      <c r="O21" s="206"/>
      <c r="P21" s="207"/>
      <c r="Q21" s="209"/>
      <c r="R21" s="210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16"/>
      <c r="B22" s="116"/>
      <c r="C22" s="47"/>
      <c r="D22" s="27"/>
      <c r="E22" s="206"/>
      <c r="F22" s="207"/>
      <c r="G22" s="206"/>
      <c r="H22" s="207"/>
      <c r="I22" s="206"/>
      <c r="J22" s="207"/>
      <c r="K22" s="206"/>
      <c r="L22" s="207"/>
      <c r="M22" s="206"/>
      <c r="N22" s="207"/>
      <c r="O22" s="206"/>
      <c r="P22" s="207"/>
      <c r="Q22" s="209"/>
      <c r="R22" s="210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43">
        <v>3600</v>
      </c>
      <c r="B23" s="143">
        <f>SUM(B6:B22)</f>
        <v>0</v>
      </c>
      <c r="C23" s="143">
        <f>SUM(C6:C22)</f>
        <v>39</v>
      </c>
      <c r="D23" s="27" t="s">
        <v>97</v>
      </c>
      <c r="E23" s="206">
        <v>1</v>
      </c>
      <c r="F23" s="207"/>
      <c r="G23" s="206"/>
      <c r="H23" s="207"/>
      <c r="I23" s="206"/>
      <c r="J23" s="207"/>
      <c r="K23" s="206">
        <f>SUM(K6:K22)</f>
        <v>7.0019999999999998</v>
      </c>
      <c r="L23" s="207"/>
      <c r="M23" s="206"/>
      <c r="N23" s="207"/>
      <c r="O23" s="206"/>
      <c r="P23" s="207"/>
      <c r="Q23" s="209"/>
      <c r="R23" s="210"/>
      <c r="S23" s="25">
        <f t="shared" si="1"/>
        <v>8.0019999999999989</v>
      </c>
      <c r="T23" s="25">
        <f t="shared" si="0"/>
        <v>8.0019999999999989</v>
      </c>
      <c r="U23" s="28"/>
      <c r="V23" s="28"/>
    </row>
    <row r="24" spans="1:22" x14ac:dyDescent="0.25">
      <c r="A24" s="125"/>
      <c r="B24" s="125"/>
      <c r="C24" s="125"/>
      <c r="D24" s="27" t="s">
        <v>85</v>
      </c>
      <c r="E24" s="206">
        <v>1.5</v>
      </c>
      <c r="F24" s="207"/>
      <c r="G24" s="206"/>
      <c r="H24" s="207"/>
      <c r="I24" s="206"/>
      <c r="J24" s="207"/>
      <c r="K24" s="206"/>
      <c r="L24" s="207"/>
      <c r="M24" s="206"/>
      <c r="N24" s="207"/>
      <c r="O24" s="206"/>
      <c r="P24" s="207"/>
      <c r="Q24" s="209"/>
      <c r="R24" s="210"/>
      <c r="S24" s="25">
        <f>E24+G24+I24+K24+M24+O24+Q24</f>
        <v>1.5</v>
      </c>
      <c r="T24" s="25">
        <f>SUM(S24-U24-V24)</f>
        <v>1.5</v>
      </c>
      <c r="U24" s="28"/>
      <c r="V24" s="28"/>
    </row>
    <row r="25" spans="1:22" x14ac:dyDescent="0.25">
      <c r="A25" s="132">
        <v>3600</v>
      </c>
      <c r="B25" s="132" t="s">
        <v>114</v>
      </c>
      <c r="C25" s="132"/>
      <c r="D25" s="27" t="s">
        <v>72</v>
      </c>
      <c r="E25" s="206"/>
      <c r="F25" s="207"/>
      <c r="G25" s="206">
        <v>0.5</v>
      </c>
      <c r="H25" s="207"/>
      <c r="I25" s="206"/>
      <c r="J25" s="207"/>
      <c r="K25" s="206"/>
      <c r="L25" s="207"/>
      <c r="M25" s="206"/>
      <c r="N25" s="207"/>
      <c r="O25" s="206"/>
      <c r="P25" s="207"/>
      <c r="Q25" s="209"/>
      <c r="R25" s="210"/>
      <c r="S25" s="25">
        <f>E25+G25+I25+K25+M25+O25+Q25</f>
        <v>0.5</v>
      </c>
      <c r="T25" s="25">
        <f>SUM(S25-U25-V25)</f>
        <v>0.5</v>
      </c>
      <c r="U25" s="28"/>
      <c r="V25" s="28"/>
    </row>
    <row r="26" spans="1:22" x14ac:dyDescent="0.25">
      <c r="A26" s="103">
        <v>3600</v>
      </c>
      <c r="B26" s="103" t="s">
        <v>114</v>
      </c>
      <c r="C26" s="103"/>
      <c r="D26" s="38" t="s">
        <v>61</v>
      </c>
      <c r="E26" s="206">
        <v>3</v>
      </c>
      <c r="F26" s="207"/>
      <c r="G26" s="206">
        <v>0.75</v>
      </c>
      <c r="H26" s="207"/>
      <c r="I26" s="206">
        <v>1.5</v>
      </c>
      <c r="J26" s="207"/>
      <c r="K26" s="206">
        <v>2</v>
      </c>
      <c r="L26" s="207"/>
      <c r="M26" s="206">
        <v>2.75</v>
      </c>
      <c r="N26" s="207"/>
      <c r="O26" s="206"/>
      <c r="P26" s="207"/>
      <c r="Q26" s="209"/>
      <c r="R26" s="210"/>
      <c r="S26" s="25">
        <f t="shared" si="1"/>
        <v>10</v>
      </c>
      <c r="T26" s="25">
        <f t="shared" si="0"/>
        <v>10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06"/>
      <c r="F27" s="207"/>
      <c r="G27" s="206"/>
      <c r="H27" s="207"/>
      <c r="I27" s="206"/>
      <c r="J27" s="207"/>
      <c r="K27" s="206"/>
      <c r="L27" s="207"/>
      <c r="M27" s="206"/>
      <c r="N27" s="207"/>
      <c r="O27" s="209"/>
      <c r="P27" s="210"/>
      <c r="Q27" s="209"/>
      <c r="R27" s="210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06"/>
      <c r="F28" s="207"/>
      <c r="G28" s="206"/>
      <c r="H28" s="207"/>
      <c r="I28" s="206"/>
      <c r="J28" s="207"/>
      <c r="K28" s="206"/>
      <c r="L28" s="207"/>
      <c r="M28" s="206"/>
      <c r="N28" s="207"/>
      <c r="O28" s="209"/>
      <c r="P28" s="210"/>
      <c r="Q28" s="209"/>
      <c r="R28" s="210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11">
        <f>SUM(E4:E28)</f>
        <v>8</v>
      </c>
      <c r="F29" s="212"/>
      <c r="G29" s="211">
        <f>SUM(G4:G28)</f>
        <v>8</v>
      </c>
      <c r="H29" s="212"/>
      <c r="I29" s="211">
        <f>SUM(I4:I28)</f>
        <v>8</v>
      </c>
      <c r="J29" s="212"/>
      <c r="K29" s="211">
        <f>SUM(K4:K28)</f>
        <v>16.003999999999998</v>
      </c>
      <c r="L29" s="212"/>
      <c r="M29" s="211">
        <f>SUM(M4:M28)</f>
        <v>8</v>
      </c>
      <c r="N29" s="212"/>
      <c r="O29" s="211">
        <f>SUM(O4:O28)</f>
        <v>0</v>
      </c>
      <c r="P29" s="212"/>
      <c r="Q29" s="211">
        <f>SUM(Q4:Q28)</f>
        <v>0</v>
      </c>
      <c r="R29" s="212"/>
      <c r="S29" s="25">
        <f t="shared" si="1"/>
        <v>48.003999999999998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95"/>
      <c r="F30" s="96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47.003999999999998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8.0039999999999978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8.0039999999999978</v>
      </c>
      <c r="T31" s="28"/>
      <c r="U31" s="28">
        <f>SUM(U4:U30)</f>
        <v>1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47.003999999999998</v>
      </c>
      <c r="I34" s="2">
        <v>3600</v>
      </c>
    </row>
    <row r="35" spans="1:9" x14ac:dyDescent="0.25">
      <c r="A35" s="16" t="s">
        <v>26</v>
      </c>
      <c r="C35" s="40">
        <f>U31</f>
        <v>1</v>
      </c>
      <c r="D35" s="33"/>
      <c r="I35" s="44">
        <v>13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48.003999999999998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K24" sqref="K24:L2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26.02.17</v>
      </c>
      <c r="B2" s="19"/>
      <c r="C2" s="19"/>
      <c r="D2" s="19"/>
      <c r="E2" s="205" t="s">
        <v>15</v>
      </c>
      <c r="F2" s="205"/>
      <c r="G2" s="205" t="s">
        <v>16</v>
      </c>
      <c r="H2" s="205"/>
      <c r="I2" s="205" t="s">
        <v>17</v>
      </c>
      <c r="J2" s="205"/>
      <c r="K2" s="205" t="s">
        <v>18</v>
      </c>
      <c r="L2" s="205"/>
      <c r="M2" s="205" t="s">
        <v>19</v>
      </c>
      <c r="N2" s="205"/>
      <c r="O2" s="205" t="s">
        <v>20</v>
      </c>
      <c r="P2" s="205"/>
      <c r="Q2" s="205" t="s">
        <v>21</v>
      </c>
      <c r="R2" s="20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11.45</v>
      </c>
      <c r="F3" s="64">
        <v>16.3</v>
      </c>
      <c r="G3" s="202" t="s">
        <v>107</v>
      </c>
      <c r="H3" s="202" t="s">
        <v>108</v>
      </c>
      <c r="I3" s="64">
        <v>8</v>
      </c>
      <c r="J3" s="64">
        <v>16.3</v>
      </c>
      <c r="K3" s="64">
        <v>7</v>
      </c>
      <c r="L3" s="64">
        <v>16.3</v>
      </c>
      <c r="M3" s="186"/>
      <c r="N3" s="186"/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93">
        <v>6648</v>
      </c>
      <c r="B4" s="204" t="s">
        <v>112</v>
      </c>
      <c r="C4" s="193" t="s">
        <v>81</v>
      </c>
      <c r="D4" s="38" t="s">
        <v>74</v>
      </c>
      <c r="E4" s="208">
        <v>1.75</v>
      </c>
      <c r="F4" s="208"/>
      <c r="G4" s="208"/>
      <c r="H4" s="208"/>
      <c r="I4" s="208"/>
      <c r="J4" s="208"/>
      <c r="K4" s="208">
        <v>1.5</v>
      </c>
      <c r="L4" s="208"/>
      <c r="M4" s="219"/>
      <c r="N4" s="219"/>
      <c r="O4" s="206"/>
      <c r="P4" s="207"/>
      <c r="Q4" s="209"/>
      <c r="R4" s="210"/>
      <c r="S4" s="25">
        <f>E4+G4+I4+K4+M4+O4+Q4</f>
        <v>3.25</v>
      </c>
      <c r="T4" s="25">
        <f t="shared" ref="T4:T21" si="0">SUM(S4-U4-V4)</f>
        <v>3.25</v>
      </c>
      <c r="U4" s="28"/>
      <c r="V4" s="28"/>
    </row>
    <row r="5" spans="1:22" x14ac:dyDescent="0.25">
      <c r="A5" s="193">
        <v>6648</v>
      </c>
      <c r="B5" s="204" t="s">
        <v>112</v>
      </c>
      <c r="C5" s="193" t="s">
        <v>83</v>
      </c>
      <c r="D5" s="38" t="s">
        <v>74</v>
      </c>
      <c r="E5" s="208">
        <v>2.5</v>
      </c>
      <c r="F5" s="208"/>
      <c r="G5" s="208">
        <v>6.75</v>
      </c>
      <c r="H5" s="208"/>
      <c r="I5" s="208">
        <v>5</v>
      </c>
      <c r="J5" s="208"/>
      <c r="K5" s="208">
        <v>1.5</v>
      </c>
      <c r="L5" s="208"/>
      <c r="M5" s="219"/>
      <c r="N5" s="219"/>
      <c r="O5" s="206"/>
      <c r="P5" s="207"/>
      <c r="Q5" s="209"/>
      <c r="R5" s="210"/>
      <c r="S5" s="25">
        <f>E5+G5+I5+K5+M5+O5+Q5</f>
        <v>15.75</v>
      </c>
      <c r="T5" s="25">
        <f t="shared" si="0"/>
        <v>15.75</v>
      </c>
      <c r="U5" s="28"/>
      <c r="V5" s="28"/>
    </row>
    <row r="6" spans="1:22" x14ac:dyDescent="0.25">
      <c r="A6" s="197">
        <v>6648</v>
      </c>
      <c r="B6" s="204" t="s">
        <v>112</v>
      </c>
      <c r="C6" s="197" t="s">
        <v>96</v>
      </c>
      <c r="D6" s="38" t="s">
        <v>74</v>
      </c>
      <c r="E6" s="208"/>
      <c r="F6" s="208"/>
      <c r="G6" s="208"/>
      <c r="H6" s="208"/>
      <c r="I6" s="208">
        <v>3</v>
      </c>
      <c r="J6" s="208"/>
      <c r="K6" s="208">
        <v>4.5</v>
      </c>
      <c r="L6" s="208"/>
      <c r="M6" s="219"/>
      <c r="N6" s="219"/>
      <c r="O6" s="206"/>
      <c r="P6" s="207"/>
      <c r="Q6" s="209"/>
      <c r="R6" s="210"/>
      <c r="S6" s="25">
        <f t="shared" ref="S6:S24" si="1">E6+G6+I6+K6+M6+O6+Q6</f>
        <v>7.5</v>
      </c>
      <c r="T6" s="25">
        <f t="shared" si="0"/>
        <v>6.5</v>
      </c>
      <c r="U6" s="28">
        <v>1</v>
      </c>
      <c r="V6" s="28"/>
    </row>
    <row r="7" spans="1:22" x14ac:dyDescent="0.25">
      <c r="A7" s="197">
        <v>6648</v>
      </c>
      <c r="B7" s="204" t="s">
        <v>112</v>
      </c>
      <c r="C7" s="197" t="s">
        <v>79</v>
      </c>
      <c r="D7" s="38" t="s">
        <v>74</v>
      </c>
      <c r="E7" s="208"/>
      <c r="F7" s="208"/>
      <c r="G7" s="208"/>
      <c r="H7" s="208"/>
      <c r="I7" s="208"/>
      <c r="J7" s="208"/>
      <c r="K7" s="208">
        <v>1.5</v>
      </c>
      <c r="L7" s="208"/>
      <c r="M7" s="219"/>
      <c r="N7" s="219"/>
      <c r="O7" s="206"/>
      <c r="P7" s="207"/>
      <c r="Q7" s="209"/>
      <c r="R7" s="210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197">
        <v>6648</v>
      </c>
      <c r="B8" s="204" t="s">
        <v>112</v>
      </c>
      <c r="C8" s="197" t="s">
        <v>81</v>
      </c>
      <c r="D8" s="38" t="s">
        <v>74</v>
      </c>
      <c r="E8" s="206"/>
      <c r="F8" s="207"/>
      <c r="G8" s="208"/>
      <c r="H8" s="208"/>
      <c r="I8" s="222"/>
      <c r="J8" s="207"/>
      <c r="K8" s="208"/>
      <c r="L8" s="208"/>
      <c r="M8" s="223"/>
      <c r="N8" s="217"/>
      <c r="O8" s="206"/>
      <c r="P8" s="207"/>
      <c r="Q8" s="209"/>
      <c r="R8" s="210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88"/>
      <c r="B9" s="48"/>
      <c r="C9" s="188"/>
      <c r="D9" s="38"/>
      <c r="E9" s="231"/>
      <c r="F9" s="231"/>
      <c r="G9" s="208"/>
      <c r="H9" s="208"/>
      <c r="I9" s="208"/>
      <c r="J9" s="208"/>
      <c r="K9" s="208"/>
      <c r="L9" s="208"/>
      <c r="M9" s="219"/>
      <c r="N9" s="219"/>
      <c r="O9" s="206"/>
      <c r="P9" s="207"/>
      <c r="Q9" s="209"/>
      <c r="R9" s="21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1"/>
      <c r="B10" s="181"/>
      <c r="C10" s="181"/>
      <c r="D10" s="38"/>
      <c r="E10" s="225"/>
      <c r="F10" s="226"/>
      <c r="G10" s="206"/>
      <c r="H10" s="207"/>
      <c r="I10" s="206"/>
      <c r="J10" s="207"/>
      <c r="K10" s="206"/>
      <c r="L10" s="207"/>
      <c r="M10" s="216"/>
      <c r="N10" s="217"/>
      <c r="O10" s="206"/>
      <c r="P10" s="207"/>
      <c r="Q10" s="209"/>
      <c r="R10" s="21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0"/>
      <c r="B11" s="48"/>
      <c r="C11" s="150"/>
      <c r="D11" s="38"/>
      <c r="E11" s="225"/>
      <c r="F11" s="226"/>
      <c r="G11" s="206"/>
      <c r="H11" s="207"/>
      <c r="I11" s="206"/>
      <c r="J11" s="207"/>
      <c r="K11" s="225"/>
      <c r="L11" s="226"/>
      <c r="M11" s="216"/>
      <c r="N11" s="217"/>
      <c r="O11" s="206"/>
      <c r="P11" s="207"/>
      <c r="Q11" s="209"/>
      <c r="R11" s="210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56"/>
      <c r="B12" s="48"/>
      <c r="C12" s="156"/>
      <c r="D12" s="38"/>
      <c r="E12" s="225"/>
      <c r="F12" s="226"/>
      <c r="G12" s="225"/>
      <c r="H12" s="226"/>
      <c r="I12" s="220"/>
      <c r="J12" s="221"/>
      <c r="K12" s="225"/>
      <c r="L12" s="226"/>
      <c r="M12" s="216"/>
      <c r="N12" s="217"/>
      <c r="O12" s="206"/>
      <c r="P12" s="207"/>
      <c r="Q12" s="209"/>
      <c r="R12" s="210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56"/>
      <c r="B13" s="48"/>
      <c r="C13" s="156"/>
      <c r="D13" s="38"/>
      <c r="E13" s="225"/>
      <c r="F13" s="226"/>
      <c r="G13" s="225"/>
      <c r="H13" s="226"/>
      <c r="I13" s="220"/>
      <c r="J13" s="221"/>
      <c r="K13" s="225"/>
      <c r="L13" s="226"/>
      <c r="M13" s="216"/>
      <c r="N13" s="217"/>
      <c r="O13" s="206"/>
      <c r="P13" s="207"/>
      <c r="Q13" s="209"/>
      <c r="R13" s="21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2"/>
      <c r="B14" s="48"/>
      <c r="C14" s="112"/>
      <c r="D14" s="38"/>
      <c r="E14" s="225"/>
      <c r="F14" s="226"/>
      <c r="G14" s="225"/>
      <c r="H14" s="226"/>
      <c r="I14" s="220"/>
      <c r="J14" s="221"/>
      <c r="K14" s="225"/>
      <c r="L14" s="226"/>
      <c r="M14" s="227"/>
      <c r="N14" s="228"/>
      <c r="O14" s="206"/>
      <c r="P14" s="207"/>
      <c r="Q14" s="209"/>
      <c r="R14" s="210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25"/>
      <c r="F15" s="226"/>
      <c r="G15" s="225"/>
      <c r="H15" s="226"/>
      <c r="I15" s="220"/>
      <c r="J15" s="221"/>
      <c r="K15" s="225"/>
      <c r="L15" s="226"/>
      <c r="M15" s="227"/>
      <c r="N15" s="228"/>
      <c r="O15" s="206"/>
      <c r="P15" s="207"/>
      <c r="Q15" s="209"/>
      <c r="R15" s="21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29"/>
      <c r="F16" s="230"/>
      <c r="G16" s="229"/>
      <c r="H16" s="230"/>
      <c r="I16" s="206"/>
      <c r="J16" s="207"/>
      <c r="K16" s="229"/>
      <c r="L16" s="230"/>
      <c r="M16" s="216"/>
      <c r="N16" s="217"/>
      <c r="O16" s="206"/>
      <c r="P16" s="207"/>
      <c r="Q16" s="209"/>
      <c r="R16" s="21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75"/>
      <c r="B17" s="175"/>
      <c r="C17" s="175"/>
      <c r="D17" s="38"/>
      <c r="E17" s="229"/>
      <c r="F17" s="230"/>
      <c r="G17" s="206"/>
      <c r="H17" s="207"/>
      <c r="I17" s="206"/>
      <c r="J17" s="207"/>
      <c r="K17" s="206"/>
      <c r="L17" s="207"/>
      <c r="M17" s="216"/>
      <c r="N17" s="217"/>
      <c r="O17" s="206"/>
      <c r="P17" s="207"/>
      <c r="Q17" s="209"/>
      <c r="R17" s="210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43"/>
      <c r="B18" s="143"/>
      <c r="C18" s="143"/>
      <c r="D18" s="38"/>
      <c r="E18" s="225"/>
      <c r="F18" s="226"/>
      <c r="G18" s="225"/>
      <c r="H18" s="226"/>
      <c r="I18" s="206"/>
      <c r="J18" s="207"/>
      <c r="K18" s="206"/>
      <c r="L18" s="207"/>
      <c r="M18" s="216"/>
      <c r="N18" s="217"/>
      <c r="O18" s="206"/>
      <c r="P18" s="207"/>
      <c r="Q18" s="209"/>
      <c r="R18" s="210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42"/>
      <c r="B19" s="142"/>
      <c r="C19" s="142"/>
      <c r="D19" s="38"/>
      <c r="E19" s="206"/>
      <c r="F19" s="207"/>
      <c r="G19" s="206"/>
      <c r="H19" s="207"/>
      <c r="I19" s="206"/>
      <c r="J19" s="207"/>
      <c r="K19" s="206"/>
      <c r="L19" s="207"/>
      <c r="M19" s="216"/>
      <c r="N19" s="217"/>
      <c r="O19" s="206"/>
      <c r="P19" s="207"/>
      <c r="Q19" s="209"/>
      <c r="R19" s="210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09"/>
      <c r="B20" s="109"/>
      <c r="C20" s="109"/>
      <c r="D20" s="38"/>
      <c r="E20" s="206"/>
      <c r="F20" s="207"/>
      <c r="G20" s="206"/>
      <c r="H20" s="207"/>
      <c r="I20" s="206"/>
      <c r="J20" s="207"/>
      <c r="K20" s="206"/>
      <c r="L20" s="207"/>
      <c r="M20" s="216"/>
      <c r="N20" s="217"/>
      <c r="O20" s="206"/>
      <c r="P20" s="207"/>
      <c r="Q20" s="209"/>
      <c r="R20" s="210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61"/>
      <c r="B21" s="161"/>
      <c r="C21" s="161"/>
      <c r="D21" s="38" t="s">
        <v>85</v>
      </c>
      <c r="E21" s="206"/>
      <c r="F21" s="207"/>
      <c r="G21" s="206">
        <v>1.25</v>
      </c>
      <c r="H21" s="207"/>
      <c r="I21" s="206"/>
      <c r="J21" s="207"/>
      <c r="K21" s="206"/>
      <c r="L21" s="207"/>
      <c r="M21" s="216"/>
      <c r="N21" s="217"/>
      <c r="O21" s="206"/>
      <c r="P21" s="207"/>
      <c r="Q21" s="209"/>
      <c r="R21" s="210"/>
      <c r="S21" s="25">
        <f t="shared" si="1"/>
        <v>1.25</v>
      </c>
      <c r="T21" s="25">
        <f t="shared" si="0"/>
        <v>1.25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06"/>
      <c r="F22" s="207"/>
      <c r="G22" s="206"/>
      <c r="H22" s="207"/>
      <c r="I22" s="206"/>
      <c r="J22" s="207"/>
      <c r="K22" s="206"/>
      <c r="L22" s="207"/>
      <c r="M22" s="216">
        <v>8</v>
      </c>
      <c r="N22" s="217"/>
      <c r="O22" s="206"/>
      <c r="P22" s="207"/>
      <c r="Q22" s="209"/>
      <c r="R22" s="210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7">
        <f>SUM(C6:C22)</f>
        <v>0</v>
      </c>
      <c r="D23" s="27"/>
      <c r="E23" s="206"/>
      <c r="F23" s="207"/>
      <c r="G23" s="206"/>
      <c r="H23" s="207"/>
      <c r="I23" s="206"/>
      <c r="J23" s="207"/>
      <c r="K23" s="206">
        <f>SUM(K6:K22)</f>
        <v>6</v>
      </c>
      <c r="L23" s="207"/>
      <c r="M23" s="206"/>
      <c r="N23" s="207"/>
      <c r="O23" s="206"/>
      <c r="P23" s="207"/>
      <c r="Q23" s="209"/>
      <c r="R23" s="210"/>
      <c r="S23" s="25">
        <f t="shared" si="1"/>
        <v>6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1">
        <f>SUM(E4:E23)</f>
        <v>4.25</v>
      </c>
      <c r="F24" s="212"/>
      <c r="G24" s="211">
        <f>SUM(G4:G23)</f>
        <v>8</v>
      </c>
      <c r="H24" s="212"/>
      <c r="I24" s="211">
        <f>SUM(I4:I23)</f>
        <v>8</v>
      </c>
      <c r="J24" s="212"/>
      <c r="K24" s="211">
        <f>SUM(K4:K23)</f>
        <v>15</v>
      </c>
      <c r="L24" s="212"/>
      <c r="M24" s="211">
        <f>SUM(M4:M23)</f>
        <v>8</v>
      </c>
      <c r="N24" s="212"/>
      <c r="O24" s="211">
        <f>SUM(O4:O23)</f>
        <v>0</v>
      </c>
      <c r="P24" s="212"/>
      <c r="Q24" s="211">
        <f>SUM(Q4:Q23)</f>
        <v>0</v>
      </c>
      <c r="R24" s="212"/>
      <c r="S24" s="25">
        <f t="shared" si="1"/>
        <v>43.25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28.25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-3.75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7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3.25</v>
      </c>
      <c r="T26" s="28"/>
      <c r="U26" s="28">
        <f>SUM(U4:U25)</f>
        <v>1</v>
      </c>
      <c r="V26" s="28">
        <f>SUM(V4:V25)</f>
        <v>0</v>
      </c>
    </row>
    <row r="27" spans="1:22" x14ac:dyDescent="0.25">
      <c r="G27" s="75"/>
      <c r="H27" s="7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28.25</v>
      </c>
      <c r="I29" s="2">
        <v>3600</v>
      </c>
    </row>
    <row r="30" spans="1:22" x14ac:dyDescent="0.25">
      <c r="A30" s="16" t="s">
        <v>26</v>
      </c>
      <c r="C30" s="40">
        <f>U26</f>
        <v>1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6</v>
      </c>
    </row>
    <row r="34" spans="1:7" ht="16.5" thickBot="1" x14ac:dyDescent="0.3">
      <c r="A34" s="17" t="s">
        <v>6</v>
      </c>
      <c r="C34" s="39">
        <f>SUM(C29:C33)</f>
        <v>43.25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6" zoomScale="87" zoomScaleNormal="87" workbookViewId="0">
      <selection activeCell="K24" sqref="K24:L24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26.02.17</v>
      </c>
      <c r="B2" s="19"/>
      <c r="C2" s="19"/>
      <c r="D2" s="19"/>
      <c r="E2" s="205" t="s">
        <v>15</v>
      </c>
      <c r="F2" s="205"/>
      <c r="G2" s="205" t="s">
        <v>16</v>
      </c>
      <c r="H2" s="205"/>
      <c r="I2" s="205" t="s">
        <v>17</v>
      </c>
      <c r="J2" s="205"/>
      <c r="K2" s="205" t="s">
        <v>18</v>
      </c>
      <c r="L2" s="205"/>
      <c r="M2" s="205" t="s">
        <v>19</v>
      </c>
      <c r="N2" s="205"/>
      <c r="O2" s="205" t="s">
        <v>20</v>
      </c>
      <c r="P2" s="205"/>
      <c r="Q2" s="205" t="s">
        <v>21</v>
      </c>
      <c r="R2" s="20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8</v>
      </c>
      <c r="N3" s="64">
        <v>16.3</v>
      </c>
      <c r="O3" s="64"/>
      <c r="P3" s="64"/>
      <c r="Q3" s="51"/>
      <c r="R3" s="51"/>
      <c r="S3" s="25"/>
      <c r="T3" s="25"/>
      <c r="U3" s="26"/>
      <c r="V3" s="26"/>
    </row>
    <row r="4" spans="1:22" x14ac:dyDescent="0.25">
      <c r="A4" s="187">
        <v>6648</v>
      </c>
      <c r="B4" s="204" t="s">
        <v>112</v>
      </c>
      <c r="C4" s="187" t="s">
        <v>79</v>
      </c>
      <c r="D4" s="38" t="s">
        <v>74</v>
      </c>
      <c r="E4" s="208">
        <v>1</v>
      </c>
      <c r="F4" s="208"/>
      <c r="G4" s="206"/>
      <c r="H4" s="207"/>
      <c r="I4" s="206"/>
      <c r="J4" s="207"/>
      <c r="K4" s="208"/>
      <c r="L4" s="208"/>
      <c r="M4" s="208"/>
      <c r="N4" s="208"/>
      <c r="O4" s="206"/>
      <c r="P4" s="207"/>
      <c r="Q4" s="209"/>
      <c r="R4" s="210"/>
      <c r="S4" s="25">
        <f>E4+G4+I4+K4+M4+O4+Q4</f>
        <v>1</v>
      </c>
      <c r="T4" s="25">
        <f t="shared" ref="T4:T23" si="0">SUM(S4-U4-V4)</f>
        <v>1</v>
      </c>
      <c r="U4" s="28"/>
      <c r="V4" s="28"/>
    </row>
    <row r="5" spans="1:22" x14ac:dyDescent="0.25">
      <c r="A5" s="187">
        <v>6648</v>
      </c>
      <c r="B5" s="204" t="s">
        <v>112</v>
      </c>
      <c r="C5" s="187" t="s">
        <v>81</v>
      </c>
      <c r="D5" s="38" t="s">
        <v>74</v>
      </c>
      <c r="E5" s="208">
        <v>7</v>
      </c>
      <c r="F5" s="208"/>
      <c r="G5" s="206">
        <v>1</v>
      </c>
      <c r="H5" s="207"/>
      <c r="I5" s="206"/>
      <c r="J5" s="207"/>
      <c r="K5" s="208"/>
      <c r="L5" s="208"/>
      <c r="M5" s="208"/>
      <c r="N5" s="208"/>
      <c r="O5" s="206"/>
      <c r="P5" s="207"/>
      <c r="Q5" s="209"/>
      <c r="R5" s="210"/>
      <c r="S5" s="25">
        <f>E5+G5+I5+K5+M5+O5+Q5</f>
        <v>8</v>
      </c>
      <c r="T5" s="25">
        <f t="shared" si="0"/>
        <v>8</v>
      </c>
      <c r="U5" s="28"/>
      <c r="V5" s="28"/>
    </row>
    <row r="6" spans="1:22" x14ac:dyDescent="0.25">
      <c r="A6" s="195">
        <v>6648</v>
      </c>
      <c r="B6" s="204" t="s">
        <v>112</v>
      </c>
      <c r="C6" s="195" t="s">
        <v>83</v>
      </c>
      <c r="D6" s="38" t="s">
        <v>74</v>
      </c>
      <c r="E6" s="208"/>
      <c r="F6" s="208"/>
      <c r="G6" s="206">
        <v>7</v>
      </c>
      <c r="H6" s="207"/>
      <c r="I6" s="206">
        <v>8</v>
      </c>
      <c r="J6" s="207"/>
      <c r="K6" s="208">
        <v>4.5</v>
      </c>
      <c r="L6" s="208"/>
      <c r="M6" s="206"/>
      <c r="N6" s="207"/>
      <c r="O6" s="206"/>
      <c r="P6" s="207"/>
      <c r="Q6" s="209"/>
      <c r="R6" s="210"/>
      <c r="S6" s="25">
        <f t="shared" ref="S6:S25" si="1">E6+G6+I6+K6+M6+O6+Q6</f>
        <v>19.5</v>
      </c>
      <c r="T6" s="25">
        <f t="shared" si="0"/>
        <v>18.5</v>
      </c>
      <c r="U6" s="28">
        <v>1</v>
      </c>
      <c r="V6" s="28"/>
    </row>
    <row r="7" spans="1:22" x14ac:dyDescent="0.25">
      <c r="A7" s="199">
        <v>6648</v>
      </c>
      <c r="B7" s="204" t="s">
        <v>112</v>
      </c>
      <c r="C7" s="199" t="s">
        <v>96</v>
      </c>
      <c r="D7" s="38" t="s">
        <v>74</v>
      </c>
      <c r="E7" s="208"/>
      <c r="F7" s="208"/>
      <c r="G7" s="206"/>
      <c r="H7" s="207"/>
      <c r="I7" s="206"/>
      <c r="J7" s="207"/>
      <c r="K7" s="208">
        <v>4.5</v>
      </c>
      <c r="L7" s="208"/>
      <c r="M7" s="206">
        <v>7</v>
      </c>
      <c r="N7" s="207"/>
      <c r="O7" s="206"/>
      <c r="P7" s="207"/>
      <c r="Q7" s="209"/>
      <c r="R7" s="210"/>
      <c r="S7" s="25">
        <f t="shared" si="1"/>
        <v>11.5</v>
      </c>
      <c r="T7" s="25">
        <f t="shared" si="0"/>
        <v>11.5</v>
      </c>
      <c r="U7" s="28"/>
      <c r="V7" s="28"/>
    </row>
    <row r="8" spans="1:22" ht="16.5" customHeight="1" x14ac:dyDescent="0.25">
      <c r="A8" s="201">
        <v>6429</v>
      </c>
      <c r="B8" s="204" t="s">
        <v>115</v>
      </c>
      <c r="C8" s="201">
        <v>16</v>
      </c>
      <c r="D8" s="38" t="s">
        <v>74</v>
      </c>
      <c r="E8" s="208"/>
      <c r="F8" s="208"/>
      <c r="G8" s="206"/>
      <c r="H8" s="207"/>
      <c r="I8" s="206"/>
      <c r="J8" s="207"/>
      <c r="K8" s="208"/>
      <c r="L8" s="208"/>
      <c r="M8" s="206">
        <v>1</v>
      </c>
      <c r="N8" s="207"/>
      <c r="O8" s="206"/>
      <c r="P8" s="207"/>
      <c r="Q8" s="209"/>
      <c r="R8" s="210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182"/>
      <c r="B9" s="48"/>
      <c r="C9" s="156"/>
      <c r="D9" s="38"/>
      <c r="E9" s="208"/>
      <c r="F9" s="208"/>
      <c r="G9" s="206"/>
      <c r="H9" s="207"/>
      <c r="I9" s="206"/>
      <c r="J9" s="207"/>
      <c r="K9" s="206"/>
      <c r="L9" s="207"/>
      <c r="M9" s="206"/>
      <c r="N9" s="207"/>
      <c r="O9" s="206"/>
      <c r="P9" s="207"/>
      <c r="Q9" s="209"/>
      <c r="R9" s="21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2"/>
      <c r="B10" s="48"/>
      <c r="C10" s="122"/>
      <c r="D10" s="38"/>
      <c r="E10" s="208"/>
      <c r="F10" s="208"/>
      <c r="G10" s="206"/>
      <c r="H10" s="207"/>
      <c r="I10" s="206"/>
      <c r="J10" s="207"/>
      <c r="K10" s="206"/>
      <c r="L10" s="207"/>
      <c r="M10" s="206"/>
      <c r="N10" s="207"/>
      <c r="O10" s="206"/>
      <c r="P10" s="207"/>
      <c r="Q10" s="209"/>
      <c r="R10" s="21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2"/>
      <c r="B11" s="48"/>
      <c r="C11" s="122"/>
      <c r="D11" s="38"/>
      <c r="E11" s="208"/>
      <c r="F11" s="208"/>
      <c r="G11" s="206"/>
      <c r="H11" s="207"/>
      <c r="I11" s="208"/>
      <c r="J11" s="208"/>
      <c r="K11" s="208"/>
      <c r="L11" s="208"/>
      <c r="M11" s="206"/>
      <c r="N11" s="207"/>
      <c r="O11" s="206"/>
      <c r="P11" s="207"/>
      <c r="Q11" s="209"/>
      <c r="R11" s="21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0"/>
      <c r="B12" s="48"/>
      <c r="C12" s="120"/>
      <c r="D12" s="38"/>
      <c r="E12" s="208"/>
      <c r="F12" s="208"/>
      <c r="G12" s="206"/>
      <c r="H12" s="207"/>
      <c r="I12" s="208"/>
      <c r="J12" s="208"/>
      <c r="K12" s="206"/>
      <c r="L12" s="207"/>
      <c r="M12" s="206"/>
      <c r="N12" s="207"/>
      <c r="O12" s="206"/>
      <c r="P12" s="207"/>
      <c r="Q12" s="209"/>
      <c r="R12" s="210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20"/>
      <c r="B13" s="48"/>
      <c r="C13" s="120"/>
      <c r="D13" s="38"/>
      <c r="E13" s="208"/>
      <c r="F13" s="208"/>
      <c r="G13" s="206"/>
      <c r="H13" s="207"/>
      <c r="I13" s="208"/>
      <c r="J13" s="208"/>
      <c r="K13" s="206"/>
      <c r="L13" s="207"/>
      <c r="M13" s="206"/>
      <c r="N13" s="207"/>
      <c r="O13" s="206"/>
      <c r="P13" s="207"/>
      <c r="Q13" s="209"/>
      <c r="R13" s="210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14"/>
      <c r="B14" s="48"/>
      <c r="C14" s="114"/>
      <c r="D14" s="38"/>
      <c r="E14" s="208"/>
      <c r="F14" s="208"/>
      <c r="G14" s="206"/>
      <c r="H14" s="207"/>
      <c r="I14" s="208"/>
      <c r="J14" s="208"/>
      <c r="K14" s="206"/>
      <c r="L14" s="207"/>
      <c r="M14" s="206"/>
      <c r="N14" s="207"/>
      <c r="O14" s="206"/>
      <c r="P14" s="207"/>
      <c r="Q14" s="209"/>
      <c r="R14" s="210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15"/>
      <c r="B15" s="48"/>
      <c r="C15" s="115"/>
      <c r="D15" s="38"/>
      <c r="E15" s="206"/>
      <c r="F15" s="207"/>
      <c r="G15" s="206"/>
      <c r="H15" s="207"/>
      <c r="I15" s="206"/>
      <c r="J15" s="207"/>
      <c r="K15" s="206"/>
      <c r="L15" s="207"/>
      <c r="M15" s="206"/>
      <c r="N15" s="207"/>
      <c r="O15" s="206"/>
      <c r="P15" s="207"/>
      <c r="Q15" s="209"/>
      <c r="R15" s="210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13"/>
      <c r="B16" s="48"/>
      <c r="C16" s="113"/>
      <c r="D16" s="38"/>
      <c r="E16" s="206"/>
      <c r="F16" s="207"/>
      <c r="G16" s="206"/>
      <c r="H16" s="207"/>
      <c r="I16" s="206"/>
      <c r="J16" s="207"/>
      <c r="K16" s="206"/>
      <c r="L16" s="207"/>
      <c r="M16" s="206"/>
      <c r="N16" s="207"/>
      <c r="O16" s="206"/>
      <c r="P16" s="207"/>
      <c r="Q16" s="209"/>
      <c r="R16" s="210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9"/>
      <c r="B17" s="99"/>
      <c r="C17" s="47"/>
      <c r="D17" s="38"/>
      <c r="E17" s="206"/>
      <c r="F17" s="207"/>
      <c r="G17" s="206"/>
      <c r="H17" s="207"/>
      <c r="I17" s="206"/>
      <c r="J17" s="207"/>
      <c r="K17" s="206"/>
      <c r="L17" s="207"/>
      <c r="M17" s="206"/>
      <c r="N17" s="207"/>
      <c r="O17" s="206"/>
      <c r="P17" s="207"/>
      <c r="Q17" s="209"/>
      <c r="R17" s="21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25"/>
      <c r="B18" s="125"/>
      <c r="C18" s="125"/>
      <c r="D18" s="27"/>
      <c r="E18" s="206"/>
      <c r="F18" s="207"/>
      <c r="G18" s="206"/>
      <c r="H18" s="207"/>
      <c r="I18" s="206"/>
      <c r="J18" s="207"/>
      <c r="K18" s="206"/>
      <c r="L18" s="207"/>
      <c r="M18" s="206"/>
      <c r="N18" s="207"/>
      <c r="O18" s="206"/>
      <c r="P18" s="207"/>
      <c r="Q18" s="209"/>
      <c r="R18" s="210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66"/>
      <c r="B19" s="166"/>
      <c r="C19" s="166"/>
      <c r="D19" s="27"/>
      <c r="E19" s="206"/>
      <c r="F19" s="207"/>
      <c r="G19" s="206"/>
      <c r="H19" s="207"/>
      <c r="I19" s="206"/>
      <c r="J19" s="207"/>
      <c r="K19" s="206"/>
      <c r="L19" s="207"/>
      <c r="M19" s="206"/>
      <c r="N19" s="207"/>
      <c r="O19" s="206"/>
      <c r="P19" s="207"/>
      <c r="Q19" s="209"/>
      <c r="R19" s="210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43"/>
      <c r="B20" s="143"/>
      <c r="C20" s="143"/>
      <c r="D20" s="38"/>
      <c r="E20" s="206"/>
      <c r="F20" s="207"/>
      <c r="G20" s="206"/>
      <c r="H20" s="207"/>
      <c r="I20" s="206"/>
      <c r="J20" s="207"/>
      <c r="K20" s="206"/>
      <c r="L20" s="207"/>
      <c r="M20" s="206"/>
      <c r="N20" s="207"/>
      <c r="O20" s="206"/>
      <c r="P20" s="207"/>
      <c r="Q20" s="209"/>
      <c r="R20" s="210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58"/>
      <c r="B21" s="158"/>
      <c r="C21" s="158"/>
      <c r="D21" s="27"/>
      <c r="E21" s="206"/>
      <c r="F21" s="207"/>
      <c r="G21" s="206"/>
      <c r="H21" s="207"/>
      <c r="I21" s="206"/>
      <c r="J21" s="207"/>
      <c r="K21" s="206"/>
      <c r="L21" s="207"/>
      <c r="M21" s="206"/>
      <c r="N21" s="207"/>
      <c r="O21" s="206"/>
      <c r="P21" s="207"/>
      <c r="Q21" s="209"/>
      <c r="R21" s="210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72"/>
      <c r="B22" s="172"/>
      <c r="C22" s="172"/>
      <c r="D22" s="27"/>
      <c r="E22" s="206"/>
      <c r="F22" s="207"/>
      <c r="G22" s="206"/>
      <c r="H22" s="207"/>
      <c r="I22" s="206"/>
      <c r="J22" s="207"/>
      <c r="K22" s="206"/>
      <c r="L22" s="207"/>
      <c r="M22" s="206"/>
      <c r="N22" s="207"/>
      <c r="O22" s="206"/>
      <c r="P22" s="207"/>
      <c r="Q22" s="209"/>
      <c r="R22" s="210"/>
      <c r="S22" s="25">
        <f>E22+G22+I22+K22+M22+O22+Q22</f>
        <v>0</v>
      </c>
      <c r="T22" s="25">
        <f t="shared" si="0"/>
        <v>0</v>
      </c>
      <c r="U22" s="28"/>
      <c r="V22" s="28"/>
    </row>
    <row r="23" spans="1:22" x14ac:dyDescent="0.25">
      <c r="A23" s="140"/>
      <c r="B23" s="140">
        <f>SUM(B6:B22)</f>
        <v>0</v>
      </c>
      <c r="C23" s="140">
        <f>SUM(C6:C22)</f>
        <v>16</v>
      </c>
      <c r="D23" s="38"/>
      <c r="E23" s="206"/>
      <c r="F23" s="207"/>
      <c r="G23" s="206"/>
      <c r="H23" s="207"/>
      <c r="I23" s="206"/>
      <c r="J23" s="207"/>
      <c r="K23" s="206">
        <f>SUM(K6:K22)</f>
        <v>9</v>
      </c>
      <c r="L23" s="207"/>
      <c r="M23" s="206"/>
      <c r="N23" s="207"/>
      <c r="O23" s="206"/>
      <c r="P23" s="207"/>
      <c r="Q23" s="209"/>
      <c r="R23" s="210"/>
      <c r="S23" s="25">
        <f t="shared" si="1"/>
        <v>9</v>
      </c>
      <c r="T23" s="25">
        <f t="shared" si="0"/>
        <v>9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6"/>
      <c r="F24" s="207"/>
      <c r="G24" s="206"/>
      <c r="H24" s="207"/>
      <c r="I24" s="206"/>
      <c r="J24" s="207"/>
      <c r="K24" s="206"/>
      <c r="L24" s="207"/>
      <c r="M24" s="206"/>
      <c r="N24" s="207"/>
      <c r="O24" s="209"/>
      <c r="P24" s="210"/>
      <c r="Q24" s="209"/>
      <c r="R24" s="210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6"/>
      <c r="F25" s="207"/>
      <c r="G25" s="206"/>
      <c r="H25" s="207"/>
      <c r="I25" s="206"/>
      <c r="J25" s="207"/>
      <c r="K25" s="206"/>
      <c r="L25" s="207"/>
      <c r="M25" s="206"/>
      <c r="N25" s="207"/>
      <c r="O25" s="209"/>
      <c r="P25" s="210"/>
      <c r="Q25" s="209"/>
      <c r="R25" s="210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11">
        <f>SUM(E4:E25)</f>
        <v>8</v>
      </c>
      <c r="F26" s="212"/>
      <c r="G26" s="211">
        <f>SUM(G4:G25)</f>
        <v>8</v>
      </c>
      <c r="H26" s="212"/>
      <c r="I26" s="211">
        <f>SUM(I4:I25)</f>
        <v>8</v>
      </c>
      <c r="J26" s="212"/>
      <c r="K26" s="211">
        <f>SUM(K4:K25)</f>
        <v>18</v>
      </c>
      <c r="L26" s="212"/>
      <c r="M26" s="211">
        <f>SUM(M4:M25)</f>
        <v>8</v>
      </c>
      <c r="N26" s="212"/>
      <c r="O26" s="211">
        <f>SUM(O4:O25)</f>
        <v>0</v>
      </c>
      <c r="P26" s="212"/>
      <c r="Q26" s="211">
        <f>SUM(Q4:Q25)</f>
        <v>0</v>
      </c>
      <c r="R26" s="212"/>
      <c r="S26" s="25">
        <f>SUM(S2:S25)</f>
        <v>50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49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10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10</v>
      </c>
      <c r="T28" s="28"/>
      <c r="U28" s="28">
        <f>SUM(U2:U27)</f>
        <v>1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49</v>
      </c>
      <c r="I31" s="2">
        <v>3600</v>
      </c>
    </row>
    <row r="32" spans="1:22" x14ac:dyDescent="0.25">
      <c r="A32" s="16" t="s">
        <v>26</v>
      </c>
      <c r="C32" s="40">
        <f>U28</f>
        <v>1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50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3" zoomScale="90" zoomScaleNormal="90" zoomScalePageLayoutView="89" workbookViewId="0">
      <selection activeCell="K24" sqref="K2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26.02.17</v>
      </c>
      <c r="B2" s="19"/>
      <c r="C2" s="19"/>
      <c r="D2" s="19"/>
      <c r="E2" s="205" t="s">
        <v>15</v>
      </c>
      <c r="F2" s="205"/>
      <c r="G2" s="205" t="s">
        <v>16</v>
      </c>
      <c r="H2" s="205"/>
      <c r="I2" s="205" t="s">
        <v>17</v>
      </c>
      <c r="J2" s="205"/>
      <c r="K2" s="205" t="s">
        <v>18</v>
      </c>
      <c r="L2" s="205"/>
      <c r="M2" s="205" t="s">
        <v>19</v>
      </c>
      <c r="N2" s="205"/>
      <c r="O2" s="205" t="s">
        <v>20</v>
      </c>
      <c r="P2" s="205"/>
      <c r="Q2" s="205" t="s">
        <v>21</v>
      </c>
      <c r="R2" s="20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93">
        <v>6648</v>
      </c>
      <c r="B4" s="204" t="s">
        <v>112</v>
      </c>
      <c r="C4" s="193" t="s">
        <v>79</v>
      </c>
      <c r="D4" s="38" t="s">
        <v>74</v>
      </c>
      <c r="E4" s="208">
        <v>1</v>
      </c>
      <c r="F4" s="208"/>
      <c r="G4" s="208">
        <v>2</v>
      </c>
      <c r="H4" s="208"/>
      <c r="I4" s="208">
        <v>4</v>
      </c>
      <c r="J4" s="208"/>
      <c r="K4" s="208">
        <v>0.25</v>
      </c>
      <c r="L4" s="208"/>
      <c r="M4" s="208"/>
      <c r="N4" s="208"/>
      <c r="O4" s="208"/>
      <c r="P4" s="208"/>
      <c r="Q4" s="209"/>
      <c r="R4" s="210"/>
      <c r="S4" s="25">
        <f>E4+G4+I4+K4+M4+O4+Q4</f>
        <v>7.25</v>
      </c>
      <c r="T4" s="25">
        <f>SUM(S4-U4-V4)</f>
        <v>7.25</v>
      </c>
      <c r="U4" s="28"/>
      <c r="V4" s="28"/>
    </row>
    <row r="5" spans="1:22" x14ac:dyDescent="0.25">
      <c r="A5" s="193">
        <v>6648</v>
      </c>
      <c r="B5" s="204" t="s">
        <v>112</v>
      </c>
      <c r="C5" s="193" t="s">
        <v>81</v>
      </c>
      <c r="D5" s="38" t="s">
        <v>74</v>
      </c>
      <c r="E5" s="208">
        <v>3</v>
      </c>
      <c r="F5" s="208"/>
      <c r="G5" s="208">
        <v>6</v>
      </c>
      <c r="H5" s="208"/>
      <c r="I5" s="208"/>
      <c r="J5" s="208"/>
      <c r="K5" s="208">
        <v>0.25</v>
      </c>
      <c r="L5" s="208"/>
      <c r="M5" s="208"/>
      <c r="N5" s="208"/>
      <c r="O5" s="208"/>
      <c r="P5" s="208"/>
      <c r="Q5" s="209"/>
      <c r="R5" s="210"/>
      <c r="S5" s="25">
        <f t="shared" ref="S5:S21" si="0">E5+G5+I5+K5+M5+O5+Q5</f>
        <v>9.25</v>
      </c>
      <c r="T5" s="25">
        <f t="shared" ref="T5:T19" si="1">SUM(S5-U5-V5)</f>
        <v>9.25</v>
      </c>
      <c r="U5" s="28"/>
      <c r="V5" s="28"/>
    </row>
    <row r="6" spans="1:22" x14ac:dyDescent="0.25">
      <c r="A6" s="197">
        <v>6648</v>
      </c>
      <c r="B6" s="204" t="s">
        <v>112</v>
      </c>
      <c r="C6" s="197" t="s">
        <v>83</v>
      </c>
      <c r="D6" s="38" t="s">
        <v>74</v>
      </c>
      <c r="E6" s="208"/>
      <c r="F6" s="208"/>
      <c r="G6" s="208"/>
      <c r="H6" s="208"/>
      <c r="I6" s="208">
        <v>4</v>
      </c>
      <c r="J6" s="208"/>
      <c r="K6" s="208"/>
      <c r="L6" s="208"/>
      <c r="M6" s="208"/>
      <c r="N6" s="208"/>
      <c r="O6" s="208"/>
      <c r="P6" s="208"/>
      <c r="Q6" s="209"/>
      <c r="R6" s="210"/>
      <c r="S6" s="25">
        <f t="shared" si="0"/>
        <v>4</v>
      </c>
      <c r="T6" s="25">
        <f t="shared" si="1"/>
        <v>4</v>
      </c>
      <c r="U6" s="28"/>
      <c r="V6" s="28"/>
    </row>
    <row r="7" spans="1:22" x14ac:dyDescent="0.25">
      <c r="A7" s="199">
        <v>6648</v>
      </c>
      <c r="B7" s="204" t="s">
        <v>112</v>
      </c>
      <c r="C7" s="199" t="s">
        <v>96</v>
      </c>
      <c r="D7" s="38" t="s">
        <v>74</v>
      </c>
      <c r="E7" s="208"/>
      <c r="F7" s="208"/>
      <c r="G7" s="206"/>
      <c r="H7" s="207"/>
      <c r="I7" s="222"/>
      <c r="J7" s="207"/>
      <c r="K7" s="222">
        <v>8.5</v>
      </c>
      <c r="L7" s="207"/>
      <c r="M7" s="222">
        <v>8</v>
      </c>
      <c r="N7" s="207"/>
      <c r="O7" s="208"/>
      <c r="P7" s="208"/>
      <c r="Q7" s="209"/>
      <c r="R7" s="210"/>
      <c r="S7" s="25">
        <f t="shared" si="0"/>
        <v>16.5</v>
      </c>
      <c r="T7" s="25">
        <f t="shared" si="1"/>
        <v>15.5</v>
      </c>
      <c r="U7" s="28">
        <v>1</v>
      </c>
      <c r="V7" s="28"/>
    </row>
    <row r="8" spans="1:22" x14ac:dyDescent="0.25">
      <c r="A8" s="188"/>
      <c r="B8" s="48"/>
      <c r="C8" s="188"/>
      <c r="D8" s="3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9"/>
      <c r="R8" s="210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7"/>
      <c r="B9" s="48"/>
      <c r="C9" s="167"/>
      <c r="D9" s="3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9"/>
      <c r="R9" s="210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1"/>
      <c r="B10" s="48"/>
      <c r="C10" s="151"/>
      <c r="D10" s="38"/>
      <c r="E10" s="220"/>
      <c r="F10" s="221"/>
      <c r="G10" s="206"/>
      <c r="H10" s="207"/>
      <c r="I10" s="206"/>
      <c r="J10" s="207"/>
      <c r="K10" s="208"/>
      <c r="L10" s="208"/>
      <c r="M10" s="208"/>
      <c r="N10" s="208"/>
      <c r="O10" s="208"/>
      <c r="P10" s="208"/>
      <c r="Q10" s="209"/>
      <c r="R10" s="210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3"/>
      <c r="B11" s="48"/>
      <c r="C11" s="153"/>
      <c r="D11" s="3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9"/>
      <c r="R11" s="21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3"/>
      <c r="B12" s="48"/>
      <c r="C12" s="153"/>
      <c r="D12" s="3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9"/>
      <c r="R12" s="210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6"/>
      <c r="B13" s="48"/>
      <c r="C13" s="156"/>
      <c r="D13" s="3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9"/>
      <c r="R13" s="210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9"/>
      <c r="R14" s="210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9"/>
      <c r="R15" s="210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2"/>
      <c r="B16" s="46"/>
      <c r="C16" s="46"/>
      <c r="D16" s="27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9"/>
      <c r="R16" s="210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83"/>
      <c r="B17" s="83"/>
      <c r="C17" s="83"/>
      <c r="D17" s="27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9"/>
      <c r="R17" s="210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60"/>
      <c r="B18" s="160"/>
      <c r="C18" s="160"/>
      <c r="D18" s="3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9"/>
      <c r="R18" s="210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91">
        <v>3600</v>
      </c>
      <c r="B19" s="191" t="s">
        <v>114</v>
      </c>
      <c r="C19" s="191"/>
      <c r="D19" s="27" t="s">
        <v>86</v>
      </c>
      <c r="E19" s="206">
        <v>4</v>
      </c>
      <c r="F19" s="207"/>
      <c r="G19" s="206"/>
      <c r="H19" s="207"/>
      <c r="I19" s="206"/>
      <c r="J19" s="207"/>
      <c r="K19" s="208"/>
      <c r="L19" s="208"/>
      <c r="M19" s="208"/>
      <c r="N19" s="208"/>
      <c r="O19" s="208"/>
      <c r="P19" s="208"/>
      <c r="Q19" s="209"/>
      <c r="R19" s="210"/>
      <c r="S19" s="25">
        <f t="shared" si="0"/>
        <v>4</v>
      </c>
      <c r="T19" s="25">
        <f t="shared" si="1"/>
        <v>4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9"/>
      <c r="R20" s="210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9"/>
      <c r="R21" s="210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11">
        <f>SUM(E4:E21)</f>
        <v>8</v>
      </c>
      <c r="F22" s="212"/>
      <c r="G22" s="211">
        <f>SUM(G4:G21)</f>
        <v>8</v>
      </c>
      <c r="H22" s="212"/>
      <c r="I22" s="211">
        <f>SUM(I4:I21)</f>
        <v>8</v>
      </c>
      <c r="J22" s="212"/>
      <c r="K22" s="211">
        <f>SUM(K4:K21)</f>
        <v>9</v>
      </c>
      <c r="L22" s="212"/>
      <c r="M22" s="211">
        <f>SUM(M4:M21)</f>
        <v>8</v>
      </c>
      <c r="N22" s="212"/>
      <c r="O22" s="211">
        <f>SUM(O4:O21)</f>
        <v>0</v>
      </c>
      <c r="P22" s="212"/>
      <c r="Q22" s="211">
        <f>SUM(Q4:Q21)</f>
        <v>0</v>
      </c>
      <c r="R22" s="212"/>
      <c r="S22" s="25">
        <f>E22+G22+I22+K22+M22+O22+Q22</f>
        <v>41</v>
      </c>
      <c r="T22" s="25"/>
      <c r="U22" s="29"/>
      <c r="V22" s="28"/>
    </row>
    <row r="23" spans="1:22" x14ac:dyDescent="0.25">
      <c r="A23" s="29" t="s">
        <v>2</v>
      </c>
      <c r="B23" s="29">
        <f>SUM(B6:B22)</f>
        <v>0</v>
      </c>
      <c r="C23" s="29">
        <f>SUM(C6:C22)</f>
        <v>0</v>
      </c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17.5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57.5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1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1</v>
      </c>
      <c r="T24" s="28"/>
      <c r="U24" s="28">
        <f>SUM(U4:U23)</f>
        <v>1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1</v>
      </c>
      <c r="D28" s="33"/>
      <c r="I28" s="44">
        <v>4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41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5" sqref="E15:N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26.02.17</v>
      </c>
      <c r="B2" s="19"/>
      <c r="C2" s="19"/>
      <c r="D2" s="19"/>
      <c r="E2" s="205" t="s">
        <v>15</v>
      </c>
      <c r="F2" s="205"/>
      <c r="G2" s="205" t="s">
        <v>16</v>
      </c>
      <c r="H2" s="205"/>
      <c r="I2" s="205" t="s">
        <v>17</v>
      </c>
      <c r="J2" s="205"/>
      <c r="K2" s="205" t="s">
        <v>18</v>
      </c>
      <c r="L2" s="205"/>
      <c r="M2" s="205" t="s">
        <v>19</v>
      </c>
      <c r="N2" s="205"/>
      <c r="O2" s="205" t="s">
        <v>20</v>
      </c>
      <c r="P2" s="205"/>
      <c r="Q2" s="205" t="s">
        <v>21</v>
      </c>
      <c r="R2" s="20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202" t="s">
        <v>109</v>
      </c>
      <c r="L3" s="202" t="s">
        <v>110</v>
      </c>
      <c r="M3" s="64">
        <v>8</v>
      </c>
      <c r="N3" s="64">
        <v>16.45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93">
        <v>6648</v>
      </c>
      <c r="B4" s="204" t="s">
        <v>112</v>
      </c>
      <c r="C4" s="193" t="s">
        <v>81</v>
      </c>
      <c r="D4" s="38" t="s">
        <v>74</v>
      </c>
      <c r="E4" s="208">
        <v>2.5</v>
      </c>
      <c r="F4" s="208"/>
      <c r="G4" s="208">
        <v>7</v>
      </c>
      <c r="H4" s="208"/>
      <c r="I4" s="208">
        <v>8</v>
      </c>
      <c r="J4" s="208"/>
      <c r="K4" s="208"/>
      <c r="L4" s="208"/>
      <c r="M4" s="208"/>
      <c r="N4" s="208"/>
      <c r="O4" s="206"/>
      <c r="P4" s="207"/>
      <c r="Q4" s="209"/>
      <c r="R4" s="210"/>
      <c r="S4" s="25">
        <f>E4+G4+I4+K4+M4+O4+Q4</f>
        <v>17.5</v>
      </c>
      <c r="T4" s="25">
        <f t="shared" ref="T4:T17" si="0">SUM(S4-U4-V4)</f>
        <v>17.5</v>
      </c>
      <c r="U4" s="28"/>
      <c r="V4" s="28"/>
    </row>
    <row r="5" spans="1:22" x14ac:dyDescent="0.25">
      <c r="A5" s="188">
        <v>6648</v>
      </c>
      <c r="B5" s="204" t="s">
        <v>112</v>
      </c>
      <c r="C5" s="188" t="s">
        <v>79</v>
      </c>
      <c r="D5" s="38" t="s">
        <v>74</v>
      </c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6"/>
      <c r="P5" s="207"/>
      <c r="Q5" s="209"/>
      <c r="R5" s="210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93">
        <v>6648</v>
      </c>
      <c r="B6" s="204" t="s">
        <v>112</v>
      </c>
      <c r="C6" s="193" t="s">
        <v>83</v>
      </c>
      <c r="D6" s="38" t="s">
        <v>74</v>
      </c>
      <c r="E6" s="208"/>
      <c r="F6" s="208"/>
      <c r="G6" s="208"/>
      <c r="H6" s="208"/>
      <c r="I6" s="222"/>
      <c r="J6" s="207"/>
      <c r="K6" s="222">
        <v>6.5</v>
      </c>
      <c r="L6" s="207"/>
      <c r="M6" s="222">
        <v>6.5</v>
      </c>
      <c r="N6" s="207"/>
      <c r="O6" s="206"/>
      <c r="P6" s="207"/>
      <c r="Q6" s="209"/>
      <c r="R6" s="210"/>
      <c r="S6" s="25">
        <f>E6+G6+I6+K6+M6+O6+Q6</f>
        <v>13</v>
      </c>
      <c r="T6" s="25">
        <f>SUM(S6-U6-V6)</f>
        <v>13</v>
      </c>
      <c r="U6" s="28"/>
      <c r="V6" s="28"/>
    </row>
    <row r="7" spans="1:22" x14ac:dyDescent="0.25">
      <c r="A7" s="188"/>
      <c r="B7" s="48"/>
      <c r="C7" s="188"/>
      <c r="D7" s="38"/>
      <c r="E7" s="208"/>
      <c r="F7" s="208"/>
      <c r="G7" s="208"/>
      <c r="H7" s="208"/>
      <c r="I7" s="222"/>
      <c r="J7" s="207"/>
      <c r="K7" s="222"/>
      <c r="L7" s="207"/>
      <c r="M7" s="222"/>
      <c r="N7" s="207"/>
      <c r="O7" s="206"/>
      <c r="P7" s="207"/>
      <c r="Q7" s="209"/>
      <c r="R7" s="210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10"/>
      <c r="B8" s="48"/>
      <c r="C8" s="46"/>
      <c r="D8" s="38"/>
      <c r="E8" s="208"/>
      <c r="F8" s="208"/>
      <c r="G8" s="208"/>
      <c r="H8" s="208"/>
      <c r="I8" s="222"/>
      <c r="J8" s="207"/>
      <c r="K8" s="206"/>
      <c r="L8" s="207"/>
      <c r="M8" s="206"/>
      <c r="N8" s="207"/>
      <c r="O8" s="206"/>
      <c r="P8" s="207"/>
      <c r="Q8" s="209"/>
      <c r="R8" s="21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0"/>
      <c r="B9" s="48"/>
      <c r="C9" s="46"/>
      <c r="D9" s="38"/>
      <c r="E9" s="206"/>
      <c r="F9" s="207"/>
      <c r="G9" s="206"/>
      <c r="H9" s="207"/>
      <c r="I9" s="206"/>
      <c r="J9" s="207"/>
      <c r="K9" s="206"/>
      <c r="L9" s="207"/>
      <c r="M9" s="206"/>
      <c r="N9" s="207"/>
      <c r="O9" s="206"/>
      <c r="P9" s="207"/>
      <c r="Q9" s="209"/>
      <c r="R9" s="21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7"/>
      <c r="B10" s="46"/>
      <c r="C10" s="46"/>
      <c r="D10" s="38"/>
      <c r="E10" s="206"/>
      <c r="F10" s="207"/>
      <c r="G10" s="206"/>
      <c r="H10" s="207"/>
      <c r="I10" s="206"/>
      <c r="J10" s="207"/>
      <c r="K10" s="206"/>
      <c r="L10" s="207"/>
      <c r="M10" s="206"/>
      <c r="N10" s="207"/>
      <c r="O10" s="206"/>
      <c r="P10" s="207"/>
      <c r="Q10" s="209"/>
      <c r="R10" s="21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9"/>
      <c r="B11" s="48"/>
      <c r="C11" s="99"/>
      <c r="D11" s="38"/>
      <c r="E11" s="208"/>
      <c r="F11" s="208"/>
      <c r="G11" s="208"/>
      <c r="H11" s="208"/>
      <c r="I11" s="222"/>
      <c r="J11" s="207"/>
      <c r="K11" s="206"/>
      <c r="L11" s="207"/>
      <c r="M11" s="206"/>
      <c r="N11" s="207"/>
      <c r="O11" s="206"/>
      <c r="P11" s="207"/>
      <c r="Q11" s="209"/>
      <c r="R11" s="21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08"/>
      <c r="F12" s="208"/>
      <c r="G12" s="208"/>
      <c r="H12" s="208"/>
      <c r="I12" s="222"/>
      <c r="J12" s="207"/>
      <c r="K12" s="206"/>
      <c r="L12" s="207"/>
      <c r="M12" s="206"/>
      <c r="N12" s="207"/>
      <c r="O12" s="206"/>
      <c r="P12" s="207"/>
      <c r="Q12" s="209"/>
      <c r="R12" s="21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06"/>
      <c r="F13" s="207"/>
      <c r="G13" s="206"/>
      <c r="H13" s="207"/>
      <c r="I13" s="222"/>
      <c r="J13" s="207"/>
      <c r="K13" s="206"/>
      <c r="L13" s="207"/>
      <c r="M13" s="206"/>
      <c r="N13" s="207"/>
      <c r="O13" s="206"/>
      <c r="P13" s="207"/>
      <c r="Q13" s="209"/>
      <c r="R13" s="21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3"/>
      <c r="B14" s="143"/>
      <c r="C14" s="143"/>
      <c r="D14" s="38"/>
      <c r="E14" s="208"/>
      <c r="F14" s="208"/>
      <c r="G14" s="208"/>
      <c r="H14" s="208"/>
      <c r="I14" s="222"/>
      <c r="J14" s="207"/>
      <c r="K14" s="206"/>
      <c r="L14" s="207"/>
      <c r="M14" s="206"/>
      <c r="N14" s="207"/>
      <c r="O14" s="206"/>
      <c r="P14" s="207"/>
      <c r="Q14" s="209"/>
      <c r="R14" s="21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42">
        <v>3600</v>
      </c>
      <c r="B15" s="142" t="s">
        <v>114</v>
      </c>
      <c r="C15" s="142"/>
      <c r="D15" s="38" t="s">
        <v>94</v>
      </c>
      <c r="E15" s="208"/>
      <c r="F15" s="208"/>
      <c r="G15" s="208">
        <v>1</v>
      </c>
      <c r="H15" s="208"/>
      <c r="I15" s="222"/>
      <c r="J15" s="207"/>
      <c r="K15" s="206"/>
      <c r="L15" s="207"/>
      <c r="M15" s="206">
        <v>1.75</v>
      </c>
      <c r="N15" s="207"/>
      <c r="O15" s="206"/>
      <c r="P15" s="207"/>
      <c r="Q15" s="209"/>
      <c r="R15" s="210"/>
      <c r="S15" s="25">
        <f t="shared" si="1"/>
        <v>2.75</v>
      </c>
      <c r="T15" s="25">
        <f t="shared" si="0"/>
        <v>2.5</v>
      </c>
      <c r="U15" s="28">
        <v>0.25</v>
      </c>
      <c r="V15" s="28"/>
    </row>
    <row r="16" spans="1:22" x14ac:dyDescent="0.25">
      <c r="A16" s="191">
        <v>3600</v>
      </c>
      <c r="B16" s="203" t="s">
        <v>114</v>
      </c>
      <c r="C16" s="191"/>
      <c r="D16" s="27" t="s">
        <v>86</v>
      </c>
      <c r="E16" s="206">
        <v>3.25</v>
      </c>
      <c r="F16" s="207"/>
      <c r="G16" s="206"/>
      <c r="H16" s="207"/>
      <c r="I16" s="206"/>
      <c r="J16" s="207"/>
      <c r="K16" s="206"/>
      <c r="L16" s="207"/>
      <c r="M16" s="206"/>
      <c r="N16" s="207"/>
      <c r="O16" s="206"/>
      <c r="P16" s="207"/>
      <c r="Q16" s="209"/>
      <c r="R16" s="210"/>
      <c r="S16" s="25">
        <f t="shared" si="1"/>
        <v>3.25</v>
      </c>
      <c r="T16" s="25">
        <f t="shared" si="0"/>
        <v>3.25</v>
      </c>
      <c r="U16" s="28"/>
      <c r="V16" s="28"/>
    </row>
    <row r="17" spans="1:22" x14ac:dyDescent="0.25">
      <c r="A17" s="141">
        <v>3600</v>
      </c>
      <c r="B17" s="203" t="s">
        <v>114</v>
      </c>
      <c r="C17" s="141"/>
      <c r="D17" s="38" t="s">
        <v>91</v>
      </c>
      <c r="E17" s="206">
        <v>2.25</v>
      </c>
      <c r="F17" s="207"/>
      <c r="G17" s="206"/>
      <c r="H17" s="207"/>
      <c r="I17" s="206"/>
      <c r="J17" s="207"/>
      <c r="K17" s="206"/>
      <c r="L17" s="207"/>
      <c r="M17" s="206"/>
      <c r="N17" s="207"/>
      <c r="O17" s="206"/>
      <c r="P17" s="207"/>
      <c r="Q17" s="209"/>
      <c r="R17" s="210"/>
      <c r="S17" s="25">
        <f t="shared" si="1"/>
        <v>2.25</v>
      </c>
      <c r="T17" s="25">
        <f t="shared" si="0"/>
        <v>2.25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6"/>
      <c r="F18" s="207"/>
      <c r="G18" s="206"/>
      <c r="H18" s="207"/>
      <c r="I18" s="206"/>
      <c r="J18" s="207"/>
      <c r="K18" s="206"/>
      <c r="L18" s="207"/>
      <c r="M18" s="206"/>
      <c r="N18" s="207"/>
      <c r="O18" s="209"/>
      <c r="P18" s="210"/>
      <c r="Q18" s="209"/>
      <c r="R18" s="21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6"/>
      <c r="F19" s="207"/>
      <c r="G19" s="206"/>
      <c r="H19" s="207"/>
      <c r="I19" s="206"/>
      <c r="J19" s="207"/>
      <c r="K19" s="206"/>
      <c r="L19" s="207"/>
      <c r="M19" s="206"/>
      <c r="N19" s="207"/>
      <c r="O19" s="209"/>
      <c r="P19" s="210"/>
      <c r="Q19" s="209"/>
      <c r="R19" s="21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1">
        <f>SUM(E4:E19)</f>
        <v>8</v>
      </c>
      <c r="F20" s="212"/>
      <c r="G20" s="211">
        <f>SUM(G4:G19)</f>
        <v>8</v>
      </c>
      <c r="H20" s="212"/>
      <c r="I20" s="211">
        <f>SUM(I4:I19)</f>
        <v>8</v>
      </c>
      <c r="J20" s="212"/>
      <c r="K20" s="211">
        <f>SUM(K4:K19)</f>
        <v>6.5</v>
      </c>
      <c r="L20" s="212"/>
      <c r="M20" s="211">
        <f>SUM(M4:M19)</f>
        <v>8.25</v>
      </c>
      <c r="N20" s="212"/>
      <c r="O20" s="211">
        <f>SUM(O4:O19)</f>
        <v>0</v>
      </c>
      <c r="P20" s="212"/>
      <c r="Q20" s="211">
        <f>SUM(Q4:Q19)</f>
        <v>0</v>
      </c>
      <c r="R20" s="212"/>
      <c r="S20" s="25">
        <f t="shared" si="1"/>
        <v>38.75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-1.5</v>
      </c>
      <c r="M22" s="32"/>
      <c r="N22" s="32">
        <f>SUM(M20)-N21</f>
        <v>0.25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-1.25</v>
      </c>
      <c r="T22" s="28"/>
      <c r="U22" s="28">
        <f>SUM(U4:U21)</f>
        <v>0.25</v>
      </c>
      <c r="V22" s="28">
        <f>SUM(V4:V21)</f>
        <v>0</v>
      </c>
    </row>
    <row r="23" spans="1:22" x14ac:dyDescent="0.25">
      <c r="B23" s="16">
        <f>SUM(B6:B22)</f>
        <v>0</v>
      </c>
      <c r="C23" s="16">
        <f>SUM(C6:C22)</f>
        <v>0</v>
      </c>
      <c r="K23" s="33">
        <f>SUM(K6:K22)</f>
        <v>13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38.5</v>
      </c>
      <c r="I25" s="2">
        <v>3600</v>
      </c>
    </row>
    <row r="26" spans="1:22" x14ac:dyDescent="0.25">
      <c r="A26" s="16" t="s">
        <v>26</v>
      </c>
      <c r="C26" s="40">
        <f>U22</f>
        <v>0.25</v>
      </c>
      <c r="D26" s="33"/>
      <c r="I26" s="44">
        <v>8.25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38.75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K24" sqref="K24:L24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26.02.17</v>
      </c>
      <c r="B2" s="19"/>
      <c r="C2" s="19"/>
      <c r="D2" s="19"/>
      <c r="E2" s="205" t="s">
        <v>15</v>
      </c>
      <c r="F2" s="205"/>
      <c r="G2" s="205" t="s">
        <v>16</v>
      </c>
      <c r="H2" s="205"/>
      <c r="I2" s="205" t="s">
        <v>17</v>
      </c>
      <c r="J2" s="205"/>
      <c r="K2" s="205" t="s">
        <v>18</v>
      </c>
      <c r="L2" s="205"/>
      <c r="M2" s="205" t="s">
        <v>19</v>
      </c>
      <c r="N2" s="205"/>
      <c r="O2" s="205" t="s">
        <v>20</v>
      </c>
      <c r="P2" s="205"/>
      <c r="Q2" s="205" t="s">
        <v>21</v>
      </c>
      <c r="R2" s="20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70">
        <v>6538</v>
      </c>
      <c r="B4" s="204" t="s">
        <v>116</v>
      </c>
      <c r="C4" s="170">
        <v>9</v>
      </c>
      <c r="D4" s="38" t="s">
        <v>69</v>
      </c>
      <c r="E4" s="206">
        <v>2</v>
      </c>
      <c r="F4" s="207"/>
      <c r="G4" s="206"/>
      <c r="H4" s="207"/>
      <c r="I4" s="206"/>
      <c r="J4" s="207"/>
      <c r="K4" s="206"/>
      <c r="L4" s="207"/>
      <c r="M4" s="206"/>
      <c r="N4" s="207"/>
      <c r="O4" s="206"/>
      <c r="P4" s="207"/>
      <c r="Q4" s="209"/>
      <c r="R4" s="210"/>
      <c r="S4" s="25">
        <f>E4+G4+I4+K4+M4+O4+Q4</f>
        <v>2</v>
      </c>
      <c r="T4" s="25">
        <f>SUM(S4-U4-V4)</f>
        <v>2</v>
      </c>
      <c r="U4" s="28"/>
      <c r="V4" s="28"/>
    </row>
    <row r="5" spans="1:22" ht="15.75" customHeight="1" x14ac:dyDescent="0.25">
      <c r="A5" s="193">
        <v>6648</v>
      </c>
      <c r="B5" s="204" t="s">
        <v>112</v>
      </c>
      <c r="C5" s="193" t="s">
        <v>79</v>
      </c>
      <c r="D5" s="38" t="s">
        <v>74</v>
      </c>
      <c r="E5" s="206">
        <v>1</v>
      </c>
      <c r="F5" s="207"/>
      <c r="G5" s="208">
        <v>2</v>
      </c>
      <c r="H5" s="208"/>
      <c r="I5" s="206"/>
      <c r="J5" s="207"/>
      <c r="K5" s="206"/>
      <c r="L5" s="207"/>
      <c r="M5" s="206"/>
      <c r="N5" s="207"/>
      <c r="O5" s="206"/>
      <c r="P5" s="207"/>
      <c r="Q5" s="209"/>
      <c r="R5" s="210"/>
      <c r="S5" s="25">
        <f>E5+G5+I5+K5+M5+O5+Q5</f>
        <v>3</v>
      </c>
      <c r="T5" s="25">
        <f>SUM(S5-U5-V5)</f>
        <v>3</v>
      </c>
      <c r="U5" s="28"/>
      <c r="V5" s="28"/>
    </row>
    <row r="6" spans="1:22" x14ac:dyDescent="0.25">
      <c r="A6" s="193">
        <v>6648</v>
      </c>
      <c r="B6" s="204" t="s">
        <v>112</v>
      </c>
      <c r="C6" s="193" t="s">
        <v>81</v>
      </c>
      <c r="D6" s="38" t="s">
        <v>74</v>
      </c>
      <c r="E6" s="206">
        <v>1</v>
      </c>
      <c r="F6" s="207"/>
      <c r="G6" s="208">
        <v>5</v>
      </c>
      <c r="H6" s="208"/>
      <c r="I6" s="208">
        <v>2</v>
      </c>
      <c r="J6" s="208"/>
      <c r="K6" s="208"/>
      <c r="L6" s="208"/>
      <c r="M6" s="208"/>
      <c r="N6" s="208"/>
      <c r="O6" s="206"/>
      <c r="P6" s="207"/>
      <c r="Q6" s="209"/>
      <c r="R6" s="210"/>
      <c r="S6" s="25">
        <f t="shared" ref="S6:S24" si="0">E6+G6+I6+K6+M6+O6+Q6</f>
        <v>8</v>
      </c>
      <c r="T6" s="25">
        <f t="shared" ref="T6:T21" si="1">SUM(S6-U6-V6)</f>
        <v>8</v>
      </c>
      <c r="U6" s="28"/>
      <c r="V6" s="28"/>
    </row>
    <row r="7" spans="1:22" x14ac:dyDescent="0.25">
      <c r="A7" s="193">
        <v>6520</v>
      </c>
      <c r="B7" s="204" t="s">
        <v>113</v>
      </c>
      <c r="C7" s="193" t="s">
        <v>96</v>
      </c>
      <c r="D7" s="38" t="s">
        <v>101</v>
      </c>
      <c r="E7" s="206"/>
      <c r="F7" s="207"/>
      <c r="G7" s="208"/>
      <c r="H7" s="208"/>
      <c r="I7" s="206">
        <v>2</v>
      </c>
      <c r="J7" s="207"/>
      <c r="K7" s="206"/>
      <c r="L7" s="207"/>
      <c r="M7" s="206"/>
      <c r="N7" s="207"/>
      <c r="O7" s="206"/>
      <c r="P7" s="207"/>
      <c r="Q7" s="209"/>
      <c r="R7" s="210"/>
      <c r="S7" s="25">
        <f t="shared" si="0"/>
        <v>2</v>
      </c>
      <c r="T7" s="25">
        <f t="shared" si="1"/>
        <v>2</v>
      </c>
      <c r="U7" s="28"/>
      <c r="V7" s="28"/>
    </row>
    <row r="8" spans="1:22" x14ac:dyDescent="0.25">
      <c r="A8" s="193">
        <v>6520</v>
      </c>
      <c r="B8" s="204" t="s">
        <v>113</v>
      </c>
      <c r="C8" s="193">
        <v>7</v>
      </c>
      <c r="D8" s="38" t="s">
        <v>100</v>
      </c>
      <c r="E8" s="206"/>
      <c r="F8" s="207"/>
      <c r="G8" s="208"/>
      <c r="H8" s="208"/>
      <c r="I8" s="206">
        <v>2</v>
      </c>
      <c r="J8" s="207"/>
      <c r="K8" s="208">
        <v>1</v>
      </c>
      <c r="L8" s="208"/>
      <c r="M8" s="206"/>
      <c r="N8" s="207"/>
      <c r="O8" s="206"/>
      <c r="P8" s="207"/>
      <c r="Q8" s="209"/>
      <c r="R8" s="210"/>
      <c r="S8" s="25">
        <f t="shared" si="0"/>
        <v>3</v>
      </c>
      <c r="T8" s="25">
        <f t="shared" si="1"/>
        <v>3</v>
      </c>
      <c r="U8" s="28"/>
      <c r="V8" s="28"/>
    </row>
    <row r="9" spans="1:22" x14ac:dyDescent="0.25">
      <c r="A9" s="196" t="s">
        <v>89</v>
      </c>
      <c r="B9" s="204" t="s">
        <v>111</v>
      </c>
      <c r="C9" s="196">
        <v>1</v>
      </c>
      <c r="D9" s="38" t="s">
        <v>90</v>
      </c>
      <c r="E9" s="206"/>
      <c r="F9" s="207"/>
      <c r="G9" s="206"/>
      <c r="H9" s="207"/>
      <c r="I9" s="206">
        <v>1</v>
      </c>
      <c r="J9" s="207"/>
      <c r="K9" s="206">
        <v>2</v>
      </c>
      <c r="L9" s="207"/>
      <c r="M9" s="206"/>
      <c r="N9" s="207"/>
      <c r="O9" s="206"/>
      <c r="P9" s="207"/>
      <c r="Q9" s="209"/>
      <c r="R9" s="210"/>
      <c r="S9" s="25">
        <f t="shared" si="0"/>
        <v>3</v>
      </c>
      <c r="T9" s="25">
        <f t="shared" si="1"/>
        <v>2</v>
      </c>
      <c r="U9" s="28">
        <v>1</v>
      </c>
      <c r="V9" s="28"/>
    </row>
    <row r="10" spans="1:22" x14ac:dyDescent="0.25">
      <c r="A10" s="137">
        <v>6520</v>
      </c>
      <c r="B10" s="204" t="s">
        <v>113</v>
      </c>
      <c r="C10" s="137" t="s">
        <v>96</v>
      </c>
      <c r="D10" s="38" t="s">
        <v>104</v>
      </c>
      <c r="E10" s="206"/>
      <c r="F10" s="207"/>
      <c r="G10" s="206"/>
      <c r="H10" s="207"/>
      <c r="I10" s="206"/>
      <c r="J10" s="207"/>
      <c r="K10" s="206">
        <v>5</v>
      </c>
      <c r="L10" s="207"/>
      <c r="M10" s="206">
        <v>7</v>
      </c>
      <c r="N10" s="207"/>
      <c r="O10" s="206"/>
      <c r="P10" s="207"/>
      <c r="Q10" s="209"/>
      <c r="R10" s="210"/>
      <c r="S10" s="25">
        <f t="shared" si="0"/>
        <v>12</v>
      </c>
      <c r="T10" s="25">
        <f t="shared" si="1"/>
        <v>12</v>
      </c>
      <c r="U10" s="28"/>
      <c r="V10" s="28"/>
    </row>
    <row r="11" spans="1:22" x14ac:dyDescent="0.25">
      <c r="A11" s="134"/>
      <c r="B11" s="48"/>
      <c r="C11" s="134"/>
      <c r="D11" s="38"/>
      <c r="E11" s="206"/>
      <c r="F11" s="207"/>
      <c r="G11" s="206"/>
      <c r="H11" s="207"/>
      <c r="I11" s="206"/>
      <c r="J11" s="207"/>
      <c r="K11" s="206"/>
      <c r="L11" s="207"/>
      <c r="M11" s="206"/>
      <c r="N11" s="207"/>
      <c r="O11" s="206"/>
      <c r="P11" s="207"/>
      <c r="Q11" s="209"/>
      <c r="R11" s="21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4"/>
      <c r="B12" s="48"/>
      <c r="C12" s="134"/>
      <c r="D12" s="38"/>
      <c r="E12" s="206"/>
      <c r="F12" s="207"/>
      <c r="G12" s="206"/>
      <c r="H12" s="207"/>
      <c r="I12" s="206"/>
      <c r="J12" s="207"/>
      <c r="K12" s="206"/>
      <c r="L12" s="207"/>
      <c r="M12" s="206"/>
      <c r="N12" s="207"/>
      <c r="O12" s="206"/>
      <c r="P12" s="207"/>
      <c r="Q12" s="209"/>
      <c r="R12" s="210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94"/>
      <c r="B13" s="48"/>
      <c r="C13" s="94"/>
      <c r="D13" s="38"/>
      <c r="E13" s="206"/>
      <c r="F13" s="207"/>
      <c r="G13" s="206"/>
      <c r="H13" s="207"/>
      <c r="I13" s="206"/>
      <c r="J13" s="207"/>
      <c r="K13" s="206"/>
      <c r="L13" s="207"/>
      <c r="M13" s="206"/>
      <c r="N13" s="207"/>
      <c r="O13" s="206"/>
      <c r="P13" s="207"/>
      <c r="Q13" s="209"/>
      <c r="R13" s="21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4"/>
      <c r="B14" s="48"/>
      <c r="C14" s="144"/>
      <c r="D14" s="38"/>
      <c r="E14" s="206"/>
      <c r="F14" s="207"/>
      <c r="G14" s="206"/>
      <c r="H14" s="207"/>
      <c r="I14" s="206"/>
      <c r="J14" s="207"/>
      <c r="K14" s="206"/>
      <c r="L14" s="207"/>
      <c r="M14" s="206"/>
      <c r="N14" s="207"/>
      <c r="O14" s="206"/>
      <c r="P14" s="207"/>
      <c r="Q14" s="209"/>
      <c r="R14" s="210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1"/>
      <c r="D15" s="38"/>
      <c r="E15" s="206"/>
      <c r="F15" s="207"/>
      <c r="G15" s="206"/>
      <c r="H15" s="207"/>
      <c r="I15" s="206"/>
      <c r="J15" s="207"/>
      <c r="K15" s="206"/>
      <c r="L15" s="207"/>
      <c r="M15" s="206"/>
      <c r="N15" s="207"/>
      <c r="O15" s="206"/>
      <c r="P15" s="207"/>
      <c r="Q15" s="209"/>
      <c r="R15" s="210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06"/>
      <c r="F16" s="207"/>
      <c r="G16" s="206"/>
      <c r="H16" s="207"/>
      <c r="I16" s="206"/>
      <c r="J16" s="207"/>
      <c r="K16" s="206"/>
      <c r="L16" s="207"/>
      <c r="M16" s="206"/>
      <c r="N16" s="207"/>
      <c r="O16" s="206"/>
      <c r="P16" s="207"/>
      <c r="Q16" s="209"/>
      <c r="R16" s="210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06"/>
      <c r="F17" s="207"/>
      <c r="G17" s="206"/>
      <c r="H17" s="207"/>
      <c r="I17" s="206"/>
      <c r="J17" s="207"/>
      <c r="K17" s="206"/>
      <c r="L17" s="207"/>
      <c r="M17" s="206"/>
      <c r="N17" s="207"/>
      <c r="O17" s="206"/>
      <c r="P17" s="207"/>
      <c r="Q17" s="209"/>
      <c r="R17" s="210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1"/>
      <c r="B18" s="46"/>
      <c r="C18" s="46"/>
      <c r="D18" s="27"/>
      <c r="E18" s="206"/>
      <c r="F18" s="207"/>
      <c r="G18" s="206"/>
      <c r="H18" s="207"/>
      <c r="I18" s="206"/>
      <c r="J18" s="207"/>
      <c r="K18" s="206"/>
      <c r="L18" s="207"/>
      <c r="M18" s="206"/>
      <c r="N18" s="207"/>
      <c r="O18" s="206"/>
      <c r="P18" s="207"/>
      <c r="Q18" s="209"/>
      <c r="R18" s="210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43"/>
      <c r="B19" s="143"/>
      <c r="C19" s="143"/>
      <c r="D19" s="38"/>
      <c r="E19" s="206"/>
      <c r="F19" s="207"/>
      <c r="G19" s="206"/>
      <c r="H19" s="207"/>
      <c r="I19" s="206"/>
      <c r="J19" s="207"/>
      <c r="K19" s="206"/>
      <c r="L19" s="207"/>
      <c r="M19" s="206"/>
      <c r="N19" s="207"/>
      <c r="O19" s="206"/>
      <c r="P19" s="207"/>
      <c r="Q19" s="209"/>
      <c r="R19" s="210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42">
        <v>3600</v>
      </c>
      <c r="B20" s="142" t="s">
        <v>114</v>
      </c>
      <c r="C20" s="142"/>
      <c r="D20" s="38" t="s">
        <v>92</v>
      </c>
      <c r="E20" s="206">
        <v>3</v>
      </c>
      <c r="F20" s="207"/>
      <c r="G20" s="206"/>
      <c r="H20" s="207"/>
      <c r="I20" s="206"/>
      <c r="J20" s="207"/>
      <c r="K20" s="206"/>
      <c r="L20" s="207"/>
      <c r="M20" s="206"/>
      <c r="N20" s="207"/>
      <c r="O20" s="206"/>
      <c r="P20" s="207"/>
      <c r="Q20" s="209"/>
      <c r="R20" s="210"/>
      <c r="S20" s="25">
        <f t="shared" si="0"/>
        <v>3</v>
      </c>
      <c r="T20" s="25">
        <f t="shared" si="1"/>
        <v>3</v>
      </c>
      <c r="U20" s="28"/>
      <c r="V20" s="28"/>
    </row>
    <row r="21" spans="1:22" s="17" customFormat="1" x14ac:dyDescent="0.25">
      <c r="A21" s="88">
        <v>3600</v>
      </c>
      <c r="B21" s="88" t="s">
        <v>114</v>
      </c>
      <c r="C21" s="88"/>
      <c r="D21" s="27" t="s">
        <v>60</v>
      </c>
      <c r="E21" s="206">
        <v>1</v>
      </c>
      <c r="F21" s="207"/>
      <c r="G21" s="206">
        <v>1</v>
      </c>
      <c r="H21" s="207"/>
      <c r="I21" s="206">
        <v>1</v>
      </c>
      <c r="J21" s="207"/>
      <c r="K21" s="206">
        <v>1</v>
      </c>
      <c r="L21" s="207"/>
      <c r="M21" s="206">
        <v>1</v>
      </c>
      <c r="N21" s="207"/>
      <c r="O21" s="206"/>
      <c r="P21" s="207"/>
      <c r="Q21" s="209"/>
      <c r="R21" s="210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06"/>
      <c r="F22" s="207"/>
      <c r="G22" s="206"/>
      <c r="H22" s="207"/>
      <c r="I22" s="206"/>
      <c r="J22" s="207"/>
      <c r="K22" s="206"/>
      <c r="L22" s="207"/>
      <c r="M22" s="206"/>
      <c r="N22" s="207"/>
      <c r="O22" s="206"/>
      <c r="P22" s="207"/>
      <c r="Q22" s="209"/>
      <c r="R22" s="210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19">
        <f>SUM(C6:C22)</f>
        <v>8</v>
      </c>
      <c r="D23" s="19"/>
      <c r="E23" s="206"/>
      <c r="F23" s="207"/>
      <c r="G23" s="206"/>
      <c r="H23" s="207"/>
      <c r="I23" s="206"/>
      <c r="J23" s="207"/>
      <c r="K23" s="206">
        <f>SUM(K6:K22)</f>
        <v>9</v>
      </c>
      <c r="L23" s="207"/>
      <c r="M23" s="206"/>
      <c r="N23" s="207"/>
      <c r="O23" s="209"/>
      <c r="P23" s="210"/>
      <c r="Q23" s="209"/>
      <c r="R23" s="210"/>
      <c r="S23" s="25">
        <f t="shared" si="0"/>
        <v>9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1">
        <f>SUM(E4:E23)</f>
        <v>8</v>
      </c>
      <c r="F24" s="212"/>
      <c r="G24" s="211">
        <f>SUM(G4:G23)</f>
        <v>8</v>
      </c>
      <c r="H24" s="212"/>
      <c r="I24" s="211">
        <f>SUM(I4:I23)</f>
        <v>8</v>
      </c>
      <c r="J24" s="212"/>
      <c r="K24" s="211">
        <f>SUM(K4:K23)</f>
        <v>18</v>
      </c>
      <c r="L24" s="212"/>
      <c r="M24" s="211">
        <f>SUM(M4:M23)</f>
        <v>8</v>
      </c>
      <c r="N24" s="212"/>
      <c r="O24" s="211">
        <f>SUM(O4:O23)</f>
        <v>0</v>
      </c>
      <c r="P24" s="212"/>
      <c r="Q24" s="211">
        <f>SUM(Q4:Q23)</f>
        <v>0</v>
      </c>
      <c r="R24" s="212"/>
      <c r="S24" s="25">
        <f t="shared" si="0"/>
        <v>50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6"/>
      <c r="J25" s="87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10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10</v>
      </c>
      <c r="T26" s="28"/>
      <c r="U26" s="28">
        <f>SUM(U4:U25)</f>
        <v>1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1</v>
      </c>
      <c r="D30" s="33"/>
      <c r="I30" s="44">
        <v>8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9</v>
      </c>
      <c r="S33" s="16"/>
    </row>
    <row r="34" spans="1:19" ht="16.5" thickBot="1" x14ac:dyDescent="0.3">
      <c r="A34" s="17" t="s">
        <v>6</v>
      </c>
      <c r="C34" s="39">
        <f>SUM(C29:C33)</f>
        <v>50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3" zoomScale="90" zoomScaleNormal="90" workbookViewId="0">
      <selection activeCell="K24" sqref="K24:L2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26.02.17</v>
      </c>
      <c r="B2" s="19"/>
      <c r="C2" s="19"/>
      <c r="D2" s="19"/>
      <c r="E2" s="205" t="s">
        <v>15</v>
      </c>
      <c r="F2" s="205"/>
      <c r="G2" s="205" t="s">
        <v>16</v>
      </c>
      <c r="H2" s="205"/>
      <c r="I2" s="205" t="s">
        <v>17</v>
      </c>
      <c r="J2" s="205"/>
      <c r="K2" s="205" t="s">
        <v>18</v>
      </c>
      <c r="L2" s="205"/>
      <c r="M2" s="205" t="s">
        <v>19</v>
      </c>
      <c r="N2" s="205"/>
      <c r="O2" s="205" t="s">
        <v>20</v>
      </c>
      <c r="P2" s="205"/>
      <c r="Q2" s="205" t="s">
        <v>21</v>
      </c>
      <c r="R2" s="20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93">
        <v>6648</v>
      </c>
      <c r="B4" s="204" t="s">
        <v>112</v>
      </c>
      <c r="C4" s="193" t="s">
        <v>79</v>
      </c>
      <c r="D4" s="38" t="s">
        <v>74</v>
      </c>
      <c r="E4" s="206">
        <v>4</v>
      </c>
      <c r="F4" s="207"/>
      <c r="G4" s="208">
        <v>2</v>
      </c>
      <c r="H4" s="208"/>
      <c r="I4" s="206"/>
      <c r="J4" s="207"/>
      <c r="K4" s="206"/>
      <c r="L4" s="207"/>
      <c r="M4" s="206"/>
      <c r="N4" s="207"/>
      <c r="O4" s="208"/>
      <c r="P4" s="208"/>
      <c r="Q4" s="232"/>
      <c r="R4" s="232"/>
      <c r="S4" s="25">
        <f t="shared" ref="S4:S11" si="0">E4+G4+I4+K4+M4+O4+Q4</f>
        <v>6</v>
      </c>
      <c r="T4" s="25">
        <f t="shared" ref="T4:T11" si="1">SUM(S4-U4-V4)</f>
        <v>6</v>
      </c>
      <c r="U4" s="28"/>
      <c r="V4" s="28"/>
    </row>
    <row r="5" spans="1:22" x14ac:dyDescent="0.25">
      <c r="A5" s="193">
        <v>6648</v>
      </c>
      <c r="B5" s="204" t="s">
        <v>112</v>
      </c>
      <c r="C5" s="193" t="s">
        <v>81</v>
      </c>
      <c r="D5" s="38" t="s">
        <v>74</v>
      </c>
      <c r="E5" s="208"/>
      <c r="F5" s="208"/>
      <c r="G5" s="208">
        <v>4</v>
      </c>
      <c r="H5" s="208"/>
      <c r="I5" s="208">
        <v>2</v>
      </c>
      <c r="J5" s="208"/>
      <c r="K5" s="208"/>
      <c r="L5" s="208"/>
      <c r="M5" s="206"/>
      <c r="N5" s="207"/>
      <c r="O5" s="208"/>
      <c r="P5" s="208"/>
      <c r="Q5" s="232"/>
      <c r="R5" s="232"/>
      <c r="S5" s="25">
        <f t="shared" si="0"/>
        <v>6</v>
      </c>
      <c r="T5" s="25">
        <f t="shared" si="1"/>
        <v>6</v>
      </c>
      <c r="U5" s="28"/>
      <c r="V5" s="28"/>
    </row>
    <row r="6" spans="1:22" x14ac:dyDescent="0.25">
      <c r="A6" s="179">
        <v>6519</v>
      </c>
      <c r="B6" s="204" t="s">
        <v>111</v>
      </c>
      <c r="C6" s="179"/>
      <c r="D6" s="38" t="s">
        <v>95</v>
      </c>
      <c r="E6" s="206"/>
      <c r="F6" s="207"/>
      <c r="G6" s="206">
        <v>1</v>
      </c>
      <c r="H6" s="207"/>
      <c r="I6" s="206">
        <v>1</v>
      </c>
      <c r="J6" s="207"/>
      <c r="K6" s="234"/>
      <c r="L6" s="235"/>
      <c r="M6" s="208"/>
      <c r="N6" s="208"/>
      <c r="O6" s="208"/>
      <c r="P6" s="208"/>
      <c r="Q6" s="232"/>
      <c r="R6" s="232"/>
      <c r="S6" s="25">
        <f t="shared" si="0"/>
        <v>2</v>
      </c>
      <c r="T6" s="25">
        <f t="shared" si="1"/>
        <v>2</v>
      </c>
      <c r="U6" s="28"/>
      <c r="V6" s="28"/>
    </row>
    <row r="7" spans="1:22" x14ac:dyDescent="0.25">
      <c r="A7" s="197">
        <v>6520</v>
      </c>
      <c r="B7" s="204" t="s">
        <v>113</v>
      </c>
      <c r="C7" s="197" t="s">
        <v>96</v>
      </c>
      <c r="D7" s="38" t="s">
        <v>101</v>
      </c>
      <c r="E7" s="206"/>
      <c r="F7" s="207"/>
      <c r="G7" s="206"/>
      <c r="H7" s="207"/>
      <c r="I7" s="206">
        <v>2</v>
      </c>
      <c r="J7" s="207"/>
      <c r="K7" s="233"/>
      <c r="L7" s="233"/>
      <c r="M7" s="208"/>
      <c r="N7" s="208"/>
      <c r="O7" s="208"/>
      <c r="P7" s="208"/>
      <c r="Q7" s="232"/>
      <c r="R7" s="232"/>
      <c r="S7" s="25">
        <f t="shared" si="0"/>
        <v>2</v>
      </c>
      <c r="T7" s="25">
        <f t="shared" si="1"/>
        <v>2</v>
      </c>
      <c r="U7" s="28"/>
      <c r="V7" s="28"/>
    </row>
    <row r="8" spans="1:22" x14ac:dyDescent="0.25">
      <c r="A8" s="197">
        <v>6520</v>
      </c>
      <c r="B8" s="204" t="s">
        <v>113</v>
      </c>
      <c r="C8" s="197">
        <v>7</v>
      </c>
      <c r="D8" s="38" t="s">
        <v>100</v>
      </c>
      <c r="E8" s="206"/>
      <c r="F8" s="207"/>
      <c r="G8" s="206"/>
      <c r="H8" s="207"/>
      <c r="I8" s="206">
        <v>2</v>
      </c>
      <c r="J8" s="207"/>
      <c r="K8" s="208">
        <v>1</v>
      </c>
      <c r="L8" s="208"/>
      <c r="M8" s="208"/>
      <c r="N8" s="208"/>
      <c r="O8" s="208"/>
      <c r="P8" s="208"/>
      <c r="Q8" s="232"/>
      <c r="R8" s="232"/>
      <c r="S8" s="25">
        <f t="shared" si="0"/>
        <v>3</v>
      </c>
      <c r="T8" s="25">
        <f t="shared" si="1"/>
        <v>3</v>
      </c>
      <c r="U8" s="28"/>
      <c r="V8" s="28"/>
    </row>
    <row r="9" spans="1:22" x14ac:dyDescent="0.25">
      <c r="A9" s="198" t="s">
        <v>89</v>
      </c>
      <c r="B9" s="204" t="s">
        <v>111</v>
      </c>
      <c r="C9" s="198">
        <v>1</v>
      </c>
      <c r="D9" s="38" t="s">
        <v>90</v>
      </c>
      <c r="E9" s="206"/>
      <c r="F9" s="207"/>
      <c r="G9" s="206"/>
      <c r="H9" s="207"/>
      <c r="I9" s="206"/>
      <c r="J9" s="207"/>
      <c r="K9" s="206">
        <v>2</v>
      </c>
      <c r="L9" s="207"/>
      <c r="M9" s="206"/>
      <c r="N9" s="207"/>
      <c r="O9" s="206"/>
      <c r="P9" s="207"/>
      <c r="Q9" s="209"/>
      <c r="R9" s="210"/>
      <c r="S9" s="25">
        <f t="shared" si="0"/>
        <v>2</v>
      </c>
      <c r="T9" s="25">
        <f t="shared" si="1"/>
        <v>2</v>
      </c>
      <c r="U9" s="28"/>
      <c r="V9" s="28"/>
    </row>
    <row r="10" spans="1:22" x14ac:dyDescent="0.25">
      <c r="A10" s="199">
        <v>6520</v>
      </c>
      <c r="B10" s="204" t="s">
        <v>113</v>
      </c>
      <c r="C10" s="199" t="s">
        <v>96</v>
      </c>
      <c r="D10" s="38" t="s">
        <v>104</v>
      </c>
      <c r="E10" s="206"/>
      <c r="F10" s="207"/>
      <c r="G10" s="206"/>
      <c r="H10" s="207"/>
      <c r="I10" s="206"/>
      <c r="J10" s="207"/>
      <c r="K10" s="206">
        <v>5</v>
      </c>
      <c r="L10" s="207"/>
      <c r="M10" s="206">
        <v>5</v>
      </c>
      <c r="N10" s="207"/>
      <c r="O10" s="206"/>
      <c r="P10" s="207"/>
      <c r="Q10" s="209"/>
      <c r="R10" s="210"/>
      <c r="S10" s="25">
        <f t="shared" si="0"/>
        <v>10</v>
      </c>
      <c r="T10" s="25">
        <f t="shared" si="1"/>
        <v>9</v>
      </c>
      <c r="U10" s="28">
        <v>1</v>
      </c>
      <c r="V10" s="28"/>
    </row>
    <row r="11" spans="1:22" x14ac:dyDescent="0.25">
      <c r="A11" s="134">
        <v>6598</v>
      </c>
      <c r="B11" s="204" t="s">
        <v>118</v>
      </c>
      <c r="C11" s="134">
        <v>13</v>
      </c>
      <c r="D11" s="38" t="s">
        <v>103</v>
      </c>
      <c r="E11" s="208"/>
      <c r="F11" s="208"/>
      <c r="G11" s="208"/>
      <c r="H11" s="208"/>
      <c r="I11" s="208"/>
      <c r="J11" s="208"/>
      <c r="K11" s="234"/>
      <c r="L11" s="235"/>
      <c r="M11" s="206">
        <v>2</v>
      </c>
      <c r="N11" s="207"/>
      <c r="O11" s="206"/>
      <c r="P11" s="207"/>
      <c r="Q11" s="209"/>
      <c r="R11" s="210"/>
      <c r="S11" s="25">
        <f t="shared" si="0"/>
        <v>2</v>
      </c>
      <c r="T11" s="25">
        <f t="shared" si="1"/>
        <v>2</v>
      </c>
      <c r="U11" s="28"/>
      <c r="V11" s="28"/>
    </row>
    <row r="12" spans="1:22" x14ac:dyDescent="0.25">
      <c r="A12" s="134"/>
      <c r="B12" s="48"/>
      <c r="C12" s="134"/>
      <c r="D12" s="38"/>
      <c r="E12" s="208"/>
      <c r="F12" s="208"/>
      <c r="G12" s="208"/>
      <c r="H12" s="208"/>
      <c r="I12" s="208"/>
      <c r="J12" s="208"/>
      <c r="K12" s="234"/>
      <c r="L12" s="235"/>
      <c r="M12" s="206"/>
      <c r="N12" s="207"/>
      <c r="O12" s="206"/>
      <c r="P12" s="207"/>
      <c r="Q12" s="209"/>
      <c r="R12" s="210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44"/>
      <c r="B13" s="48"/>
      <c r="C13" s="144"/>
      <c r="D13" s="38"/>
      <c r="E13" s="208"/>
      <c r="F13" s="208"/>
      <c r="G13" s="208"/>
      <c r="H13" s="208"/>
      <c r="I13" s="208"/>
      <c r="J13" s="208"/>
      <c r="K13" s="234"/>
      <c r="L13" s="235"/>
      <c r="M13" s="206"/>
      <c r="N13" s="207"/>
      <c r="O13" s="206"/>
      <c r="P13" s="207"/>
      <c r="Q13" s="209"/>
      <c r="R13" s="210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08"/>
      <c r="F14" s="208"/>
      <c r="G14" s="208"/>
      <c r="H14" s="208"/>
      <c r="I14" s="208"/>
      <c r="J14" s="208"/>
      <c r="K14" s="234"/>
      <c r="L14" s="235"/>
      <c r="M14" s="206"/>
      <c r="N14" s="207"/>
      <c r="O14" s="206"/>
      <c r="P14" s="207"/>
      <c r="Q14" s="209"/>
      <c r="R14" s="210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93"/>
      <c r="B15" s="48"/>
      <c r="C15" s="93"/>
      <c r="D15" s="38"/>
      <c r="E15" s="208"/>
      <c r="F15" s="208"/>
      <c r="G15" s="208"/>
      <c r="H15" s="208"/>
      <c r="I15" s="208"/>
      <c r="J15" s="208"/>
      <c r="K15" s="234"/>
      <c r="L15" s="235"/>
      <c r="M15" s="206"/>
      <c r="N15" s="207"/>
      <c r="O15" s="206"/>
      <c r="P15" s="207"/>
      <c r="Q15" s="209"/>
      <c r="R15" s="210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93"/>
      <c r="B16" s="48"/>
      <c r="C16" s="93"/>
      <c r="D16" s="38"/>
      <c r="E16" s="208"/>
      <c r="F16" s="208"/>
      <c r="G16" s="208"/>
      <c r="H16" s="208"/>
      <c r="I16" s="208"/>
      <c r="J16" s="208"/>
      <c r="K16" s="234"/>
      <c r="L16" s="235"/>
      <c r="M16" s="206"/>
      <c r="N16" s="207"/>
      <c r="O16" s="206"/>
      <c r="P16" s="207"/>
      <c r="Q16" s="209"/>
      <c r="R16" s="210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06"/>
      <c r="F17" s="207"/>
      <c r="G17" s="206"/>
      <c r="H17" s="207"/>
      <c r="I17" s="206"/>
      <c r="J17" s="207"/>
      <c r="K17" s="234"/>
      <c r="L17" s="235"/>
      <c r="M17" s="206"/>
      <c r="N17" s="207"/>
      <c r="O17" s="206"/>
      <c r="P17" s="207"/>
      <c r="Q17" s="209"/>
      <c r="R17" s="21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2"/>
      <c r="B18" s="46"/>
      <c r="C18" s="46"/>
      <c r="D18" s="27"/>
      <c r="E18" s="206"/>
      <c r="F18" s="207"/>
      <c r="G18" s="206"/>
      <c r="H18" s="207"/>
      <c r="I18" s="206"/>
      <c r="J18" s="207"/>
      <c r="K18" s="234"/>
      <c r="L18" s="235"/>
      <c r="M18" s="206"/>
      <c r="N18" s="207"/>
      <c r="O18" s="206"/>
      <c r="P18" s="207"/>
      <c r="Q18" s="209"/>
      <c r="R18" s="210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4"/>
      <c r="B19" s="46"/>
      <c r="C19" s="46"/>
      <c r="D19" s="27"/>
      <c r="E19" s="206"/>
      <c r="F19" s="207"/>
      <c r="G19" s="206"/>
      <c r="H19" s="207"/>
      <c r="I19" s="206"/>
      <c r="J19" s="207"/>
      <c r="K19" s="234"/>
      <c r="L19" s="235"/>
      <c r="M19" s="206"/>
      <c r="N19" s="207"/>
      <c r="O19" s="206"/>
      <c r="P19" s="207"/>
      <c r="Q19" s="209"/>
      <c r="R19" s="210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43"/>
      <c r="B20" s="143"/>
      <c r="C20" s="143"/>
      <c r="D20" s="38"/>
      <c r="E20" s="206"/>
      <c r="F20" s="207"/>
      <c r="G20" s="206"/>
      <c r="H20" s="207"/>
      <c r="I20" s="206"/>
      <c r="J20" s="207"/>
      <c r="K20" s="234"/>
      <c r="L20" s="235"/>
      <c r="M20" s="206"/>
      <c r="N20" s="207"/>
      <c r="O20" s="206"/>
      <c r="P20" s="207"/>
      <c r="Q20" s="209"/>
      <c r="R20" s="210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92">
        <v>3600</v>
      </c>
      <c r="B21" s="192" t="s">
        <v>114</v>
      </c>
      <c r="C21" s="192"/>
      <c r="D21" s="38" t="s">
        <v>92</v>
      </c>
      <c r="E21" s="206">
        <v>3</v>
      </c>
      <c r="F21" s="207"/>
      <c r="G21" s="229"/>
      <c r="H21" s="230"/>
      <c r="I21" s="206"/>
      <c r="J21" s="207"/>
      <c r="K21" s="234"/>
      <c r="L21" s="235"/>
      <c r="M21" s="206"/>
      <c r="N21" s="207"/>
      <c r="O21" s="206"/>
      <c r="P21" s="207"/>
      <c r="Q21" s="209"/>
      <c r="R21" s="210"/>
      <c r="S21" s="25">
        <f t="shared" si="2"/>
        <v>3</v>
      </c>
      <c r="T21" s="25">
        <f t="shared" si="3"/>
        <v>3</v>
      </c>
      <c r="U21" s="28"/>
      <c r="V21" s="28"/>
    </row>
    <row r="22" spans="1:22" x14ac:dyDescent="0.25">
      <c r="A22" s="90">
        <v>3600</v>
      </c>
      <c r="B22" s="89" t="s">
        <v>114</v>
      </c>
      <c r="C22" s="89"/>
      <c r="D22" s="27" t="s">
        <v>60</v>
      </c>
      <c r="E22" s="206">
        <v>1</v>
      </c>
      <c r="F22" s="207"/>
      <c r="G22" s="206">
        <v>1</v>
      </c>
      <c r="H22" s="207"/>
      <c r="I22" s="206">
        <v>1</v>
      </c>
      <c r="J22" s="207"/>
      <c r="K22" s="206">
        <v>1</v>
      </c>
      <c r="L22" s="207"/>
      <c r="M22" s="206">
        <v>1</v>
      </c>
      <c r="N22" s="207"/>
      <c r="O22" s="206"/>
      <c r="P22" s="207"/>
      <c r="Q22" s="209"/>
      <c r="R22" s="210"/>
      <c r="S22" s="25">
        <f t="shared" si="2"/>
        <v>5</v>
      </c>
      <c r="T22" s="25">
        <f t="shared" si="3"/>
        <v>5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>
        <f>SUM(C6:C22)</f>
        <v>21</v>
      </c>
      <c r="D23" s="23"/>
      <c r="E23" s="206"/>
      <c r="F23" s="207"/>
      <c r="G23" s="206"/>
      <c r="H23" s="207"/>
      <c r="I23" s="206"/>
      <c r="J23" s="207"/>
      <c r="K23" s="206">
        <f>SUM(K6:K22)</f>
        <v>9</v>
      </c>
      <c r="L23" s="207"/>
      <c r="M23" s="206"/>
      <c r="N23" s="207"/>
      <c r="O23" s="206"/>
      <c r="P23" s="207"/>
      <c r="Q23" s="209"/>
      <c r="R23" s="210"/>
      <c r="S23" s="25">
        <f t="shared" si="2"/>
        <v>9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06"/>
      <c r="F24" s="207"/>
      <c r="G24" s="206"/>
      <c r="H24" s="207"/>
      <c r="I24" s="206"/>
      <c r="J24" s="207"/>
      <c r="K24" s="206"/>
      <c r="L24" s="207"/>
      <c r="M24" s="206"/>
      <c r="N24" s="207"/>
      <c r="O24" s="206"/>
      <c r="P24" s="207"/>
      <c r="Q24" s="209"/>
      <c r="R24" s="210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11">
        <f>SUM(E4:E24)</f>
        <v>8</v>
      </c>
      <c r="F25" s="212"/>
      <c r="G25" s="211">
        <f>SUM(G4:G24)</f>
        <v>8</v>
      </c>
      <c r="H25" s="212"/>
      <c r="I25" s="211">
        <f>SUM(I4:I24)</f>
        <v>8</v>
      </c>
      <c r="J25" s="212"/>
      <c r="K25" s="211">
        <f>SUM(K4:K24)</f>
        <v>18</v>
      </c>
      <c r="L25" s="212"/>
      <c r="M25" s="211">
        <f>SUM(M4:M24)</f>
        <v>8</v>
      </c>
      <c r="N25" s="212"/>
      <c r="O25" s="211">
        <f>SUM(O4:O24)</f>
        <v>0</v>
      </c>
      <c r="P25" s="212"/>
      <c r="Q25" s="211">
        <f>SUM(Q4:Q24)</f>
        <v>0</v>
      </c>
      <c r="R25" s="212"/>
      <c r="S25" s="25">
        <f>SUM(S4:S24)</f>
        <v>50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10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10</v>
      </c>
      <c r="T27" s="28"/>
      <c r="U27" s="28">
        <f>SUM(U4:U26)</f>
        <v>1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1</v>
      </c>
      <c r="D31" s="33"/>
      <c r="I31" s="44">
        <v>8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9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50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4" sqref="E14:N21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">
        <v>70</v>
      </c>
      <c r="B2" s="19"/>
      <c r="C2" s="19"/>
      <c r="D2" s="19"/>
      <c r="E2" s="205" t="s">
        <v>15</v>
      </c>
      <c r="F2" s="205"/>
      <c r="G2" s="205" t="s">
        <v>16</v>
      </c>
      <c r="H2" s="205"/>
      <c r="I2" s="205" t="s">
        <v>17</v>
      </c>
      <c r="J2" s="205"/>
      <c r="K2" s="205" t="s">
        <v>18</v>
      </c>
      <c r="L2" s="205"/>
      <c r="M2" s="205" t="s">
        <v>19</v>
      </c>
      <c r="N2" s="205"/>
      <c r="O2" s="205" t="s">
        <v>20</v>
      </c>
      <c r="P2" s="205"/>
      <c r="Q2" s="205" t="s">
        <v>21</v>
      </c>
      <c r="R2" s="20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8</v>
      </c>
      <c r="N3" s="64">
        <v>16.3</v>
      </c>
      <c r="O3" s="64"/>
      <c r="P3" s="64"/>
      <c r="Q3" s="63"/>
      <c r="R3" s="63"/>
      <c r="S3" s="25"/>
      <c r="T3" s="25"/>
      <c r="U3" s="26"/>
      <c r="V3" s="26"/>
    </row>
    <row r="4" spans="1:22" x14ac:dyDescent="0.25">
      <c r="A4" s="199">
        <v>6648</v>
      </c>
      <c r="B4" s="204" t="s">
        <v>112</v>
      </c>
      <c r="C4" s="199" t="s">
        <v>79</v>
      </c>
      <c r="D4" s="38" t="s">
        <v>74</v>
      </c>
      <c r="E4" s="206"/>
      <c r="F4" s="207"/>
      <c r="G4" s="206"/>
      <c r="H4" s="207"/>
      <c r="I4" s="222"/>
      <c r="J4" s="207"/>
      <c r="K4" s="206">
        <v>0.5</v>
      </c>
      <c r="L4" s="207"/>
      <c r="M4" s="206"/>
      <c r="N4" s="207"/>
      <c r="O4" s="206"/>
      <c r="P4" s="207"/>
      <c r="Q4" s="209"/>
      <c r="R4" s="210"/>
      <c r="S4" s="25">
        <f t="shared" ref="S4:S21" si="0">E4+G4+I4+K4+M4+O4+Q4</f>
        <v>0.5</v>
      </c>
      <c r="T4" s="25">
        <f t="shared" ref="T4:T21" si="1">SUM(S4-U4-V4)</f>
        <v>0.5</v>
      </c>
      <c r="U4" s="28"/>
      <c r="V4" s="28"/>
    </row>
    <row r="5" spans="1:22" x14ac:dyDescent="0.25">
      <c r="A5" s="199">
        <v>6648</v>
      </c>
      <c r="B5" s="204" t="s">
        <v>112</v>
      </c>
      <c r="C5" s="199" t="s">
        <v>81</v>
      </c>
      <c r="D5" s="38" t="s">
        <v>74</v>
      </c>
      <c r="E5" s="206"/>
      <c r="F5" s="207"/>
      <c r="G5" s="206"/>
      <c r="H5" s="207"/>
      <c r="I5" s="206"/>
      <c r="J5" s="207"/>
      <c r="K5" s="206">
        <v>0.5</v>
      </c>
      <c r="L5" s="207"/>
      <c r="M5" s="206"/>
      <c r="N5" s="207"/>
      <c r="O5" s="206"/>
      <c r="P5" s="207"/>
      <c r="Q5" s="209"/>
      <c r="R5" s="210"/>
      <c r="S5" s="25">
        <f t="shared" si="0"/>
        <v>0.5</v>
      </c>
      <c r="T5" s="25">
        <f t="shared" si="1"/>
        <v>0.5</v>
      </c>
      <c r="U5" s="28"/>
      <c r="V5" s="28"/>
    </row>
    <row r="6" spans="1:22" x14ac:dyDescent="0.25">
      <c r="A6" s="201">
        <v>6648</v>
      </c>
      <c r="B6" s="204" t="s">
        <v>112</v>
      </c>
      <c r="C6" s="201" t="s">
        <v>83</v>
      </c>
      <c r="D6" s="38" t="s">
        <v>74</v>
      </c>
      <c r="E6" s="220"/>
      <c r="F6" s="221"/>
      <c r="G6" s="206"/>
      <c r="H6" s="207"/>
      <c r="I6" s="206"/>
      <c r="J6" s="207"/>
      <c r="K6" s="206"/>
      <c r="L6" s="207"/>
      <c r="M6" s="206">
        <v>4</v>
      </c>
      <c r="N6" s="207"/>
      <c r="O6" s="206"/>
      <c r="P6" s="207"/>
      <c r="Q6" s="209"/>
      <c r="R6" s="210"/>
      <c r="S6" s="25">
        <f t="shared" si="0"/>
        <v>4</v>
      </c>
      <c r="T6" s="25">
        <f t="shared" si="1"/>
        <v>4</v>
      </c>
      <c r="U6" s="28"/>
      <c r="V6" s="28"/>
    </row>
    <row r="7" spans="1:22" x14ac:dyDescent="0.25">
      <c r="A7" s="166"/>
      <c r="B7" s="133"/>
      <c r="C7" s="133"/>
      <c r="D7" s="38"/>
      <c r="E7" s="206"/>
      <c r="F7" s="207"/>
      <c r="G7" s="206"/>
      <c r="H7" s="207"/>
      <c r="I7" s="206"/>
      <c r="J7" s="207"/>
      <c r="K7" s="206"/>
      <c r="L7" s="207"/>
      <c r="M7" s="206"/>
      <c r="N7" s="207"/>
      <c r="O7" s="206"/>
      <c r="P7" s="207"/>
      <c r="Q7" s="209"/>
      <c r="R7" s="210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23"/>
      <c r="B8" s="48"/>
      <c r="C8" s="123"/>
      <c r="D8" s="38"/>
      <c r="E8" s="206"/>
      <c r="F8" s="207"/>
      <c r="G8" s="206"/>
      <c r="H8" s="207"/>
      <c r="I8" s="206"/>
      <c r="J8" s="207"/>
      <c r="K8" s="206"/>
      <c r="L8" s="207"/>
      <c r="M8" s="206"/>
      <c r="N8" s="207"/>
      <c r="O8" s="206"/>
      <c r="P8" s="207"/>
      <c r="Q8" s="209"/>
      <c r="R8" s="210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76"/>
      <c r="B9" s="176"/>
      <c r="C9" s="176"/>
      <c r="D9" s="38"/>
      <c r="E9" s="206"/>
      <c r="F9" s="207"/>
      <c r="G9" s="206"/>
      <c r="H9" s="207"/>
      <c r="I9" s="206"/>
      <c r="J9" s="207"/>
      <c r="K9" s="206"/>
      <c r="L9" s="207"/>
      <c r="M9" s="206"/>
      <c r="N9" s="207"/>
      <c r="O9" s="206"/>
      <c r="P9" s="207"/>
      <c r="Q9" s="209"/>
      <c r="R9" s="210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3"/>
      <c r="B10" s="173"/>
      <c r="C10" s="173"/>
      <c r="D10" s="38"/>
      <c r="E10" s="206"/>
      <c r="F10" s="207"/>
      <c r="G10" s="206"/>
      <c r="H10" s="207"/>
      <c r="I10" s="206"/>
      <c r="J10" s="207"/>
      <c r="K10" s="206"/>
      <c r="L10" s="207"/>
      <c r="M10" s="206"/>
      <c r="N10" s="207"/>
      <c r="O10" s="206"/>
      <c r="P10" s="207"/>
      <c r="Q10" s="209"/>
      <c r="R10" s="210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3"/>
      <c r="B11" s="173"/>
      <c r="C11" s="173"/>
      <c r="D11" s="38"/>
      <c r="E11" s="206"/>
      <c r="F11" s="207"/>
      <c r="G11" s="206"/>
      <c r="H11" s="207"/>
      <c r="I11" s="206"/>
      <c r="J11" s="207"/>
      <c r="K11" s="206"/>
      <c r="L11" s="207"/>
      <c r="M11" s="206"/>
      <c r="N11" s="207"/>
      <c r="O11" s="206"/>
      <c r="P11" s="207"/>
      <c r="Q11" s="209"/>
      <c r="R11" s="21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1"/>
      <c r="B12" s="171"/>
      <c r="C12" s="171"/>
      <c r="D12" s="38"/>
      <c r="E12" s="206"/>
      <c r="F12" s="207"/>
      <c r="G12" s="206"/>
      <c r="H12" s="207"/>
      <c r="I12" s="206"/>
      <c r="J12" s="207"/>
      <c r="K12" s="206"/>
      <c r="L12" s="207"/>
      <c r="M12" s="206"/>
      <c r="N12" s="207"/>
      <c r="O12" s="206"/>
      <c r="P12" s="207"/>
      <c r="Q12" s="209"/>
      <c r="R12" s="210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1"/>
      <c r="B13" s="161"/>
      <c r="C13" s="161"/>
      <c r="D13" s="38"/>
      <c r="E13" s="206"/>
      <c r="F13" s="207"/>
      <c r="G13" s="206"/>
      <c r="H13" s="207"/>
      <c r="I13" s="206"/>
      <c r="J13" s="207"/>
      <c r="K13" s="206"/>
      <c r="L13" s="207"/>
      <c r="M13" s="206"/>
      <c r="N13" s="207"/>
      <c r="O13" s="206"/>
      <c r="P13" s="207"/>
      <c r="Q13" s="209"/>
      <c r="R13" s="210"/>
      <c r="S13" s="25">
        <f t="shared" si="0"/>
        <v>0</v>
      </c>
      <c r="T13" s="25">
        <f t="shared" si="1"/>
        <v>0</v>
      </c>
      <c r="U13" s="28"/>
      <c r="V13" s="28"/>
    </row>
    <row r="14" spans="1:22" ht="15.75" customHeight="1" x14ac:dyDescent="0.25">
      <c r="A14" s="192">
        <v>3600</v>
      </c>
      <c r="B14" s="192" t="s">
        <v>114</v>
      </c>
      <c r="C14" s="192"/>
      <c r="D14" s="27" t="s">
        <v>86</v>
      </c>
      <c r="E14" s="206">
        <v>4</v>
      </c>
      <c r="F14" s="207"/>
      <c r="G14" s="206"/>
      <c r="H14" s="207"/>
      <c r="I14" s="206"/>
      <c r="J14" s="207"/>
      <c r="K14" s="206"/>
      <c r="L14" s="207"/>
      <c r="M14" s="206"/>
      <c r="N14" s="207"/>
      <c r="O14" s="206"/>
      <c r="P14" s="207"/>
      <c r="Q14" s="209"/>
      <c r="R14" s="210"/>
      <c r="S14" s="25">
        <f t="shared" si="0"/>
        <v>4</v>
      </c>
      <c r="T14" s="25">
        <f t="shared" si="1"/>
        <v>4</v>
      </c>
      <c r="U14" s="28"/>
      <c r="V14" s="28"/>
    </row>
    <row r="15" spans="1:22" x14ac:dyDescent="0.25">
      <c r="A15" s="183">
        <v>3600</v>
      </c>
      <c r="B15" s="203" t="s">
        <v>114</v>
      </c>
      <c r="C15" s="183"/>
      <c r="D15" s="38" t="s">
        <v>76</v>
      </c>
      <c r="E15" s="206"/>
      <c r="F15" s="207"/>
      <c r="G15" s="206">
        <v>4</v>
      </c>
      <c r="H15" s="207"/>
      <c r="I15" s="206">
        <v>4</v>
      </c>
      <c r="J15" s="207"/>
      <c r="K15" s="206">
        <v>2</v>
      </c>
      <c r="L15" s="207"/>
      <c r="M15" s="206"/>
      <c r="N15" s="207"/>
      <c r="O15" s="206"/>
      <c r="P15" s="207"/>
      <c r="Q15" s="209"/>
      <c r="R15" s="210"/>
      <c r="S15" s="25">
        <f t="shared" si="0"/>
        <v>10</v>
      </c>
      <c r="T15" s="25">
        <f t="shared" si="1"/>
        <v>10</v>
      </c>
      <c r="U15" s="28"/>
      <c r="V15" s="28"/>
    </row>
    <row r="16" spans="1:22" x14ac:dyDescent="0.25">
      <c r="A16" s="148"/>
      <c r="B16" s="148"/>
      <c r="C16" s="148"/>
      <c r="D16" s="38"/>
      <c r="E16" s="206"/>
      <c r="F16" s="207"/>
      <c r="G16" s="206"/>
      <c r="H16" s="207"/>
      <c r="I16" s="206"/>
      <c r="J16" s="207"/>
      <c r="K16" s="206"/>
      <c r="L16" s="207"/>
      <c r="M16" s="206"/>
      <c r="N16" s="207"/>
      <c r="O16" s="206"/>
      <c r="P16" s="207"/>
      <c r="Q16" s="209"/>
      <c r="R16" s="210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78">
        <v>3600</v>
      </c>
      <c r="B17" s="203" t="s">
        <v>114</v>
      </c>
      <c r="C17" s="178"/>
      <c r="D17" s="38" t="s">
        <v>78</v>
      </c>
      <c r="E17" s="206"/>
      <c r="F17" s="207"/>
      <c r="G17" s="206"/>
      <c r="H17" s="207"/>
      <c r="I17" s="206"/>
      <c r="J17" s="207"/>
      <c r="K17" s="208"/>
      <c r="L17" s="208"/>
      <c r="M17" s="206"/>
      <c r="N17" s="207"/>
      <c r="O17" s="206"/>
      <c r="P17" s="207"/>
      <c r="Q17" s="209"/>
      <c r="R17" s="210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08">
        <v>3600</v>
      </c>
      <c r="B18" s="203" t="s">
        <v>114</v>
      </c>
      <c r="C18" s="108"/>
      <c r="D18" s="23" t="s">
        <v>64</v>
      </c>
      <c r="E18" s="206"/>
      <c r="F18" s="207"/>
      <c r="G18" s="206">
        <v>0.25</v>
      </c>
      <c r="H18" s="207"/>
      <c r="I18" s="206">
        <v>0.25</v>
      </c>
      <c r="J18" s="207"/>
      <c r="K18" s="206"/>
      <c r="L18" s="207"/>
      <c r="M18" s="206"/>
      <c r="N18" s="207"/>
      <c r="O18" s="206"/>
      <c r="P18" s="207"/>
      <c r="Q18" s="209"/>
      <c r="R18" s="210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101">
        <v>3600</v>
      </c>
      <c r="B19" s="203" t="s">
        <v>114</v>
      </c>
      <c r="C19" s="101"/>
      <c r="D19" s="23" t="s">
        <v>66</v>
      </c>
      <c r="E19" s="206">
        <v>1.5</v>
      </c>
      <c r="F19" s="207"/>
      <c r="G19" s="206"/>
      <c r="H19" s="207"/>
      <c r="I19" s="206"/>
      <c r="J19" s="207"/>
      <c r="K19" s="206"/>
      <c r="L19" s="207"/>
      <c r="M19" s="206"/>
      <c r="N19" s="207"/>
      <c r="O19" s="206"/>
      <c r="P19" s="207"/>
      <c r="Q19" s="209"/>
      <c r="R19" s="210"/>
      <c r="S19" s="25">
        <f t="shared" si="0"/>
        <v>1.5</v>
      </c>
      <c r="T19" s="25">
        <f t="shared" si="1"/>
        <v>1.5</v>
      </c>
      <c r="U19" s="28"/>
      <c r="V19" s="28"/>
    </row>
    <row r="20" spans="1:22" ht="15.75" customHeight="1" x14ac:dyDescent="0.25">
      <c r="A20" s="100">
        <v>3600</v>
      </c>
      <c r="B20" s="203" t="s">
        <v>114</v>
      </c>
      <c r="C20" s="100"/>
      <c r="D20" s="27" t="s">
        <v>65</v>
      </c>
      <c r="E20" s="206">
        <v>2.75</v>
      </c>
      <c r="F20" s="207"/>
      <c r="G20" s="206">
        <v>4</v>
      </c>
      <c r="H20" s="207"/>
      <c r="I20" s="206">
        <v>4</v>
      </c>
      <c r="J20" s="207"/>
      <c r="K20" s="206">
        <v>6.25</v>
      </c>
      <c r="L20" s="207"/>
      <c r="M20" s="206">
        <v>4.25</v>
      </c>
      <c r="N20" s="207"/>
      <c r="O20" s="206"/>
      <c r="P20" s="207"/>
      <c r="Q20" s="209"/>
      <c r="R20" s="210"/>
      <c r="S20" s="25">
        <f t="shared" si="0"/>
        <v>21.25</v>
      </c>
      <c r="T20" s="25">
        <f t="shared" si="1"/>
        <v>17.75</v>
      </c>
      <c r="U20" s="28">
        <v>3.5</v>
      </c>
      <c r="V20" s="28"/>
    </row>
    <row r="21" spans="1:22" x14ac:dyDescent="0.25">
      <c r="A21" s="100">
        <v>3600</v>
      </c>
      <c r="B21" s="203" t="s">
        <v>114</v>
      </c>
      <c r="C21" s="100"/>
      <c r="D21" s="27" t="s">
        <v>73</v>
      </c>
      <c r="E21" s="206">
        <v>0.25</v>
      </c>
      <c r="F21" s="207"/>
      <c r="G21" s="206">
        <v>0.25</v>
      </c>
      <c r="H21" s="207"/>
      <c r="I21" s="206">
        <v>0.25</v>
      </c>
      <c r="J21" s="207"/>
      <c r="K21" s="206">
        <v>0.25</v>
      </c>
      <c r="L21" s="207"/>
      <c r="M21" s="206">
        <v>0.25</v>
      </c>
      <c r="N21" s="207"/>
      <c r="O21" s="206"/>
      <c r="P21" s="207"/>
      <c r="Q21" s="209"/>
      <c r="R21" s="210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06"/>
      <c r="F22" s="207"/>
      <c r="G22" s="206"/>
      <c r="H22" s="207"/>
      <c r="I22" s="206"/>
      <c r="J22" s="207"/>
      <c r="K22" s="206"/>
      <c r="L22" s="207"/>
      <c r="M22" s="206"/>
      <c r="N22" s="207"/>
      <c r="O22" s="209"/>
      <c r="P22" s="210"/>
      <c r="Q22" s="209"/>
      <c r="R22" s="210"/>
      <c r="S22" s="25">
        <f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3">
        <f>SUM(C6:C22)</f>
        <v>0</v>
      </c>
      <c r="D23" s="23"/>
      <c r="E23" s="206"/>
      <c r="F23" s="207"/>
      <c r="G23" s="206"/>
      <c r="H23" s="207"/>
      <c r="I23" s="206"/>
      <c r="J23" s="207"/>
      <c r="K23" s="206">
        <f>SUM(K6:K22)</f>
        <v>8.5</v>
      </c>
      <c r="L23" s="207"/>
      <c r="M23" s="206"/>
      <c r="N23" s="207"/>
      <c r="O23" s="209"/>
      <c r="P23" s="210"/>
      <c r="Q23" s="209"/>
      <c r="R23" s="210"/>
      <c r="S23" s="25">
        <f>E23+G23+I23+K23+M23+O23+Q23</f>
        <v>8.5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1">
        <f t="shared" ref="E24" si="2">SUM(E4:E23)</f>
        <v>8.5</v>
      </c>
      <c r="F24" s="212"/>
      <c r="G24" s="211">
        <f t="shared" ref="G24" si="3">SUM(G4:G23)</f>
        <v>8.5</v>
      </c>
      <c r="H24" s="212"/>
      <c r="I24" s="211">
        <f t="shared" ref="I24" si="4">SUM(I4:I23)</f>
        <v>8.5</v>
      </c>
      <c r="J24" s="212"/>
      <c r="K24" s="211">
        <f t="shared" ref="K24" si="5">SUM(K4:K23)</f>
        <v>18</v>
      </c>
      <c r="L24" s="212"/>
      <c r="M24" s="211">
        <f t="shared" ref="M24" si="6">SUM(M4:M23)</f>
        <v>8.5</v>
      </c>
      <c r="N24" s="212"/>
      <c r="O24" s="211">
        <f>SUM(O4:O23)</f>
        <v>0</v>
      </c>
      <c r="P24" s="212"/>
      <c r="Q24" s="211">
        <f>SUM(Q4:Q23)</f>
        <v>0</v>
      </c>
      <c r="R24" s="212"/>
      <c r="S24" s="25">
        <f>SUM(S4:S23)</f>
        <v>52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54"/>
      <c r="J25" s="155">
        <v>8</v>
      </c>
      <c r="K25" s="30"/>
      <c r="L25" s="31">
        <v>8</v>
      </c>
      <c r="M25" s="154"/>
      <c r="N25" s="155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10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v>2.5</v>
      </c>
      <c r="T26" s="28"/>
      <c r="U26" s="28">
        <f>SUM(U4:U25)</f>
        <v>3.5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3.5</v>
      </c>
      <c r="D30" s="33"/>
      <c r="I30" s="44">
        <v>38.5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8.5</v>
      </c>
    </row>
    <row r="34" spans="1:7" ht="16.5" thickBot="1" x14ac:dyDescent="0.3">
      <c r="A34" s="17" t="s">
        <v>6</v>
      </c>
      <c r="C34" s="39">
        <f>SUM(C29:C33)</f>
        <v>52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G16:H16"/>
    <mergeCell ref="I16:J16"/>
    <mergeCell ref="K16:L16"/>
    <mergeCell ref="E16:F16"/>
    <mergeCell ref="E17:F17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:K23"/>
  <sheetViews>
    <sheetView workbookViewId="0">
      <selection activeCell="K24" sqref="K24"/>
    </sheetView>
  </sheetViews>
  <sheetFormatPr defaultRowHeight="12.75" x14ac:dyDescent="0.2"/>
  <sheetData>
    <row r="23" spans="2:11" x14ac:dyDescent="0.2">
      <c r="B23">
        <f>SUM(B6:B22)</f>
        <v>0</v>
      </c>
      <c r="C23">
        <f>SUM(C6:C22)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Normal="100" workbookViewId="0">
      <selection activeCell="K24" sqref="K24:L24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26.02.17</v>
      </c>
      <c r="B2" s="59"/>
      <c r="C2" s="59"/>
      <c r="D2" s="59"/>
      <c r="E2" s="205" t="s">
        <v>15</v>
      </c>
      <c r="F2" s="205"/>
      <c r="G2" s="205" t="s">
        <v>16</v>
      </c>
      <c r="H2" s="205"/>
      <c r="I2" s="205" t="s">
        <v>17</v>
      </c>
      <c r="J2" s="205"/>
      <c r="K2" s="205" t="s">
        <v>18</v>
      </c>
      <c r="L2" s="205"/>
      <c r="M2" s="205" t="s">
        <v>19</v>
      </c>
      <c r="N2" s="205"/>
      <c r="O2" s="205" t="s">
        <v>20</v>
      </c>
      <c r="P2" s="205"/>
      <c r="Q2" s="205" t="s">
        <v>21</v>
      </c>
      <c r="R2" s="20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8.15</v>
      </c>
      <c r="J3" s="64">
        <v>16.3</v>
      </c>
      <c r="K3" s="64">
        <v>7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83" t="s">
        <v>89</v>
      </c>
      <c r="B4" s="204" t="s">
        <v>111</v>
      </c>
      <c r="C4" s="183">
        <v>1</v>
      </c>
      <c r="D4" s="38" t="s">
        <v>90</v>
      </c>
      <c r="E4" s="206">
        <v>8</v>
      </c>
      <c r="F4" s="207"/>
      <c r="G4" s="206">
        <v>8</v>
      </c>
      <c r="H4" s="207"/>
      <c r="I4" s="208">
        <v>7.75</v>
      </c>
      <c r="J4" s="208"/>
      <c r="K4" s="208">
        <v>3</v>
      </c>
      <c r="L4" s="208"/>
      <c r="M4" s="208"/>
      <c r="N4" s="208"/>
      <c r="O4" s="206"/>
      <c r="P4" s="207"/>
      <c r="Q4" s="209"/>
      <c r="R4" s="210"/>
      <c r="S4" s="25">
        <f>E4+G4+I4+K4+M4+O4+Q4</f>
        <v>26.75</v>
      </c>
      <c r="T4" s="25">
        <f t="shared" ref="T4:T21" si="0">SUM(S4-U4-V4)</f>
        <v>26.75</v>
      </c>
      <c r="U4" s="28"/>
      <c r="V4" s="28"/>
    </row>
    <row r="5" spans="1:22" x14ac:dyDescent="0.25">
      <c r="A5" s="199">
        <v>6648</v>
      </c>
      <c r="B5" s="204" t="s">
        <v>112</v>
      </c>
      <c r="C5" s="199" t="s">
        <v>83</v>
      </c>
      <c r="D5" s="38" t="s">
        <v>74</v>
      </c>
      <c r="E5" s="206"/>
      <c r="F5" s="207"/>
      <c r="G5" s="206"/>
      <c r="H5" s="207"/>
      <c r="I5" s="206"/>
      <c r="J5" s="207"/>
      <c r="K5" s="206">
        <v>1.5</v>
      </c>
      <c r="L5" s="207"/>
      <c r="M5" s="206">
        <v>6</v>
      </c>
      <c r="N5" s="207"/>
      <c r="O5" s="206"/>
      <c r="P5" s="207"/>
      <c r="Q5" s="209"/>
      <c r="R5" s="210"/>
      <c r="S5" s="25">
        <f t="shared" ref="S5:S24" si="1">E5+G5+I5+K5+M5+O5+Q5</f>
        <v>7.5</v>
      </c>
      <c r="T5" s="25">
        <f t="shared" si="0"/>
        <v>7.5</v>
      </c>
      <c r="U5" s="28"/>
      <c r="V5" s="28"/>
    </row>
    <row r="6" spans="1:22" x14ac:dyDescent="0.25">
      <c r="A6" s="199">
        <v>6648</v>
      </c>
      <c r="B6" s="204" t="s">
        <v>112</v>
      </c>
      <c r="C6" s="199" t="s">
        <v>96</v>
      </c>
      <c r="D6" s="38" t="s">
        <v>74</v>
      </c>
      <c r="E6" s="206"/>
      <c r="F6" s="207"/>
      <c r="G6" s="206"/>
      <c r="H6" s="207"/>
      <c r="I6" s="206"/>
      <c r="J6" s="207"/>
      <c r="K6" s="206">
        <v>2</v>
      </c>
      <c r="L6" s="207"/>
      <c r="M6" s="206"/>
      <c r="N6" s="207"/>
      <c r="O6" s="206"/>
      <c r="P6" s="207"/>
      <c r="Q6" s="209"/>
      <c r="R6" s="210"/>
      <c r="S6" s="25">
        <f t="shared" si="1"/>
        <v>2</v>
      </c>
      <c r="T6" s="25">
        <f t="shared" si="0"/>
        <v>1</v>
      </c>
      <c r="U6" s="28">
        <v>1</v>
      </c>
      <c r="V6" s="28"/>
    </row>
    <row r="7" spans="1:22" x14ac:dyDescent="0.25">
      <c r="A7" s="199">
        <v>6648</v>
      </c>
      <c r="B7" s="204" t="s">
        <v>112</v>
      </c>
      <c r="C7" s="199" t="s">
        <v>79</v>
      </c>
      <c r="D7" s="38" t="s">
        <v>74</v>
      </c>
      <c r="E7" s="206"/>
      <c r="F7" s="207"/>
      <c r="G7" s="206"/>
      <c r="H7" s="207"/>
      <c r="I7" s="206"/>
      <c r="J7" s="207"/>
      <c r="K7" s="206">
        <v>0.5</v>
      </c>
      <c r="L7" s="207"/>
      <c r="M7" s="206"/>
      <c r="N7" s="207"/>
      <c r="O7" s="206"/>
      <c r="P7" s="207"/>
      <c r="Q7" s="209"/>
      <c r="R7" s="210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199">
        <v>6648</v>
      </c>
      <c r="B8" s="204" t="s">
        <v>112</v>
      </c>
      <c r="C8" s="199" t="s">
        <v>81</v>
      </c>
      <c r="D8" s="38" t="s">
        <v>74</v>
      </c>
      <c r="E8" s="206"/>
      <c r="F8" s="207"/>
      <c r="G8" s="206"/>
      <c r="H8" s="207"/>
      <c r="I8" s="206"/>
      <c r="J8" s="207"/>
      <c r="K8" s="206">
        <v>0.5</v>
      </c>
      <c r="L8" s="207"/>
      <c r="M8" s="206"/>
      <c r="N8" s="207"/>
      <c r="O8" s="206"/>
      <c r="P8" s="207"/>
      <c r="Q8" s="209"/>
      <c r="R8" s="210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187">
        <v>6520</v>
      </c>
      <c r="B9" s="204" t="s">
        <v>113</v>
      </c>
      <c r="C9" s="187">
        <v>10</v>
      </c>
      <c r="D9" s="38" t="s">
        <v>102</v>
      </c>
      <c r="E9" s="206"/>
      <c r="F9" s="207"/>
      <c r="G9" s="206"/>
      <c r="H9" s="207"/>
      <c r="I9" s="206"/>
      <c r="J9" s="207"/>
      <c r="K9" s="206">
        <v>1.5</v>
      </c>
      <c r="L9" s="207"/>
      <c r="M9" s="206"/>
      <c r="N9" s="207"/>
      <c r="O9" s="206"/>
      <c r="P9" s="207"/>
      <c r="Q9" s="209"/>
      <c r="R9" s="210"/>
      <c r="S9" s="25">
        <f>E9+G9+I9+K9+M9+O9+Q9</f>
        <v>1.5</v>
      </c>
      <c r="T9" s="25">
        <f>SUM(S9-U9-V9)</f>
        <v>1.5</v>
      </c>
      <c r="U9" s="28"/>
      <c r="V9" s="28"/>
    </row>
    <row r="10" spans="1:22" ht="15.75" customHeight="1" x14ac:dyDescent="0.25">
      <c r="A10" s="187"/>
      <c r="B10" s="48"/>
      <c r="C10" s="187"/>
      <c r="D10" s="38"/>
      <c r="E10" s="206"/>
      <c r="F10" s="207"/>
      <c r="G10" s="206"/>
      <c r="H10" s="207"/>
      <c r="I10" s="206"/>
      <c r="J10" s="207"/>
      <c r="K10" s="206"/>
      <c r="L10" s="207"/>
      <c r="M10" s="206"/>
      <c r="N10" s="207"/>
      <c r="O10" s="206"/>
      <c r="P10" s="207"/>
      <c r="Q10" s="209"/>
      <c r="R10" s="21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8"/>
      <c r="B11" s="48"/>
      <c r="C11" s="112"/>
      <c r="D11" s="38"/>
      <c r="E11" s="206"/>
      <c r="F11" s="207"/>
      <c r="G11" s="206"/>
      <c r="H11" s="207"/>
      <c r="I11" s="206"/>
      <c r="J11" s="207"/>
      <c r="K11" s="206"/>
      <c r="L11" s="207"/>
      <c r="M11" s="206"/>
      <c r="N11" s="207"/>
      <c r="O11" s="206"/>
      <c r="P11" s="207"/>
      <c r="Q11" s="209"/>
      <c r="R11" s="21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1"/>
      <c r="B12" s="48"/>
      <c r="C12" s="91"/>
      <c r="D12" s="38"/>
      <c r="E12" s="206"/>
      <c r="F12" s="207"/>
      <c r="G12" s="206"/>
      <c r="H12" s="207"/>
      <c r="I12" s="206"/>
      <c r="J12" s="207"/>
      <c r="K12" s="206"/>
      <c r="L12" s="207"/>
      <c r="M12" s="206"/>
      <c r="N12" s="207"/>
      <c r="O12" s="206"/>
      <c r="P12" s="207"/>
      <c r="Q12" s="209"/>
      <c r="R12" s="210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2"/>
      <c r="B13" s="92"/>
      <c r="C13" s="47"/>
      <c r="D13" s="38"/>
      <c r="E13" s="206"/>
      <c r="F13" s="207"/>
      <c r="G13" s="206"/>
      <c r="H13" s="207"/>
      <c r="I13" s="206"/>
      <c r="J13" s="207"/>
      <c r="K13" s="206"/>
      <c r="L13" s="207"/>
      <c r="M13" s="206"/>
      <c r="N13" s="207"/>
      <c r="O13" s="206"/>
      <c r="P13" s="207"/>
      <c r="Q13" s="209"/>
      <c r="R13" s="210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130"/>
      <c r="B14" s="130"/>
      <c r="C14" s="130"/>
      <c r="D14" s="38"/>
      <c r="E14" s="206"/>
      <c r="F14" s="207"/>
      <c r="G14" s="206"/>
      <c r="H14" s="207"/>
      <c r="I14" s="206"/>
      <c r="J14" s="207"/>
      <c r="K14" s="206"/>
      <c r="L14" s="207"/>
      <c r="M14" s="206"/>
      <c r="N14" s="207"/>
      <c r="O14" s="206"/>
      <c r="P14" s="207"/>
      <c r="Q14" s="209"/>
      <c r="R14" s="210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31"/>
      <c r="B15" s="131"/>
      <c r="C15" s="131"/>
      <c r="D15" s="27"/>
      <c r="E15" s="206"/>
      <c r="F15" s="207"/>
      <c r="G15" s="206"/>
      <c r="H15" s="207"/>
      <c r="I15" s="206"/>
      <c r="J15" s="207"/>
      <c r="K15" s="206"/>
      <c r="L15" s="207"/>
      <c r="M15" s="206"/>
      <c r="N15" s="207"/>
      <c r="O15" s="206"/>
      <c r="P15" s="207"/>
      <c r="Q15" s="209"/>
      <c r="R15" s="210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31"/>
      <c r="B16" s="131"/>
      <c r="C16" s="47"/>
      <c r="D16" s="27"/>
      <c r="E16" s="206"/>
      <c r="F16" s="207"/>
      <c r="G16" s="206"/>
      <c r="H16" s="207"/>
      <c r="I16" s="206"/>
      <c r="J16" s="207"/>
      <c r="K16" s="206"/>
      <c r="L16" s="207"/>
      <c r="M16" s="206"/>
      <c r="N16" s="207"/>
      <c r="O16" s="206"/>
      <c r="P16" s="207"/>
      <c r="Q16" s="209"/>
      <c r="R16" s="210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47"/>
      <c r="B17" s="147"/>
      <c r="C17" s="147"/>
      <c r="D17" s="38"/>
      <c r="E17" s="206"/>
      <c r="F17" s="207"/>
      <c r="G17" s="206"/>
      <c r="H17" s="207"/>
      <c r="I17" s="206"/>
      <c r="J17" s="207"/>
      <c r="K17" s="206"/>
      <c r="L17" s="207"/>
      <c r="M17" s="206"/>
      <c r="N17" s="207"/>
      <c r="O17" s="206"/>
      <c r="P17" s="207"/>
      <c r="Q17" s="209"/>
      <c r="R17" s="21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75"/>
      <c r="B18" s="175"/>
      <c r="C18" s="175"/>
      <c r="D18" s="38"/>
      <c r="E18" s="206"/>
      <c r="F18" s="207"/>
      <c r="G18" s="206"/>
      <c r="H18" s="207"/>
      <c r="I18" s="206"/>
      <c r="J18" s="207"/>
      <c r="K18" s="206"/>
      <c r="L18" s="207"/>
      <c r="M18" s="206"/>
      <c r="N18" s="207"/>
      <c r="O18" s="206"/>
      <c r="P18" s="207"/>
      <c r="Q18" s="209"/>
      <c r="R18" s="210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57"/>
      <c r="B19" s="157"/>
      <c r="C19" s="157"/>
      <c r="D19" s="38"/>
      <c r="E19" s="206"/>
      <c r="F19" s="207"/>
      <c r="G19" s="206"/>
      <c r="H19" s="207"/>
      <c r="I19" s="206"/>
      <c r="J19" s="207"/>
      <c r="K19" s="206"/>
      <c r="L19" s="207"/>
      <c r="M19" s="206"/>
      <c r="N19" s="207"/>
      <c r="O19" s="206"/>
      <c r="P19" s="207"/>
      <c r="Q19" s="209"/>
      <c r="R19" s="210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80">
        <v>3600</v>
      </c>
      <c r="B20" s="180" t="s">
        <v>114</v>
      </c>
      <c r="C20" s="180"/>
      <c r="D20" s="38" t="s">
        <v>75</v>
      </c>
      <c r="E20" s="206"/>
      <c r="F20" s="207"/>
      <c r="G20" s="206"/>
      <c r="H20" s="207"/>
      <c r="I20" s="206"/>
      <c r="J20" s="207"/>
      <c r="K20" s="206"/>
      <c r="L20" s="207"/>
      <c r="M20" s="206">
        <v>2</v>
      </c>
      <c r="N20" s="207"/>
      <c r="O20" s="206"/>
      <c r="P20" s="207"/>
      <c r="Q20" s="209"/>
      <c r="R20" s="210"/>
      <c r="S20" s="25">
        <f t="shared" si="1"/>
        <v>2</v>
      </c>
      <c r="T20" s="25">
        <f t="shared" si="0"/>
        <v>2</v>
      </c>
      <c r="U20" s="28"/>
      <c r="V20" s="28"/>
    </row>
    <row r="21" spans="1:22" s="17" customFormat="1" x14ac:dyDescent="0.25">
      <c r="A21" s="169"/>
      <c r="B21" s="169"/>
      <c r="C21" s="169"/>
      <c r="D21" s="38"/>
      <c r="E21" s="206"/>
      <c r="F21" s="207"/>
      <c r="G21" s="206"/>
      <c r="H21" s="207"/>
      <c r="I21" s="206"/>
      <c r="J21" s="207"/>
      <c r="K21" s="206"/>
      <c r="L21" s="207"/>
      <c r="M21" s="206"/>
      <c r="N21" s="207"/>
      <c r="O21" s="206"/>
      <c r="P21" s="207"/>
      <c r="Q21" s="209"/>
      <c r="R21" s="210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206"/>
      <c r="F22" s="207"/>
      <c r="G22" s="206"/>
      <c r="H22" s="207"/>
      <c r="I22" s="206"/>
      <c r="J22" s="207"/>
      <c r="K22" s="206"/>
      <c r="L22" s="207"/>
      <c r="M22" s="206"/>
      <c r="N22" s="207"/>
      <c r="O22" s="209"/>
      <c r="P22" s="210"/>
      <c r="Q22" s="209"/>
      <c r="R22" s="210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59">
        <f>SUM(C6:C22)</f>
        <v>10</v>
      </c>
      <c r="D23" s="59"/>
      <c r="E23" s="206"/>
      <c r="F23" s="207"/>
      <c r="G23" s="206"/>
      <c r="H23" s="207"/>
      <c r="I23" s="206"/>
      <c r="J23" s="207"/>
      <c r="K23" s="206">
        <f>SUM(K6:K22)</f>
        <v>4.5</v>
      </c>
      <c r="L23" s="207"/>
      <c r="M23" s="206"/>
      <c r="N23" s="207"/>
      <c r="O23" s="209"/>
      <c r="P23" s="210"/>
      <c r="Q23" s="209"/>
      <c r="R23" s="210"/>
      <c r="S23" s="25">
        <f t="shared" si="1"/>
        <v>4.5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1">
        <f>SUM(E4:E23)</f>
        <v>8</v>
      </c>
      <c r="F24" s="212"/>
      <c r="G24" s="211">
        <f>SUM(G4:G23)</f>
        <v>8</v>
      </c>
      <c r="H24" s="212"/>
      <c r="I24" s="211">
        <f>SUM(I4:I23)</f>
        <v>7.75</v>
      </c>
      <c r="J24" s="212"/>
      <c r="K24" s="211">
        <f>SUM(K4:K23)</f>
        <v>13.5</v>
      </c>
      <c r="L24" s="212"/>
      <c r="M24" s="211">
        <f>SUM(M4:M23)</f>
        <v>8</v>
      </c>
      <c r="N24" s="212"/>
      <c r="O24" s="211">
        <f>SUM(O4:O23)</f>
        <v>0</v>
      </c>
      <c r="P24" s="212"/>
      <c r="Q24" s="211">
        <f>SUM(Q4:Q23)</f>
        <v>0</v>
      </c>
      <c r="R24" s="212"/>
      <c r="S24" s="25">
        <f t="shared" si="1"/>
        <v>45.25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39.75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-0.25</v>
      </c>
      <c r="K26" s="32"/>
      <c r="L26" s="32">
        <f>SUM(K24)-L25</f>
        <v>5.5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5.25</v>
      </c>
      <c r="T26" s="28"/>
      <c r="U26" s="28">
        <f>SUM(U4:U25)</f>
        <v>1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39.75</v>
      </c>
      <c r="I29" s="2">
        <v>3600</v>
      </c>
      <c r="S29" s="16"/>
    </row>
    <row r="30" spans="1:22" x14ac:dyDescent="0.25">
      <c r="A30" s="16" t="s">
        <v>26</v>
      </c>
      <c r="C30" s="40">
        <f>U26</f>
        <v>1</v>
      </c>
      <c r="D30" s="33"/>
      <c r="I30" s="44">
        <v>2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4.5</v>
      </c>
      <c r="S33" s="16"/>
    </row>
    <row r="34" spans="1:19" ht="16.5" thickBot="1" x14ac:dyDescent="0.3">
      <c r="A34" s="17" t="s">
        <v>6</v>
      </c>
      <c r="C34" s="39">
        <f>SUM(C29:C33)</f>
        <v>45.25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K24" sqref="K2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26.02.17</v>
      </c>
      <c r="B2" s="19"/>
      <c r="C2" s="19"/>
      <c r="D2" s="19"/>
      <c r="E2" s="213" t="s">
        <v>15</v>
      </c>
      <c r="F2" s="213"/>
      <c r="G2" s="205" t="s">
        <v>16</v>
      </c>
      <c r="H2" s="205"/>
      <c r="I2" s="205" t="s">
        <v>17</v>
      </c>
      <c r="J2" s="205"/>
      <c r="K2" s="205" t="s">
        <v>18</v>
      </c>
      <c r="L2" s="205"/>
      <c r="M2" s="205" t="s">
        <v>19</v>
      </c>
      <c r="N2" s="205"/>
      <c r="O2" s="205" t="s">
        <v>20</v>
      </c>
      <c r="P2" s="205"/>
      <c r="Q2" s="205" t="s">
        <v>21</v>
      </c>
      <c r="R2" s="20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92">
        <v>6429</v>
      </c>
      <c r="B4" s="204" t="s">
        <v>115</v>
      </c>
      <c r="C4" s="192">
        <v>17</v>
      </c>
      <c r="D4" s="38" t="s">
        <v>87</v>
      </c>
      <c r="E4" s="208">
        <v>4.5</v>
      </c>
      <c r="F4" s="208"/>
      <c r="G4" s="208"/>
      <c r="H4" s="208"/>
      <c r="I4" s="208"/>
      <c r="J4" s="208"/>
      <c r="K4" s="208"/>
      <c r="L4" s="208"/>
      <c r="M4" s="208"/>
      <c r="N4" s="208"/>
      <c r="O4" s="206"/>
      <c r="P4" s="207"/>
      <c r="Q4" s="209"/>
      <c r="R4" s="210"/>
      <c r="S4" s="25">
        <f>E4+G4+I4+K4+M4+O4+Q4</f>
        <v>4.5</v>
      </c>
      <c r="T4" s="25">
        <f t="shared" ref="T4:T17" si="0">SUM(S4-U4-V4)</f>
        <v>4.5</v>
      </c>
      <c r="U4" s="28"/>
      <c r="V4" s="28"/>
    </row>
    <row r="5" spans="1:22" x14ac:dyDescent="0.25">
      <c r="A5" s="182">
        <v>6538</v>
      </c>
      <c r="B5" s="204" t="s">
        <v>116</v>
      </c>
      <c r="C5" s="182">
        <v>9</v>
      </c>
      <c r="D5" s="38" t="s">
        <v>69</v>
      </c>
      <c r="E5" s="206">
        <v>1.5</v>
      </c>
      <c r="F5" s="207"/>
      <c r="G5" s="206"/>
      <c r="H5" s="207"/>
      <c r="I5" s="206">
        <v>2</v>
      </c>
      <c r="J5" s="207"/>
      <c r="K5" s="206"/>
      <c r="L5" s="207"/>
      <c r="M5" s="206"/>
      <c r="N5" s="207"/>
      <c r="O5" s="206"/>
      <c r="P5" s="207"/>
      <c r="Q5" s="209"/>
      <c r="R5" s="210"/>
      <c r="S5" s="25">
        <f t="shared" ref="S5:S20" si="1">E5+G5+I5+K5+M5+O5+Q5</f>
        <v>3.5</v>
      </c>
      <c r="T5" s="25">
        <f t="shared" si="0"/>
        <v>3.5</v>
      </c>
      <c r="U5" s="28"/>
      <c r="V5" s="28"/>
    </row>
    <row r="6" spans="1:22" x14ac:dyDescent="0.25">
      <c r="A6" s="182">
        <v>6538</v>
      </c>
      <c r="B6" s="204" t="s">
        <v>116</v>
      </c>
      <c r="C6" s="182">
        <v>19</v>
      </c>
      <c r="D6" s="38" t="s">
        <v>69</v>
      </c>
      <c r="E6" s="206"/>
      <c r="F6" s="207"/>
      <c r="G6" s="206">
        <v>3.5</v>
      </c>
      <c r="H6" s="207"/>
      <c r="I6" s="206">
        <v>2</v>
      </c>
      <c r="J6" s="207"/>
      <c r="K6" s="206">
        <v>9</v>
      </c>
      <c r="L6" s="207"/>
      <c r="M6" s="206">
        <v>8</v>
      </c>
      <c r="N6" s="207"/>
      <c r="O6" s="206"/>
      <c r="P6" s="207"/>
      <c r="Q6" s="209"/>
      <c r="R6" s="210"/>
      <c r="S6" s="25">
        <f t="shared" si="1"/>
        <v>22.5</v>
      </c>
      <c r="T6" s="25">
        <f t="shared" si="0"/>
        <v>21.5</v>
      </c>
      <c r="U6" s="28">
        <v>1</v>
      </c>
      <c r="V6" s="28"/>
    </row>
    <row r="7" spans="1:22" x14ac:dyDescent="0.25">
      <c r="A7" s="188">
        <v>6538</v>
      </c>
      <c r="B7" s="204" t="s">
        <v>116</v>
      </c>
      <c r="C7" s="188">
        <v>13</v>
      </c>
      <c r="D7" s="38" t="s">
        <v>69</v>
      </c>
      <c r="E7" s="206"/>
      <c r="F7" s="207"/>
      <c r="G7" s="206">
        <v>4.5</v>
      </c>
      <c r="H7" s="207"/>
      <c r="I7" s="206">
        <v>4</v>
      </c>
      <c r="J7" s="207"/>
      <c r="K7" s="206"/>
      <c r="L7" s="207"/>
      <c r="M7" s="206"/>
      <c r="N7" s="207"/>
      <c r="O7" s="206"/>
      <c r="P7" s="207"/>
      <c r="Q7" s="209"/>
      <c r="R7" s="210"/>
      <c r="S7" s="25">
        <f t="shared" si="1"/>
        <v>8.5</v>
      </c>
      <c r="T7" s="25">
        <f t="shared" si="0"/>
        <v>8.5</v>
      </c>
      <c r="U7" s="28"/>
      <c r="V7" s="28"/>
    </row>
    <row r="8" spans="1:22" x14ac:dyDescent="0.25">
      <c r="A8" s="188"/>
      <c r="B8" s="48"/>
      <c r="C8" s="188"/>
      <c r="D8" s="38"/>
      <c r="E8" s="206"/>
      <c r="F8" s="207"/>
      <c r="G8" s="206"/>
      <c r="H8" s="207"/>
      <c r="I8" s="206"/>
      <c r="J8" s="207"/>
      <c r="K8" s="206"/>
      <c r="L8" s="207"/>
      <c r="M8" s="206"/>
      <c r="N8" s="207"/>
      <c r="O8" s="206"/>
      <c r="P8" s="207"/>
      <c r="Q8" s="209"/>
      <c r="R8" s="21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6"/>
      <c r="B9" s="48"/>
      <c r="C9" s="176"/>
      <c r="D9" s="38"/>
      <c r="E9" s="206"/>
      <c r="F9" s="207"/>
      <c r="G9" s="206"/>
      <c r="H9" s="207"/>
      <c r="I9" s="206"/>
      <c r="J9" s="207"/>
      <c r="K9" s="206"/>
      <c r="L9" s="207"/>
      <c r="M9" s="206"/>
      <c r="N9" s="207"/>
      <c r="O9" s="206"/>
      <c r="P9" s="207"/>
      <c r="Q9" s="209"/>
      <c r="R9" s="21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6"/>
      <c r="B10" s="48"/>
      <c r="C10" s="176"/>
      <c r="D10" s="38"/>
      <c r="E10" s="206"/>
      <c r="F10" s="207"/>
      <c r="G10" s="206"/>
      <c r="H10" s="207"/>
      <c r="I10" s="206"/>
      <c r="J10" s="207"/>
      <c r="K10" s="206"/>
      <c r="L10" s="207"/>
      <c r="M10" s="206"/>
      <c r="N10" s="207"/>
      <c r="O10" s="206"/>
      <c r="P10" s="207"/>
      <c r="Q10" s="209"/>
      <c r="R10" s="21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7"/>
      <c r="B11" s="48"/>
      <c r="C11" s="177"/>
      <c r="D11" s="38"/>
      <c r="E11" s="206"/>
      <c r="F11" s="207"/>
      <c r="G11" s="206"/>
      <c r="H11" s="207"/>
      <c r="I11" s="206"/>
      <c r="J11" s="207"/>
      <c r="K11" s="206"/>
      <c r="L11" s="207"/>
      <c r="M11" s="206"/>
      <c r="N11" s="207"/>
      <c r="O11" s="206"/>
      <c r="P11" s="207"/>
      <c r="Q11" s="209"/>
      <c r="R11" s="21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5"/>
      <c r="B12" s="48"/>
      <c r="C12" s="135"/>
      <c r="D12" s="38"/>
      <c r="E12" s="206"/>
      <c r="F12" s="207"/>
      <c r="G12" s="206"/>
      <c r="H12" s="207"/>
      <c r="I12" s="206"/>
      <c r="J12" s="207"/>
      <c r="K12" s="206"/>
      <c r="L12" s="207"/>
      <c r="M12" s="206"/>
      <c r="N12" s="207"/>
      <c r="O12" s="206"/>
      <c r="P12" s="207"/>
      <c r="Q12" s="209"/>
      <c r="R12" s="21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5"/>
      <c r="B13" s="135"/>
      <c r="C13" s="135"/>
      <c r="D13" s="38"/>
      <c r="E13" s="206"/>
      <c r="F13" s="207"/>
      <c r="G13" s="206"/>
      <c r="H13" s="207"/>
      <c r="I13" s="206"/>
      <c r="J13" s="207"/>
      <c r="K13" s="206"/>
      <c r="L13" s="207"/>
      <c r="M13" s="206"/>
      <c r="N13" s="207"/>
      <c r="O13" s="206"/>
      <c r="P13" s="207"/>
      <c r="Q13" s="209"/>
      <c r="R13" s="21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6"/>
      <c r="F14" s="207"/>
      <c r="G14" s="206"/>
      <c r="H14" s="207"/>
      <c r="I14" s="206"/>
      <c r="J14" s="207"/>
      <c r="K14" s="206"/>
      <c r="L14" s="207"/>
      <c r="M14" s="206"/>
      <c r="N14" s="207"/>
      <c r="O14" s="206"/>
      <c r="P14" s="207"/>
      <c r="Q14" s="209"/>
      <c r="R14" s="210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90"/>
      <c r="B15" s="143"/>
      <c r="C15" s="143"/>
      <c r="D15" s="27"/>
      <c r="E15" s="206"/>
      <c r="F15" s="207"/>
      <c r="G15" s="206"/>
      <c r="H15" s="207"/>
      <c r="I15" s="206"/>
      <c r="J15" s="207"/>
      <c r="K15" s="206"/>
      <c r="L15" s="207"/>
      <c r="M15" s="206"/>
      <c r="N15" s="207"/>
      <c r="O15" s="206"/>
      <c r="P15" s="207"/>
      <c r="Q15" s="209"/>
      <c r="R15" s="210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9"/>
      <c r="B16" s="46"/>
      <c r="C16" s="46"/>
      <c r="D16" s="27"/>
      <c r="E16" s="206"/>
      <c r="F16" s="207"/>
      <c r="G16" s="206"/>
      <c r="H16" s="207"/>
      <c r="I16" s="206"/>
      <c r="J16" s="207"/>
      <c r="K16" s="206"/>
      <c r="L16" s="207"/>
      <c r="M16" s="206"/>
      <c r="N16" s="207"/>
      <c r="O16" s="206"/>
      <c r="P16" s="207"/>
      <c r="Q16" s="209"/>
      <c r="R16" s="210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04">
        <v>3600</v>
      </c>
      <c r="B17" s="104" t="s">
        <v>114</v>
      </c>
      <c r="C17" s="104"/>
      <c r="D17" s="27" t="s">
        <v>86</v>
      </c>
      <c r="E17" s="206">
        <v>2</v>
      </c>
      <c r="F17" s="207"/>
      <c r="G17" s="206"/>
      <c r="H17" s="207"/>
      <c r="I17" s="206"/>
      <c r="J17" s="207"/>
      <c r="K17" s="206"/>
      <c r="L17" s="207"/>
      <c r="M17" s="206"/>
      <c r="N17" s="207"/>
      <c r="O17" s="206"/>
      <c r="P17" s="207"/>
      <c r="Q17" s="209"/>
      <c r="R17" s="210"/>
      <c r="S17" s="25">
        <f t="shared" si="1"/>
        <v>2</v>
      </c>
      <c r="T17" s="25">
        <f t="shared" si="0"/>
        <v>2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06"/>
      <c r="F18" s="207"/>
      <c r="G18" s="206"/>
      <c r="H18" s="207"/>
      <c r="I18" s="206"/>
      <c r="J18" s="207"/>
      <c r="K18" s="206"/>
      <c r="L18" s="207"/>
      <c r="M18" s="206"/>
      <c r="N18" s="207"/>
      <c r="O18" s="209"/>
      <c r="P18" s="210"/>
      <c r="Q18" s="209"/>
      <c r="R18" s="21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6"/>
      <c r="F19" s="207"/>
      <c r="G19" s="206"/>
      <c r="H19" s="207"/>
      <c r="I19" s="206"/>
      <c r="J19" s="207"/>
      <c r="K19" s="206"/>
      <c r="L19" s="207"/>
      <c r="M19" s="206"/>
      <c r="N19" s="207"/>
      <c r="O19" s="209"/>
      <c r="P19" s="210"/>
      <c r="Q19" s="209"/>
      <c r="R19" s="21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1">
        <f>SUM(E4:E19)</f>
        <v>8</v>
      </c>
      <c r="F20" s="212"/>
      <c r="G20" s="211">
        <f>SUM(G4:G19)</f>
        <v>8</v>
      </c>
      <c r="H20" s="212"/>
      <c r="I20" s="211">
        <f>SUM(I4:I19)</f>
        <v>8</v>
      </c>
      <c r="J20" s="212"/>
      <c r="K20" s="211">
        <f>SUM(K4:K19)</f>
        <v>9</v>
      </c>
      <c r="L20" s="212"/>
      <c r="M20" s="211">
        <f>SUM(M4:M19)</f>
        <v>8</v>
      </c>
      <c r="N20" s="212"/>
      <c r="O20" s="211">
        <f>SUM(O4:O19)</f>
        <v>0</v>
      </c>
      <c r="P20" s="212"/>
      <c r="Q20" s="211">
        <f>SUM(Q4:Q19)</f>
        <v>0</v>
      </c>
      <c r="R20" s="212"/>
      <c r="S20" s="25">
        <f t="shared" si="1"/>
        <v>41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1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</v>
      </c>
      <c r="T22" s="28"/>
      <c r="U22" s="28">
        <f>SUM(U4:U21)</f>
        <v>1</v>
      </c>
      <c r="V22" s="28">
        <f>SUM(V4:V21)</f>
        <v>0</v>
      </c>
    </row>
    <row r="23" spans="1:22" x14ac:dyDescent="0.25">
      <c r="B23" s="16">
        <f>SUM(B6:B22)</f>
        <v>0</v>
      </c>
      <c r="C23" s="16">
        <f>SUM(C6:C22)</f>
        <v>32</v>
      </c>
      <c r="K23" s="33">
        <f>SUM(K6:K22)</f>
        <v>18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1</v>
      </c>
      <c r="D26" s="33"/>
      <c r="I26" s="44">
        <v>2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41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I23" sqref="I23:L23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26.02.17</v>
      </c>
      <c r="B2" s="19"/>
      <c r="C2" s="19"/>
      <c r="D2" s="19"/>
      <c r="E2" s="205" t="s">
        <v>15</v>
      </c>
      <c r="F2" s="205"/>
      <c r="G2" s="205" t="s">
        <v>16</v>
      </c>
      <c r="H2" s="205"/>
      <c r="I2" s="205" t="s">
        <v>17</v>
      </c>
      <c r="J2" s="205"/>
      <c r="K2" s="205" t="s">
        <v>18</v>
      </c>
      <c r="L2" s="205"/>
      <c r="M2" s="205" t="s">
        <v>19</v>
      </c>
      <c r="N2" s="205"/>
      <c r="O2" s="205" t="s">
        <v>20</v>
      </c>
      <c r="P2" s="205"/>
      <c r="Q2" s="205" t="s">
        <v>21</v>
      </c>
      <c r="R2" s="20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92" t="s">
        <v>89</v>
      </c>
      <c r="B4" s="204" t="s">
        <v>111</v>
      </c>
      <c r="C4" s="192">
        <v>1</v>
      </c>
      <c r="D4" s="38" t="s">
        <v>90</v>
      </c>
      <c r="E4" s="208">
        <v>8</v>
      </c>
      <c r="F4" s="208"/>
      <c r="G4" s="208">
        <v>3.25</v>
      </c>
      <c r="H4" s="208"/>
      <c r="I4" s="208"/>
      <c r="J4" s="208"/>
      <c r="K4" s="208"/>
      <c r="L4" s="208"/>
      <c r="M4" s="208"/>
      <c r="N4" s="208"/>
      <c r="O4" s="206"/>
      <c r="P4" s="207"/>
      <c r="Q4" s="209"/>
      <c r="R4" s="210"/>
      <c r="S4" s="25">
        <f>E4+G4+I4+K4+M4+O4+Q4</f>
        <v>11.25</v>
      </c>
      <c r="T4" s="25">
        <f t="shared" ref="T4:T23" si="0">SUM(S4-U4-V4)</f>
        <v>11.25</v>
      </c>
      <c r="U4" s="28"/>
      <c r="V4" s="28"/>
    </row>
    <row r="5" spans="1:22" x14ac:dyDescent="0.25">
      <c r="A5" s="197">
        <v>6648</v>
      </c>
      <c r="B5" s="204" t="s">
        <v>112</v>
      </c>
      <c r="C5" s="197" t="s">
        <v>83</v>
      </c>
      <c r="D5" s="38" t="s">
        <v>74</v>
      </c>
      <c r="E5" s="208"/>
      <c r="F5" s="208"/>
      <c r="G5" s="208">
        <v>1.75</v>
      </c>
      <c r="H5" s="208"/>
      <c r="I5" s="208"/>
      <c r="J5" s="208"/>
      <c r="K5" s="208"/>
      <c r="L5" s="208"/>
      <c r="M5" s="208"/>
      <c r="N5" s="208"/>
      <c r="O5" s="206"/>
      <c r="P5" s="207"/>
      <c r="Q5" s="209"/>
      <c r="R5" s="210"/>
      <c r="S5" s="25">
        <f t="shared" ref="S5:S26" si="1">E5+G5+I5+K5+M5+O5+Q5</f>
        <v>1.75</v>
      </c>
      <c r="T5" s="25">
        <f t="shared" si="0"/>
        <v>1.75</v>
      </c>
      <c r="U5" s="28"/>
      <c r="V5" s="28"/>
    </row>
    <row r="6" spans="1:22" x14ac:dyDescent="0.25">
      <c r="A6" s="195">
        <v>6648</v>
      </c>
      <c r="B6" s="204" t="s">
        <v>112</v>
      </c>
      <c r="C6" s="195" t="s">
        <v>96</v>
      </c>
      <c r="D6" s="38" t="s">
        <v>74</v>
      </c>
      <c r="E6" s="208"/>
      <c r="F6" s="208"/>
      <c r="G6" s="208">
        <v>3</v>
      </c>
      <c r="H6" s="208"/>
      <c r="I6" s="208">
        <v>2.75</v>
      </c>
      <c r="J6" s="208"/>
      <c r="K6" s="208">
        <v>0.5</v>
      </c>
      <c r="L6" s="208"/>
      <c r="M6" s="208"/>
      <c r="N6" s="208"/>
      <c r="O6" s="206"/>
      <c r="P6" s="207"/>
      <c r="Q6" s="209"/>
      <c r="R6" s="210"/>
      <c r="S6" s="25">
        <f t="shared" si="1"/>
        <v>6.25</v>
      </c>
      <c r="T6" s="25">
        <f t="shared" si="0"/>
        <v>6.25</v>
      </c>
      <c r="U6" s="28"/>
      <c r="V6" s="28"/>
    </row>
    <row r="7" spans="1:22" x14ac:dyDescent="0.25">
      <c r="A7" s="197">
        <v>6648</v>
      </c>
      <c r="B7" s="204" t="s">
        <v>112</v>
      </c>
      <c r="C7" s="197" t="s">
        <v>79</v>
      </c>
      <c r="D7" s="38" t="s">
        <v>74</v>
      </c>
      <c r="E7" s="208"/>
      <c r="F7" s="208"/>
      <c r="G7" s="208"/>
      <c r="H7" s="208"/>
      <c r="I7" s="208">
        <v>2.5</v>
      </c>
      <c r="J7" s="208"/>
      <c r="K7" s="208"/>
      <c r="L7" s="208"/>
      <c r="M7" s="208"/>
      <c r="N7" s="208"/>
      <c r="O7" s="206"/>
      <c r="P7" s="207"/>
      <c r="Q7" s="209"/>
      <c r="R7" s="210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197">
        <v>6648</v>
      </c>
      <c r="B8" s="204" t="s">
        <v>112</v>
      </c>
      <c r="C8" s="197" t="s">
        <v>81</v>
      </c>
      <c r="D8" s="38" t="s">
        <v>74</v>
      </c>
      <c r="E8" s="208"/>
      <c r="F8" s="208"/>
      <c r="G8" s="208"/>
      <c r="H8" s="208"/>
      <c r="I8" s="208">
        <v>1.5</v>
      </c>
      <c r="J8" s="208"/>
      <c r="K8" s="208"/>
      <c r="L8" s="208"/>
      <c r="M8" s="208"/>
      <c r="N8" s="208"/>
      <c r="O8" s="206"/>
      <c r="P8" s="207"/>
      <c r="Q8" s="209"/>
      <c r="R8" s="210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197">
        <v>6648</v>
      </c>
      <c r="B9" s="204" t="s">
        <v>112</v>
      </c>
      <c r="C9" s="197" t="s">
        <v>83</v>
      </c>
      <c r="D9" s="38" t="s">
        <v>74</v>
      </c>
      <c r="E9" s="208"/>
      <c r="F9" s="208"/>
      <c r="G9" s="208"/>
      <c r="H9" s="208"/>
      <c r="I9" s="208"/>
      <c r="J9" s="208"/>
      <c r="K9" s="208">
        <v>2</v>
      </c>
      <c r="L9" s="208"/>
      <c r="M9" s="208"/>
      <c r="N9" s="208"/>
      <c r="O9" s="206"/>
      <c r="P9" s="207"/>
      <c r="Q9" s="209"/>
      <c r="R9" s="210"/>
      <c r="S9" s="25">
        <f t="shared" si="1"/>
        <v>2</v>
      </c>
      <c r="T9" s="25">
        <f t="shared" si="0"/>
        <v>1</v>
      </c>
      <c r="U9" s="28">
        <v>1</v>
      </c>
      <c r="V9" s="28"/>
    </row>
    <row r="10" spans="1:22" x14ac:dyDescent="0.25">
      <c r="A10" s="172">
        <v>6623</v>
      </c>
      <c r="B10" s="204" t="s">
        <v>117</v>
      </c>
      <c r="C10" s="163">
        <v>1</v>
      </c>
      <c r="D10" s="38" t="s">
        <v>98</v>
      </c>
      <c r="E10" s="208"/>
      <c r="F10" s="208"/>
      <c r="G10" s="208"/>
      <c r="H10" s="208"/>
      <c r="I10" s="208"/>
      <c r="J10" s="208"/>
      <c r="K10" s="208">
        <v>1.25</v>
      </c>
      <c r="L10" s="208"/>
      <c r="M10" s="208">
        <v>3</v>
      </c>
      <c r="N10" s="208"/>
      <c r="O10" s="206"/>
      <c r="P10" s="207"/>
      <c r="Q10" s="209"/>
      <c r="R10" s="210"/>
      <c r="S10" s="25">
        <f t="shared" si="1"/>
        <v>4.25</v>
      </c>
      <c r="T10" s="25">
        <f t="shared" si="0"/>
        <v>4.25</v>
      </c>
      <c r="U10" s="28"/>
      <c r="V10" s="28"/>
    </row>
    <row r="11" spans="1:22" x14ac:dyDescent="0.25">
      <c r="A11" s="172">
        <v>6598</v>
      </c>
      <c r="B11" s="48" t="s">
        <v>118</v>
      </c>
      <c r="C11" s="164">
        <v>13</v>
      </c>
      <c r="D11" s="38" t="s">
        <v>103</v>
      </c>
      <c r="E11" s="208"/>
      <c r="F11" s="208"/>
      <c r="G11" s="208"/>
      <c r="H11" s="208"/>
      <c r="I11" s="208"/>
      <c r="J11" s="208"/>
      <c r="K11" s="208">
        <v>0.75</v>
      </c>
      <c r="L11" s="208"/>
      <c r="M11" s="208"/>
      <c r="N11" s="208"/>
      <c r="O11" s="206"/>
      <c r="P11" s="207"/>
      <c r="Q11" s="209"/>
      <c r="R11" s="210"/>
      <c r="S11" s="25">
        <f t="shared" si="1"/>
        <v>0.75</v>
      </c>
      <c r="T11" s="25">
        <f t="shared" si="0"/>
        <v>0.75</v>
      </c>
      <c r="U11" s="28"/>
      <c r="V11" s="28"/>
    </row>
    <row r="12" spans="1:22" x14ac:dyDescent="0.25">
      <c r="A12" s="197">
        <v>6623</v>
      </c>
      <c r="B12" s="204" t="s">
        <v>117</v>
      </c>
      <c r="C12" s="197">
        <v>2</v>
      </c>
      <c r="D12" s="38" t="s">
        <v>103</v>
      </c>
      <c r="E12" s="208"/>
      <c r="F12" s="208"/>
      <c r="G12" s="208"/>
      <c r="H12" s="208"/>
      <c r="I12" s="208"/>
      <c r="J12" s="208"/>
      <c r="K12" s="208">
        <v>2</v>
      </c>
      <c r="L12" s="208"/>
      <c r="M12" s="208"/>
      <c r="N12" s="208"/>
      <c r="O12" s="206"/>
      <c r="P12" s="207"/>
      <c r="Q12" s="209"/>
      <c r="R12" s="210"/>
      <c r="S12" s="25">
        <f t="shared" si="1"/>
        <v>2</v>
      </c>
      <c r="T12" s="25">
        <f t="shared" si="0"/>
        <v>2</v>
      </c>
      <c r="U12" s="28"/>
      <c r="V12" s="28"/>
    </row>
    <row r="13" spans="1:22" x14ac:dyDescent="0.25">
      <c r="A13" s="197">
        <v>6520</v>
      </c>
      <c r="B13" s="204" t="s">
        <v>113</v>
      </c>
      <c r="C13" s="197">
        <v>7</v>
      </c>
      <c r="D13" s="38" t="s">
        <v>100</v>
      </c>
      <c r="E13" s="208"/>
      <c r="F13" s="208"/>
      <c r="G13" s="208"/>
      <c r="H13" s="208"/>
      <c r="I13" s="208"/>
      <c r="J13" s="208"/>
      <c r="K13" s="208">
        <v>1</v>
      </c>
      <c r="L13" s="208"/>
      <c r="M13" s="208">
        <v>0.5</v>
      </c>
      <c r="N13" s="208"/>
      <c r="O13" s="206"/>
      <c r="P13" s="207"/>
      <c r="Q13" s="209"/>
      <c r="R13" s="210"/>
      <c r="S13" s="25">
        <f>E13+G13+I13+K13+M13+O13+Q13</f>
        <v>1.5</v>
      </c>
      <c r="T13" s="25">
        <f>SUM(S13-U13-V13)</f>
        <v>1.5</v>
      </c>
      <c r="U13" s="28"/>
      <c r="V13" s="28"/>
    </row>
    <row r="14" spans="1:22" x14ac:dyDescent="0.25">
      <c r="A14" s="197">
        <v>6429</v>
      </c>
      <c r="B14" s="204" t="s">
        <v>115</v>
      </c>
      <c r="C14" s="197">
        <v>16</v>
      </c>
      <c r="D14" s="38" t="s">
        <v>74</v>
      </c>
      <c r="E14" s="208"/>
      <c r="F14" s="208"/>
      <c r="G14" s="208"/>
      <c r="H14" s="208"/>
      <c r="I14" s="206"/>
      <c r="J14" s="207"/>
      <c r="K14" s="206"/>
      <c r="L14" s="207"/>
      <c r="M14" s="208">
        <v>0.75</v>
      </c>
      <c r="N14" s="208"/>
      <c r="O14" s="206"/>
      <c r="P14" s="207"/>
      <c r="Q14" s="209"/>
      <c r="R14" s="210"/>
      <c r="S14" s="25">
        <f t="shared" si="1"/>
        <v>0.75</v>
      </c>
      <c r="T14" s="25">
        <f t="shared" si="0"/>
        <v>0.75</v>
      </c>
      <c r="U14" s="28"/>
      <c r="V14" s="28"/>
    </row>
    <row r="15" spans="1:22" x14ac:dyDescent="0.25">
      <c r="A15" s="163">
        <v>6538</v>
      </c>
      <c r="B15" s="204" t="s">
        <v>116</v>
      </c>
      <c r="C15" s="163">
        <v>19</v>
      </c>
      <c r="D15" s="38" t="s">
        <v>105</v>
      </c>
      <c r="E15" s="208"/>
      <c r="F15" s="208"/>
      <c r="G15" s="206"/>
      <c r="H15" s="207"/>
      <c r="I15" s="206"/>
      <c r="J15" s="207"/>
      <c r="K15" s="206"/>
      <c r="L15" s="207"/>
      <c r="M15" s="208">
        <v>3.75</v>
      </c>
      <c r="N15" s="208"/>
      <c r="O15" s="206"/>
      <c r="P15" s="207"/>
      <c r="Q15" s="209"/>
      <c r="R15" s="210"/>
      <c r="S15" s="25">
        <f t="shared" si="1"/>
        <v>3.75</v>
      </c>
      <c r="T15" s="25">
        <f t="shared" si="0"/>
        <v>3.75</v>
      </c>
      <c r="U15" s="28"/>
      <c r="V15" s="28"/>
    </row>
    <row r="16" spans="1:22" x14ac:dyDescent="0.25">
      <c r="A16" s="152"/>
      <c r="B16" s="152"/>
      <c r="C16" s="152"/>
      <c r="D16" s="38"/>
      <c r="E16" s="206"/>
      <c r="F16" s="207"/>
      <c r="G16" s="208"/>
      <c r="H16" s="208"/>
      <c r="I16" s="206"/>
      <c r="J16" s="207"/>
      <c r="K16" s="206"/>
      <c r="L16" s="207"/>
      <c r="M16" s="206"/>
      <c r="N16" s="207"/>
      <c r="O16" s="206"/>
      <c r="P16" s="207"/>
      <c r="Q16" s="209"/>
      <c r="R16" s="210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22"/>
      <c r="B17" s="48"/>
      <c r="C17" s="122"/>
      <c r="D17" s="38"/>
      <c r="E17" s="206"/>
      <c r="F17" s="207"/>
      <c r="G17" s="208"/>
      <c r="H17" s="208"/>
      <c r="I17" s="206"/>
      <c r="J17" s="207"/>
      <c r="K17" s="206"/>
      <c r="L17" s="207"/>
      <c r="M17" s="206"/>
      <c r="N17" s="207"/>
      <c r="O17" s="206"/>
      <c r="P17" s="207"/>
      <c r="Q17" s="209"/>
      <c r="R17" s="210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21"/>
      <c r="B18" s="48"/>
      <c r="C18" s="121"/>
      <c r="D18" s="38"/>
      <c r="E18" s="206"/>
      <c r="F18" s="207"/>
      <c r="G18" s="208"/>
      <c r="H18" s="208"/>
      <c r="I18" s="206"/>
      <c r="J18" s="207"/>
      <c r="K18" s="206"/>
      <c r="L18" s="207"/>
      <c r="M18" s="206"/>
      <c r="N18" s="207"/>
      <c r="O18" s="206"/>
      <c r="P18" s="207"/>
      <c r="Q18" s="209"/>
      <c r="R18" s="210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21"/>
      <c r="B19" s="48"/>
      <c r="C19" s="121"/>
      <c r="D19" s="38"/>
      <c r="E19" s="206"/>
      <c r="F19" s="207"/>
      <c r="G19" s="208"/>
      <c r="H19" s="208"/>
      <c r="I19" s="206"/>
      <c r="J19" s="207"/>
      <c r="K19" s="206"/>
      <c r="L19" s="207"/>
      <c r="M19" s="206"/>
      <c r="N19" s="207"/>
      <c r="O19" s="206"/>
      <c r="P19" s="207"/>
      <c r="Q19" s="209"/>
      <c r="R19" s="210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06"/>
      <c r="F20" s="207"/>
      <c r="G20" s="208"/>
      <c r="H20" s="208"/>
      <c r="I20" s="206"/>
      <c r="J20" s="207"/>
      <c r="K20" s="206"/>
      <c r="L20" s="207"/>
      <c r="M20" s="206"/>
      <c r="N20" s="207"/>
      <c r="O20" s="206"/>
      <c r="P20" s="207"/>
      <c r="Q20" s="209"/>
      <c r="R20" s="210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06"/>
      <c r="F21" s="207"/>
      <c r="G21" s="208"/>
      <c r="H21" s="208"/>
      <c r="I21" s="206"/>
      <c r="J21" s="207"/>
      <c r="K21" s="206"/>
      <c r="L21" s="207"/>
      <c r="M21" s="206"/>
      <c r="N21" s="207"/>
      <c r="O21" s="206"/>
      <c r="P21" s="207"/>
      <c r="Q21" s="209"/>
      <c r="R21" s="210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06"/>
      <c r="F22" s="207"/>
      <c r="G22" s="208"/>
      <c r="H22" s="208"/>
      <c r="I22" s="206"/>
      <c r="J22" s="207"/>
      <c r="K22" s="206"/>
      <c r="L22" s="207"/>
      <c r="M22" s="206"/>
      <c r="N22" s="207"/>
      <c r="O22" s="206"/>
      <c r="P22" s="207"/>
      <c r="Q22" s="209"/>
      <c r="R22" s="210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96">
        <v>3600</v>
      </c>
      <c r="B23" s="196">
        <f>SUM(B6:B22)</f>
        <v>0</v>
      </c>
      <c r="C23" s="196">
        <f>SUM(C6:C22)</f>
        <v>58</v>
      </c>
      <c r="D23" s="38" t="s">
        <v>75</v>
      </c>
      <c r="E23" s="206"/>
      <c r="F23" s="207"/>
      <c r="G23" s="206"/>
      <c r="H23" s="207"/>
      <c r="I23" s="206">
        <v>1.25</v>
      </c>
      <c r="J23" s="207"/>
      <c r="K23" s="206">
        <f>SUM(K6:K22)</f>
        <v>7.5</v>
      </c>
      <c r="L23" s="207"/>
      <c r="M23" s="206"/>
      <c r="N23" s="207"/>
      <c r="O23" s="206"/>
      <c r="P23" s="207"/>
      <c r="Q23" s="209"/>
      <c r="R23" s="210"/>
      <c r="S23" s="25">
        <f t="shared" si="1"/>
        <v>8.75</v>
      </c>
      <c r="T23" s="25">
        <f t="shared" si="0"/>
        <v>8.75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6"/>
      <c r="F24" s="207"/>
      <c r="G24" s="206"/>
      <c r="H24" s="207"/>
      <c r="I24" s="206"/>
      <c r="J24" s="207"/>
      <c r="K24" s="206"/>
      <c r="L24" s="207"/>
      <c r="M24" s="206"/>
      <c r="N24" s="207"/>
      <c r="O24" s="209"/>
      <c r="P24" s="210"/>
      <c r="Q24" s="209"/>
      <c r="R24" s="210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6"/>
      <c r="F25" s="207"/>
      <c r="G25" s="206"/>
      <c r="H25" s="207"/>
      <c r="I25" s="206"/>
      <c r="J25" s="207"/>
      <c r="K25" s="206"/>
      <c r="L25" s="207"/>
      <c r="M25" s="206"/>
      <c r="N25" s="207"/>
      <c r="O25" s="209"/>
      <c r="P25" s="210"/>
      <c r="Q25" s="209"/>
      <c r="R25" s="210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11">
        <f>SUM(E4:E25)</f>
        <v>8</v>
      </c>
      <c r="F26" s="212"/>
      <c r="G26" s="211">
        <f>SUM(G4:G25)</f>
        <v>8</v>
      </c>
      <c r="H26" s="212"/>
      <c r="I26" s="211">
        <f>SUM(I4:I25)</f>
        <v>8</v>
      </c>
      <c r="J26" s="212"/>
      <c r="K26" s="211">
        <f>SUM(K4:K25)</f>
        <v>15</v>
      </c>
      <c r="L26" s="212"/>
      <c r="M26" s="211">
        <f>SUM(M4:M25)</f>
        <v>8</v>
      </c>
      <c r="N26" s="212"/>
      <c r="O26" s="211">
        <f>SUM(O4:O25)</f>
        <v>0</v>
      </c>
      <c r="P26" s="212"/>
      <c r="Q26" s="211">
        <f>SUM(Q4:Q25)</f>
        <v>0</v>
      </c>
      <c r="R26" s="212"/>
      <c r="S26" s="25">
        <f t="shared" si="1"/>
        <v>47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46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7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7</v>
      </c>
      <c r="T28" s="28"/>
      <c r="U28" s="28">
        <f>SUM(U4:U27)</f>
        <v>1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46</v>
      </c>
      <c r="I31" s="2">
        <v>3600</v>
      </c>
    </row>
    <row r="32" spans="1:22" x14ac:dyDescent="0.25">
      <c r="A32" s="16" t="s">
        <v>26</v>
      </c>
      <c r="C32" s="40">
        <f>U28</f>
        <v>1</v>
      </c>
      <c r="D32" s="33"/>
      <c r="I32" s="44">
        <v>2.75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47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90" zoomScaleNormal="90" workbookViewId="0">
      <selection activeCell="K24" sqref="K2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26.02.17</v>
      </c>
      <c r="B2" s="19"/>
      <c r="C2" s="19"/>
      <c r="D2" s="19"/>
      <c r="E2" s="205" t="s">
        <v>15</v>
      </c>
      <c r="F2" s="205"/>
      <c r="G2" s="205" t="s">
        <v>16</v>
      </c>
      <c r="H2" s="205"/>
      <c r="I2" s="205" t="s">
        <v>17</v>
      </c>
      <c r="J2" s="205"/>
      <c r="K2" s="205" t="s">
        <v>18</v>
      </c>
      <c r="L2" s="205"/>
      <c r="M2" s="205" t="s">
        <v>19</v>
      </c>
      <c r="N2" s="205"/>
      <c r="O2" s="205" t="s">
        <v>20</v>
      </c>
      <c r="P2" s="205"/>
      <c r="Q2" s="205" t="s">
        <v>21</v>
      </c>
      <c r="R2" s="20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200" t="s">
        <v>99</v>
      </c>
      <c r="F3" s="200"/>
      <c r="G3" s="200" t="s">
        <v>99</v>
      </c>
      <c r="H3" s="200"/>
      <c r="I3" s="64">
        <v>8</v>
      </c>
      <c r="J3" s="64">
        <v>16.3</v>
      </c>
      <c r="K3" s="64">
        <v>7</v>
      </c>
      <c r="L3" s="64">
        <v>16.3</v>
      </c>
      <c r="M3" s="186"/>
      <c r="N3" s="186"/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96" t="s">
        <v>89</v>
      </c>
      <c r="B4" s="204" t="s">
        <v>111</v>
      </c>
      <c r="C4" s="196">
        <v>1</v>
      </c>
      <c r="D4" s="38" t="s">
        <v>90</v>
      </c>
      <c r="E4" s="214"/>
      <c r="F4" s="215"/>
      <c r="G4" s="214"/>
      <c r="H4" s="215"/>
      <c r="I4" s="206">
        <v>8</v>
      </c>
      <c r="J4" s="207"/>
      <c r="K4" s="206">
        <v>8.5</v>
      </c>
      <c r="L4" s="207"/>
      <c r="M4" s="216"/>
      <c r="N4" s="217"/>
      <c r="O4" s="206"/>
      <c r="P4" s="207"/>
      <c r="Q4" s="209"/>
      <c r="R4" s="210"/>
      <c r="S4" s="25">
        <f>E4+G4+I4+K4+M4+O4+Q4</f>
        <v>16.5</v>
      </c>
      <c r="T4" s="25">
        <f>SUM(S4-U4-V4)</f>
        <v>15.5</v>
      </c>
      <c r="U4" s="28">
        <v>1</v>
      </c>
      <c r="V4" s="28"/>
    </row>
    <row r="5" spans="1:22" x14ac:dyDescent="0.25">
      <c r="A5" s="199">
        <v>6648</v>
      </c>
      <c r="B5" s="204" t="s">
        <v>112</v>
      </c>
      <c r="C5" s="199" t="s">
        <v>79</v>
      </c>
      <c r="D5" s="38" t="s">
        <v>74</v>
      </c>
      <c r="E5" s="218"/>
      <c r="F5" s="218"/>
      <c r="G5" s="218"/>
      <c r="H5" s="218"/>
      <c r="I5" s="206"/>
      <c r="J5" s="207"/>
      <c r="K5" s="206">
        <v>0.25</v>
      </c>
      <c r="L5" s="207"/>
      <c r="M5" s="216"/>
      <c r="N5" s="217"/>
      <c r="O5" s="206"/>
      <c r="P5" s="207"/>
      <c r="Q5" s="209"/>
      <c r="R5" s="210"/>
      <c r="S5" s="25">
        <f t="shared" ref="S5:S23" si="0">E5+G5+I5+K5+M5+O5+Q5</f>
        <v>0.25</v>
      </c>
      <c r="T5" s="25">
        <f t="shared" ref="T5:T20" si="1">SUM(S5-U5-V5)</f>
        <v>0.25</v>
      </c>
      <c r="U5" s="28"/>
      <c r="V5" s="28"/>
    </row>
    <row r="6" spans="1:22" x14ac:dyDescent="0.25">
      <c r="A6" s="199">
        <v>6648</v>
      </c>
      <c r="B6" s="204" t="s">
        <v>112</v>
      </c>
      <c r="C6" s="199" t="s">
        <v>81</v>
      </c>
      <c r="D6" s="38" t="s">
        <v>74</v>
      </c>
      <c r="E6" s="218"/>
      <c r="F6" s="218"/>
      <c r="G6" s="218"/>
      <c r="H6" s="218"/>
      <c r="I6" s="208"/>
      <c r="J6" s="208"/>
      <c r="K6" s="208">
        <v>0.25</v>
      </c>
      <c r="L6" s="208"/>
      <c r="M6" s="219"/>
      <c r="N6" s="219"/>
      <c r="O6" s="206"/>
      <c r="P6" s="207"/>
      <c r="Q6" s="209"/>
      <c r="R6" s="210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149"/>
      <c r="B7" s="48"/>
      <c r="C7" s="145"/>
      <c r="D7" s="38"/>
      <c r="E7" s="214"/>
      <c r="F7" s="215"/>
      <c r="G7" s="214"/>
      <c r="H7" s="215"/>
      <c r="I7" s="206"/>
      <c r="J7" s="207"/>
      <c r="K7" s="208"/>
      <c r="L7" s="208"/>
      <c r="M7" s="219"/>
      <c r="N7" s="219"/>
      <c r="O7" s="206"/>
      <c r="P7" s="207"/>
      <c r="Q7" s="209"/>
      <c r="R7" s="210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49"/>
      <c r="B8" s="146"/>
      <c r="C8" s="146"/>
      <c r="D8" s="38"/>
      <c r="E8" s="218"/>
      <c r="F8" s="218"/>
      <c r="G8" s="218"/>
      <c r="H8" s="218"/>
      <c r="I8" s="208"/>
      <c r="J8" s="208"/>
      <c r="K8" s="208"/>
      <c r="L8" s="208"/>
      <c r="M8" s="219"/>
      <c r="N8" s="219"/>
      <c r="O8" s="206"/>
      <c r="P8" s="207"/>
      <c r="Q8" s="209"/>
      <c r="R8" s="210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8"/>
      <c r="B9" s="168"/>
      <c r="C9" s="168"/>
      <c r="D9" s="38"/>
      <c r="E9" s="218"/>
      <c r="F9" s="218"/>
      <c r="G9" s="218"/>
      <c r="H9" s="218"/>
      <c r="I9" s="208"/>
      <c r="J9" s="208"/>
      <c r="K9" s="208"/>
      <c r="L9" s="208"/>
      <c r="M9" s="219"/>
      <c r="N9" s="219"/>
      <c r="O9" s="206"/>
      <c r="P9" s="207"/>
      <c r="Q9" s="209"/>
      <c r="R9" s="210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8"/>
      <c r="B10" s="168"/>
      <c r="C10" s="168"/>
      <c r="D10" s="38"/>
      <c r="E10" s="218"/>
      <c r="F10" s="218"/>
      <c r="G10" s="218"/>
      <c r="H10" s="218"/>
      <c r="I10" s="208"/>
      <c r="J10" s="208"/>
      <c r="K10" s="208"/>
      <c r="L10" s="208"/>
      <c r="M10" s="219"/>
      <c r="N10" s="219"/>
      <c r="O10" s="206"/>
      <c r="P10" s="207"/>
      <c r="Q10" s="209"/>
      <c r="R10" s="210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8"/>
      <c r="B11" s="168"/>
      <c r="C11" s="168"/>
      <c r="D11" s="38"/>
      <c r="E11" s="214"/>
      <c r="F11" s="215"/>
      <c r="G11" s="214"/>
      <c r="H11" s="215"/>
      <c r="I11" s="206"/>
      <c r="J11" s="207"/>
      <c r="K11" s="206"/>
      <c r="L11" s="207"/>
      <c r="M11" s="216"/>
      <c r="N11" s="217"/>
      <c r="O11" s="206"/>
      <c r="P11" s="207"/>
      <c r="Q11" s="209"/>
      <c r="R11" s="21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4"/>
      <c r="B12" s="48"/>
      <c r="C12" s="174"/>
      <c r="D12" s="38"/>
      <c r="E12" s="214"/>
      <c r="F12" s="215"/>
      <c r="G12" s="214"/>
      <c r="H12" s="215"/>
      <c r="I12" s="206"/>
      <c r="J12" s="207"/>
      <c r="K12" s="206"/>
      <c r="L12" s="207"/>
      <c r="M12" s="216"/>
      <c r="N12" s="217"/>
      <c r="O12" s="206"/>
      <c r="P12" s="207"/>
      <c r="Q12" s="209"/>
      <c r="R12" s="210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1"/>
      <c r="B13" s="141"/>
      <c r="C13" s="141"/>
      <c r="D13" s="38"/>
      <c r="E13" s="214"/>
      <c r="F13" s="215"/>
      <c r="G13" s="214"/>
      <c r="H13" s="215"/>
      <c r="I13" s="206"/>
      <c r="J13" s="207"/>
      <c r="K13" s="206"/>
      <c r="L13" s="207"/>
      <c r="M13" s="216"/>
      <c r="N13" s="217"/>
      <c r="O13" s="206"/>
      <c r="P13" s="207"/>
      <c r="Q13" s="209"/>
      <c r="R13" s="210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41"/>
      <c r="B14" s="141"/>
      <c r="C14" s="141"/>
      <c r="D14" s="38"/>
      <c r="E14" s="214"/>
      <c r="F14" s="215"/>
      <c r="G14" s="214"/>
      <c r="H14" s="215"/>
      <c r="I14" s="206"/>
      <c r="J14" s="207"/>
      <c r="K14" s="206"/>
      <c r="L14" s="207"/>
      <c r="M14" s="216"/>
      <c r="N14" s="217"/>
      <c r="O14" s="206"/>
      <c r="P14" s="207"/>
      <c r="Q14" s="209"/>
      <c r="R14" s="210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45"/>
      <c r="B15" s="48"/>
      <c r="C15" s="145"/>
      <c r="D15" s="38"/>
      <c r="E15" s="214"/>
      <c r="F15" s="215"/>
      <c r="G15" s="214"/>
      <c r="H15" s="215"/>
      <c r="I15" s="206"/>
      <c r="J15" s="207"/>
      <c r="K15" s="206"/>
      <c r="L15" s="207"/>
      <c r="M15" s="216"/>
      <c r="N15" s="217"/>
      <c r="O15" s="206"/>
      <c r="P15" s="207"/>
      <c r="Q15" s="209"/>
      <c r="R15" s="210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214"/>
      <c r="F16" s="215"/>
      <c r="G16" s="214"/>
      <c r="H16" s="215"/>
      <c r="I16" s="206"/>
      <c r="J16" s="207"/>
      <c r="K16" s="206"/>
      <c r="L16" s="207"/>
      <c r="M16" s="216"/>
      <c r="N16" s="217"/>
      <c r="O16" s="206"/>
      <c r="P16" s="207"/>
      <c r="Q16" s="209"/>
      <c r="R16" s="210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0"/>
      <c r="B17" s="80"/>
      <c r="C17" s="80"/>
      <c r="D17" s="23"/>
      <c r="E17" s="214"/>
      <c r="F17" s="215"/>
      <c r="G17" s="214"/>
      <c r="H17" s="215"/>
      <c r="I17" s="206"/>
      <c r="J17" s="207"/>
      <c r="K17" s="206"/>
      <c r="L17" s="207"/>
      <c r="M17" s="216"/>
      <c r="N17" s="217"/>
      <c r="O17" s="206"/>
      <c r="P17" s="207"/>
      <c r="Q17" s="209"/>
      <c r="R17" s="210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98"/>
      <c r="B18" s="98"/>
      <c r="C18" s="98"/>
      <c r="D18" s="27"/>
      <c r="E18" s="214"/>
      <c r="F18" s="215"/>
      <c r="G18" s="214"/>
      <c r="H18" s="215"/>
      <c r="I18" s="206"/>
      <c r="J18" s="207"/>
      <c r="K18" s="206"/>
      <c r="L18" s="207"/>
      <c r="M18" s="216"/>
      <c r="N18" s="217"/>
      <c r="O18" s="206"/>
      <c r="P18" s="207"/>
      <c r="Q18" s="209"/>
      <c r="R18" s="210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38"/>
      <c r="B19" s="138"/>
      <c r="C19" s="138"/>
      <c r="D19" s="38"/>
      <c r="E19" s="214"/>
      <c r="F19" s="215"/>
      <c r="G19" s="218"/>
      <c r="H19" s="218"/>
      <c r="I19" s="206"/>
      <c r="J19" s="207"/>
      <c r="K19" s="206"/>
      <c r="L19" s="207"/>
      <c r="M19" s="216"/>
      <c r="N19" s="217"/>
      <c r="O19" s="206"/>
      <c r="P19" s="207"/>
      <c r="Q19" s="209"/>
      <c r="R19" s="210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69"/>
      <c r="B20" s="169"/>
      <c r="C20" s="169"/>
      <c r="D20" s="38"/>
      <c r="E20" s="214"/>
      <c r="F20" s="215"/>
      <c r="G20" s="214"/>
      <c r="H20" s="215"/>
      <c r="I20" s="206"/>
      <c r="J20" s="207"/>
      <c r="K20" s="206"/>
      <c r="L20" s="207"/>
      <c r="M20" s="216"/>
      <c r="N20" s="217"/>
      <c r="O20" s="206"/>
      <c r="P20" s="207"/>
      <c r="Q20" s="209"/>
      <c r="R20" s="210"/>
      <c r="S20" s="25">
        <f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214"/>
      <c r="F21" s="215"/>
      <c r="G21" s="214"/>
      <c r="H21" s="215"/>
      <c r="I21" s="206"/>
      <c r="J21" s="207"/>
      <c r="K21" s="206"/>
      <c r="L21" s="207"/>
      <c r="M21" s="216">
        <v>8</v>
      </c>
      <c r="N21" s="217"/>
      <c r="O21" s="209"/>
      <c r="P21" s="210"/>
      <c r="Q21" s="209"/>
      <c r="R21" s="210"/>
      <c r="S21" s="25">
        <f t="shared" si="0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206"/>
      <c r="F22" s="207"/>
      <c r="G22" s="206"/>
      <c r="H22" s="207"/>
      <c r="I22" s="206"/>
      <c r="J22" s="207"/>
      <c r="K22" s="206"/>
      <c r="L22" s="207"/>
      <c r="M22" s="206"/>
      <c r="N22" s="207"/>
      <c r="O22" s="209"/>
      <c r="P22" s="210"/>
      <c r="Q22" s="209"/>
      <c r="R22" s="210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>
        <f>SUM(B6:B22)</f>
        <v>0</v>
      </c>
      <c r="C23" s="29">
        <f>SUM(C6:C22)</f>
        <v>0</v>
      </c>
      <c r="D23" s="29"/>
      <c r="E23" s="211">
        <f>SUM(E4:E22)</f>
        <v>0</v>
      </c>
      <c r="F23" s="212"/>
      <c r="G23" s="211">
        <f>SUM(G4:G22)</f>
        <v>0</v>
      </c>
      <c r="H23" s="212"/>
      <c r="I23" s="211">
        <f>SUM(I4:I22)</f>
        <v>8</v>
      </c>
      <c r="J23" s="212"/>
      <c r="K23" s="211">
        <f>SUM(K6:K22)</f>
        <v>0.25</v>
      </c>
      <c r="L23" s="212"/>
      <c r="M23" s="211">
        <f>SUM(M4:M22)</f>
        <v>8</v>
      </c>
      <c r="N23" s="212"/>
      <c r="O23" s="211">
        <f>SUM(O4:O22)</f>
        <v>0</v>
      </c>
      <c r="P23" s="212"/>
      <c r="Q23" s="211">
        <f>SUM(Q4:Q22)</f>
        <v>0</v>
      </c>
      <c r="R23" s="212"/>
      <c r="S23" s="25">
        <f t="shared" si="0"/>
        <v>16.25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2"/>
      <c r="L24" s="73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16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-8</v>
      </c>
      <c r="G25" s="32"/>
      <c r="H25" s="32">
        <f>SUM(G23)-H24</f>
        <v>-8</v>
      </c>
      <c r="I25" s="32"/>
      <c r="J25" s="32">
        <f>SUM(I23)-J24</f>
        <v>0</v>
      </c>
      <c r="K25" s="32"/>
      <c r="L25" s="32">
        <f>SUM(K23)-L24</f>
        <v>-7.75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-23.75</v>
      </c>
      <c r="T25" s="28"/>
      <c r="U25" s="28">
        <f>SUM(U4:U24)</f>
        <v>1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16</v>
      </c>
      <c r="I28" s="2">
        <v>3600</v>
      </c>
    </row>
    <row r="29" spans="1:22" x14ac:dyDescent="0.25">
      <c r="A29" s="16" t="s">
        <v>26</v>
      </c>
      <c r="C29" s="40">
        <f>U25</f>
        <v>1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8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25</v>
      </c>
      <c r="E33" s="17" t="s">
        <v>42</v>
      </c>
      <c r="F33" s="17"/>
      <c r="G33" s="35">
        <f>S23-C33</f>
        <v>-8.75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workbookViewId="0">
      <selection activeCell="K24" sqref="K24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26.02.17</v>
      </c>
      <c r="B2" s="56"/>
      <c r="C2" s="56"/>
      <c r="D2" s="56"/>
      <c r="E2" s="205" t="s">
        <v>15</v>
      </c>
      <c r="F2" s="205"/>
      <c r="G2" s="205" t="s">
        <v>16</v>
      </c>
      <c r="H2" s="205"/>
      <c r="I2" s="205" t="s">
        <v>17</v>
      </c>
      <c r="J2" s="205"/>
      <c r="K2" s="205" t="s">
        <v>18</v>
      </c>
      <c r="L2" s="205"/>
      <c r="M2" s="205" t="s">
        <v>19</v>
      </c>
      <c r="N2" s="205"/>
      <c r="O2" s="205" t="s">
        <v>20</v>
      </c>
      <c r="P2" s="205"/>
      <c r="Q2" s="205" t="s">
        <v>21</v>
      </c>
      <c r="R2" s="20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8</v>
      </c>
      <c r="N3" s="64">
        <v>16.3</v>
      </c>
      <c r="O3" s="57"/>
      <c r="P3" s="57"/>
      <c r="Q3" s="74"/>
      <c r="R3" s="74"/>
      <c r="S3" s="25"/>
      <c r="T3" s="25"/>
      <c r="U3" s="26"/>
      <c r="V3" s="26"/>
    </row>
    <row r="4" spans="1:22" x14ac:dyDescent="0.25">
      <c r="A4" s="192">
        <v>6429</v>
      </c>
      <c r="B4" s="204" t="s">
        <v>115</v>
      </c>
      <c r="C4" s="192">
        <v>17</v>
      </c>
      <c r="D4" s="38" t="s">
        <v>87</v>
      </c>
      <c r="E4" s="208">
        <v>4</v>
      </c>
      <c r="F4" s="208"/>
      <c r="G4" s="208"/>
      <c r="H4" s="208"/>
      <c r="I4" s="208"/>
      <c r="J4" s="208"/>
      <c r="K4" s="208"/>
      <c r="L4" s="208"/>
      <c r="M4" s="208"/>
      <c r="N4" s="208"/>
      <c r="O4" s="206"/>
      <c r="P4" s="207"/>
      <c r="Q4" s="209"/>
      <c r="R4" s="210"/>
      <c r="S4" s="25">
        <f>E4+G4+I4+K4+M4+O4+Q4</f>
        <v>4</v>
      </c>
      <c r="T4" s="25">
        <f>SUM(S4-U4-V4)</f>
        <v>4</v>
      </c>
      <c r="U4" s="28"/>
      <c r="V4" s="28"/>
    </row>
    <row r="5" spans="1:22" x14ac:dyDescent="0.25">
      <c r="A5" s="193">
        <v>6648</v>
      </c>
      <c r="B5" s="204" t="s">
        <v>112</v>
      </c>
      <c r="C5" s="193" t="s">
        <v>81</v>
      </c>
      <c r="D5" s="38" t="s">
        <v>74</v>
      </c>
      <c r="E5" s="208">
        <v>0.75</v>
      </c>
      <c r="F5" s="208"/>
      <c r="G5" s="208"/>
      <c r="H5" s="208"/>
      <c r="I5" s="208"/>
      <c r="J5" s="208"/>
      <c r="K5" s="208"/>
      <c r="L5" s="208"/>
      <c r="M5" s="208"/>
      <c r="N5" s="208"/>
      <c r="O5" s="206"/>
      <c r="P5" s="207"/>
      <c r="Q5" s="209"/>
      <c r="R5" s="210"/>
      <c r="S5" s="25">
        <f t="shared" ref="S5:S20" si="0">E5+G5+I5+K5+M5+O5+Q5</f>
        <v>0.75</v>
      </c>
      <c r="T5" s="25">
        <f t="shared" ref="T5:T17" si="1">SUM(S5-U5-V5)</f>
        <v>0.75</v>
      </c>
      <c r="U5" s="28"/>
      <c r="V5" s="28"/>
    </row>
    <row r="6" spans="1:22" x14ac:dyDescent="0.25">
      <c r="A6" s="195">
        <v>6648</v>
      </c>
      <c r="B6" s="204" t="s">
        <v>112</v>
      </c>
      <c r="C6" s="195" t="s">
        <v>79</v>
      </c>
      <c r="D6" s="38" t="s">
        <v>74</v>
      </c>
      <c r="E6" s="208"/>
      <c r="F6" s="208"/>
      <c r="G6" s="208">
        <v>4</v>
      </c>
      <c r="H6" s="208"/>
      <c r="I6" s="222">
        <v>1</v>
      </c>
      <c r="J6" s="207"/>
      <c r="K6" s="222"/>
      <c r="L6" s="207"/>
      <c r="M6" s="222"/>
      <c r="N6" s="207"/>
      <c r="O6" s="206"/>
      <c r="P6" s="207"/>
      <c r="Q6" s="209"/>
      <c r="R6" s="210"/>
      <c r="S6" s="25">
        <f t="shared" si="0"/>
        <v>5</v>
      </c>
      <c r="T6" s="25">
        <f t="shared" si="1"/>
        <v>5</v>
      </c>
      <c r="U6" s="28"/>
      <c r="V6" s="28"/>
    </row>
    <row r="7" spans="1:22" x14ac:dyDescent="0.25">
      <c r="A7" s="195">
        <v>6648</v>
      </c>
      <c r="B7" s="204" t="s">
        <v>112</v>
      </c>
      <c r="C7" s="195" t="s">
        <v>81</v>
      </c>
      <c r="D7" s="38" t="s">
        <v>74</v>
      </c>
      <c r="E7" s="208"/>
      <c r="F7" s="208"/>
      <c r="G7" s="208">
        <v>3.5</v>
      </c>
      <c r="H7" s="208"/>
      <c r="I7" s="222">
        <v>1</v>
      </c>
      <c r="J7" s="207"/>
      <c r="K7" s="206"/>
      <c r="L7" s="207"/>
      <c r="M7" s="206"/>
      <c r="N7" s="207"/>
      <c r="O7" s="206"/>
      <c r="P7" s="207"/>
      <c r="Q7" s="209"/>
      <c r="R7" s="210"/>
      <c r="S7" s="25">
        <f>E7+G7+I7+K7+M7+O7+Q7</f>
        <v>4.5</v>
      </c>
      <c r="T7" s="25">
        <f>SUM(S7-U7-V7)</f>
        <v>4.5</v>
      </c>
      <c r="U7" s="28"/>
      <c r="V7" s="28"/>
    </row>
    <row r="8" spans="1:22" x14ac:dyDescent="0.25">
      <c r="A8" s="184">
        <v>6648</v>
      </c>
      <c r="B8" s="204" t="s">
        <v>112</v>
      </c>
      <c r="C8" s="184" t="s">
        <v>83</v>
      </c>
      <c r="D8" s="38" t="s">
        <v>74</v>
      </c>
      <c r="E8" s="208"/>
      <c r="F8" s="208"/>
      <c r="G8" s="208">
        <v>0.5</v>
      </c>
      <c r="H8" s="208"/>
      <c r="I8" s="222">
        <v>6</v>
      </c>
      <c r="J8" s="207"/>
      <c r="K8" s="222">
        <v>8</v>
      </c>
      <c r="L8" s="207"/>
      <c r="M8" s="222">
        <v>1</v>
      </c>
      <c r="N8" s="207"/>
      <c r="O8" s="206"/>
      <c r="P8" s="207"/>
      <c r="Q8" s="209"/>
      <c r="R8" s="210"/>
      <c r="S8" s="25">
        <f>E8+G8+I8+K8+M8+O8+Q8</f>
        <v>15.5</v>
      </c>
      <c r="T8" s="25">
        <f>SUM(S8-U8-V8)</f>
        <v>14.5</v>
      </c>
      <c r="U8" s="28">
        <v>1</v>
      </c>
      <c r="V8" s="28"/>
    </row>
    <row r="9" spans="1:22" x14ac:dyDescent="0.25">
      <c r="A9" s="199">
        <v>6648</v>
      </c>
      <c r="B9" s="204" t="s">
        <v>112</v>
      </c>
      <c r="C9" s="199" t="s">
        <v>96</v>
      </c>
      <c r="D9" s="38" t="s">
        <v>74</v>
      </c>
      <c r="E9" s="206"/>
      <c r="F9" s="207"/>
      <c r="G9" s="206"/>
      <c r="H9" s="207"/>
      <c r="I9" s="206"/>
      <c r="J9" s="207"/>
      <c r="K9" s="206">
        <v>1</v>
      </c>
      <c r="L9" s="207"/>
      <c r="M9" s="206">
        <v>7</v>
      </c>
      <c r="N9" s="207"/>
      <c r="O9" s="206"/>
      <c r="P9" s="207"/>
      <c r="Q9" s="209"/>
      <c r="R9" s="210"/>
      <c r="S9" s="25">
        <f t="shared" si="0"/>
        <v>8</v>
      </c>
      <c r="T9" s="25">
        <f t="shared" si="1"/>
        <v>8</v>
      </c>
      <c r="U9" s="28"/>
      <c r="V9" s="28"/>
    </row>
    <row r="10" spans="1:22" x14ac:dyDescent="0.25">
      <c r="A10" s="151"/>
      <c r="B10" s="48"/>
      <c r="C10" s="151"/>
      <c r="D10" s="38"/>
      <c r="E10" s="206"/>
      <c r="F10" s="207"/>
      <c r="G10" s="206"/>
      <c r="H10" s="207"/>
      <c r="I10" s="206"/>
      <c r="J10" s="207"/>
      <c r="K10" s="206"/>
      <c r="L10" s="207"/>
      <c r="M10" s="206"/>
      <c r="N10" s="207"/>
      <c r="O10" s="206"/>
      <c r="P10" s="207"/>
      <c r="Q10" s="209"/>
      <c r="R10" s="210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3"/>
      <c r="B11" s="48"/>
      <c r="C11" s="153"/>
      <c r="D11" s="38"/>
      <c r="E11" s="206"/>
      <c r="F11" s="207"/>
      <c r="G11" s="206"/>
      <c r="H11" s="207"/>
      <c r="I11" s="206"/>
      <c r="J11" s="207"/>
      <c r="K11" s="206"/>
      <c r="L11" s="207"/>
      <c r="M11" s="206"/>
      <c r="N11" s="207"/>
      <c r="O11" s="206"/>
      <c r="P11" s="207"/>
      <c r="Q11" s="209"/>
      <c r="R11" s="21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3"/>
      <c r="B12" s="48"/>
      <c r="C12" s="153"/>
      <c r="D12" s="38"/>
      <c r="E12" s="206"/>
      <c r="F12" s="207"/>
      <c r="G12" s="206"/>
      <c r="H12" s="207"/>
      <c r="I12" s="206"/>
      <c r="J12" s="207"/>
      <c r="K12" s="206"/>
      <c r="L12" s="207"/>
      <c r="M12" s="206"/>
      <c r="N12" s="207"/>
      <c r="O12" s="206"/>
      <c r="P12" s="207"/>
      <c r="Q12" s="209"/>
      <c r="R12" s="210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6"/>
      <c r="B13" s="48"/>
      <c r="C13" s="156"/>
      <c r="D13" s="38"/>
      <c r="E13" s="206"/>
      <c r="F13" s="207"/>
      <c r="G13" s="206"/>
      <c r="H13" s="207"/>
      <c r="I13" s="206"/>
      <c r="J13" s="207"/>
      <c r="K13" s="206"/>
      <c r="L13" s="207"/>
      <c r="M13" s="206"/>
      <c r="N13" s="207"/>
      <c r="O13" s="206"/>
      <c r="P13" s="207"/>
      <c r="Q13" s="209"/>
      <c r="R13" s="21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206"/>
      <c r="F14" s="207"/>
      <c r="G14" s="206"/>
      <c r="H14" s="207"/>
      <c r="I14" s="206"/>
      <c r="J14" s="207"/>
      <c r="K14" s="206"/>
      <c r="L14" s="207"/>
      <c r="M14" s="220"/>
      <c r="N14" s="221"/>
      <c r="O14" s="206"/>
      <c r="P14" s="207"/>
      <c r="Q14" s="209"/>
      <c r="R14" s="210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75"/>
      <c r="B15" s="175"/>
      <c r="C15" s="175"/>
      <c r="D15" s="38"/>
      <c r="E15" s="206"/>
      <c r="F15" s="207"/>
      <c r="G15" s="206"/>
      <c r="H15" s="207"/>
      <c r="I15" s="206"/>
      <c r="J15" s="207"/>
      <c r="K15" s="206"/>
      <c r="L15" s="207"/>
      <c r="M15" s="220"/>
      <c r="N15" s="221"/>
      <c r="O15" s="206"/>
      <c r="P15" s="207"/>
      <c r="Q15" s="209"/>
      <c r="R15" s="210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75"/>
      <c r="B16" s="175"/>
      <c r="C16" s="175"/>
      <c r="D16" s="38"/>
      <c r="E16" s="206"/>
      <c r="F16" s="207"/>
      <c r="G16" s="206"/>
      <c r="H16" s="207"/>
      <c r="I16" s="206"/>
      <c r="J16" s="207"/>
      <c r="K16" s="206"/>
      <c r="L16" s="207"/>
      <c r="M16" s="206"/>
      <c r="N16" s="207"/>
      <c r="O16" s="206"/>
      <c r="P16" s="207"/>
      <c r="Q16" s="209"/>
      <c r="R16" s="210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92">
        <v>3600</v>
      </c>
      <c r="B17" s="192" t="s">
        <v>114</v>
      </c>
      <c r="C17" s="192"/>
      <c r="D17" s="27" t="s">
        <v>86</v>
      </c>
      <c r="E17" s="206">
        <v>3.25</v>
      </c>
      <c r="F17" s="207"/>
      <c r="G17" s="206"/>
      <c r="H17" s="207"/>
      <c r="I17" s="206"/>
      <c r="J17" s="207"/>
      <c r="K17" s="206"/>
      <c r="L17" s="207"/>
      <c r="M17" s="206"/>
      <c r="N17" s="207"/>
      <c r="O17" s="206"/>
      <c r="P17" s="207"/>
      <c r="Q17" s="209"/>
      <c r="R17" s="210"/>
      <c r="S17" s="25">
        <f t="shared" si="0"/>
        <v>3.25</v>
      </c>
      <c r="T17" s="25">
        <f t="shared" si="1"/>
        <v>3.25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6"/>
      <c r="F18" s="207"/>
      <c r="G18" s="206"/>
      <c r="H18" s="207"/>
      <c r="I18" s="206"/>
      <c r="J18" s="207"/>
      <c r="K18" s="206"/>
      <c r="L18" s="207"/>
      <c r="M18" s="206"/>
      <c r="N18" s="207"/>
      <c r="O18" s="209"/>
      <c r="P18" s="210"/>
      <c r="Q18" s="209"/>
      <c r="R18" s="210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6"/>
      <c r="F19" s="207"/>
      <c r="G19" s="206"/>
      <c r="H19" s="207"/>
      <c r="I19" s="206"/>
      <c r="J19" s="207"/>
      <c r="K19" s="206"/>
      <c r="L19" s="207"/>
      <c r="M19" s="206"/>
      <c r="N19" s="207"/>
      <c r="O19" s="209"/>
      <c r="P19" s="210"/>
      <c r="Q19" s="209"/>
      <c r="R19" s="210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1">
        <f>SUM(E4:E19)</f>
        <v>8</v>
      </c>
      <c r="F20" s="212"/>
      <c r="G20" s="211">
        <f>SUM(G4:G19)</f>
        <v>8</v>
      </c>
      <c r="H20" s="212"/>
      <c r="I20" s="211">
        <f>SUM(I4:I19)</f>
        <v>8</v>
      </c>
      <c r="J20" s="212"/>
      <c r="K20" s="211">
        <f>SUM(K4:K19)</f>
        <v>9</v>
      </c>
      <c r="L20" s="212"/>
      <c r="M20" s="211">
        <f>SUM(M4:M19)</f>
        <v>8</v>
      </c>
      <c r="N20" s="212"/>
      <c r="O20" s="211">
        <f>SUM(O4:O19)</f>
        <v>0</v>
      </c>
      <c r="P20" s="212"/>
      <c r="Q20" s="211">
        <f>SUM(Q4:Q19)</f>
        <v>0</v>
      </c>
      <c r="R20" s="212"/>
      <c r="S20" s="25">
        <f t="shared" si="0"/>
        <v>41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05"/>
      <c r="N21" s="106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1</v>
      </c>
      <c r="M22" s="107"/>
      <c r="N22" s="107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</v>
      </c>
      <c r="T22" s="28"/>
      <c r="U22" s="28">
        <f>SUM(U4:U21)</f>
        <v>1</v>
      </c>
      <c r="V22" s="28">
        <f>SUM(V4:V21)</f>
        <v>0</v>
      </c>
    </row>
    <row r="23" spans="1:22" x14ac:dyDescent="0.25">
      <c r="B23" s="16">
        <f>SUM(B6:B22)</f>
        <v>0</v>
      </c>
      <c r="C23" s="16">
        <f>SUM(C6:C22)</f>
        <v>0</v>
      </c>
      <c r="K23" s="33">
        <f>SUM(K6:K22)</f>
        <v>18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1</v>
      </c>
      <c r="D26" s="33"/>
      <c r="I26" s="44">
        <v>3.25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41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26.02.17</v>
      </c>
      <c r="B2" s="19"/>
      <c r="C2" s="19"/>
      <c r="D2" s="19"/>
      <c r="E2" s="205" t="s">
        <v>15</v>
      </c>
      <c r="F2" s="205"/>
      <c r="G2" s="205" t="s">
        <v>16</v>
      </c>
      <c r="H2" s="205"/>
      <c r="I2" s="205" t="s">
        <v>17</v>
      </c>
      <c r="J2" s="205"/>
      <c r="K2" s="205" t="s">
        <v>18</v>
      </c>
      <c r="L2" s="205"/>
      <c r="M2" s="205" t="s">
        <v>19</v>
      </c>
      <c r="N2" s="205"/>
      <c r="O2" s="205" t="s">
        <v>20</v>
      </c>
      <c r="P2" s="205"/>
      <c r="Q2" s="205" t="s">
        <v>21</v>
      </c>
      <c r="R2" s="20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85"/>
      <c r="P3" s="85"/>
      <c r="Q3" s="24"/>
      <c r="R3" s="24"/>
      <c r="S3" s="25"/>
      <c r="T3" s="25"/>
      <c r="U3" s="26"/>
      <c r="V3" s="26"/>
    </row>
    <row r="4" spans="1:22" x14ac:dyDescent="0.25">
      <c r="A4" s="162"/>
      <c r="B4" s="48"/>
      <c r="C4" s="162"/>
      <c r="D4" s="38"/>
      <c r="E4" s="219"/>
      <c r="F4" s="219"/>
      <c r="G4" s="219"/>
      <c r="H4" s="219"/>
      <c r="I4" s="216"/>
      <c r="J4" s="217"/>
      <c r="K4" s="216"/>
      <c r="L4" s="217"/>
      <c r="M4" s="216"/>
      <c r="N4" s="217"/>
      <c r="O4" s="206"/>
      <c r="P4" s="207"/>
      <c r="Q4" s="209"/>
      <c r="R4" s="210"/>
      <c r="S4" s="25">
        <f>E4+G4+I4+K4+M4+O4+Q4</f>
        <v>0</v>
      </c>
      <c r="T4" s="25">
        <f>SUM(S4-U4-V4)</f>
        <v>0</v>
      </c>
      <c r="U4" s="28"/>
      <c r="V4" s="28"/>
    </row>
    <row r="5" spans="1:22" x14ac:dyDescent="0.25">
      <c r="A5" s="185"/>
      <c r="B5" s="48"/>
      <c r="C5" s="185"/>
      <c r="D5" s="38"/>
      <c r="E5" s="219"/>
      <c r="F5" s="219"/>
      <c r="G5" s="219"/>
      <c r="H5" s="219"/>
      <c r="I5" s="219"/>
      <c r="J5" s="219"/>
      <c r="K5" s="219"/>
      <c r="L5" s="219"/>
      <c r="M5" s="223"/>
      <c r="N5" s="217"/>
      <c r="O5" s="206"/>
      <c r="P5" s="207"/>
      <c r="Q5" s="209"/>
      <c r="R5" s="210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88"/>
      <c r="B6" s="48"/>
      <c r="C6" s="188"/>
      <c r="D6" s="38"/>
      <c r="E6" s="219"/>
      <c r="F6" s="219"/>
      <c r="G6" s="216"/>
      <c r="H6" s="217"/>
      <c r="I6" s="216"/>
      <c r="J6" s="217"/>
      <c r="K6" s="216"/>
      <c r="L6" s="217"/>
      <c r="M6" s="216"/>
      <c r="N6" s="217"/>
      <c r="O6" s="206"/>
      <c r="P6" s="207"/>
      <c r="Q6" s="209"/>
      <c r="R6" s="210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90"/>
      <c r="B7" s="48"/>
      <c r="C7" s="190"/>
      <c r="D7" s="38"/>
      <c r="E7" s="219"/>
      <c r="F7" s="219"/>
      <c r="G7" s="216"/>
      <c r="H7" s="217"/>
      <c r="I7" s="216"/>
      <c r="J7" s="217"/>
      <c r="K7" s="216"/>
      <c r="L7" s="217"/>
      <c r="M7" s="216"/>
      <c r="N7" s="217"/>
      <c r="O7" s="206"/>
      <c r="P7" s="207"/>
      <c r="Q7" s="209"/>
      <c r="R7" s="210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90"/>
      <c r="B8" s="48"/>
      <c r="C8" s="190"/>
      <c r="D8" s="38"/>
      <c r="E8" s="219"/>
      <c r="F8" s="219"/>
      <c r="G8" s="216"/>
      <c r="H8" s="217"/>
      <c r="I8" s="216"/>
      <c r="J8" s="217"/>
      <c r="K8" s="216"/>
      <c r="L8" s="217"/>
      <c r="M8" s="216"/>
      <c r="N8" s="217"/>
      <c r="O8" s="206"/>
      <c r="P8" s="207"/>
      <c r="Q8" s="209"/>
      <c r="R8" s="210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216"/>
      <c r="F9" s="217"/>
      <c r="G9" s="216"/>
      <c r="H9" s="217"/>
      <c r="I9" s="216"/>
      <c r="J9" s="217"/>
      <c r="K9" s="216"/>
      <c r="L9" s="217"/>
      <c r="M9" s="216"/>
      <c r="N9" s="217"/>
      <c r="O9" s="206"/>
      <c r="P9" s="207"/>
      <c r="Q9" s="209"/>
      <c r="R9" s="210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216"/>
      <c r="F10" s="217"/>
      <c r="G10" s="216"/>
      <c r="H10" s="217"/>
      <c r="I10" s="216"/>
      <c r="J10" s="217"/>
      <c r="K10" s="216"/>
      <c r="L10" s="217"/>
      <c r="M10" s="216"/>
      <c r="N10" s="217"/>
      <c r="O10" s="206"/>
      <c r="P10" s="207"/>
      <c r="Q10" s="209"/>
      <c r="R10" s="210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216"/>
      <c r="F11" s="217"/>
      <c r="G11" s="216"/>
      <c r="H11" s="217"/>
      <c r="I11" s="216"/>
      <c r="J11" s="217"/>
      <c r="K11" s="216"/>
      <c r="L11" s="217"/>
      <c r="M11" s="216"/>
      <c r="N11" s="217"/>
      <c r="O11" s="206"/>
      <c r="P11" s="207"/>
      <c r="Q11" s="209"/>
      <c r="R11" s="21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216"/>
      <c r="F12" s="217"/>
      <c r="G12" s="216"/>
      <c r="H12" s="217"/>
      <c r="I12" s="216"/>
      <c r="J12" s="217"/>
      <c r="K12" s="216"/>
      <c r="L12" s="217"/>
      <c r="M12" s="216"/>
      <c r="N12" s="217"/>
      <c r="O12" s="206"/>
      <c r="P12" s="207"/>
      <c r="Q12" s="209"/>
      <c r="R12" s="210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16"/>
      <c r="F13" s="217"/>
      <c r="G13" s="216"/>
      <c r="H13" s="217"/>
      <c r="I13" s="216"/>
      <c r="J13" s="217"/>
      <c r="K13" s="216"/>
      <c r="L13" s="217"/>
      <c r="M13" s="216"/>
      <c r="N13" s="217"/>
      <c r="O13" s="206"/>
      <c r="P13" s="207"/>
      <c r="Q13" s="209"/>
      <c r="R13" s="21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16"/>
      <c r="F14" s="217"/>
      <c r="G14" s="216"/>
      <c r="H14" s="217"/>
      <c r="I14" s="216"/>
      <c r="J14" s="217"/>
      <c r="K14" s="216"/>
      <c r="L14" s="217"/>
      <c r="M14" s="216"/>
      <c r="N14" s="217"/>
      <c r="O14" s="206"/>
      <c r="P14" s="207"/>
      <c r="Q14" s="209"/>
      <c r="R14" s="210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16"/>
      <c r="F15" s="217"/>
      <c r="G15" s="216"/>
      <c r="H15" s="217"/>
      <c r="I15" s="216"/>
      <c r="J15" s="217"/>
      <c r="K15" s="216"/>
      <c r="L15" s="217"/>
      <c r="M15" s="216"/>
      <c r="N15" s="217"/>
      <c r="O15" s="206"/>
      <c r="P15" s="207"/>
      <c r="Q15" s="209"/>
      <c r="R15" s="210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16"/>
      <c r="F16" s="217"/>
      <c r="G16" s="216"/>
      <c r="H16" s="217"/>
      <c r="I16" s="216"/>
      <c r="J16" s="217"/>
      <c r="K16" s="216"/>
      <c r="L16" s="217"/>
      <c r="M16" s="216"/>
      <c r="N16" s="217"/>
      <c r="O16" s="206"/>
      <c r="P16" s="207"/>
      <c r="Q16" s="209"/>
      <c r="R16" s="210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16"/>
      <c r="F17" s="217"/>
      <c r="G17" s="216"/>
      <c r="H17" s="217"/>
      <c r="I17" s="216"/>
      <c r="J17" s="217"/>
      <c r="K17" s="216"/>
      <c r="L17" s="217"/>
      <c r="M17" s="216"/>
      <c r="N17" s="217"/>
      <c r="O17" s="206"/>
      <c r="P17" s="207"/>
      <c r="Q17" s="209"/>
      <c r="R17" s="210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6">
        <v>8</v>
      </c>
      <c r="F18" s="217"/>
      <c r="G18" s="216">
        <v>8</v>
      </c>
      <c r="H18" s="217"/>
      <c r="I18" s="216">
        <v>8</v>
      </c>
      <c r="J18" s="217"/>
      <c r="K18" s="216">
        <v>8</v>
      </c>
      <c r="L18" s="217"/>
      <c r="M18" s="216">
        <v>8</v>
      </c>
      <c r="N18" s="217"/>
      <c r="O18" s="206"/>
      <c r="P18" s="207"/>
      <c r="Q18" s="209"/>
      <c r="R18" s="210"/>
      <c r="S18" s="25">
        <f t="shared" si="0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6"/>
      <c r="F19" s="207"/>
      <c r="G19" s="206"/>
      <c r="H19" s="207"/>
      <c r="I19" s="206"/>
      <c r="J19" s="207"/>
      <c r="K19" s="206"/>
      <c r="L19" s="207"/>
      <c r="M19" s="206"/>
      <c r="N19" s="207"/>
      <c r="O19" s="206"/>
      <c r="P19" s="207"/>
      <c r="Q19" s="209"/>
      <c r="R19" s="210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1">
        <f>SUM(E4:E19)</f>
        <v>8</v>
      </c>
      <c r="F20" s="212"/>
      <c r="G20" s="211">
        <f>SUM(G4:G19)</f>
        <v>8</v>
      </c>
      <c r="H20" s="212"/>
      <c r="I20" s="211">
        <f>SUM(I4:I19)</f>
        <v>8</v>
      </c>
      <c r="J20" s="212"/>
      <c r="K20" s="211">
        <f>SUM(K4:K19)</f>
        <v>8</v>
      </c>
      <c r="L20" s="212"/>
      <c r="M20" s="211">
        <f>SUM(M4:M19)</f>
        <v>8</v>
      </c>
      <c r="N20" s="212"/>
      <c r="O20" s="211">
        <f>SUM(O4:O19)</f>
        <v>0</v>
      </c>
      <c r="P20" s="212"/>
      <c r="Q20" s="211">
        <f>SUM(Q4:Q19)</f>
        <v>0</v>
      </c>
      <c r="R20" s="212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6"/>
      <c r="J21" s="77">
        <v>8</v>
      </c>
      <c r="K21" s="30"/>
      <c r="L21" s="31">
        <v>8</v>
      </c>
      <c r="M21" s="30"/>
      <c r="N21" s="78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36">
        <f>SUM(B6:B22)</f>
        <v>0</v>
      </c>
      <c r="C23" s="16">
        <f>SUM(C6:C22)</f>
        <v>0</v>
      </c>
      <c r="I23" s="45"/>
      <c r="J23" s="45"/>
      <c r="K23" s="40">
        <f>SUM(K6:K22)</f>
        <v>16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40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26.02.17</v>
      </c>
      <c r="B2" s="67"/>
      <c r="C2" s="67"/>
      <c r="D2" s="67"/>
      <c r="E2" s="205" t="s">
        <v>15</v>
      </c>
      <c r="F2" s="205"/>
      <c r="G2" s="205" t="s">
        <v>16</v>
      </c>
      <c r="H2" s="205"/>
      <c r="I2" s="205" t="s">
        <v>17</v>
      </c>
      <c r="J2" s="205"/>
      <c r="K2" s="205" t="s">
        <v>18</v>
      </c>
      <c r="L2" s="205"/>
      <c r="M2" s="205" t="s">
        <v>19</v>
      </c>
      <c r="N2" s="205"/>
      <c r="O2" s="205" t="s">
        <v>20</v>
      </c>
      <c r="P2" s="205"/>
      <c r="Q2" s="205" t="s">
        <v>21</v>
      </c>
      <c r="R2" s="20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6"/>
      <c r="F3" s="186"/>
      <c r="G3" s="186"/>
      <c r="H3" s="186"/>
      <c r="I3" s="186"/>
      <c r="J3" s="186"/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114</v>
      </c>
      <c r="C4" s="48"/>
      <c r="D4" s="38" t="s">
        <v>71</v>
      </c>
      <c r="E4" s="219"/>
      <c r="F4" s="219"/>
      <c r="G4" s="219"/>
      <c r="H4" s="219"/>
      <c r="I4" s="219"/>
      <c r="J4" s="219"/>
      <c r="K4" s="208">
        <v>8</v>
      </c>
      <c r="L4" s="208"/>
      <c r="M4" s="208">
        <v>8</v>
      </c>
      <c r="N4" s="208"/>
      <c r="O4" s="206"/>
      <c r="P4" s="207"/>
      <c r="Q4" s="209"/>
      <c r="R4" s="210"/>
      <c r="S4" s="25">
        <f>E4+G4+I4+K4+M4+O4+Q4</f>
        <v>16</v>
      </c>
      <c r="T4" s="25">
        <f t="shared" ref="T4:T17" si="0">SUM(S4-U4-V4)</f>
        <v>16</v>
      </c>
      <c r="U4" s="28"/>
      <c r="V4" s="28"/>
    </row>
    <row r="5" spans="1:22" x14ac:dyDescent="0.25">
      <c r="A5" s="131"/>
      <c r="B5" s="48"/>
      <c r="C5" s="131"/>
      <c r="D5" s="38"/>
      <c r="E5" s="216"/>
      <c r="F5" s="217"/>
      <c r="G5" s="216"/>
      <c r="H5" s="217"/>
      <c r="I5" s="216"/>
      <c r="J5" s="217"/>
      <c r="K5" s="206"/>
      <c r="L5" s="207"/>
      <c r="M5" s="206"/>
      <c r="N5" s="207"/>
      <c r="O5" s="206"/>
      <c r="P5" s="207"/>
      <c r="Q5" s="209"/>
      <c r="R5" s="210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31"/>
      <c r="B6" s="130"/>
      <c r="C6" s="130"/>
      <c r="D6" s="38"/>
      <c r="E6" s="216"/>
      <c r="F6" s="217"/>
      <c r="G6" s="216"/>
      <c r="H6" s="217"/>
      <c r="I6" s="216"/>
      <c r="J6" s="217"/>
      <c r="K6" s="206"/>
      <c r="L6" s="207"/>
      <c r="M6" s="206"/>
      <c r="N6" s="207"/>
      <c r="O6" s="206"/>
      <c r="P6" s="207"/>
      <c r="Q6" s="209"/>
      <c r="R6" s="21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29"/>
      <c r="B7" s="111"/>
      <c r="C7" s="111"/>
      <c r="D7" s="38"/>
      <c r="E7" s="216"/>
      <c r="F7" s="217"/>
      <c r="G7" s="216"/>
      <c r="H7" s="217"/>
      <c r="I7" s="216"/>
      <c r="J7" s="217"/>
      <c r="K7" s="206"/>
      <c r="L7" s="207"/>
      <c r="M7" s="206"/>
      <c r="N7" s="207"/>
      <c r="O7" s="206"/>
      <c r="P7" s="207"/>
      <c r="Q7" s="209"/>
      <c r="R7" s="21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29"/>
      <c r="B8" s="128"/>
      <c r="C8" s="128"/>
      <c r="D8" s="38"/>
      <c r="E8" s="216"/>
      <c r="F8" s="217"/>
      <c r="G8" s="216"/>
      <c r="H8" s="217"/>
      <c r="I8" s="216"/>
      <c r="J8" s="217"/>
      <c r="K8" s="206"/>
      <c r="L8" s="207"/>
      <c r="M8" s="206"/>
      <c r="N8" s="207"/>
      <c r="O8" s="206"/>
      <c r="P8" s="207"/>
      <c r="Q8" s="209"/>
      <c r="R8" s="21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29"/>
      <c r="B9" s="128"/>
      <c r="C9" s="128"/>
      <c r="D9" s="38"/>
      <c r="E9" s="216"/>
      <c r="F9" s="217"/>
      <c r="G9" s="216"/>
      <c r="H9" s="217"/>
      <c r="I9" s="216"/>
      <c r="J9" s="217"/>
      <c r="K9" s="206"/>
      <c r="L9" s="207"/>
      <c r="M9" s="206"/>
      <c r="N9" s="207"/>
      <c r="O9" s="206"/>
      <c r="P9" s="207"/>
      <c r="Q9" s="209"/>
      <c r="R9" s="21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9"/>
      <c r="B10" s="48"/>
      <c r="C10" s="129"/>
      <c r="D10" s="38"/>
      <c r="E10" s="216"/>
      <c r="F10" s="217"/>
      <c r="G10" s="216"/>
      <c r="H10" s="217"/>
      <c r="I10" s="216"/>
      <c r="J10" s="217"/>
      <c r="K10" s="206"/>
      <c r="L10" s="207"/>
      <c r="M10" s="206"/>
      <c r="N10" s="207"/>
      <c r="O10" s="206"/>
      <c r="P10" s="207"/>
      <c r="Q10" s="209"/>
      <c r="R10" s="21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8"/>
      <c r="B11" s="46"/>
      <c r="C11" s="46"/>
      <c r="D11" s="27"/>
      <c r="E11" s="216"/>
      <c r="F11" s="217"/>
      <c r="G11" s="216"/>
      <c r="H11" s="217"/>
      <c r="I11" s="216"/>
      <c r="J11" s="217"/>
      <c r="K11" s="206"/>
      <c r="L11" s="207"/>
      <c r="M11" s="206"/>
      <c r="N11" s="207"/>
      <c r="O11" s="206"/>
      <c r="P11" s="207"/>
      <c r="Q11" s="209"/>
      <c r="R11" s="21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8"/>
      <c r="B12" s="46"/>
      <c r="C12" s="46"/>
      <c r="D12" s="27"/>
      <c r="E12" s="216"/>
      <c r="F12" s="217"/>
      <c r="G12" s="216"/>
      <c r="H12" s="217"/>
      <c r="I12" s="216"/>
      <c r="J12" s="217"/>
      <c r="K12" s="206"/>
      <c r="L12" s="207"/>
      <c r="M12" s="206"/>
      <c r="N12" s="207"/>
      <c r="O12" s="206"/>
      <c r="P12" s="207"/>
      <c r="Q12" s="209"/>
      <c r="R12" s="21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8"/>
      <c r="B13" s="46"/>
      <c r="C13" s="46"/>
      <c r="D13" s="27"/>
      <c r="E13" s="216"/>
      <c r="F13" s="217"/>
      <c r="G13" s="216"/>
      <c r="H13" s="217"/>
      <c r="I13" s="216"/>
      <c r="J13" s="217"/>
      <c r="K13" s="206"/>
      <c r="L13" s="207"/>
      <c r="M13" s="206"/>
      <c r="N13" s="207"/>
      <c r="O13" s="206"/>
      <c r="P13" s="207"/>
      <c r="Q13" s="209"/>
      <c r="R13" s="21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6"/>
      <c r="C14" s="46"/>
      <c r="D14" s="27"/>
      <c r="E14" s="216"/>
      <c r="F14" s="217"/>
      <c r="G14" s="216"/>
      <c r="H14" s="217"/>
      <c r="I14" s="216"/>
      <c r="J14" s="217"/>
      <c r="K14" s="206"/>
      <c r="L14" s="207"/>
      <c r="M14" s="206"/>
      <c r="N14" s="207"/>
      <c r="O14" s="206"/>
      <c r="P14" s="207"/>
      <c r="Q14" s="209"/>
      <c r="R14" s="21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8"/>
      <c r="B15" s="46"/>
      <c r="C15" s="46"/>
      <c r="D15" s="27"/>
      <c r="E15" s="216"/>
      <c r="F15" s="217"/>
      <c r="G15" s="216"/>
      <c r="H15" s="217"/>
      <c r="I15" s="216"/>
      <c r="J15" s="217"/>
      <c r="K15" s="206"/>
      <c r="L15" s="207"/>
      <c r="M15" s="206"/>
      <c r="N15" s="207"/>
      <c r="O15" s="206"/>
      <c r="P15" s="207"/>
      <c r="Q15" s="209"/>
      <c r="R15" s="21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8"/>
      <c r="B16" s="46"/>
      <c r="C16" s="46"/>
      <c r="D16" s="27"/>
      <c r="E16" s="216"/>
      <c r="F16" s="217"/>
      <c r="G16" s="216"/>
      <c r="H16" s="217"/>
      <c r="I16" s="216"/>
      <c r="J16" s="217"/>
      <c r="K16" s="206"/>
      <c r="L16" s="207"/>
      <c r="M16" s="206"/>
      <c r="N16" s="207"/>
      <c r="O16" s="206"/>
      <c r="P16" s="207"/>
      <c r="Q16" s="209"/>
      <c r="R16" s="21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60"/>
      <c r="B17" s="160"/>
      <c r="C17" s="160"/>
      <c r="D17" s="38"/>
      <c r="E17" s="216"/>
      <c r="F17" s="217"/>
      <c r="G17" s="216"/>
      <c r="H17" s="217"/>
      <c r="I17" s="216"/>
      <c r="J17" s="217"/>
      <c r="K17" s="206"/>
      <c r="L17" s="207"/>
      <c r="M17" s="206"/>
      <c r="N17" s="207"/>
      <c r="O17" s="206"/>
      <c r="P17" s="207"/>
      <c r="Q17" s="209"/>
      <c r="R17" s="21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6">
        <v>8</v>
      </c>
      <c r="F18" s="217"/>
      <c r="G18" s="216">
        <v>8</v>
      </c>
      <c r="H18" s="217"/>
      <c r="I18" s="216">
        <v>8</v>
      </c>
      <c r="J18" s="217"/>
      <c r="K18" s="206"/>
      <c r="L18" s="207"/>
      <c r="M18" s="206"/>
      <c r="N18" s="207"/>
      <c r="O18" s="209"/>
      <c r="P18" s="210"/>
      <c r="Q18" s="209"/>
      <c r="R18" s="210"/>
      <c r="S18" s="25">
        <f t="shared" si="1"/>
        <v>24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6"/>
      <c r="F19" s="207"/>
      <c r="G19" s="206"/>
      <c r="H19" s="207"/>
      <c r="I19" s="206"/>
      <c r="J19" s="207"/>
      <c r="K19" s="206"/>
      <c r="L19" s="207"/>
      <c r="M19" s="206"/>
      <c r="N19" s="207"/>
      <c r="O19" s="209"/>
      <c r="P19" s="210"/>
      <c r="Q19" s="209"/>
      <c r="R19" s="21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1">
        <f>SUM(E4:E19)</f>
        <v>8</v>
      </c>
      <c r="F20" s="212"/>
      <c r="G20" s="211">
        <f>SUM(G4:G19)</f>
        <v>8</v>
      </c>
      <c r="H20" s="212"/>
      <c r="I20" s="211">
        <f>SUM(I4:I19)</f>
        <v>8</v>
      </c>
      <c r="J20" s="212"/>
      <c r="K20" s="211">
        <f>SUM(K4:K19)</f>
        <v>8</v>
      </c>
      <c r="L20" s="212"/>
      <c r="M20" s="211">
        <f>SUM(M4:M19)</f>
        <v>8</v>
      </c>
      <c r="N20" s="212"/>
      <c r="O20" s="211">
        <f>SUM(O4:O19)</f>
        <v>0</v>
      </c>
      <c r="P20" s="212"/>
      <c r="Q20" s="211">
        <f>SUM(Q4:Q19)</f>
        <v>0</v>
      </c>
      <c r="R20" s="21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5"/>
      <c r="F21" s="66">
        <v>8</v>
      </c>
      <c r="G21" s="65"/>
      <c r="H21" s="66">
        <v>8</v>
      </c>
      <c r="I21" s="65"/>
      <c r="J21" s="66">
        <v>8</v>
      </c>
      <c r="K21" s="65"/>
      <c r="L21" s="66">
        <v>8</v>
      </c>
      <c r="M21" s="69"/>
      <c r="N21" s="70">
        <v>8</v>
      </c>
      <c r="O21" s="65"/>
      <c r="P21" s="66"/>
      <c r="Q21" s="65"/>
      <c r="R21" s="66"/>
      <c r="S21" s="25">
        <f>SUM(E21:R21)</f>
        <v>40</v>
      </c>
      <c r="T21" s="25">
        <f>SUM(T4:T20)</f>
        <v>16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C23" s="16">
        <f>SUM(C6:C22)</f>
        <v>0</v>
      </c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16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16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24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workbookViewId="0">
      <selection activeCell="E19" sqref="E19:N21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68</v>
      </c>
      <c r="B1" s="15"/>
      <c r="C1" s="15"/>
    </row>
    <row r="2" spans="1:22" s="22" customFormat="1" x14ac:dyDescent="0.25">
      <c r="A2" s="18" t="str">
        <f>Analysis!A3</f>
        <v>W/E 26.02.17</v>
      </c>
      <c r="B2" s="119"/>
      <c r="C2" s="119"/>
      <c r="D2" s="119"/>
      <c r="E2" s="205" t="s">
        <v>15</v>
      </c>
      <c r="F2" s="205"/>
      <c r="G2" s="205" t="s">
        <v>16</v>
      </c>
      <c r="H2" s="205"/>
      <c r="I2" s="205" t="s">
        <v>17</v>
      </c>
      <c r="J2" s="205"/>
      <c r="K2" s="205" t="s">
        <v>18</v>
      </c>
      <c r="L2" s="205"/>
      <c r="M2" s="205" t="s">
        <v>19</v>
      </c>
      <c r="N2" s="205"/>
      <c r="O2" s="205" t="s">
        <v>20</v>
      </c>
      <c r="P2" s="205"/>
      <c r="Q2" s="205" t="s">
        <v>21</v>
      </c>
      <c r="R2" s="20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8</v>
      </c>
      <c r="N3" s="64">
        <v>16.3</v>
      </c>
      <c r="O3" s="126"/>
      <c r="P3" s="24"/>
      <c r="Q3" s="24"/>
      <c r="R3" s="24"/>
      <c r="S3" s="25"/>
      <c r="T3" s="25"/>
      <c r="U3" s="26"/>
      <c r="V3" s="26"/>
    </row>
    <row r="4" spans="1:22" x14ac:dyDescent="0.25">
      <c r="A4" s="193">
        <v>6648</v>
      </c>
      <c r="B4" s="204" t="s">
        <v>112</v>
      </c>
      <c r="C4" s="193" t="s">
        <v>79</v>
      </c>
      <c r="D4" s="38" t="s">
        <v>74</v>
      </c>
      <c r="E4" s="208">
        <v>3.5</v>
      </c>
      <c r="F4" s="208"/>
      <c r="G4" s="208">
        <v>6</v>
      </c>
      <c r="H4" s="208"/>
      <c r="I4" s="208">
        <v>2</v>
      </c>
      <c r="J4" s="208"/>
      <c r="K4" s="208">
        <v>1.75</v>
      </c>
      <c r="L4" s="208"/>
      <c r="M4" s="208"/>
      <c r="N4" s="208"/>
      <c r="O4" s="206"/>
      <c r="P4" s="207"/>
      <c r="Q4" s="209"/>
      <c r="R4" s="210"/>
      <c r="S4" s="25">
        <f>E4+G4+I4+K4+M4+O4+Q4</f>
        <v>13.25</v>
      </c>
      <c r="T4" s="25">
        <f t="shared" ref="T4:T21" si="0">SUM(S4-U4-V4)</f>
        <v>13.25</v>
      </c>
      <c r="U4" s="28"/>
      <c r="V4" s="28"/>
    </row>
    <row r="5" spans="1:22" x14ac:dyDescent="0.25">
      <c r="A5" s="165">
        <v>6538</v>
      </c>
      <c r="B5" s="204" t="s">
        <v>116</v>
      </c>
      <c r="C5" s="165">
        <v>20</v>
      </c>
      <c r="D5" s="38" t="s">
        <v>69</v>
      </c>
      <c r="E5" s="206">
        <v>2</v>
      </c>
      <c r="F5" s="207"/>
      <c r="G5" s="206"/>
      <c r="H5" s="207"/>
      <c r="I5" s="206"/>
      <c r="J5" s="207"/>
      <c r="K5" s="206"/>
      <c r="L5" s="207"/>
      <c r="M5" s="206"/>
      <c r="N5" s="207"/>
      <c r="O5" s="206"/>
      <c r="P5" s="207"/>
      <c r="Q5" s="209"/>
      <c r="R5" s="210"/>
      <c r="S5" s="25">
        <f t="shared" ref="S5:S24" si="1">E5+G5+I5+K5+M5+O5+Q5</f>
        <v>2</v>
      </c>
      <c r="T5" s="25">
        <f t="shared" si="0"/>
        <v>2</v>
      </c>
      <c r="U5" s="28"/>
      <c r="V5" s="28"/>
    </row>
    <row r="6" spans="1:22" x14ac:dyDescent="0.25">
      <c r="A6" s="192">
        <v>6429</v>
      </c>
      <c r="B6" s="204" t="s">
        <v>115</v>
      </c>
      <c r="C6" s="192">
        <v>17</v>
      </c>
      <c r="D6" s="38" t="s">
        <v>87</v>
      </c>
      <c r="E6" s="208">
        <v>2</v>
      </c>
      <c r="F6" s="208"/>
      <c r="G6" s="208">
        <v>1</v>
      </c>
      <c r="H6" s="208"/>
      <c r="I6" s="208"/>
      <c r="J6" s="208"/>
      <c r="K6" s="208"/>
      <c r="L6" s="208"/>
      <c r="M6" s="208"/>
      <c r="N6" s="208"/>
      <c r="O6" s="206"/>
      <c r="P6" s="207"/>
      <c r="Q6" s="209"/>
      <c r="R6" s="210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197">
        <v>6648</v>
      </c>
      <c r="B7" s="204" t="s">
        <v>112</v>
      </c>
      <c r="C7" s="197" t="s">
        <v>96</v>
      </c>
      <c r="D7" s="38" t="s">
        <v>74</v>
      </c>
      <c r="E7" s="208"/>
      <c r="F7" s="208"/>
      <c r="G7" s="208"/>
      <c r="H7" s="208"/>
      <c r="I7" s="208"/>
      <c r="J7" s="208"/>
      <c r="K7" s="208">
        <v>4.5</v>
      </c>
      <c r="L7" s="208"/>
      <c r="M7" s="208"/>
      <c r="N7" s="208"/>
      <c r="O7" s="206"/>
      <c r="P7" s="207"/>
      <c r="Q7" s="209"/>
      <c r="R7" s="210"/>
      <c r="S7" s="25">
        <f t="shared" si="1"/>
        <v>4.5</v>
      </c>
      <c r="T7" s="25">
        <f t="shared" si="0"/>
        <v>4.5</v>
      </c>
      <c r="U7" s="28"/>
      <c r="V7" s="28"/>
    </row>
    <row r="8" spans="1:22" x14ac:dyDescent="0.25">
      <c r="A8" s="197">
        <v>6648</v>
      </c>
      <c r="B8" s="204" t="s">
        <v>112</v>
      </c>
      <c r="C8" s="197" t="s">
        <v>81</v>
      </c>
      <c r="D8" s="38" t="s">
        <v>74</v>
      </c>
      <c r="E8" s="208"/>
      <c r="F8" s="208"/>
      <c r="G8" s="208"/>
      <c r="H8" s="208"/>
      <c r="I8" s="208">
        <v>5.5</v>
      </c>
      <c r="J8" s="208"/>
      <c r="K8" s="208">
        <v>1.75</v>
      </c>
      <c r="L8" s="208"/>
      <c r="M8" s="208">
        <v>6</v>
      </c>
      <c r="N8" s="208"/>
      <c r="O8" s="206"/>
      <c r="P8" s="207"/>
      <c r="Q8" s="209"/>
      <c r="R8" s="210"/>
      <c r="S8" s="25">
        <f t="shared" si="1"/>
        <v>13.25</v>
      </c>
      <c r="T8" s="25">
        <f t="shared" si="0"/>
        <v>12.25</v>
      </c>
      <c r="U8" s="28">
        <v>1</v>
      </c>
      <c r="V8" s="28"/>
    </row>
    <row r="9" spans="1:22" x14ac:dyDescent="0.25">
      <c r="A9" s="197">
        <v>6648</v>
      </c>
      <c r="B9" s="204" t="s">
        <v>112</v>
      </c>
      <c r="C9" s="197" t="s">
        <v>83</v>
      </c>
      <c r="D9" s="38" t="s">
        <v>74</v>
      </c>
      <c r="E9" s="208"/>
      <c r="F9" s="208"/>
      <c r="G9" s="208"/>
      <c r="H9" s="208"/>
      <c r="I9" s="208"/>
      <c r="J9" s="208"/>
      <c r="K9" s="208">
        <v>1</v>
      </c>
      <c r="L9" s="208"/>
      <c r="M9" s="208"/>
      <c r="N9" s="208"/>
      <c r="O9" s="206"/>
      <c r="P9" s="207"/>
      <c r="Q9" s="209"/>
      <c r="R9" s="210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197"/>
      <c r="B10" s="48"/>
      <c r="C10" s="197"/>
      <c r="D10" s="3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6"/>
      <c r="P10" s="207"/>
      <c r="Q10" s="209"/>
      <c r="R10" s="21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97"/>
      <c r="B11" s="48"/>
      <c r="C11" s="197"/>
      <c r="D11" s="3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6"/>
      <c r="P11" s="207"/>
      <c r="Q11" s="209"/>
      <c r="R11" s="21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7"/>
      <c r="B12" s="48"/>
      <c r="C12" s="197"/>
      <c r="D12" s="3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6"/>
      <c r="P12" s="207"/>
      <c r="Q12" s="209"/>
      <c r="R12" s="21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6"/>
      <c r="B13" s="48"/>
      <c r="C13" s="136"/>
      <c r="D13" s="3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6"/>
      <c r="P13" s="207"/>
      <c r="Q13" s="209"/>
      <c r="R13" s="210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24"/>
      <c r="B14" s="48"/>
      <c r="C14" s="124"/>
      <c r="D14" s="3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6"/>
      <c r="P14" s="207"/>
      <c r="Q14" s="209"/>
      <c r="R14" s="21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47"/>
      <c r="B15" s="147"/>
      <c r="C15" s="147"/>
      <c r="D15" s="38"/>
      <c r="E15" s="206"/>
      <c r="F15" s="207"/>
      <c r="G15" s="206"/>
      <c r="H15" s="207"/>
      <c r="I15" s="206"/>
      <c r="J15" s="207"/>
      <c r="K15" s="206"/>
      <c r="L15" s="207"/>
      <c r="M15" s="206"/>
      <c r="N15" s="207"/>
      <c r="O15" s="206"/>
      <c r="P15" s="207"/>
      <c r="Q15" s="209"/>
      <c r="R15" s="21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2"/>
      <c r="B16" s="48"/>
      <c r="C16" s="122"/>
      <c r="D16" s="38"/>
      <c r="E16" s="206"/>
      <c r="F16" s="207"/>
      <c r="G16" s="206"/>
      <c r="H16" s="207"/>
      <c r="I16" s="206"/>
      <c r="J16" s="207"/>
      <c r="K16" s="206"/>
      <c r="L16" s="207"/>
      <c r="M16" s="206"/>
      <c r="N16" s="207"/>
      <c r="O16" s="206"/>
      <c r="P16" s="207"/>
      <c r="Q16" s="209"/>
      <c r="R16" s="21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2"/>
      <c r="B17" s="48"/>
      <c r="C17" s="122"/>
      <c r="D17" s="38"/>
      <c r="E17" s="206"/>
      <c r="F17" s="207"/>
      <c r="G17" s="206"/>
      <c r="H17" s="207"/>
      <c r="I17" s="206"/>
      <c r="J17" s="207"/>
      <c r="K17" s="206"/>
      <c r="L17" s="207"/>
      <c r="M17" s="206"/>
      <c r="N17" s="207"/>
      <c r="O17" s="206"/>
      <c r="P17" s="207"/>
      <c r="Q17" s="209"/>
      <c r="R17" s="210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35"/>
      <c r="B18" s="135"/>
      <c r="C18" s="135"/>
      <c r="D18" s="27"/>
      <c r="E18" s="206"/>
      <c r="F18" s="207"/>
      <c r="G18" s="206"/>
      <c r="H18" s="207"/>
      <c r="I18" s="206"/>
      <c r="J18" s="207"/>
      <c r="K18" s="206"/>
      <c r="L18" s="207"/>
      <c r="M18" s="206"/>
      <c r="N18" s="207"/>
      <c r="O18" s="206"/>
      <c r="P18" s="207"/>
      <c r="Q18" s="209"/>
      <c r="R18" s="210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91">
        <v>3600</v>
      </c>
      <c r="B19" s="191" t="s">
        <v>114</v>
      </c>
      <c r="C19" s="191"/>
      <c r="D19" s="27" t="s">
        <v>75</v>
      </c>
      <c r="E19" s="206"/>
      <c r="F19" s="207"/>
      <c r="G19" s="206"/>
      <c r="H19" s="207"/>
      <c r="I19" s="206"/>
      <c r="J19" s="207"/>
      <c r="K19" s="206"/>
      <c r="L19" s="207"/>
      <c r="M19" s="206">
        <v>2</v>
      </c>
      <c r="N19" s="207"/>
      <c r="O19" s="206"/>
      <c r="P19" s="207"/>
      <c r="Q19" s="209"/>
      <c r="R19" s="210"/>
      <c r="S19" s="25">
        <f t="shared" si="1"/>
        <v>2</v>
      </c>
      <c r="T19" s="25">
        <f t="shared" si="0"/>
        <v>2</v>
      </c>
      <c r="U19" s="28"/>
      <c r="V19" s="28"/>
    </row>
    <row r="20" spans="1:22" x14ac:dyDescent="0.25">
      <c r="A20" s="194">
        <v>3600</v>
      </c>
      <c r="B20" s="203" t="s">
        <v>114</v>
      </c>
      <c r="C20" s="194"/>
      <c r="D20" s="27" t="s">
        <v>93</v>
      </c>
      <c r="E20" s="206"/>
      <c r="F20" s="207"/>
      <c r="G20" s="206">
        <v>0.5</v>
      </c>
      <c r="H20" s="207"/>
      <c r="I20" s="206"/>
      <c r="J20" s="207"/>
      <c r="K20" s="206"/>
      <c r="L20" s="207"/>
      <c r="M20" s="206"/>
      <c r="N20" s="207"/>
      <c r="O20" s="206"/>
      <c r="P20" s="207"/>
      <c r="Q20" s="209"/>
      <c r="R20" s="210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194">
        <v>3600</v>
      </c>
      <c r="B21" s="203" t="s">
        <v>114</v>
      </c>
      <c r="C21" s="194"/>
      <c r="D21" s="27" t="s">
        <v>84</v>
      </c>
      <c r="E21" s="206">
        <v>0.5</v>
      </c>
      <c r="F21" s="207"/>
      <c r="G21" s="206">
        <v>0.5</v>
      </c>
      <c r="H21" s="207"/>
      <c r="I21" s="206">
        <v>0.5</v>
      </c>
      <c r="J21" s="207"/>
      <c r="K21" s="206"/>
      <c r="L21" s="207"/>
      <c r="M21" s="206"/>
      <c r="N21" s="207"/>
      <c r="O21" s="206"/>
      <c r="P21" s="207"/>
      <c r="Q21" s="209"/>
      <c r="R21" s="210"/>
      <c r="S21" s="25">
        <f t="shared" si="1"/>
        <v>1.5</v>
      </c>
      <c r="T21" s="25">
        <f t="shared" si="0"/>
        <v>1.5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06"/>
      <c r="F22" s="207"/>
      <c r="G22" s="206"/>
      <c r="H22" s="207"/>
      <c r="I22" s="206"/>
      <c r="J22" s="207"/>
      <c r="K22" s="206"/>
      <c r="L22" s="207"/>
      <c r="M22" s="206"/>
      <c r="N22" s="207"/>
      <c r="O22" s="209"/>
      <c r="P22" s="210"/>
      <c r="Q22" s="209"/>
      <c r="R22" s="210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3">
        <f>SUM(C6:C22)</f>
        <v>17</v>
      </c>
      <c r="D23" s="23"/>
      <c r="E23" s="206"/>
      <c r="F23" s="207"/>
      <c r="G23" s="206"/>
      <c r="H23" s="207"/>
      <c r="I23" s="206"/>
      <c r="J23" s="207"/>
      <c r="K23" s="206">
        <f>SUM(K6:K22)</f>
        <v>7.25</v>
      </c>
      <c r="L23" s="207"/>
      <c r="M23" s="206"/>
      <c r="N23" s="207"/>
      <c r="O23" s="209"/>
      <c r="P23" s="210"/>
      <c r="Q23" s="209"/>
      <c r="R23" s="210"/>
      <c r="S23" s="25">
        <f t="shared" si="1"/>
        <v>7.25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1">
        <f>SUM(E4:E23)</f>
        <v>8</v>
      </c>
      <c r="F24" s="212"/>
      <c r="G24" s="211">
        <f>SUM(G4:G23)</f>
        <v>8</v>
      </c>
      <c r="H24" s="212"/>
      <c r="I24" s="211">
        <f>SUM(I4:I23)</f>
        <v>8</v>
      </c>
      <c r="J24" s="212"/>
      <c r="K24" s="211">
        <f>SUM(K4:K23)</f>
        <v>16.25</v>
      </c>
      <c r="L24" s="212"/>
      <c r="M24" s="211">
        <f>SUM(M4:M23)</f>
        <v>8</v>
      </c>
      <c r="N24" s="212"/>
      <c r="O24" s="211">
        <f>SUM(O4:O23)</f>
        <v>0</v>
      </c>
      <c r="P24" s="212"/>
      <c r="Q24" s="211">
        <f>SUM(Q4:Q23)</f>
        <v>0</v>
      </c>
      <c r="R24" s="212"/>
      <c r="S24" s="25">
        <f t="shared" si="1"/>
        <v>48.25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17"/>
      <c r="F25" s="118">
        <v>8</v>
      </c>
      <c r="G25" s="117"/>
      <c r="H25" s="118">
        <v>8</v>
      </c>
      <c r="I25" s="117"/>
      <c r="J25" s="118">
        <v>8</v>
      </c>
      <c r="K25" s="117"/>
      <c r="L25" s="118">
        <v>8</v>
      </c>
      <c r="M25" s="117"/>
      <c r="N25" s="118">
        <v>8</v>
      </c>
      <c r="O25" s="117"/>
      <c r="P25" s="118"/>
      <c r="Q25" s="117"/>
      <c r="R25" s="118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8.25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8.25</v>
      </c>
      <c r="T26" s="28"/>
      <c r="U26" s="28">
        <f>SUM(U4:U25)</f>
        <v>1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1</v>
      </c>
      <c r="D30" s="33"/>
      <c r="I30" s="44">
        <v>4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7.25</v>
      </c>
    </row>
    <row r="34" spans="1:7" ht="16.5" thickBot="1" x14ac:dyDescent="0.3">
      <c r="A34" s="17" t="s">
        <v>6</v>
      </c>
      <c r="C34" s="39">
        <f>SUM(C29:C33)</f>
        <v>48.25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2017-02-27T11:38:04Z</cp:lastPrinted>
  <dcterms:created xsi:type="dcterms:W3CDTF">2010-01-14T13:00:57Z</dcterms:created>
  <dcterms:modified xsi:type="dcterms:W3CDTF">2017-05-22T15:06:39Z</dcterms:modified>
</cp:coreProperties>
</file>