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944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Kendrick" sheetId="1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B23" i="1" l="1"/>
  <c r="K23" i="39" l="1"/>
  <c r="K23" i="22"/>
  <c r="K23" i="14"/>
  <c r="K23" i="32"/>
  <c r="K23" i="38"/>
  <c r="K23" i="28"/>
  <c r="K23" i="40"/>
  <c r="K23" i="12"/>
  <c r="K23" i="9"/>
  <c r="K23" i="34"/>
  <c r="K23" i="6"/>
  <c r="K23" i="17"/>
  <c r="K23" i="16"/>
  <c r="K23" i="24"/>
  <c r="K23" i="30"/>
  <c r="K23" i="18"/>
  <c r="K23" i="5"/>
  <c r="K23" i="29"/>
  <c r="K23" i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K12" i="1" l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10" i="12"/>
  <c r="T10" i="12" s="1"/>
  <c r="S9" i="12"/>
  <c r="T9" i="12" s="1"/>
  <c r="S8" i="12"/>
  <c r="T8" i="12" s="1"/>
  <c r="K19" i="1"/>
  <c r="K18" i="1"/>
  <c r="K14" i="1"/>
  <c r="K13" i="1"/>
  <c r="K11" i="1"/>
  <c r="K8" i="1"/>
  <c r="I22" i="1"/>
  <c r="I21" i="1"/>
  <c r="I19" i="1"/>
  <c r="I18" i="1"/>
  <c r="I17" i="1"/>
  <c r="I14" i="1"/>
  <c r="I13" i="1"/>
  <c r="I11" i="1"/>
  <c r="I8" i="1"/>
  <c r="I7" i="1"/>
  <c r="H22" i="1"/>
  <c r="H21" i="1"/>
  <c r="H19" i="1"/>
  <c r="H18" i="1"/>
  <c r="H17" i="1"/>
  <c r="H14" i="1"/>
  <c r="H13" i="1"/>
  <c r="H11" i="1"/>
  <c r="H8" i="1"/>
  <c r="S20" i="16"/>
  <c r="C30" i="16" s="1"/>
  <c r="H7" i="1"/>
  <c r="S21" i="17"/>
  <c r="T21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22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3" i="1" s="1"/>
  <c r="S24" i="12"/>
  <c r="T24" i="12" s="1"/>
  <c r="U29" i="12"/>
  <c r="C33" i="12" s="1"/>
  <c r="C13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3" i="1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K17" i="1"/>
  <c r="B6" i="1"/>
  <c r="G6" i="1" s="1"/>
  <c r="T17" i="32"/>
  <c r="K9" i="1"/>
  <c r="S26" i="5"/>
  <c r="C29" i="5"/>
  <c r="B22" i="1" s="1"/>
  <c r="S26" i="17"/>
  <c r="S28" i="17"/>
  <c r="T13" i="30"/>
  <c r="T18" i="18"/>
  <c r="K21" i="1"/>
  <c r="T22" i="18"/>
  <c r="T21" i="6"/>
  <c r="T19" i="32"/>
  <c r="T21" i="18"/>
  <c r="T17" i="22"/>
  <c r="T21" i="22" s="1"/>
  <c r="C25" i="22" s="1"/>
  <c r="B7" i="1" s="1"/>
  <c r="K7" i="1"/>
  <c r="T23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8" i="12"/>
  <c r="C32" i="12" s="1"/>
  <c r="B13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S29" i="12"/>
  <c r="F13" i="1"/>
  <c r="S27" i="12"/>
  <c r="F15" i="1"/>
  <c r="F11" i="1"/>
  <c r="S25" i="32"/>
  <c r="F9" i="1"/>
  <c r="S26" i="14"/>
  <c r="F8" i="1"/>
  <c r="L28" i="14"/>
  <c r="S28" i="14" s="1"/>
  <c r="S22" i="22"/>
  <c r="I23" i="1"/>
  <c r="E23" i="1"/>
  <c r="T25" i="6" l="1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G7" i="1"/>
  <c r="G19" i="1"/>
  <c r="G14" i="1"/>
  <c r="C30" i="9"/>
  <c r="G30" i="9" s="1"/>
  <c r="C30" i="22"/>
  <c r="G30" i="22" s="1"/>
  <c r="C30" i="28"/>
  <c r="C34" i="5"/>
  <c r="G34" i="5" s="1"/>
  <c r="G22" i="1"/>
  <c r="G13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<sst xmlns="http://schemas.openxmlformats.org/spreadsheetml/2006/main" count="739" uniqueCount="103">
  <si>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</si>
  <si>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</si>
  <si>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</si>
  <si>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</si>
  <si>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</si>
  <si>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</si>
  <si>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</si>
  <si>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</si>
  <si>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</si>
  <si>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</si>
  <si>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</si>
  <si>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</si>
  <si>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</si>
  <si>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</si>
  <si>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</si>
  <si>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</si>
  <si>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</si>
  <si>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</si>
  <si>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</si>
  <si>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</si>
  <si>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</si>
  <si>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</si>
  <si>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</si>
  <si>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</si>
  <si>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</si>
  <si>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</si>
  <si>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</si>
  <si>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</si>
  <si>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</si>
  <si>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</si>
  <si>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</si>
  <si>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</si>
  <si>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</si>
  <si>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</si>
  <si>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</si>
  <si>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</si>
  <si>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</si>
  <si>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</si>
  <si>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</si>
  <si>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</si>
  <si>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</si>
  <si>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</si>
  <si>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</si>
  <si>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</si>
  <si>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</si>
  <si>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</si>
  <si>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</si>
  <si>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</si>
  <si>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</si>
  <si>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</si>
  <si>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</si>
  <si>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</si>
  <si>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</si>
  <si>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</si>
  <si>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</si>
  <si>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</si>
  <si>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</si>
  <si>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</si>
  <si>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</si>
  <si>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</si>
  <si>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</si>
  <si>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</si>
  <si>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LABOURER</t>
  </si>
  <si>
    <t>fsc</t>
  </si>
  <si>
    <t xml:space="preserve">production meeting </t>
  </si>
  <si>
    <t xml:space="preserve">supervision / quality control </t>
  </si>
  <si>
    <t xml:space="preserve">extraction </t>
  </si>
  <si>
    <t>units</t>
  </si>
  <si>
    <t>college</t>
  </si>
  <si>
    <t>paintshop maintenance</t>
  </si>
  <si>
    <t>vanity units</t>
  </si>
  <si>
    <t>tidy area</t>
  </si>
  <si>
    <t>forklift</t>
  </si>
  <si>
    <t>R. PENDER</t>
  </si>
  <si>
    <t>R Pender</t>
  </si>
  <si>
    <t>toolbox talk / training</t>
  </si>
  <si>
    <t>frames</t>
  </si>
  <si>
    <t>doors &amp; frames</t>
  </si>
  <si>
    <t>maintenance - resaw</t>
  </si>
  <si>
    <t>2to4</t>
  </si>
  <si>
    <t>desk</t>
  </si>
  <si>
    <t>110/114</t>
  </si>
  <si>
    <t>96to97</t>
  </si>
  <si>
    <t>sharpen tools</t>
  </si>
  <si>
    <t>loading frames</t>
  </si>
  <si>
    <t>check tools</t>
  </si>
  <si>
    <t>W/E 29.05.2016</t>
  </si>
  <si>
    <t>sample lighting</t>
  </si>
  <si>
    <t>115-119</t>
  </si>
  <si>
    <t>120-124</t>
  </si>
  <si>
    <t>110-114</t>
  </si>
  <si>
    <t>moving materials</t>
  </si>
  <si>
    <t>architraves</t>
  </si>
  <si>
    <t>storage of tops 6519</t>
  </si>
  <si>
    <t>1to3</t>
  </si>
  <si>
    <t>windows</t>
  </si>
  <si>
    <t>132-137</t>
  </si>
  <si>
    <t>CENT01</t>
  </si>
  <si>
    <t>offi01</t>
  </si>
  <si>
    <t>USEM01</t>
  </si>
  <si>
    <t>COLC01</t>
  </si>
  <si>
    <t>WEST09</t>
  </si>
  <si>
    <t>ALBA02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</si>
</sst>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1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5"/>
      <c r="E1" s="1" t="s">
        <v>56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86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58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1</v>
      </c>
      <c r="G6" s="10">
        <f>B6+C6+D6+E6+F6</f>
        <v>41</v>
      </c>
      <c r="H6" s="64">
        <f>SUM(Buckingham!C35)</f>
        <v>0</v>
      </c>
      <c r="I6" s="64">
        <f>SUM(Buckingham!C36)</f>
        <v>0</v>
      </c>
      <c r="K6" s="43">
        <f>SUM(Buckingham!I30)</f>
        <v>1</v>
      </c>
    </row>
    <row r="7" spans="1:11" x14ac:dyDescent="0.25">
      <c r="A7" s="8" t="s">
        <v>45</v>
      </c>
      <c r="B7" s="9">
        <f>SUM(Czege!C25)</f>
        <v>31</v>
      </c>
      <c r="C7" s="9">
        <f>SUM(Czege!C26)</f>
        <v>0</v>
      </c>
      <c r="D7" s="9">
        <f>SUM(Czege!C27)</f>
        <v>0</v>
      </c>
      <c r="E7" s="9">
        <f>SUM(Czege!C28)</f>
        <v>8</v>
      </c>
      <c r="F7" s="9">
        <f>SUM(Czege!C29)</f>
        <v>0</v>
      </c>
      <c r="G7" s="10">
        <f>B7+C7+D7+E7+F7</f>
        <v>39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48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48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55</v>
      </c>
      <c r="B9" s="9">
        <f>SUM(Drinkwater!C28)</f>
        <v>23.25</v>
      </c>
      <c r="C9" s="9">
        <f>SUM(Drinkwater!C29)</f>
        <v>0</v>
      </c>
      <c r="D9" s="9">
        <f>SUM(Drinkwater!C30)</f>
        <v>0</v>
      </c>
      <c r="E9" s="9">
        <f>SUM(Drinkwater!C31)</f>
        <v>16</v>
      </c>
      <c r="F9" s="9">
        <f>SUM(Drinkwater!C32)</f>
        <v>0</v>
      </c>
      <c r="G9" s="10">
        <f t="shared" si="0"/>
        <v>39.25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57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1.5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60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40</v>
      </c>
    </row>
    <row r="13" spans="1:11" x14ac:dyDescent="0.25">
      <c r="A13" s="8" t="s">
        <v>49</v>
      </c>
      <c r="B13" s="9">
        <f>SUM(Kendrick!C32)</f>
        <v>47.25</v>
      </c>
      <c r="C13" s="9">
        <f>SUM(Kendrick!C33)</f>
        <v>0</v>
      </c>
      <c r="D13" s="9">
        <f>SUM(Kendrick!C34)</f>
        <v>0</v>
      </c>
      <c r="E13" s="9">
        <f>SUM(Kendrick!C35)</f>
        <v>0</v>
      </c>
      <c r="F13" s="9">
        <f>SUM(Kendrick!C36)</f>
        <v>0</v>
      </c>
      <c r="G13" s="10">
        <f t="shared" si="0"/>
        <v>47.25</v>
      </c>
      <c r="H13" s="11">
        <f>SUM(Kendrick!C38)</f>
        <v>0</v>
      </c>
      <c r="I13" s="11">
        <f>SUM(Kendrick!C39)</f>
        <v>0</v>
      </c>
      <c r="K13" s="43">
        <f>SUM(Kendrick!I33)</f>
        <v>0</v>
      </c>
    </row>
    <row r="14" spans="1:11" ht="18" customHeight="1" x14ac:dyDescent="0.25">
      <c r="A14" s="8" t="s">
        <v>9</v>
      </c>
      <c r="B14" s="9">
        <f>SUM(McSharry!C25)</f>
        <v>37.75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37.75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74</v>
      </c>
      <c r="B15" s="9">
        <f>SUM(Pender!C34)</f>
        <v>41.5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41.5</v>
      </c>
      <c r="H15" s="11">
        <f>SUM(Pender!C40)</f>
        <v>0</v>
      </c>
      <c r="I15" s="11">
        <f>SUM(Pender!C41)</f>
        <v>0</v>
      </c>
      <c r="K15" s="43">
        <f>SUM(Pender!I35)</f>
        <v>10</v>
      </c>
    </row>
    <row r="16" spans="1:11" ht="18" customHeight="1" x14ac:dyDescent="0.25">
      <c r="A16" s="8" t="s">
        <v>10</v>
      </c>
      <c r="B16" s="9">
        <f>SUM('Reading-Jones'!C29)</f>
        <v>32</v>
      </c>
      <c r="C16" s="9">
        <f>SUM('Reading-Jones'!C30)</f>
        <v>0</v>
      </c>
      <c r="D16" s="9">
        <f>SUM('Reading-Jones'!C31)</f>
        <v>0</v>
      </c>
      <c r="E16" s="9">
        <f>SUM('Reading-Jones'!C32)</f>
        <v>8</v>
      </c>
      <c r="F16" s="9">
        <f>SUM('Reading-Jones'!C33)</f>
        <v>3</v>
      </c>
      <c r="G16" s="10">
        <f t="shared" si="0"/>
        <v>43</v>
      </c>
      <c r="H16" s="11">
        <f>SUM('Reading-Jones'!C35)</f>
        <v>0</v>
      </c>
      <c r="I16" s="11">
        <f>SUM('Reading-Jones'!C36)</f>
        <v>0</v>
      </c>
      <c r="K16" s="43">
        <f>SUM('Reading-Jones'!I30)</f>
        <v>1</v>
      </c>
    </row>
    <row r="17" spans="1:11" x14ac:dyDescent="0.25">
      <c r="A17" s="8" t="s">
        <v>11</v>
      </c>
      <c r="B17" s="9">
        <f>SUM(Spann!C31)</f>
        <v>42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42</v>
      </c>
      <c r="H17" s="11">
        <f>SUM(Spann!C37)</f>
        <v>0</v>
      </c>
      <c r="I17" s="11">
        <f>SUM(Spann!C38)</f>
        <v>0</v>
      </c>
      <c r="K17" s="43">
        <f>SUM(Spann!I32)</f>
        <v>5.25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v>8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32</v>
      </c>
      <c r="C20" s="9">
        <f>SUM(N.Winterburn!C30)</f>
        <v>0</v>
      </c>
      <c r="D20" s="9">
        <f>SUM(N.Winterburn!C31)</f>
        <v>0</v>
      </c>
      <c r="E20" s="9">
        <f>SUM(N.Winterburn!C32)</f>
        <v>8</v>
      </c>
      <c r="F20" s="9">
        <f>SUM(N.Winterburn!C33)</f>
        <v>5</v>
      </c>
      <c r="G20" s="10">
        <f t="shared" si="0"/>
        <v>45</v>
      </c>
      <c r="H20" s="11">
        <f>SUM(N.Winterburn!C35)</f>
        <v>0</v>
      </c>
      <c r="I20" s="11">
        <f>SUM(N.Winterburn!C36)</f>
        <v>0</v>
      </c>
      <c r="K20" s="43">
        <f>SUM(N.Winterburn!I30)</f>
        <v>4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7</v>
      </c>
      <c r="F21" s="9">
        <f>SUM(T.Winterburn!C34)</f>
        <v>0</v>
      </c>
      <c r="G21" s="10">
        <f t="shared" si="0"/>
        <v>47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2.5</v>
      </c>
      <c r="D22" s="9">
        <f>SUM(Wright!C31)</f>
        <v>0</v>
      </c>
      <c r="E22" s="9">
        <f>SUM(Wright!C32)</f>
        <v>0</v>
      </c>
      <c r="F22" s="9">
        <f>SUM(Wright!C33)</f>
        <v>8.5</v>
      </c>
      <c r="G22" s="10">
        <f t="shared" si="0"/>
        <v>51</v>
      </c>
      <c r="H22" s="11">
        <f>SUM(Wright!C35)</f>
        <v>0</v>
      </c>
      <c r="I22" s="11">
        <f>SUM(Wright!C36)</f>
        <v>0</v>
      </c>
      <c r="K22" s="43">
        <f>SUM(Wright!I30)</f>
        <v>42</v>
      </c>
    </row>
    <row r="23" spans="1:11" ht="17.25" customHeight="1" x14ac:dyDescent="0.25">
      <c r="A23" s="12" t="s">
        <v>24</v>
      </c>
      <c r="B23" s="13">
        <f>SUM(B6:B22)</f>
        <v>643.75</v>
      </c>
      <c r="C23" s="13">
        <f t="shared" ref="B23:I23" si="1">SUM(C7:C22)</f>
        <v>2.5</v>
      </c>
      <c r="D23" s="13">
        <f t="shared" si="1"/>
        <v>0</v>
      </c>
      <c r="E23" s="13">
        <f t="shared" si="1"/>
        <v>55</v>
      </c>
      <c r="F23" s="13">
        <f t="shared" si="1"/>
        <v>16.5</v>
      </c>
      <c r="G23" s="13">
        <f t="shared" si="1"/>
        <v>677.75</v>
      </c>
      <c r="H23" s="14">
        <f t="shared" si="1"/>
        <v>0</v>
      </c>
      <c r="I23" s="14">
        <f t="shared" si="1"/>
        <v>0</v>
      </c>
      <c r="J23" s="4"/>
      <c r="K23" s="13">
        <f>SUM(K6:K22)</f>
        <v>110.25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646.25</v>
      </c>
    </row>
    <row r="27" spans="1:11" x14ac:dyDescent="0.25">
      <c r="A27" s="1" t="s">
        <v>31</v>
      </c>
      <c r="C27" s="35">
        <f>K23</f>
        <v>110.25</v>
      </c>
    </row>
    <row r="28" spans="1:11" x14ac:dyDescent="0.25">
      <c r="A28" s="1" t="s">
        <v>35</v>
      </c>
      <c r="C28" s="41">
        <f>C27/C26</f>
        <v>0.17059961315280464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23" sqref="B23:C2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29.05.2016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8.4499999999999993</v>
      </c>
      <c r="J3" s="66">
        <v>16.3</v>
      </c>
      <c r="K3" s="66">
        <v>8</v>
      </c>
      <c r="L3" s="66">
        <v>16.3</v>
      </c>
      <c r="M3" s="66">
        <v>8</v>
      </c>
      <c r="N3" s="66">
        <v>15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51">
        <v>6519</v>
      </c>
      <c r="B4" s="156" t="s">
        <v>99</v>
      </c>
      <c r="C4" s="151" t="s">
        <v>81</v>
      </c>
      <c r="D4" s="38" t="s">
        <v>80</v>
      </c>
      <c r="E4" s="158">
        <v>8</v>
      </c>
      <c r="F4" s="158"/>
      <c r="G4" s="158">
        <v>8</v>
      </c>
      <c r="H4" s="158"/>
      <c r="I4" s="158">
        <v>7.25</v>
      </c>
      <c r="J4" s="158"/>
      <c r="K4" s="158">
        <v>8</v>
      </c>
      <c r="L4" s="158"/>
      <c r="M4" s="158">
        <v>6.5</v>
      </c>
      <c r="N4" s="158"/>
      <c r="O4" s="159"/>
      <c r="P4" s="160"/>
      <c r="Q4" s="161"/>
      <c r="R4" s="162"/>
      <c r="S4" s="25">
        <f>E4+G4+I4+K4+M4+O4+Q4</f>
        <v>37.75</v>
      </c>
      <c r="T4" s="25">
        <f t="shared" ref="T4:T17" si="0">SUM(S4-U4-V4)</f>
        <v>37.75</v>
      </c>
      <c r="U4" s="28"/>
      <c r="V4" s="28"/>
    </row>
    <row r="5" spans="1:22" x14ac:dyDescent="0.25">
      <c r="A5" s="129"/>
      <c r="B5" s="49"/>
      <c r="C5" s="129"/>
      <c r="D5" s="3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9"/>
      <c r="P5" s="160"/>
      <c r="Q5" s="161"/>
      <c r="R5" s="16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35"/>
      <c r="B6" s="49"/>
      <c r="C6" s="129"/>
      <c r="D6" s="38"/>
      <c r="E6" s="158"/>
      <c r="F6" s="158"/>
      <c r="G6" s="158"/>
      <c r="H6" s="158"/>
      <c r="I6" s="158"/>
      <c r="J6" s="158"/>
      <c r="K6" s="159"/>
      <c r="L6" s="160"/>
      <c r="M6" s="159"/>
      <c r="N6" s="160"/>
      <c r="O6" s="159"/>
      <c r="P6" s="160"/>
      <c r="Q6" s="161"/>
      <c r="R6" s="16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35"/>
      <c r="B7" s="49"/>
      <c r="C7" s="131"/>
      <c r="D7" s="38"/>
      <c r="E7" s="158"/>
      <c r="F7" s="158"/>
      <c r="G7" s="158"/>
      <c r="H7" s="158"/>
      <c r="I7" s="158"/>
      <c r="J7" s="158"/>
      <c r="K7" s="159"/>
      <c r="L7" s="160"/>
      <c r="M7" s="159"/>
      <c r="N7" s="160"/>
      <c r="O7" s="159"/>
      <c r="P7" s="160"/>
      <c r="Q7" s="161"/>
      <c r="R7" s="16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35"/>
      <c r="B8" s="49"/>
      <c r="C8" s="123"/>
      <c r="D8" s="38"/>
      <c r="E8" s="158"/>
      <c r="F8" s="158"/>
      <c r="G8" s="158"/>
      <c r="H8" s="158"/>
      <c r="I8" s="167"/>
      <c r="J8" s="160"/>
      <c r="K8" s="159"/>
      <c r="L8" s="160"/>
      <c r="M8" s="159"/>
      <c r="N8" s="160"/>
      <c r="O8" s="159"/>
      <c r="P8" s="160"/>
      <c r="Q8" s="161"/>
      <c r="R8" s="16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5"/>
      <c r="B9" s="49"/>
      <c r="C9" s="47"/>
      <c r="D9" s="38"/>
      <c r="E9" s="159"/>
      <c r="F9" s="160"/>
      <c r="G9" s="159"/>
      <c r="H9" s="160"/>
      <c r="I9" s="159"/>
      <c r="J9" s="160"/>
      <c r="K9" s="159"/>
      <c r="L9" s="160"/>
      <c r="M9" s="159"/>
      <c r="N9" s="160"/>
      <c r="O9" s="159"/>
      <c r="P9" s="160"/>
      <c r="Q9" s="161"/>
      <c r="R9" s="16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7"/>
      <c r="B10" s="49"/>
      <c r="C10" s="137"/>
      <c r="D10" s="38"/>
      <c r="E10" s="159"/>
      <c r="F10" s="160"/>
      <c r="G10" s="159"/>
      <c r="H10" s="160"/>
      <c r="I10" s="159"/>
      <c r="J10" s="160"/>
      <c r="K10" s="159"/>
      <c r="L10" s="160"/>
      <c r="M10" s="159"/>
      <c r="N10" s="160"/>
      <c r="O10" s="159"/>
      <c r="P10" s="160"/>
      <c r="Q10" s="161"/>
      <c r="R10" s="16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7"/>
      <c r="B11" s="49"/>
      <c r="C11" s="137"/>
      <c r="D11" s="38"/>
      <c r="E11" s="159"/>
      <c r="F11" s="160"/>
      <c r="G11" s="159"/>
      <c r="H11" s="160"/>
      <c r="I11" s="159"/>
      <c r="J11" s="160"/>
      <c r="K11" s="159"/>
      <c r="L11" s="160"/>
      <c r="M11" s="159"/>
      <c r="N11" s="160"/>
      <c r="O11" s="159"/>
      <c r="P11" s="160"/>
      <c r="Q11" s="161"/>
      <c r="R11" s="16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7"/>
      <c r="B12" s="49"/>
      <c r="C12" s="137"/>
      <c r="D12" s="38"/>
      <c r="E12" s="159"/>
      <c r="F12" s="160"/>
      <c r="G12" s="159"/>
      <c r="H12" s="160"/>
      <c r="I12" s="159"/>
      <c r="J12" s="160"/>
      <c r="K12" s="159"/>
      <c r="L12" s="160"/>
      <c r="M12" s="159"/>
      <c r="N12" s="160"/>
      <c r="O12" s="159"/>
      <c r="P12" s="160"/>
      <c r="Q12" s="161"/>
      <c r="R12" s="16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59"/>
      <c r="F13" s="160"/>
      <c r="G13" s="159"/>
      <c r="H13" s="160"/>
      <c r="I13" s="159"/>
      <c r="J13" s="160"/>
      <c r="K13" s="159"/>
      <c r="L13" s="160"/>
      <c r="M13" s="159"/>
      <c r="N13" s="160"/>
      <c r="O13" s="159"/>
      <c r="P13" s="160"/>
      <c r="Q13" s="161"/>
      <c r="R13" s="16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59"/>
      <c r="F14" s="160"/>
      <c r="G14" s="159"/>
      <c r="H14" s="160"/>
      <c r="I14" s="159"/>
      <c r="J14" s="160"/>
      <c r="K14" s="159"/>
      <c r="L14" s="160"/>
      <c r="M14" s="159"/>
      <c r="N14" s="160"/>
      <c r="O14" s="159"/>
      <c r="P14" s="160"/>
      <c r="Q14" s="161"/>
      <c r="R14" s="16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59"/>
      <c r="F15" s="160"/>
      <c r="G15" s="159"/>
      <c r="H15" s="160"/>
      <c r="I15" s="159"/>
      <c r="J15" s="160"/>
      <c r="K15" s="159"/>
      <c r="L15" s="160"/>
      <c r="M15" s="159"/>
      <c r="N15" s="160"/>
      <c r="O15" s="159"/>
      <c r="P15" s="160"/>
      <c r="Q15" s="161"/>
      <c r="R15" s="16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8"/>
      <c r="B16" s="88"/>
      <c r="C16" s="88"/>
      <c r="D16" s="27"/>
      <c r="E16" s="158"/>
      <c r="F16" s="158"/>
      <c r="G16" s="158"/>
      <c r="H16" s="158"/>
      <c r="I16" s="167"/>
      <c r="J16" s="160"/>
      <c r="K16" s="159"/>
      <c r="L16" s="160"/>
      <c r="M16" s="159"/>
      <c r="N16" s="160"/>
      <c r="O16" s="159"/>
      <c r="P16" s="160"/>
      <c r="Q16" s="161"/>
      <c r="R16" s="16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9"/>
      <c r="B17" s="139"/>
      <c r="C17" s="139"/>
      <c r="D17" s="38"/>
      <c r="E17" s="159"/>
      <c r="F17" s="160"/>
      <c r="G17" s="159"/>
      <c r="H17" s="160"/>
      <c r="I17" s="159"/>
      <c r="J17" s="160"/>
      <c r="K17" s="159"/>
      <c r="L17" s="160"/>
      <c r="M17" s="159"/>
      <c r="N17" s="160"/>
      <c r="O17" s="159"/>
      <c r="P17" s="160"/>
      <c r="Q17" s="161"/>
      <c r="R17" s="16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59"/>
      <c r="F18" s="160"/>
      <c r="G18" s="159"/>
      <c r="H18" s="160"/>
      <c r="I18" s="159"/>
      <c r="J18" s="160"/>
      <c r="K18" s="159"/>
      <c r="L18" s="160"/>
      <c r="M18" s="159"/>
      <c r="N18" s="160"/>
      <c r="O18" s="161"/>
      <c r="P18" s="162"/>
      <c r="Q18" s="161"/>
      <c r="R18" s="16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59"/>
      <c r="F19" s="160"/>
      <c r="G19" s="159"/>
      <c r="H19" s="160"/>
      <c r="I19" s="159"/>
      <c r="J19" s="160"/>
      <c r="K19" s="159"/>
      <c r="L19" s="160"/>
      <c r="M19" s="159"/>
      <c r="N19" s="160"/>
      <c r="O19" s="161"/>
      <c r="P19" s="162"/>
      <c r="Q19" s="161"/>
      <c r="R19" s="16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63">
        <f>SUM(E4:E19)</f>
        <v>8</v>
      </c>
      <c r="F20" s="164"/>
      <c r="G20" s="163">
        <f>SUM(G4:G19)</f>
        <v>8</v>
      </c>
      <c r="H20" s="164"/>
      <c r="I20" s="163">
        <f>SUM(I4:I19)</f>
        <v>7.25</v>
      </c>
      <c r="J20" s="164"/>
      <c r="K20" s="163">
        <f>SUM(K4:K19)</f>
        <v>8</v>
      </c>
      <c r="L20" s="164"/>
      <c r="M20" s="163">
        <f>SUM(M4:M19)</f>
        <v>6.5</v>
      </c>
      <c r="N20" s="164"/>
      <c r="O20" s="163">
        <f>SUM(O4:O19)</f>
        <v>0</v>
      </c>
      <c r="P20" s="164"/>
      <c r="Q20" s="163">
        <f>SUM(Q4:Q19)</f>
        <v>0</v>
      </c>
      <c r="R20" s="164"/>
      <c r="S20" s="25">
        <f t="shared" si="1"/>
        <v>37.75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-0.75</v>
      </c>
      <c r="K22" s="32"/>
      <c r="L22" s="32">
        <f>SUM(K20)-L21</f>
        <v>0</v>
      </c>
      <c r="M22" s="32"/>
      <c r="N22" s="32">
        <f>SUM(M20)-N21</f>
        <v>-1.5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-2.25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37.75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E24" sqref="E24:N2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73</v>
      </c>
      <c r="B1" s="15"/>
      <c r="C1" s="15"/>
    </row>
    <row r="2" spans="1:22" s="22" customFormat="1" x14ac:dyDescent="0.25">
      <c r="A2" s="18" t="str">
        <f>Analysis!A3</f>
        <v>W/E 29.05.2016</v>
      </c>
      <c r="B2" s="19"/>
      <c r="C2" s="19"/>
      <c r="D2" s="19"/>
      <c r="E2" s="169" t="s">
        <v>15</v>
      </c>
      <c r="F2" s="169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15.3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129">
        <v>6519</v>
      </c>
      <c r="B4" s="156" t="s">
        <v>99</v>
      </c>
      <c r="C4" s="48">
        <v>92</v>
      </c>
      <c r="D4" s="38" t="s">
        <v>67</v>
      </c>
      <c r="E4" s="158">
        <v>0.5</v>
      </c>
      <c r="F4" s="158"/>
      <c r="G4" s="158"/>
      <c r="H4" s="158"/>
      <c r="I4" s="159"/>
      <c r="J4" s="160"/>
      <c r="K4" s="159"/>
      <c r="L4" s="160"/>
      <c r="M4" s="158"/>
      <c r="N4" s="158"/>
      <c r="O4" s="159"/>
      <c r="P4" s="160"/>
      <c r="Q4" s="161"/>
      <c r="R4" s="162"/>
      <c r="S4" s="25">
        <f>E4+G4+I4+K4+M4+O4+Q4</f>
        <v>0.5</v>
      </c>
      <c r="T4" s="25">
        <f t="shared" ref="T4:T26" si="0">SUM(S4-U4-V4)</f>
        <v>0.5</v>
      </c>
      <c r="U4" s="28"/>
      <c r="V4" s="28"/>
    </row>
    <row r="5" spans="1:22" x14ac:dyDescent="0.25">
      <c r="A5" s="129">
        <v>6519</v>
      </c>
      <c r="B5" s="156" t="s">
        <v>99</v>
      </c>
      <c r="C5" s="129" t="s">
        <v>88</v>
      </c>
      <c r="D5" s="38" t="s">
        <v>67</v>
      </c>
      <c r="E5" s="158">
        <v>1.5</v>
      </c>
      <c r="F5" s="158"/>
      <c r="G5" s="158">
        <v>4</v>
      </c>
      <c r="H5" s="158"/>
      <c r="I5" s="159">
        <v>4</v>
      </c>
      <c r="J5" s="160"/>
      <c r="K5" s="159">
        <v>2</v>
      </c>
      <c r="L5" s="160"/>
      <c r="M5" s="158">
        <v>1</v>
      </c>
      <c r="N5" s="158"/>
      <c r="O5" s="159"/>
      <c r="P5" s="160"/>
      <c r="Q5" s="161"/>
      <c r="R5" s="162"/>
      <c r="S5" s="25">
        <f t="shared" ref="S5:S29" si="1">E5+G5+I5+K5+M5+O5+Q5</f>
        <v>12.5</v>
      </c>
      <c r="T5" s="25">
        <f t="shared" si="0"/>
        <v>12.5</v>
      </c>
      <c r="U5" s="28"/>
      <c r="V5" s="28"/>
    </row>
    <row r="6" spans="1:22" x14ac:dyDescent="0.25">
      <c r="A6" s="129">
        <v>6519</v>
      </c>
      <c r="B6" s="156" t="s">
        <v>99</v>
      </c>
      <c r="C6" s="48" t="s">
        <v>89</v>
      </c>
      <c r="D6" s="38" t="s">
        <v>67</v>
      </c>
      <c r="E6" s="158">
        <v>1.5</v>
      </c>
      <c r="F6" s="158"/>
      <c r="G6" s="158">
        <v>4</v>
      </c>
      <c r="H6" s="158"/>
      <c r="I6" s="159">
        <v>1.5</v>
      </c>
      <c r="J6" s="160"/>
      <c r="K6" s="159">
        <v>2</v>
      </c>
      <c r="L6" s="160"/>
      <c r="M6" s="158">
        <v>3</v>
      </c>
      <c r="N6" s="158"/>
      <c r="O6" s="159"/>
      <c r="P6" s="160"/>
      <c r="Q6" s="161"/>
      <c r="R6" s="162"/>
      <c r="S6" s="25">
        <f t="shared" si="1"/>
        <v>12</v>
      </c>
      <c r="T6" s="25">
        <f t="shared" si="0"/>
        <v>12</v>
      </c>
      <c r="U6" s="28"/>
      <c r="V6" s="28"/>
    </row>
    <row r="7" spans="1:22" x14ac:dyDescent="0.25">
      <c r="A7" s="129">
        <v>6519</v>
      </c>
      <c r="B7" s="156" t="s">
        <v>99</v>
      </c>
      <c r="C7" s="48" t="s">
        <v>90</v>
      </c>
      <c r="D7" s="38" t="s">
        <v>67</v>
      </c>
      <c r="E7" s="158">
        <v>0.5</v>
      </c>
      <c r="F7" s="158"/>
      <c r="G7" s="158"/>
      <c r="H7" s="158"/>
      <c r="I7" s="159">
        <v>0.5</v>
      </c>
      <c r="J7" s="160"/>
      <c r="K7" s="159"/>
      <c r="L7" s="160"/>
      <c r="M7" s="158"/>
      <c r="N7" s="158"/>
      <c r="O7" s="159"/>
      <c r="P7" s="160"/>
      <c r="Q7" s="161"/>
      <c r="R7" s="162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29">
        <v>6538</v>
      </c>
      <c r="B8" s="156" t="s">
        <v>97</v>
      </c>
      <c r="C8" s="129">
        <v>6</v>
      </c>
      <c r="D8" s="38" t="s">
        <v>70</v>
      </c>
      <c r="E8" s="158"/>
      <c r="F8" s="158"/>
      <c r="G8" s="158"/>
      <c r="H8" s="158"/>
      <c r="I8" s="159"/>
      <c r="J8" s="160"/>
      <c r="K8" s="159">
        <v>0.5</v>
      </c>
      <c r="L8" s="160"/>
      <c r="M8" s="159"/>
      <c r="N8" s="160"/>
      <c r="O8" s="159"/>
      <c r="P8" s="160"/>
      <c r="Q8" s="161"/>
      <c r="R8" s="162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155">
        <v>6519</v>
      </c>
      <c r="B9" s="156" t="s">
        <v>99</v>
      </c>
      <c r="C9" s="48">
        <v>142</v>
      </c>
      <c r="D9" s="38" t="s">
        <v>67</v>
      </c>
      <c r="E9" s="158"/>
      <c r="F9" s="158"/>
      <c r="G9" s="158"/>
      <c r="H9" s="158"/>
      <c r="I9" s="159"/>
      <c r="J9" s="160"/>
      <c r="K9" s="159"/>
      <c r="L9" s="160"/>
      <c r="M9" s="159">
        <v>0.5</v>
      </c>
      <c r="N9" s="160"/>
      <c r="O9" s="159"/>
      <c r="P9" s="160"/>
      <c r="Q9" s="161"/>
      <c r="R9" s="162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155">
        <v>6519</v>
      </c>
      <c r="B10" s="156" t="s">
        <v>99</v>
      </c>
      <c r="C10" s="48">
        <v>139</v>
      </c>
      <c r="D10" s="38" t="s">
        <v>67</v>
      </c>
      <c r="E10" s="158"/>
      <c r="F10" s="158"/>
      <c r="G10" s="159"/>
      <c r="H10" s="160"/>
      <c r="I10" s="159"/>
      <c r="J10" s="160"/>
      <c r="K10" s="159"/>
      <c r="L10" s="160"/>
      <c r="M10" s="159">
        <v>1</v>
      </c>
      <c r="N10" s="160"/>
      <c r="O10" s="159"/>
      <c r="P10" s="160"/>
      <c r="Q10" s="161"/>
      <c r="R10" s="162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155">
        <v>6519</v>
      </c>
      <c r="B11" s="156" t="s">
        <v>99</v>
      </c>
      <c r="C11" s="48">
        <v>140</v>
      </c>
      <c r="D11" s="38" t="s">
        <v>67</v>
      </c>
      <c r="E11" s="159"/>
      <c r="F11" s="160"/>
      <c r="G11" s="159"/>
      <c r="H11" s="160"/>
      <c r="I11" s="159"/>
      <c r="J11" s="160"/>
      <c r="K11" s="159"/>
      <c r="L11" s="160"/>
      <c r="M11" s="159">
        <v>1</v>
      </c>
      <c r="N11" s="160"/>
      <c r="O11" s="159"/>
      <c r="P11" s="160"/>
      <c r="Q11" s="161"/>
      <c r="R11" s="162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143"/>
      <c r="B12" s="49"/>
      <c r="C12" s="47"/>
      <c r="D12" s="38"/>
      <c r="E12" s="159"/>
      <c r="F12" s="160"/>
      <c r="G12" s="159"/>
      <c r="H12" s="160"/>
      <c r="I12" s="159"/>
      <c r="J12" s="160"/>
      <c r="K12" s="159"/>
      <c r="L12" s="160"/>
      <c r="M12" s="159"/>
      <c r="N12" s="160"/>
      <c r="O12" s="159"/>
      <c r="P12" s="160"/>
      <c r="Q12" s="161"/>
      <c r="R12" s="16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3"/>
      <c r="B13" s="49"/>
      <c r="C13" s="47"/>
      <c r="D13" s="38"/>
      <c r="E13" s="159"/>
      <c r="F13" s="160"/>
      <c r="G13" s="159"/>
      <c r="H13" s="160"/>
      <c r="I13" s="159"/>
      <c r="J13" s="160"/>
      <c r="K13" s="159"/>
      <c r="L13" s="160"/>
      <c r="M13" s="159"/>
      <c r="N13" s="160"/>
      <c r="O13" s="159"/>
      <c r="P13" s="160"/>
      <c r="Q13" s="161"/>
      <c r="R13" s="16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3"/>
      <c r="B14" s="49"/>
      <c r="C14" s="47"/>
      <c r="D14" s="38"/>
      <c r="E14" s="159"/>
      <c r="F14" s="160"/>
      <c r="G14" s="159"/>
      <c r="H14" s="160"/>
      <c r="I14" s="159"/>
      <c r="J14" s="160"/>
      <c r="K14" s="159"/>
      <c r="L14" s="160"/>
      <c r="M14" s="159"/>
      <c r="N14" s="160"/>
      <c r="O14" s="159"/>
      <c r="P14" s="160"/>
      <c r="Q14" s="161"/>
      <c r="R14" s="162"/>
      <c r="S14" s="25">
        <f t="shared" ref="S14:S22" si="2">E14+G14+I14+K14+M14+O14+Q14</f>
        <v>0</v>
      </c>
      <c r="T14" s="25">
        <f t="shared" ref="T14:T22" si="3">SUM(S14-U14-V14)</f>
        <v>0</v>
      </c>
      <c r="U14" s="28"/>
      <c r="V14" s="28"/>
    </row>
    <row r="15" spans="1:22" ht="15.75" customHeight="1" x14ac:dyDescent="0.25">
      <c r="A15" s="135"/>
      <c r="B15" s="49"/>
      <c r="C15" s="135"/>
      <c r="D15" s="38"/>
      <c r="E15" s="159"/>
      <c r="F15" s="160"/>
      <c r="G15" s="159"/>
      <c r="H15" s="160"/>
      <c r="I15" s="159"/>
      <c r="J15" s="160"/>
      <c r="K15" s="159"/>
      <c r="L15" s="160"/>
      <c r="M15" s="159"/>
      <c r="N15" s="160"/>
      <c r="O15" s="159"/>
      <c r="P15" s="160"/>
      <c r="Q15" s="161"/>
      <c r="R15" s="162"/>
      <c r="S15" s="25">
        <f t="shared" ref="S15:S21" si="4">E15+G15+I15+K15+M15+O15+Q15</f>
        <v>0</v>
      </c>
      <c r="T15" s="25">
        <f t="shared" ref="T15:T21" si="5">SUM(S15-U15-V15)</f>
        <v>0</v>
      </c>
      <c r="U15" s="28"/>
      <c r="V15" s="28"/>
    </row>
    <row r="16" spans="1:22" ht="15.75" customHeight="1" x14ac:dyDescent="0.25">
      <c r="A16" s="148"/>
      <c r="B16" s="49"/>
      <c r="C16" s="148"/>
      <c r="D16" s="38"/>
      <c r="E16" s="159"/>
      <c r="F16" s="160"/>
      <c r="G16" s="159"/>
      <c r="H16" s="160"/>
      <c r="I16" s="159"/>
      <c r="J16" s="160"/>
      <c r="K16" s="159"/>
      <c r="L16" s="160"/>
      <c r="M16" s="159"/>
      <c r="N16" s="160"/>
      <c r="O16" s="159"/>
      <c r="P16" s="160"/>
      <c r="Q16" s="161"/>
      <c r="R16" s="162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138"/>
      <c r="B17" s="138"/>
      <c r="C17" s="48"/>
      <c r="D17" s="38"/>
      <c r="E17" s="159"/>
      <c r="F17" s="160"/>
      <c r="G17" s="159"/>
      <c r="H17" s="160"/>
      <c r="I17" s="159"/>
      <c r="J17" s="160"/>
      <c r="K17" s="159"/>
      <c r="L17" s="160"/>
      <c r="M17" s="159"/>
      <c r="N17" s="160"/>
      <c r="O17" s="159"/>
      <c r="P17" s="160"/>
      <c r="Q17" s="161"/>
      <c r="R17" s="162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140"/>
      <c r="B18" s="140"/>
      <c r="C18" s="48"/>
      <c r="D18" s="38"/>
      <c r="E18" s="159"/>
      <c r="F18" s="160"/>
      <c r="G18" s="159"/>
      <c r="H18" s="160"/>
      <c r="I18" s="159"/>
      <c r="J18" s="160"/>
      <c r="K18" s="159"/>
      <c r="L18" s="160"/>
      <c r="M18" s="159"/>
      <c r="N18" s="160"/>
      <c r="O18" s="159"/>
      <c r="P18" s="160"/>
      <c r="Q18" s="161"/>
      <c r="R18" s="162"/>
      <c r="S18" s="25">
        <f t="shared" ref="S18:S19" si="6">E18+G18+I18+K18+M18+O18+Q18</f>
        <v>0</v>
      </c>
      <c r="T18" s="25">
        <f t="shared" ref="T18:T19" si="7">SUM(S18-U18-V18)</f>
        <v>0</v>
      </c>
      <c r="U18" s="28"/>
      <c r="V18" s="28"/>
    </row>
    <row r="19" spans="1:22" x14ac:dyDescent="0.25">
      <c r="A19" s="140"/>
      <c r="B19" s="140"/>
      <c r="C19" s="48"/>
      <c r="D19" s="38"/>
      <c r="E19" s="159"/>
      <c r="F19" s="160"/>
      <c r="G19" s="159"/>
      <c r="H19" s="160"/>
      <c r="I19" s="159"/>
      <c r="J19" s="160"/>
      <c r="K19" s="159"/>
      <c r="L19" s="160"/>
      <c r="M19" s="159"/>
      <c r="N19" s="160"/>
      <c r="O19" s="159"/>
      <c r="P19" s="160"/>
      <c r="Q19" s="161"/>
      <c r="R19" s="162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118"/>
      <c r="B20" s="118"/>
      <c r="C20" s="48"/>
      <c r="D20" s="38"/>
      <c r="E20" s="159"/>
      <c r="F20" s="160"/>
      <c r="G20" s="159"/>
      <c r="H20" s="160"/>
      <c r="I20" s="159"/>
      <c r="J20" s="160"/>
      <c r="K20" s="159"/>
      <c r="L20" s="160"/>
      <c r="M20" s="159"/>
      <c r="N20" s="160"/>
      <c r="O20" s="159"/>
      <c r="P20" s="160"/>
      <c r="Q20" s="161"/>
      <c r="R20" s="162"/>
      <c r="S20" s="25">
        <f t="shared" si="4"/>
        <v>0</v>
      </c>
      <c r="T20" s="25">
        <f t="shared" si="5"/>
        <v>0</v>
      </c>
      <c r="U20" s="28"/>
      <c r="V20" s="28"/>
    </row>
    <row r="21" spans="1:22" x14ac:dyDescent="0.25">
      <c r="A21" s="118"/>
      <c r="B21" s="118"/>
      <c r="C21" s="48"/>
      <c r="D21" s="38"/>
      <c r="E21" s="159"/>
      <c r="F21" s="160"/>
      <c r="G21" s="159"/>
      <c r="H21" s="160"/>
      <c r="I21" s="159"/>
      <c r="J21" s="160"/>
      <c r="K21" s="159"/>
      <c r="L21" s="160"/>
      <c r="M21" s="159"/>
      <c r="N21" s="160"/>
      <c r="O21" s="159"/>
      <c r="P21" s="160"/>
      <c r="Q21" s="161"/>
      <c r="R21" s="162"/>
      <c r="S21" s="25">
        <f t="shared" si="4"/>
        <v>0</v>
      </c>
      <c r="T21" s="25">
        <f t="shared" si="5"/>
        <v>0</v>
      </c>
      <c r="U21" s="28"/>
      <c r="V21" s="28"/>
    </row>
    <row r="22" spans="1:22" ht="15" customHeight="1" x14ac:dyDescent="0.25">
      <c r="A22" s="138"/>
      <c r="B22" s="138"/>
      <c r="C22" s="138"/>
      <c r="D22" s="38"/>
      <c r="E22" s="159"/>
      <c r="F22" s="160"/>
      <c r="G22" s="159"/>
      <c r="H22" s="160"/>
      <c r="I22" s="159"/>
      <c r="J22" s="160"/>
      <c r="K22" s="159"/>
      <c r="L22" s="160"/>
      <c r="M22" s="159"/>
      <c r="N22" s="160"/>
      <c r="O22" s="159"/>
      <c r="P22" s="160"/>
      <c r="Q22" s="161"/>
      <c r="R22" s="162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117"/>
      <c r="B23" s="116"/>
      <c r="C23" s="116"/>
      <c r="D23" s="27"/>
      <c r="E23" s="159"/>
      <c r="F23" s="160"/>
      <c r="G23" s="159"/>
      <c r="H23" s="160"/>
      <c r="I23" s="159"/>
      <c r="J23" s="160"/>
      <c r="K23" s="159">
        <f>SUM(K6:K22)</f>
        <v>2.5</v>
      </c>
      <c r="L23" s="160"/>
      <c r="M23" s="159"/>
      <c r="N23" s="160"/>
      <c r="O23" s="159"/>
      <c r="P23" s="160"/>
      <c r="Q23" s="161"/>
      <c r="R23" s="162"/>
      <c r="S23" s="25">
        <f t="shared" si="1"/>
        <v>2.5</v>
      </c>
      <c r="T23" s="25">
        <f t="shared" si="0"/>
        <v>2.5</v>
      </c>
      <c r="U23" s="28"/>
      <c r="V23" s="28"/>
    </row>
    <row r="24" spans="1:22" x14ac:dyDescent="0.25">
      <c r="A24" s="126">
        <v>3600</v>
      </c>
      <c r="B24" s="126" t="s">
        <v>98</v>
      </c>
      <c r="C24" s="126"/>
      <c r="D24" s="38" t="s">
        <v>91</v>
      </c>
      <c r="E24" s="159">
        <v>1</v>
      </c>
      <c r="F24" s="160"/>
      <c r="G24" s="159"/>
      <c r="H24" s="160"/>
      <c r="I24" s="159"/>
      <c r="J24" s="160"/>
      <c r="K24" s="159">
        <v>1.5</v>
      </c>
      <c r="L24" s="160"/>
      <c r="M24" s="159">
        <v>1.5</v>
      </c>
      <c r="N24" s="160"/>
      <c r="O24" s="159"/>
      <c r="P24" s="160"/>
      <c r="Q24" s="161"/>
      <c r="R24" s="162"/>
      <c r="S24" s="25">
        <f t="shared" ref="S24:S25" si="8">E24+G24+I24+K24+M24+O24+Q24</f>
        <v>4</v>
      </c>
      <c r="T24" s="25">
        <f t="shared" ref="T24:T25" si="9">SUM(S24-U24-V24)</f>
        <v>4</v>
      </c>
      <c r="U24" s="28"/>
      <c r="V24" s="28"/>
    </row>
    <row r="25" spans="1:22" x14ac:dyDescent="0.25">
      <c r="A25" s="129">
        <v>3600</v>
      </c>
      <c r="B25" s="129" t="s">
        <v>98</v>
      </c>
      <c r="C25" s="48"/>
      <c r="D25" s="38" t="s">
        <v>75</v>
      </c>
      <c r="E25" s="159">
        <v>3</v>
      </c>
      <c r="F25" s="160"/>
      <c r="G25" s="159"/>
      <c r="H25" s="160"/>
      <c r="I25" s="159">
        <v>1</v>
      </c>
      <c r="J25" s="160"/>
      <c r="K25" s="159">
        <v>2</v>
      </c>
      <c r="L25" s="160"/>
      <c r="M25" s="159"/>
      <c r="N25" s="160"/>
      <c r="O25" s="159"/>
      <c r="P25" s="160"/>
      <c r="Q25" s="161"/>
      <c r="R25" s="162"/>
      <c r="S25" s="25">
        <f t="shared" si="8"/>
        <v>6</v>
      </c>
      <c r="T25" s="25">
        <f t="shared" si="9"/>
        <v>6</v>
      </c>
      <c r="U25" s="28"/>
      <c r="V25" s="28"/>
    </row>
    <row r="26" spans="1:22" x14ac:dyDescent="0.25">
      <c r="A26" s="129"/>
      <c r="B26" s="129"/>
      <c r="C26" s="129"/>
      <c r="D26" s="38"/>
      <c r="E26" s="159"/>
      <c r="F26" s="160"/>
      <c r="G26" s="159"/>
      <c r="H26" s="160"/>
      <c r="I26" s="159"/>
      <c r="J26" s="160"/>
      <c r="K26" s="159"/>
      <c r="L26" s="160"/>
      <c r="M26" s="159"/>
      <c r="N26" s="160"/>
      <c r="O26" s="159"/>
      <c r="P26" s="160"/>
      <c r="Q26" s="161"/>
      <c r="R26" s="162"/>
      <c r="S26" s="25">
        <f t="shared" si="1"/>
        <v>0</v>
      </c>
      <c r="T26" s="25">
        <f t="shared" si="0"/>
        <v>0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59"/>
      <c r="F27" s="160"/>
      <c r="G27" s="159"/>
      <c r="H27" s="160"/>
      <c r="I27" s="159"/>
      <c r="J27" s="160"/>
      <c r="K27" s="159"/>
      <c r="L27" s="160"/>
      <c r="M27" s="159"/>
      <c r="N27" s="160"/>
      <c r="O27" s="161"/>
      <c r="P27" s="162"/>
      <c r="Q27" s="161"/>
      <c r="R27" s="162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59"/>
      <c r="F28" s="160"/>
      <c r="G28" s="159"/>
      <c r="H28" s="160"/>
      <c r="I28" s="159"/>
      <c r="J28" s="160"/>
      <c r="K28" s="159"/>
      <c r="L28" s="160"/>
      <c r="M28" s="159"/>
      <c r="N28" s="160"/>
      <c r="O28" s="161"/>
      <c r="P28" s="162"/>
      <c r="Q28" s="161"/>
      <c r="R28" s="162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63">
        <f>SUM(E4:E28)</f>
        <v>8</v>
      </c>
      <c r="F29" s="164"/>
      <c r="G29" s="163">
        <f>SUM(G4:G28)</f>
        <v>8</v>
      </c>
      <c r="H29" s="164"/>
      <c r="I29" s="163">
        <f>SUM(I4:I28)</f>
        <v>7</v>
      </c>
      <c r="J29" s="164"/>
      <c r="K29" s="163">
        <f>SUM(K4:K28)</f>
        <v>10.5</v>
      </c>
      <c r="L29" s="164"/>
      <c r="M29" s="163">
        <f>SUM(M4:M28)</f>
        <v>8</v>
      </c>
      <c r="N29" s="164"/>
      <c r="O29" s="163">
        <f>SUM(O4:O28)</f>
        <v>0</v>
      </c>
      <c r="P29" s="164"/>
      <c r="Q29" s="163">
        <f>SUM(Q4:Q28)</f>
        <v>0</v>
      </c>
      <c r="R29" s="164"/>
      <c r="S29" s="25">
        <f t="shared" si="1"/>
        <v>41.5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27"/>
      <c r="F30" s="128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41.5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-1</v>
      </c>
      <c r="K31" s="32"/>
      <c r="L31" s="32">
        <f>SUM(K29)-L30</f>
        <v>2.5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1.5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41.5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10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41.5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" right="0.7" top="0.75" bottom="0.75" header="0.3" footer="0.3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23" sqref="B23:C23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29.05.2016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142"/>
      <c r="N3" s="142"/>
      <c r="O3" s="66"/>
      <c r="P3" s="66"/>
      <c r="Q3" s="53"/>
      <c r="R3" s="53"/>
      <c r="S3" s="25"/>
      <c r="T3" s="25"/>
      <c r="U3" s="26"/>
      <c r="V3" s="26"/>
    </row>
    <row r="4" spans="1:22" x14ac:dyDescent="0.25">
      <c r="A4" s="149">
        <v>6519</v>
      </c>
      <c r="B4" s="156" t="s">
        <v>99</v>
      </c>
      <c r="C4" s="149">
        <v>90</v>
      </c>
      <c r="D4" s="38" t="s">
        <v>67</v>
      </c>
      <c r="E4" s="158">
        <v>6</v>
      </c>
      <c r="F4" s="158"/>
      <c r="G4" s="158">
        <v>4</v>
      </c>
      <c r="H4" s="158"/>
      <c r="I4" s="158">
        <v>7.5</v>
      </c>
      <c r="J4" s="158"/>
      <c r="K4" s="158">
        <v>5</v>
      </c>
      <c r="L4" s="158"/>
      <c r="M4" s="168"/>
      <c r="N4" s="168"/>
      <c r="O4" s="159"/>
      <c r="P4" s="160"/>
      <c r="Q4" s="161"/>
      <c r="R4" s="162"/>
      <c r="S4" s="25">
        <f>E4+G4+I4+K4+M4+O4+Q4</f>
        <v>22.5</v>
      </c>
      <c r="T4" s="25">
        <f t="shared" ref="T4:T21" si="0">SUM(S4-U4-V4)</f>
        <v>22.5</v>
      </c>
      <c r="U4" s="28"/>
      <c r="V4" s="28"/>
    </row>
    <row r="5" spans="1:22" x14ac:dyDescent="0.25">
      <c r="A5" s="136">
        <v>6519</v>
      </c>
      <c r="B5" s="156" t="s">
        <v>99</v>
      </c>
      <c r="C5" s="136">
        <v>81</v>
      </c>
      <c r="D5" s="38" t="s">
        <v>67</v>
      </c>
      <c r="E5" s="158">
        <v>2</v>
      </c>
      <c r="F5" s="158"/>
      <c r="G5" s="158">
        <v>0.5</v>
      </c>
      <c r="H5" s="158"/>
      <c r="I5" s="158"/>
      <c r="J5" s="158"/>
      <c r="K5" s="159"/>
      <c r="L5" s="160"/>
      <c r="M5" s="165"/>
      <c r="N5" s="166"/>
      <c r="O5" s="159"/>
      <c r="P5" s="160"/>
      <c r="Q5" s="161"/>
      <c r="R5" s="162"/>
      <c r="S5" s="25">
        <f>E5+G5+I5+K5+M5+O5+Q5</f>
        <v>2.5</v>
      </c>
      <c r="T5" s="25">
        <f t="shared" si="0"/>
        <v>2.5</v>
      </c>
      <c r="U5" s="28"/>
      <c r="V5" s="28"/>
    </row>
    <row r="6" spans="1:22" x14ac:dyDescent="0.25">
      <c r="A6" s="151">
        <v>6519</v>
      </c>
      <c r="B6" s="156" t="s">
        <v>99</v>
      </c>
      <c r="C6" s="151">
        <v>93</v>
      </c>
      <c r="D6" s="38" t="s">
        <v>67</v>
      </c>
      <c r="E6" s="177"/>
      <c r="F6" s="177"/>
      <c r="G6" s="158">
        <v>3.5</v>
      </c>
      <c r="H6" s="158"/>
      <c r="I6" s="158"/>
      <c r="J6" s="158"/>
      <c r="K6" s="159">
        <v>2.5</v>
      </c>
      <c r="L6" s="160"/>
      <c r="M6" s="165"/>
      <c r="N6" s="166"/>
      <c r="O6" s="159"/>
      <c r="P6" s="160"/>
      <c r="Q6" s="161"/>
      <c r="R6" s="162"/>
      <c r="S6" s="25">
        <f t="shared" ref="S6:S24" si="1">E6+G6+I6+K6+M6+O6+Q6</f>
        <v>6</v>
      </c>
      <c r="T6" s="25">
        <f t="shared" si="0"/>
        <v>6</v>
      </c>
      <c r="U6" s="28"/>
      <c r="V6" s="28"/>
    </row>
    <row r="7" spans="1:22" x14ac:dyDescent="0.25">
      <c r="A7" s="146"/>
      <c r="B7" s="49"/>
      <c r="C7" s="146"/>
      <c r="D7" s="38"/>
      <c r="E7" s="177"/>
      <c r="F7" s="177"/>
      <c r="G7" s="177"/>
      <c r="H7" s="177"/>
      <c r="I7" s="158"/>
      <c r="J7" s="158"/>
      <c r="K7" s="159"/>
      <c r="L7" s="160"/>
      <c r="M7" s="165"/>
      <c r="N7" s="166"/>
      <c r="O7" s="159"/>
      <c r="P7" s="160"/>
      <c r="Q7" s="161"/>
      <c r="R7" s="16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05"/>
      <c r="B8" s="49"/>
      <c r="C8" s="105"/>
      <c r="D8" s="38"/>
      <c r="E8" s="177"/>
      <c r="F8" s="177"/>
      <c r="G8" s="177"/>
      <c r="H8" s="177"/>
      <c r="I8" s="158"/>
      <c r="J8" s="158"/>
      <c r="K8" s="159"/>
      <c r="L8" s="160"/>
      <c r="M8" s="165"/>
      <c r="N8" s="166"/>
      <c r="O8" s="159"/>
      <c r="P8" s="160"/>
      <c r="Q8" s="161"/>
      <c r="R8" s="16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0"/>
      <c r="B9" s="49"/>
      <c r="C9" s="130"/>
      <c r="D9" s="38"/>
      <c r="E9" s="177"/>
      <c r="F9" s="177"/>
      <c r="G9" s="177"/>
      <c r="H9" s="177"/>
      <c r="I9" s="158"/>
      <c r="J9" s="158"/>
      <c r="K9" s="159"/>
      <c r="L9" s="160"/>
      <c r="M9" s="165"/>
      <c r="N9" s="166"/>
      <c r="O9" s="159"/>
      <c r="P9" s="160"/>
      <c r="Q9" s="161"/>
      <c r="R9" s="16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71"/>
      <c r="F10" s="172"/>
      <c r="G10" s="171"/>
      <c r="H10" s="172"/>
      <c r="I10" s="159"/>
      <c r="J10" s="160"/>
      <c r="K10" s="159"/>
      <c r="L10" s="160"/>
      <c r="M10" s="165"/>
      <c r="N10" s="166"/>
      <c r="O10" s="159"/>
      <c r="P10" s="160"/>
      <c r="Q10" s="161"/>
      <c r="R10" s="16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2"/>
      <c r="B11" s="49"/>
      <c r="C11" s="132"/>
      <c r="D11" s="38"/>
      <c r="E11" s="171"/>
      <c r="F11" s="172"/>
      <c r="G11" s="171"/>
      <c r="H11" s="172"/>
      <c r="I11" s="159"/>
      <c r="J11" s="160"/>
      <c r="K11" s="159"/>
      <c r="L11" s="160"/>
      <c r="M11" s="165"/>
      <c r="N11" s="166"/>
      <c r="O11" s="159"/>
      <c r="P11" s="160"/>
      <c r="Q11" s="161"/>
      <c r="R11" s="162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132"/>
      <c r="B12" s="49"/>
      <c r="C12" s="132"/>
      <c r="D12" s="38"/>
      <c r="E12" s="171"/>
      <c r="F12" s="172"/>
      <c r="G12" s="171"/>
      <c r="H12" s="172"/>
      <c r="I12" s="175"/>
      <c r="J12" s="176"/>
      <c r="K12" s="159"/>
      <c r="L12" s="160"/>
      <c r="M12" s="165"/>
      <c r="N12" s="166"/>
      <c r="O12" s="159"/>
      <c r="P12" s="160"/>
      <c r="Q12" s="161"/>
      <c r="R12" s="16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71"/>
      <c r="F13" s="172"/>
      <c r="G13" s="171"/>
      <c r="H13" s="172"/>
      <c r="I13" s="175"/>
      <c r="J13" s="176"/>
      <c r="K13" s="159"/>
      <c r="L13" s="160"/>
      <c r="M13" s="165"/>
      <c r="N13" s="166"/>
      <c r="O13" s="159"/>
      <c r="P13" s="160"/>
      <c r="Q13" s="161"/>
      <c r="R13" s="162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71"/>
      <c r="F14" s="172"/>
      <c r="G14" s="171"/>
      <c r="H14" s="172"/>
      <c r="I14" s="175"/>
      <c r="J14" s="176"/>
      <c r="K14" s="159"/>
      <c r="L14" s="160"/>
      <c r="M14" s="165"/>
      <c r="N14" s="166"/>
      <c r="O14" s="159"/>
      <c r="P14" s="160"/>
      <c r="Q14" s="161"/>
      <c r="R14" s="16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71"/>
      <c r="F15" s="172"/>
      <c r="G15" s="171"/>
      <c r="H15" s="172"/>
      <c r="I15" s="175"/>
      <c r="J15" s="176"/>
      <c r="K15" s="159"/>
      <c r="L15" s="160"/>
      <c r="M15" s="165"/>
      <c r="N15" s="166"/>
      <c r="O15" s="159"/>
      <c r="P15" s="160"/>
      <c r="Q15" s="161"/>
      <c r="R15" s="16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73"/>
      <c r="F16" s="174"/>
      <c r="G16" s="173"/>
      <c r="H16" s="174"/>
      <c r="I16" s="159"/>
      <c r="J16" s="160"/>
      <c r="K16" s="159"/>
      <c r="L16" s="160"/>
      <c r="M16" s="165"/>
      <c r="N16" s="166"/>
      <c r="O16" s="159"/>
      <c r="P16" s="160"/>
      <c r="Q16" s="161"/>
      <c r="R16" s="16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73"/>
      <c r="F17" s="174"/>
      <c r="G17" s="173"/>
      <c r="H17" s="174"/>
      <c r="I17" s="159"/>
      <c r="J17" s="160"/>
      <c r="K17" s="159"/>
      <c r="L17" s="160"/>
      <c r="M17" s="165"/>
      <c r="N17" s="166"/>
      <c r="O17" s="159"/>
      <c r="P17" s="160"/>
      <c r="Q17" s="161"/>
      <c r="R17" s="16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71"/>
      <c r="F18" s="172"/>
      <c r="G18" s="171"/>
      <c r="H18" s="172"/>
      <c r="I18" s="159"/>
      <c r="J18" s="160"/>
      <c r="K18" s="159"/>
      <c r="L18" s="160"/>
      <c r="M18" s="165"/>
      <c r="N18" s="166"/>
      <c r="O18" s="159"/>
      <c r="P18" s="160"/>
      <c r="Q18" s="161"/>
      <c r="R18" s="162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13"/>
      <c r="B19" s="113"/>
      <c r="C19" s="113"/>
      <c r="D19" s="27"/>
      <c r="E19" s="173"/>
      <c r="F19" s="174"/>
      <c r="G19" s="173"/>
      <c r="H19" s="174"/>
      <c r="I19" s="159"/>
      <c r="J19" s="160"/>
      <c r="K19" s="159"/>
      <c r="L19" s="160"/>
      <c r="M19" s="165"/>
      <c r="N19" s="166"/>
      <c r="O19" s="159"/>
      <c r="P19" s="160"/>
      <c r="Q19" s="161"/>
      <c r="R19" s="162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>
        <v>3600</v>
      </c>
      <c r="B20" s="47" t="s">
        <v>98</v>
      </c>
      <c r="C20" s="47"/>
      <c r="D20" s="27" t="s">
        <v>71</v>
      </c>
      <c r="E20" s="173"/>
      <c r="F20" s="174"/>
      <c r="G20" s="173"/>
      <c r="H20" s="174"/>
      <c r="I20" s="159"/>
      <c r="J20" s="160"/>
      <c r="K20" s="159">
        <v>0.5</v>
      </c>
      <c r="L20" s="160"/>
      <c r="M20" s="165"/>
      <c r="N20" s="166"/>
      <c r="O20" s="159"/>
      <c r="P20" s="160"/>
      <c r="Q20" s="161"/>
      <c r="R20" s="162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47">
        <v>3600</v>
      </c>
      <c r="B21" s="47" t="s">
        <v>98</v>
      </c>
      <c r="C21" s="47"/>
      <c r="D21" s="27" t="s">
        <v>83</v>
      </c>
      <c r="E21" s="173"/>
      <c r="F21" s="174"/>
      <c r="G21" s="173"/>
      <c r="H21" s="174"/>
      <c r="I21" s="159">
        <v>0.5</v>
      </c>
      <c r="J21" s="160"/>
      <c r="K21" s="159"/>
      <c r="L21" s="160"/>
      <c r="M21" s="165"/>
      <c r="N21" s="166"/>
      <c r="O21" s="159"/>
      <c r="P21" s="160"/>
      <c r="Q21" s="161"/>
      <c r="R21" s="162"/>
      <c r="S21" s="25">
        <f t="shared" si="1"/>
        <v>0.5</v>
      </c>
      <c r="T21" s="25">
        <f t="shared" si="0"/>
        <v>0.5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59"/>
      <c r="F22" s="160"/>
      <c r="G22" s="159"/>
      <c r="H22" s="160"/>
      <c r="I22" s="159"/>
      <c r="J22" s="160"/>
      <c r="K22" s="159"/>
      <c r="L22" s="160"/>
      <c r="M22" s="165">
        <v>8</v>
      </c>
      <c r="N22" s="166"/>
      <c r="O22" s="159"/>
      <c r="P22" s="160"/>
      <c r="Q22" s="161"/>
      <c r="R22" s="162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59"/>
      <c r="F23" s="160"/>
      <c r="G23" s="159"/>
      <c r="H23" s="160"/>
      <c r="I23" s="159"/>
      <c r="J23" s="160"/>
      <c r="K23" s="159">
        <f>SUM(K6:K22)</f>
        <v>3</v>
      </c>
      <c r="L23" s="160"/>
      <c r="M23" s="159"/>
      <c r="N23" s="160"/>
      <c r="O23" s="159"/>
      <c r="P23" s="160"/>
      <c r="Q23" s="161"/>
      <c r="R23" s="162"/>
      <c r="S23" s="25">
        <f t="shared" si="1"/>
        <v>3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63">
        <f>SUM(E4:E23)</f>
        <v>8</v>
      </c>
      <c r="F24" s="164"/>
      <c r="G24" s="163">
        <f>SUM(G4:G23)</f>
        <v>8</v>
      </c>
      <c r="H24" s="164"/>
      <c r="I24" s="163">
        <f>SUM(I4:I23)</f>
        <v>8</v>
      </c>
      <c r="J24" s="164"/>
      <c r="K24" s="163">
        <f>SUM(K4:K23)</f>
        <v>11</v>
      </c>
      <c r="L24" s="164"/>
      <c r="M24" s="163">
        <f>SUM(M4:M23)</f>
        <v>8</v>
      </c>
      <c r="N24" s="164"/>
      <c r="O24" s="163">
        <f>SUM(O4:O23)</f>
        <v>0</v>
      </c>
      <c r="P24" s="164"/>
      <c r="Q24" s="163">
        <f>SUM(Q4:Q23)</f>
        <v>0</v>
      </c>
      <c r="R24" s="164"/>
      <c r="S24" s="25">
        <f t="shared" si="1"/>
        <v>43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3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3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82"/>
      <c r="H27" s="82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3</v>
      </c>
    </row>
    <row r="34" spans="1:7" ht="16.5" thickBot="1" x14ac:dyDescent="0.3">
      <c r="A34" s="17" t="s">
        <v>6</v>
      </c>
      <c r="C34" s="39">
        <f>SUM(C29:C33)</f>
        <v>43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7" zoomScaleNormal="87" workbookViewId="0">
      <selection activeCell="E19" sqref="E19:N23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9.5703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29.05.2016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50">
        <v>6405</v>
      </c>
      <c r="B4" s="156" t="s">
        <v>100</v>
      </c>
      <c r="C4" s="48">
        <v>19</v>
      </c>
      <c r="D4" s="38" t="s">
        <v>76</v>
      </c>
      <c r="E4" s="158">
        <v>1.5</v>
      </c>
      <c r="F4" s="158"/>
      <c r="G4" s="158"/>
      <c r="H4" s="158"/>
      <c r="I4" s="158"/>
      <c r="J4" s="158"/>
      <c r="K4" s="158"/>
      <c r="L4" s="158"/>
      <c r="M4" s="158"/>
      <c r="N4" s="158"/>
      <c r="O4" s="159"/>
      <c r="P4" s="160"/>
      <c r="Q4" s="161"/>
      <c r="R4" s="162"/>
      <c r="S4" s="25">
        <f>E4+G4+I4+K4+M4+O4+Q4</f>
        <v>1.5</v>
      </c>
      <c r="T4" s="25">
        <f t="shared" ref="T4:T23" si="0">SUM(S4-U4-V4)</f>
        <v>1.5</v>
      </c>
      <c r="U4" s="28"/>
      <c r="V4" s="28"/>
    </row>
    <row r="5" spans="1:22" x14ac:dyDescent="0.25">
      <c r="A5" s="150">
        <v>6519</v>
      </c>
      <c r="B5" s="156" t="s">
        <v>99</v>
      </c>
      <c r="C5" s="150" t="s">
        <v>88</v>
      </c>
      <c r="D5" s="38" t="s">
        <v>80</v>
      </c>
      <c r="E5" s="158">
        <v>2.75</v>
      </c>
      <c r="F5" s="158"/>
      <c r="G5" s="158">
        <v>3.5</v>
      </c>
      <c r="H5" s="158"/>
      <c r="I5" s="158">
        <v>3.75</v>
      </c>
      <c r="J5" s="158"/>
      <c r="K5" s="158">
        <v>3</v>
      </c>
      <c r="L5" s="158"/>
      <c r="M5" s="158">
        <v>1.5</v>
      </c>
      <c r="N5" s="158"/>
      <c r="O5" s="159"/>
      <c r="P5" s="160"/>
      <c r="Q5" s="161"/>
      <c r="R5" s="162"/>
      <c r="S5" s="25">
        <f>E5+G5+I5+K5+M5+O5+Q5</f>
        <v>14.5</v>
      </c>
      <c r="T5" s="25">
        <f t="shared" si="0"/>
        <v>14.5</v>
      </c>
      <c r="U5" s="28"/>
      <c r="V5" s="28"/>
    </row>
    <row r="6" spans="1:22" x14ac:dyDescent="0.25">
      <c r="A6" s="150">
        <v>6519</v>
      </c>
      <c r="B6" s="156" t="s">
        <v>99</v>
      </c>
      <c r="C6" s="48" t="s">
        <v>89</v>
      </c>
      <c r="D6" s="38" t="s">
        <v>80</v>
      </c>
      <c r="E6" s="158">
        <v>2.5</v>
      </c>
      <c r="F6" s="158"/>
      <c r="G6" s="158">
        <v>3.75</v>
      </c>
      <c r="H6" s="158"/>
      <c r="I6" s="158">
        <v>3.5</v>
      </c>
      <c r="J6" s="158"/>
      <c r="K6" s="158">
        <v>3.5</v>
      </c>
      <c r="L6" s="158"/>
      <c r="M6" s="158"/>
      <c r="N6" s="158"/>
      <c r="O6" s="159"/>
      <c r="P6" s="160"/>
      <c r="Q6" s="161"/>
      <c r="R6" s="162"/>
      <c r="S6" s="25">
        <f t="shared" ref="S6:S25" si="1">E6+G6+I6+K6+M6+O6+Q6</f>
        <v>13.25</v>
      </c>
      <c r="T6" s="25">
        <f t="shared" si="0"/>
        <v>13.25</v>
      </c>
      <c r="U6" s="28"/>
      <c r="V6" s="28"/>
    </row>
    <row r="7" spans="1:22" x14ac:dyDescent="0.25">
      <c r="A7" s="155">
        <v>6519</v>
      </c>
      <c r="B7" s="156" t="s">
        <v>99</v>
      </c>
      <c r="C7" s="48" t="s">
        <v>96</v>
      </c>
      <c r="D7" s="38" t="s">
        <v>80</v>
      </c>
      <c r="E7" s="158"/>
      <c r="F7" s="158"/>
      <c r="G7" s="158"/>
      <c r="H7" s="158"/>
      <c r="I7" s="158"/>
      <c r="J7" s="158"/>
      <c r="K7" s="158"/>
      <c r="L7" s="158"/>
      <c r="M7" s="158">
        <v>5.5</v>
      </c>
      <c r="N7" s="158"/>
      <c r="O7" s="159"/>
      <c r="P7" s="160"/>
      <c r="Q7" s="161"/>
      <c r="R7" s="162"/>
      <c r="S7" s="25">
        <f t="shared" si="1"/>
        <v>5.5</v>
      </c>
      <c r="T7" s="25">
        <f t="shared" si="0"/>
        <v>5.5</v>
      </c>
      <c r="U7" s="28"/>
      <c r="V7" s="28"/>
    </row>
    <row r="8" spans="1:22" x14ac:dyDescent="0.25">
      <c r="A8" s="141"/>
      <c r="B8" s="141"/>
      <c r="C8" s="48"/>
      <c r="D8" s="38"/>
      <c r="E8" s="158"/>
      <c r="F8" s="158"/>
      <c r="G8" s="158"/>
      <c r="H8" s="158"/>
      <c r="I8" s="158"/>
      <c r="J8" s="158"/>
      <c r="K8" s="158"/>
      <c r="L8" s="158"/>
      <c r="M8" s="159"/>
      <c r="N8" s="160"/>
      <c r="O8" s="159"/>
      <c r="P8" s="160"/>
      <c r="Q8" s="161"/>
      <c r="R8" s="16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3"/>
      <c r="B9" s="49"/>
      <c r="C9" s="119"/>
      <c r="D9" s="38"/>
      <c r="E9" s="158"/>
      <c r="F9" s="158"/>
      <c r="G9" s="158"/>
      <c r="H9" s="158"/>
      <c r="I9" s="158"/>
      <c r="J9" s="158"/>
      <c r="K9" s="158"/>
      <c r="L9" s="158"/>
      <c r="M9" s="159"/>
      <c r="N9" s="160"/>
      <c r="O9" s="159"/>
      <c r="P9" s="160"/>
      <c r="Q9" s="161"/>
      <c r="R9" s="16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2"/>
      <c r="B10" s="49"/>
      <c r="C10" s="132"/>
      <c r="D10" s="38"/>
      <c r="E10" s="158"/>
      <c r="F10" s="158"/>
      <c r="G10" s="158"/>
      <c r="H10" s="158"/>
      <c r="I10" s="158"/>
      <c r="J10" s="158"/>
      <c r="K10" s="158"/>
      <c r="L10" s="158"/>
      <c r="M10" s="159"/>
      <c r="N10" s="160"/>
      <c r="O10" s="159"/>
      <c r="P10" s="160"/>
      <c r="Q10" s="161"/>
      <c r="R10" s="16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8"/>
      <c r="B11" s="49"/>
      <c r="C11" s="148"/>
      <c r="D11" s="38"/>
      <c r="E11" s="158"/>
      <c r="F11" s="158"/>
      <c r="G11" s="159"/>
      <c r="H11" s="160"/>
      <c r="I11" s="158"/>
      <c r="J11" s="158"/>
      <c r="K11" s="158"/>
      <c r="L11" s="158"/>
      <c r="M11" s="159"/>
      <c r="N11" s="160"/>
      <c r="O11" s="159"/>
      <c r="P11" s="160"/>
      <c r="Q11" s="161"/>
      <c r="R11" s="16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8"/>
      <c r="B12" s="148"/>
      <c r="C12" s="48"/>
      <c r="D12" s="38"/>
      <c r="E12" s="158"/>
      <c r="F12" s="158"/>
      <c r="G12" s="159"/>
      <c r="H12" s="160"/>
      <c r="I12" s="158"/>
      <c r="J12" s="158"/>
      <c r="K12" s="159"/>
      <c r="L12" s="160"/>
      <c r="M12" s="159"/>
      <c r="N12" s="160"/>
      <c r="O12" s="159"/>
      <c r="P12" s="160"/>
      <c r="Q12" s="161"/>
      <c r="R12" s="16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5"/>
      <c r="B13" s="49"/>
      <c r="C13" s="135"/>
      <c r="D13" s="38"/>
      <c r="E13" s="158"/>
      <c r="F13" s="158"/>
      <c r="G13" s="159"/>
      <c r="H13" s="160"/>
      <c r="I13" s="158"/>
      <c r="J13" s="158"/>
      <c r="K13" s="159"/>
      <c r="L13" s="160"/>
      <c r="M13" s="159"/>
      <c r="N13" s="160"/>
      <c r="O13" s="159"/>
      <c r="P13" s="160"/>
      <c r="Q13" s="161"/>
      <c r="R13" s="162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35"/>
      <c r="B14" s="49"/>
      <c r="C14" s="135"/>
      <c r="D14" s="38"/>
      <c r="E14" s="158"/>
      <c r="F14" s="158"/>
      <c r="G14" s="159"/>
      <c r="H14" s="160"/>
      <c r="I14" s="158"/>
      <c r="J14" s="158"/>
      <c r="K14" s="159"/>
      <c r="L14" s="160"/>
      <c r="M14" s="159"/>
      <c r="N14" s="160"/>
      <c r="O14" s="159"/>
      <c r="P14" s="160"/>
      <c r="Q14" s="161"/>
      <c r="R14" s="162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40"/>
      <c r="B15" s="140"/>
      <c r="C15" s="48"/>
      <c r="D15" s="38"/>
      <c r="E15" s="159"/>
      <c r="F15" s="160"/>
      <c r="G15" s="159"/>
      <c r="H15" s="160"/>
      <c r="I15" s="159"/>
      <c r="J15" s="160"/>
      <c r="K15" s="159"/>
      <c r="L15" s="160"/>
      <c r="M15" s="159"/>
      <c r="N15" s="160"/>
      <c r="O15" s="159"/>
      <c r="P15" s="160"/>
      <c r="Q15" s="161"/>
      <c r="R15" s="162"/>
      <c r="S15" s="25">
        <f t="shared" ref="S15:S19" si="2">E15+G15+I15+K15+M15+O15+Q15</f>
        <v>0</v>
      </c>
      <c r="T15" s="25">
        <f t="shared" ref="T15:T19" si="3">SUM(S15-U15-V15)</f>
        <v>0</v>
      </c>
      <c r="U15" s="28"/>
      <c r="V15" s="28"/>
    </row>
    <row r="16" spans="1:22" ht="15" customHeight="1" x14ac:dyDescent="0.25">
      <c r="A16" s="140"/>
      <c r="B16" s="140"/>
      <c r="C16" s="48"/>
      <c r="D16" s="38"/>
      <c r="E16" s="159"/>
      <c r="F16" s="160"/>
      <c r="G16" s="159"/>
      <c r="H16" s="160"/>
      <c r="I16" s="159"/>
      <c r="J16" s="160"/>
      <c r="K16" s="159"/>
      <c r="L16" s="160"/>
      <c r="M16" s="159"/>
      <c r="N16" s="160"/>
      <c r="O16" s="159"/>
      <c r="P16" s="160"/>
      <c r="Q16" s="161"/>
      <c r="R16" s="162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40"/>
      <c r="B17" s="140"/>
      <c r="C17" s="48"/>
      <c r="D17" s="38"/>
      <c r="E17" s="159"/>
      <c r="F17" s="160"/>
      <c r="G17" s="159"/>
      <c r="H17" s="160"/>
      <c r="I17" s="159"/>
      <c r="J17" s="160"/>
      <c r="K17" s="159"/>
      <c r="L17" s="160"/>
      <c r="M17" s="159"/>
      <c r="N17" s="160"/>
      <c r="O17" s="159"/>
      <c r="P17" s="160"/>
      <c r="Q17" s="161"/>
      <c r="R17" s="16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48"/>
      <c r="B18" s="148"/>
      <c r="C18" s="48"/>
      <c r="D18" s="38"/>
      <c r="E18" s="159"/>
      <c r="F18" s="160"/>
      <c r="G18" s="159"/>
      <c r="H18" s="160"/>
      <c r="I18" s="159"/>
      <c r="J18" s="160"/>
      <c r="K18" s="159"/>
      <c r="L18" s="160"/>
      <c r="M18" s="159"/>
      <c r="N18" s="160"/>
      <c r="O18" s="159"/>
      <c r="P18" s="160"/>
      <c r="Q18" s="161"/>
      <c r="R18" s="162"/>
      <c r="S18" s="25">
        <f t="shared" ref="S18" si="4">E18+G18+I18+K18+M18+O18+Q18</f>
        <v>0</v>
      </c>
      <c r="T18" s="25">
        <f t="shared" ref="T18" si="5">SUM(S18-U18-V18)</f>
        <v>0</v>
      </c>
      <c r="U18" s="28"/>
      <c r="V18" s="28"/>
    </row>
    <row r="19" spans="1:22" x14ac:dyDescent="0.25">
      <c r="A19" s="125">
        <v>3600</v>
      </c>
      <c r="B19" s="125" t="s">
        <v>98</v>
      </c>
      <c r="C19" s="125"/>
      <c r="D19" s="38" t="s">
        <v>78</v>
      </c>
      <c r="E19" s="159">
        <v>0.25</v>
      </c>
      <c r="F19" s="160"/>
      <c r="G19" s="159"/>
      <c r="H19" s="160"/>
      <c r="I19" s="159"/>
      <c r="J19" s="160"/>
      <c r="K19" s="159"/>
      <c r="L19" s="160"/>
      <c r="M19" s="159"/>
      <c r="N19" s="160"/>
      <c r="O19" s="159"/>
      <c r="P19" s="160"/>
      <c r="Q19" s="161"/>
      <c r="R19" s="162"/>
      <c r="S19" s="25">
        <f t="shared" si="2"/>
        <v>0.25</v>
      </c>
      <c r="T19" s="25">
        <f t="shared" si="3"/>
        <v>0.25</v>
      </c>
      <c r="U19" s="28"/>
      <c r="V19" s="28"/>
    </row>
    <row r="20" spans="1:22" x14ac:dyDescent="0.25">
      <c r="A20" s="120"/>
      <c r="B20" s="120"/>
      <c r="C20" s="120"/>
      <c r="D20" s="38"/>
      <c r="E20" s="159"/>
      <c r="F20" s="160"/>
      <c r="G20" s="159"/>
      <c r="H20" s="160"/>
      <c r="I20" s="159"/>
      <c r="J20" s="160"/>
      <c r="K20" s="159"/>
      <c r="L20" s="160"/>
      <c r="M20" s="159"/>
      <c r="N20" s="160"/>
      <c r="O20" s="159"/>
      <c r="P20" s="160"/>
      <c r="Q20" s="161"/>
      <c r="R20" s="162"/>
      <c r="S20" s="25">
        <f t="shared" ref="S20:S21" si="6">E20+G20+I20+K20+M20+O20+Q20</f>
        <v>0</v>
      </c>
      <c r="T20" s="25">
        <f t="shared" ref="T20:T21" si="7">SUM(S20-U20-V20)</f>
        <v>0</v>
      </c>
      <c r="U20" s="28"/>
      <c r="V20" s="28"/>
    </row>
    <row r="21" spans="1:22" x14ac:dyDescent="0.25">
      <c r="A21" s="126"/>
      <c r="B21" s="126"/>
      <c r="C21" s="126"/>
      <c r="D21" s="38"/>
      <c r="E21" s="159"/>
      <c r="F21" s="160"/>
      <c r="G21" s="159"/>
      <c r="H21" s="160"/>
      <c r="I21" s="159"/>
      <c r="J21" s="160"/>
      <c r="K21" s="159"/>
      <c r="L21" s="160"/>
      <c r="M21" s="159"/>
      <c r="N21" s="160"/>
      <c r="O21" s="159"/>
      <c r="P21" s="160"/>
      <c r="Q21" s="161"/>
      <c r="R21" s="162"/>
      <c r="S21" s="25">
        <f t="shared" si="6"/>
        <v>0</v>
      </c>
      <c r="T21" s="25">
        <f t="shared" si="7"/>
        <v>0</v>
      </c>
      <c r="U21" s="28"/>
      <c r="V21" s="28"/>
    </row>
    <row r="22" spans="1:22" x14ac:dyDescent="0.25">
      <c r="A22" s="119">
        <v>3600</v>
      </c>
      <c r="B22" s="119" t="s">
        <v>98</v>
      </c>
      <c r="C22" s="48"/>
      <c r="D22" s="38" t="s">
        <v>75</v>
      </c>
      <c r="E22" s="159">
        <v>0.5</v>
      </c>
      <c r="F22" s="160"/>
      <c r="G22" s="159"/>
      <c r="H22" s="160"/>
      <c r="I22" s="159"/>
      <c r="J22" s="160"/>
      <c r="K22" s="159"/>
      <c r="L22" s="160"/>
      <c r="M22" s="159"/>
      <c r="N22" s="160"/>
      <c r="O22" s="159"/>
      <c r="P22" s="160"/>
      <c r="Q22" s="161"/>
      <c r="R22" s="162"/>
      <c r="S22" s="25">
        <f t="shared" si="1"/>
        <v>0.5</v>
      </c>
      <c r="T22" s="25">
        <f t="shared" si="0"/>
        <v>0.5</v>
      </c>
      <c r="U22" s="28"/>
      <c r="V22" s="28"/>
    </row>
    <row r="23" spans="1:22" x14ac:dyDescent="0.25">
      <c r="A23" s="105">
        <v>3600</v>
      </c>
      <c r="B23" s="105" t="s">
        <v>98</v>
      </c>
      <c r="C23" s="105"/>
      <c r="D23" s="38" t="s">
        <v>72</v>
      </c>
      <c r="E23" s="159">
        <v>0.5</v>
      </c>
      <c r="F23" s="160"/>
      <c r="G23" s="159">
        <v>0.75</v>
      </c>
      <c r="H23" s="160"/>
      <c r="I23" s="159">
        <v>0.75</v>
      </c>
      <c r="J23" s="160"/>
      <c r="K23" s="159">
        <f>SUM(K6:K22)</f>
        <v>3.5</v>
      </c>
      <c r="L23" s="160"/>
      <c r="M23" s="159">
        <v>1</v>
      </c>
      <c r="N23" s="160"/>
      <c r="O23" s="159"/>
      <c r="P23" s="160"/>
      <c r="Q23" s="161"/>
      <c r="R23" s="162"/>
      <c r="S23" s="25">
        <f t="shared" si="1"/>
        <v>6.5</v>
      </c>
      <c r="T23" s="25">
        <f t="shared" si="0"/>
        <v>6.5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59"/>
      <c r="F24" s="160"/>
      <c r="G24" s="159"/>
      <c r="H24" s="160"/>
      <c r="I24" s="159"/>
      <c r="J24" s="160"/>
      <c r="K24" s="159"/>
      <c r="L24" s="160"/>
      <c r="M24" s="159"/>
      <c r="N24" s="160"/>
      <c r="O24" s="161"/>
      <c r="P24" s="162"/>
      <c r="Q24" s="161"/>
      <c r="R24" s="162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59"/>
      <c r="F25" s="160"/>
      <c r="G25" s="159"/>
      <c r="H25" s="160"/>
      <c r="I25" s="159"/>
      <c r="J25" s="160"/>
      <c r="K25" s="159"/>
      <c r="L25" s="160"/>
      <c r="M25" s="159"/>
      <c r="N25" s="160"/>
      <c r="O25" s="161"/>
      <c r="P25" s="162"/>
      <c r="Q25" s="161"/>
      <c r="R25" s="162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63">
        <f>SUM(E4:E25)</f>
        <v>8</v>
      </c>
      <c r="F26" s="164"/>
      <c r="G26" s="163">
        <f>SUM(G4:G25)</f>
        <v>8</v>
      </c>
      <c r="H26" s="164"/>
      <c r="I26" s="163">
        <f>SUM(I4:I25)</f>
        <v>8</v>
      </c>
      <c r="J26" s="164"/>
      <c r="K26" s="163">
        <f>SUM(K4:K25)</f>
        <v>10</v>
      </c>
      <c r="L26" s="164"/>
      <c r="M26" s="163">
        <f>SUM(M4:M25)</f>
        <v>8</v>
      </c>
      <c r="N26" s="164"/>
      <c r="O26" s="163">
        <f>SUM(O4:O25)</f>
        <v>0</v>
      </c>
      <c r="P26" s="164"/>
      <c r="Q26" s="163">
        <f>SUM(Q4:Q25)</f>
        <v>0</v>
      </c>
      <c r="R26" s="164"/>
      <c r="S26" s="25">
        <f>SUM(S2:S25)</f>
        <v>42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2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2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5.25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42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B23" sqref="B23:C2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29.05.2016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142"/>
      <c r="N3" s="142"/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150">
        <v>6519</v>
      </c>
      <c r="B4" s="156" t="s">
        <v>99</v>
      </c>
      <c r="C4" s="150" t="s">
        <v>81</v>
      </c>
      <c r="D4" s="38" t="s">
        <v>80</v>
      </c>
      <c r="E4" s="158">
        <v>8</v>
      </c>
      <c r="F4" s="158"/>
      <c r="G4" s="158">
        <v>8</v>
      </c>
      <c r="H4" s="158"/>
      <c r="I4" s="158">
        <v>8</v>
      </c>
      <c r="J4" s="158"/>
      <c r="K4" s="158">
        <v>8</v>
      </c>
      <c r="L4" s="158"/>
      <c r="M4" s="168"/>
      <c r="N4" s="168"/>
      <c r="O4" s="158"/>
      <c r="P4" s="158"/>
      <c r="Q4" s="161"/>
      <c r="R4" s="162"/>
      <c r="S4" s="25">
        <f>E4+G4+I4+K4+M4+O4+Q4</f>
        <v>32</v>
      </c>
      <c r="T4" s="25">
        <f t="shared" ref="T4:T19" si="0">SUM(S4-U4-V4)</f>
        <v>32</v>
      </c>
      <c r="U4" s="28"/>
      <c r="V4" s="28"/>
    </row>
    <row r="5" spans="1:22" x14ac:dyDescent="0.25">
      <c r="A5" s="147"/>
      <c r="B5" s="49"/>
      <c r="C5" s="147"/>
      <c r="D5" s="38"/>
      <c r="E5" s="158"/>
      <c r="F5" s="158"/>
      <c r="G5" s="158"/>
      <c r="H5" s="158"/>
      <c r="I5" s="158"/>
      <c r="J5" s="158"/>
      <c r="K5" s="158"/>
      <c r="L5" s="158"/>
      <c r="M5" s="168"/>
      <c r="N5" s="168"/>
      <c r="O5" s="159"/>
      <c r="P5" s="160"/>
      <c r="Q5" s="161"/>
      <c r="R5" s="162"/>
      <c r="S5" s="25">
        <f t="shared" ref="S5:S22" si="1">E5+G5+I5+K5+M5+O5+Q5</f>
        <v>0</v>
      </c>
      <c r="T5" s="25">
        <f t="shared" si="0"/>
        <v>0</v>
      </c>
      <c r="U5" s="28"/>
      <c r="V5" s="28"/>
    </row>
    <row r="6" spans="1:22" x14ac:dyDescent="0.25">
      <c r="A6" s="135"/>
      <c r="B6" s="49"/>
      <c r="C6" s="135"/>
      <c r="D6" s="38"/>
      <c r="E6" s="158"/>
      <c r="F6" s="158"/>
      <c r="G6" s="158"/>
      <c r="H6" s="158"/>
      <c r="I6" s="158"/>
      <c r="J6" s="158"/>
      <c r="K6" s="158"/>
      <c r="L6" s="158"/>
      <c r="M6" s="168"/>
      <c r="N6" s="168"/>
      <c r="O6" s="159"/>
      <c r="P6" s="160"/>
      <c r="Q6" s="161"/>
      <c r="R6" s="16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35"/>
      <c r="B7" s="49"/>
      <c r="C7" s="135"/>
      <c r="D7" s="38"/>
      <c r="E7" s="158"/>
      <c r="F7" s="158"/>
      <c r="G7" s="158"/>
      <c r="H7" s="158"/>
      <c r="I7" s="158"/>
      <c r="J7" s="158"/>
      <c r="K7" s="159"/>
      <c r="L7" s="160"/>
      <c r="M7" s="165"/>
      <c r="N7" s="166"/>
      <c r="O7" s="159"/>
      <c r="P7" s="160"/>
      <c r="Q7" s="161"/>
      <c r="R7" s="16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37"/>
      <c r="B8" s="49"/>
      <c r="C8" s="137"/>
      <c r="D8" s="38"/>
      <c r="E8" s="158"/>
      <c r="F8" s="158"/>
      <c r="G8" s="158"/>
      <c r="H8" s="158"/>
      <c r="I8" s="167"/>
      <c r="J8" s="160"/>
      <c r="K8" s="159"/>
      <c r="L8" s="160"/>
      <c r="M8" s="165"/>
      <c r="N8" s="166"/>
      <c r="O8" s="159"/>
      <c r="P8" s="160"/>
      <c r="Q8" s="161"/>
      <c r="R8" s="16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8"/>
      <c r="B9" s="49"/>
      <c r="C9" s="138"/>
      <c r="D9" s="38"/>
      <c r="E9" s="158"/>
      <c r="F9" s="158"/>
      <c r="G9" s="158"/>
      <c r="H9" s="158"/>
      <c r="I9" s="159"/>
      <c r="J9" s="160"/>
      <c r="K9" s="159"/>
      <c r="L9" s="160"/>
      <c r="M9" s="165"/>
      <c r="N9" s="166"/>
      <c r="O9" s="159"/>
      <c r="P9" s="160"/>
      <c r="Q9" s="161"/>
      <c r="R9" s="16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59"/>
      <c r="F10" s="160"/>
      <c r="G10" s="158"/>
      <c r="H10" s="158"/>
      <c r="I10" s="159"/>
      <c r="J10" s="160"/>
      <c r="K10" s="159"/>
      <c r="L10" s="160"/>
      <c r="M10" s="165"/>
      <c r="N10" s="166"/>
      <c r="O10" s="159"/>
      <c r="P10" s="160"/>
      <c r="Q10" s="161"/>
      <c r="R10" s="16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59"/>
      <c r="F11" s="160"/>
      <c r="G11" s="158"/>
      <c r="H11" s="158"/>
      <c r="I11" s="159"/>
      <c r="J11" s="160"/>
      <c r="K11" s="159"/>
      <c r="L11" s="160"/>
      <c r="M11" s="165"/>
      <c r="N11" s="166"/>
      <c r="O11" s="159"/>
      <c r="P11" s="160"/>
      <c r="Q11" s="161"/>
      <c r="R11" s="16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59"/>
      <c r="F12" s="160"/>
      <c r="G12" s="158"/>
      <c r="H12" s="158"/>
      <c r="I12" s="159"/>
      <c r="J12" s="160"/>
      <c r="K12" s="159"/>
      <c r="L12" s="160"/>
      <c r="M12" s="165"/>
      <c r="N12" s="166"/>
      <c r="O12" s="159"/>
      <c r="P12" s="160"/>
      <c r="Q12" s="161"/>
      <c r="R12" s="16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58"/>
      <c r="F13" s="158"/>
      <c r="G13" s="159"/>
      <c r="H13" s="160"/>
      <c r="I13" s="159"/>
      <c r="J13" s="160"/>
      <c r="K13" s="159"/>
      <c r="L13" s="160"/>
      <c r="M13" s="165"/>
      <c r="N13" s="166"/>
      <c r="O13" s="159"/>
      <c r="P13" s="160"/>
      <c r="Q13" s="161"/>
      <c r="R13" s="16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59"/>
      <c r="F14" s="160"/>
      <c r="G14" s="159"/>
      <c r="H14" s="160"/>
      <c r="I14" s="159"/>
      <c r="J14" s="160"/>
      <c r="K14" s="159"/>
      <c r="L14" s="160"/>
      <c r="M14" s="165"/>
      <c r="N14" s="166"/>
      <c r="O14" s="159"/>
      <c r="P14" s="160"/>
      <c r="Q14" s="161"/>
      <c r="R14" s="16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59"/>
      <c r="F15" s="160"/>
      <c r="G15" s="159"/>
      <c r="H15" s="160"/>
      <c r="I15" s="159"/>
      <c r="J15" s="160"/>
      <c r="K15" s="159"/>
      <c r="L15" s="160"/>
      <c r="M15" s="165"/>
      <c r="N15" s="166"/>
      <c r="O15" s="159"/>
      <c r="P15" s="160"/>
      <c r="Q15" s="161"/>
      <c r="R15" s="16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5"/>
      <c r="B16" s="47"/>
      <c r="C16" s="47"/>
      <c r="D16" s="27"/>
      <c r="E16" s="159"/>
      <c r="F16" s="160"/>
      <c r="G16" s="159"/>
      <c r="H16" s="160"/>
      <c r="I16" s="159"/>
      <c r="J16" s="160"/>
      <c r="K16" s="159"/>
      <c r="L16" s="160"/>
      <c r="M16" s="165"/>
      <c r="N16" s="166"/>
      <c r="O16" s="159"/>
      <c r="P16" s="160"/>
      <c r="Q16" s="161"/>
      <c r="R16" s="162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96"/>
      <c r="B17" s="96"/>
      <c r="C17" s="96"/>
      <c r="D17" s="27"/>
      <c r="E17" s="159"/>
      <c r="F17" s="160"/>
      <c r="G17" s="159"/>
      <c r="H17" s="160"/>
      <c r="I17" s="159"/>
      <c r="J17" s="160"/>
      <c r="K17" s="159"/>
      <c r="L17" s="160"/>
      <c r="M17" s="165"/>
      <c r="N17" s="166"/>
      <c r="O17" s="159"/>
      <c r="P17" s="160"/>
      <c r="Q17" s="161"/>
      <c r="R17" s="16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8"/>
      <c r="B18" s="88"/>
      <c r="C18" s="88"/>
      <c r="D18" s="27"/>
      <c r="E18" s="158"/>
      <c r="F18" s="158"/>
      <c r="G18" s="158"/>
      <c r="H18" s="158"/>
      <c r="I18" s="159"/>
      <c r="J18" s="160"/>
      <c r="K18" s="159"/>
      <c r="L18" s="160"/>
      <c r="M18" s="165"/>
      <c r="N18" s="166"/>
      <c r="O18" s="159"/>
      <c r="P18" s="160"/>
      <c r="Q18" s="161"/>
      <c r="R18" s="162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13"/>
      <c r="B19" s="113"/>
      <c r="C19" s="113"/>
      <c r="D19" s="27"/>
      <c r="E19" s="159"/>
      <c r="F19" s="160"/>
      <c r="G19" s="159"/>
      <c r="H19" s="160"/>
      <c r="I19" s="159"/>
      <c r="J19" s="160"/>
      <c r="K19" s="159"/>
      <c r="L19" s="160"/>
      <c r="M19" s="165"/>
      <c r="N19" s="166"/>
      <c r="O19" s="159"/>
      <c r="P19" s="160"/>
      <c r="Q19" s="161"/>
      <c r="R19" s="162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59"/>
      <c r="F20" s="160"/>
      <c r="G20" s="159"/>
      <c r="H20" s="160"/>
      <c r="I20" s="159"/>
      <c r="J20" s="160"/>
      <c r="K20" s="159"/>
      <c r="L20" s="160"/>
      <c r="M20" s="165">
        <v>8</v>
      </c>
      <c r="N20" s="166"/>
      <c r="O20" s="178"/>
      <c r="P20" s="179"/>
      <c r="Q20" s="178"/>
      <c r="R20" s="179"/>
      <c r="S20" s="25">
        <f t="shared" si="1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59"/>
      <c r="F21" s="160"/>
      <c r="G21" s="175"/>
      <c r="H21" s="176"/>
      <c r="I21" s="175"/>
      <c r="J21" s="176"/>
      <c r="K21" s="175"/>
      <c r="L21" s="176"/>
      <c r="M21" s="159"/>
      <c r="N21" s="160"/>
      <c r="O21" s="178"/>
      <c r="P21" s="179"/>
      <c r="Q21" s="178"/>
      <c r="R21" s="179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63">
        <f>SUM(E4:E21)</f>
        <v>8</v>
      </c>
      <c r="F22" s="164"/>
      <c r="G22" s="163">
        <f>SUM(G4:G21)</f>
        <v>8</v>
      </c>
      <c r="H22" s="164"/>
      <c r="I22" s="163">
        <f>SUM(I4:I21)</f>
        <v>8</v>
      </c>
      <c r="J22" s="164"/>
      <c r="K22" s="163">
        <f>SUM(K4:K21)</f>
        <v>8</v>
      </c>
      <c r="L22" s="164"/>
      <c r="M22" s="163">
        <f>SUM(M4:M21)</f>
        <v>8</v>
      </c>
      <c r="N22" s="164"/>
      <c r="O22" s="163">
        <f>SUM(O4:O21)</f>
        <v>0</v>
      </c>
      <c r="P22" s="164"/>
      <c r="Q22" s="163">
        <f>SUM(Q4:Q21)</f>
        <v>0</v>
      </c>
      <c r="R22" s="164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8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48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8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23" sqref="B23:C2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29.05.2016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149">
        <v>6519</v>
      </c>
      <c r="B4" s="156" t="s">
        <v>99</v>
      </c>
      <c r="C4" s="149">
        <v>98</v>
      </c>
      <c r="D4" s="38" t="s">
        <v>67</v>
      </c>
      <c r="E4" s="158">
        <v>8</v>
      </c>
      <c r="F4" s="158"/>
      <c r="G4" s="158">
        <v>8</v>
      </c>
      <c r="H4" s="158"/>
      <c r="I4" s="158">
        <v>8</v>
      </c>
      <c r="J4" s="158"/>
      <c r="K4" s="158">
        <v>2</v>
      </c>
      <c r="L4" s="158"/>
      <c r="M4" s="158"/>
      <c r="N4" s="158"/>
      <c r="O4" s="159"/>
      <c r="P4" s="160"/>
      <c r="Q4" s="161"/>
      <c r="R4" s="162"/>
      <c r="S4" s="25">
        <f>E4+G4+I4+K4+M4+O4+Q4</f>
        <v>26</v>
      </c>
      <c r="T4" s="25">
        <f t="shared" ref="T4:T17" si="0">SUM(S4-U4-V4)</f>
        <v>26</v>
      </c>
      <c r="U4" s="28"/>
      <c r="V4" s="28"/>
    </row>
    <row r="5" spans="1:22" x14ac:dyDescent="0.25">
      <c r="A5" s="154">
        <v>6519</v>
      </c>
      <c r="B5" s="156" t="s">
        <v>99</v>
      </c>
      <c r="C5" s="154">
        <v>96</v>
      </c>
      <c r="D5" s="38" t="s">
        <v>67</v>
      </c>
      <c r="E5" s="158"/>
      <c r="F5" s="158"/>
      <c r="G5" s="158"/>
      <c r="H5" s="158"/>
      <c r="I5" s="167"/>
      <c r="J5" s="160"/>
      <c r="K5" s="167">
        <v>6</v>
      </c>
      <c r="L5" s="160"/>
      <c r="M5" s="167">
        <v>8</v>
      </c>
      <c r="N5" s="160"/>
      <c r="O5" s="159"/>
      <c r="P5" s="160"/>
      <c r="Q5" s="161"/>
      <c r="R5" s="162"/>
      <c r="S5" s="25">
        <f t="shared" ref="S5" si="1">E5+G5+I5+K5+M5+O5+Q5</f>
        <v>14</v>
      </c>
      <c r="T5" s="25">
        <f t="shared" si="0"/>
        <v>14</v>
      </c>
      <c r="U5" s="28"/>
      <c r="V5" s="28"/>
    </row>
    <row r="6" spans="1:22" x14ac:dyDescent="0.25">
      <c r="A6" s="135"/>
      <c r="B6" s="49"/>
      <c r="C6" s="116"/>
      <c r="D6" s="38"/>
      <c r="E6" s="158"/>
      <c r="F6" s="158"/>
      <c r="G6" s="158"/>
      <c r="H6" s="158"/>
      <c r="I6" s="167"/>
      <c r="J6" s="160"/>
      <c r="K6" s="167"/>
      <c r="L6" s="160"/>
      <c r="M6" s="167"/>
      <c r="N6" s="160"/>
      <c r="O6" s="159"/>
      <c r="P6" s="160"/>
      <c r="Q6" s="161"/>
      <c r="R6" s="162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135"/>
      <c r="B7" s="49"/>
      <c r="C7" s="130"/>
      <c r="D7" s="38"/>
      <c r="E7" s="158"/>
      <c r="F7" s="158"/>
      <c r="G7" s="158"/>
      <c r="H7" s="158"/>
      <c r="I7" s="167"/>
      <c r="J7" s="160"/>
      <c r="K7" s="167"/>
      <c r="L7" s="160"/>
      <c r="M7" s="167"/>
      <c r="N7" s="160"/>
      <c r="O7" s="159"/>
      <c r="P7" s="160"/>
      <c r="Q7" s="161"/>
      <c r="R7" s="162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135"/>
      <c r="B8" s="49"/>
      <c r="C8" s="47"/>
      <c r="D8" s="38"/>
      <c r="E8" s="158"/>
      <c r="F8" s="158"/>
      <c r="G8" s="158"/>
      <c r="H8" s="158"/>
      <c r="I8" s="167"/>
      <c r="J8" s="160"/>
      <c r="K8" s="159"/>
      <c r="L8" s="160"/>
      <c r="M8" s="159"/>
      <c r="N8" s="160"/>
      <c r="O8" s="159"/>
      <c r="P8" s="160"/>
      <c r="Q8" s="161"/>
      <c r="R8" s="162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135"/>
      <c r="B9" s="49"/>
      <c r="C9" s="47"/>
      <c r="D9" s="38"/>
      <c r="E9" s="159"/>
      <c r="F9" s="160"/>
      <c r="G9" s="159"/>
      <c r="H9" s="160"/>
      <c r="I9" s="159"/>
      <c r="J9" s="160"/>
      <c r="K9" s="159"/>
      <c r="L9" s="160"/>
      <c r="M9" s="159"/>
      <c r="N9" s="160"/>
      <c r="O9" s="159"/>
      <c r="P9" s="160"/>
      <c r="Q9" s="161"/>
      <c r="R9" s="162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135"/>
      <c r="B10" s="47"/>
      <c r="C10" s="47"/>
      <c r="D10" s="38"/>
      <c r="E10" s="159"/>
      <c r="F10" s="160"/>
      <c r="G10" s="159"/>
      <c r="H10" s="160"/>
      <c r="I10" s="159"/>
      <c r="J10" s="160"/>
      <c r="K10" s="159"/>
      <c r="L10" s="160"/>
      <c r="M10" s="159"/>
      <c r="N10" s="160"/>
      <c r="O10" s="159"/>
      <c r="P10" s="160"/>
      <c r="Q10" s="161"/>
      <c r="R10" s="162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140"/>
      <c r="B11" s="49"/>
      <c r="C11" s="140"/>
      <c r="D11" s="38"/>
      <c r="E11" s="158"/>
      <c r="F11" s="158"/>
      <c r="G11" s="158"/>
      <c r="H11" s="158"/>
      <c r="I11" s="167"/>
      <c r="J11" s="160"/>
      <c r="K11" s="159"/>
      <c r="L11" s="160"/>
      <c r="M11" s="159"/>
      <c r="N11" s="160"/>
      <c r="O11" s="159"/>
      <c r="P11" s="160"/>
      <c r="Q11" s="161"/>
      <c r="R11" s="162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58"/>
      <c r="F12" s="158"/>
      <c r="G12" s="158"/>
      <c r="H12" s="158"/>
      <c r="I12" s="167"/>
      <c r="J12" s="160"/>
      <c r="K12" s="159"/>
      <c r="L12" s="160"/>
      <c r="M12" s="159"/>
      <c r="N12" s="160"/>
      <c r="O12" s="159"/>
      <c r="P12" s="160"/>
      <c r="Q12" s="161"/>
      <c r="R12" s="162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59"/>
      <c r="F13" s="160"/>
      <c r="G13" s="159"/>
      <c r="H13" s="160"/>
      <c r="I13" s="167"/>
      <c r="J13" s="160"/>
      <c r="K13" s="159"/>
      <c r="L13" s="160"/>
      <c r="M13" s="159"/>
      <c r="N13" s="160"/>
      <c r="O13" s="159"/>
      <c r="P13" s="160"/>
      <c r="Q13" s="161"/>
      <c r="R13" s="16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58"/>
      <c r="F14" s="158"/>
      <c r="G14" s="158"/>
      <c r="H14" s="158"/>
      <c r="I14" s="167"/>
      <c r="J14" s="160"/>
      <c r="K14" s="159"/>
      <c r="L14" s="160"/>
      <c r="M14" s="159"/>
      <c r="N14" s="160"/>
      <c r="O14" s="159"/>
      <c r="P14" s="160"/>
      <c r="Q14" s="161"/>
      <c r="R14" s="162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58"/>
      <c r="F15" s="158"/>
      <c r="G15" s="158"/>
      <c r="H15" s="158"/>
      <c r="I15" s="167"/>
      <c r="J15" s="160"/>
      <c r="K15" s="159"/>
      <c r="L15" s="160"/>
      <c r="M15" s="159"/>
      <c r="N15" s="160"/>
      <c r="O15" s="159"/>
      <c r="P15" s="160"/>
      <c r="Q15" s="161"/>
      <c r="R15" s="162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8"/>
      <c r="B16" s="68"/>
      <c r="C16" s="68"/>
      <c r="D16" s="23"/>
      <c r="E16" s="159"/>
      <c r="F16" s="160"/>
      <c r="G16" s="159"/>
      <c r="H16" s="160"/>
      <c r="I16" s="159"/>
      <c r="J16" s="160"/>
      <c r="K16" s="159"/>
      <c r="L16" s="160"/>
      <c r="M16" s="159"/>
      <c r="N16" s="160"/>
      <c r="O16" s="159"/>
      <c r="P16" s="160"/>
      <c r="Q16" s="161"/>
      <c r="R16" s="162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113"/>
      <c r="B17" s="113"/>
      <c r="C17" s="113"/>
      <c r="D17" s="27"/>
      <c r="E17" s="159"/>
      <c r="F17" s="160"/>
      <c r="G17" s="159"/>
      <c r="H17" s="160"/>
      <c r="I17" s="159"/>
      <c r="J17" s="160"/>
      <c r="K17" s="159"/>
      <c r="L17" s="160"/>
      <c r="M17" s="159"/>
      <c r="N17" s="160"/>
      <c r="O17" s="159"/>
      <c r="P17" s="160"/>
      <c r="Q17" s="161"/>
      <c r="R17" s="162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59"/>
      <c r="F18" s="160"/>
      <c r="G18" s="159"/>
      <c r="H18" s="160"/>
      <c r="I18" s="159"/>
      <c r="J18" s="160"/>
      <c r="K18" s="159"/>
      <c r="L18" s="160"/>
      <c r="M18" s="159"/>
      <c r="N18" s="160"/>
      <c r="O18" s="161"/>
      <c r="P18" s="162"/>
      <c r="Q18" s="161"/>
      <c r="R18" s="162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59"/>
      <c r="F19" s="160"/>
      <c r="G19" s="159"/>
      <c r="H19" s="160"/>
      <c r="I19" s="159"/>
      <c r="J19" s="160"/>
      <c r="K19" s="159"/>
      <c r="L19" s="160"/>
      <c r="M19" s="159"/>
      <c r="N19" s="160"/>
      <c r="O19" s="161"/>
      <c r="P19" s="162"/>
      <c r="Q19" s="161"/>
      <c r="R19" s="162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63">
        <f>SUM(E4:E19)</f>
        <v>8</v>
      </c>
      <c r="F20" s="164"/>
      <c r="G20" s="163">
        <f>SUM(G4:G19)</f>
        <v>8</v>
      </c>
      <c r="H20" s="164"/>
      <c r="I20" s="163">
        <f>SUM(I4:I19)</f>
        <v>8</v>
      </c>
      <c r="J20" s="164"/>
      <c r="K20" s="163">
        <f>SUM(K4:K19)</f>
        <v>8</v>
      </c>
      <c r="L20" s="164"/>
      <c r="M20" s="163">
        <f>SUM(M4:M19)</f>
        <v>8</v>
      </c>
      <c r="N20" s="164"/>
      <c r="O20" s="163">
        <f>SUM(O4:O19)</f>
        <v>0</v>
      </c>
      <c r="P20" s="164"/>
      <c r="Q20" s="163">
        <f>SUM(Q4:Q19)</f>
        <v>0</v>
      </c>
      <c r="R20" s="164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7" zoomScale="90" zoomScaleNormal="90" workbookViewId="0">
      <selection activeCell="B23" sqref="B23:C2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29.05.2016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142"/>
      <c r="N3" s="142"/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129">
        <v>6538</v>
      </c>
      <c r="B4" s="156" t="s">
        <v>97</v>
      </c>
      <c r="C4" s="129">
        <v>5</v>
      </c>
      <c r="D4" s="38" t="s">
        <v>70</v>
      </c>
      <c r="E4" s="158">
        <v>7</v>
      </c>
      <c r="F4" s="158"/>
      <c r="G4" s="158">
        <v>7</v>
      </c>
      <c r="H4" s="158"/>
      <c r="I4" s="158"/>
      <c r="J4" s="158"/>
      <c r="K4" s="158">
        <v>2</v>
      </c>
      <c r="L4" s="158"/>
      <c r="M4" s="168"/>
      <c r="N4" s="168"/>
      <c r="O4" s="159"/>
      <c r="P4" s="160"/>
      <c r="Q4" s="161"/>
      <c r="R4" s="162"/>
      <c r="S4" s="25">
        <f t="shared" ref="S4" si="0">E4+G4+I4+K4+M4+O4+Q4</f>
        <v>16</v>
      </c>
      <c r="T4" s="25">
        <f t="shared" ref="T4" si="1">SUM(S4-U4-V4)</f>
        <v>16</v>
      </c>
      <c r="U4" s="28"/>
      <c r="V4" s="28"/>
    </row>
    <row r="5" spans="1:22" ht="15.75" customHeight="1" x14ac:dyDescent="0.25">
      <c r="A5" s="144">
        <v>6519</v>
      </c>
      <c r="B5" s="156" t="s">
        <v>99</v>
      </c>
      <c r="C5" s="144">
        <v>90</v>
      </c>
      <c r="D5" s="38" t="s">
        <v>67</v>
      </c>
      <c r="E5" s="158"/>
      <c r="F5" s="158"/>
      <c r="G5" s="158"/>
      <c r="H5" s="158"/>
      <c r="I5" s="159">
        <v>1.5</v>
      </c>
      <c r="J5" s="160"/>
      <c r="K5" s="159">
        <v>1</v>
      </c>
      <c r="L5" s="160"/>
      <c r="M5" s="165"/>
      <c r="N5" s="166"/>
      <c r="O5" s="159"/>
      <c r="P5" s="160"/>
      <c r="Q5" s="161"/>
      <c r="R5" s="162"/>
      <c r="S5" s="25">
        <f t="shared" ref="S5" si="2">E5+G5+I5+K5+M5+O5+Q5</f>
        <v>2.5</v>
      </c>
      <c r="T5" s="25">
        <f t="shared" ref="T5" si="3">SUM(S5-U5-V5)</f>
        <v>2.5</v>
      </c>
      <c r="U5" s="28"/>
      <c r="V5" s="28"/>
    </row>
    <row r="6" spans="1:22" x14ac:dyDescent="0.25">
      <c r="A6" s="152">
        <v>6519</v>
      </c>
      <c r="B6" s="156" t="s">
        <v>99</v>
      </c>
      <c r="C6" s="152">
        <v>93</v>
      </c>
      <c r="D6" s="38" t="s">
        <v>67</v>
      </c>
      <c r="E6" s="158"/>
      <c r="F6" s="158"/>
      <c r="G6" s="158"/>
      <c r="H6" s="158"/>
      <c r="I6" s="159">
        <v>1.5</v>
      </c>
      <c r="J6" s="160"/>
      <c r="K6" s="159">
        <v>1</v>
      </c>
      <c r="L6" s="160"/>
      <c r="M6" s="165"/>
      <c r="N6" s="166"/>
      <c r="O6" s="159"/>
      <c r="P6" s="160"/>
      <c r="Q6" s="161"/>
      <c r="R6" s="162"/>
      <c r="S6" s="25">
        <f t="shared" ref="S6:S24" si="4">E6+G6+I6+K6+M6+O6+Q6</f>
        <v>2.5</v>
      </c>
      <c r="T6" s="25">
        <f t="shared" ref="T6:T21" si="5">SUM(S6-U6-V6)</f>
        <v>2.5</v>
      </c>
      <c r="U6" s="28"/>
      <c r="V6" s="28"/>
    </row>
    <row r="7" spans="1:22" x14ac:dyDescent="0.25">
      <c r="A7" s="152">
        <v>6519</v>
      </c>
      <c r="B7" s="156" t="s">
        <v>99</v>
      </c>
      <c r="C7" s="152">
        <v>96</v>
      </c>
      <c r="D7" s="38" t="s">
        <v>67</v>
      </c>
      <c r="E7" s="158"/>
      <c r="F7" s="158"/>
      <c r="G7" s="158"/>
      <c r="H7" s="158"/>
      <c r="I7" s="159">
        <v>1.5</v>
      </c>
      <c r="J7" s="160"/>
      <c r="K7" s="159">
        <v>1</v>
      </c>
      <c r="L7" s="160"/>
      <c r="M7" s="165"/>
      <c r="N7" s="166"/>
      <c r="O7" s="159"/>
      <c r="P7" s="160"/>
      <c r="Q7" s="161"/>
      <c r="R7" s="162"/>
      <c r="S7" s="25">
        <f t="shared" si="4"/>
        <v>2.5</v>
      </c>
      <c r="T7" s="25">
        <f t="shared" si="5"/>
        <v>2.5</v>
      </c>
      <c r="U7" s="28"/>
      <c r="V7" s="28"/>
    </row>
    <row r="8" spans="1:22" x14ac:dyDescent="0.25">
      <c r="A8" s="152">
        <v>6519</v>
      </c>
      <c r="B8" s="156" t="s">
        <v>99</v>
      </c>
      <c r="C8" s="152">
        <v>100</v>
      </c>
      <c r="D8" s="38" t="s">
        <v>67</v>
      </c>
      <c r="E8" s="158"/>
      <c r="F8" s="158"/>
      <c r="G8" s="158"/>
      <c r="H8" s="158"/>
      <c r="I8" s="159">
        <v>1.5</v>
      </c>
      <c r="J8" s="160"/>
      <c r="K8" s="158">
        <v>1</v>
      </c>
      <c r="L8" s="158"/>
      <c r="M8" s="165"/>
      <c r="N8" s="166"/>
      <c r="O8" s="159"/>
      <c r="P8" s="160"/>
      <c r="Q8" s="161"/>
      <c r="R8" s="162"/>
      <c r="S8" s="25">
        <f t="shared" si="4"/>
        <v>2.5</v>
      </c>
      <c r="T8" s="25">
        <f t="shared" si="5"/>
        <v>2.5</v>
      </c>
      <c r="U8" s="28"/>
      <c r="V8" s="28"/>
    </row>
    <row r="9" spans="1:22" x14ac:dyDescent="0.25">
      <c r="A9" s="152">
        <v>6519</v>
      </c>
      <c r="B9" s="156" t="s">
        <v>99</v>
      </c>
      <c r="C9" s="152">
        <v>98</v>
      </c>
      <c r="D9" s="38" t="s">
        <v>67</v>
      </c>
      <c r="E9" s="159"/>
      <c r="F9" s="160"/>
      <c r="G9" s="159"/>
      <c r="H9" s="160"/>
      <c r="I9" s="159">
        <v>1</v>
      </c>
      <c r="J9" s="160"/>
      <c r="K9" s="159">
        <v>1</v>
      </c>
      <c r="L9" s="160"/>
      <c r="M9" s="165"/>
      <c r="N9" s="166"/>
      <c r="O9" s="159"/>
      <c r="P9" s="160"/>
      <c r="Q9" s="161"/>
      <c r="R9" s="162"/>
      <c r="S9" s="25">
        <f t="shared" si="4"/>
        <v>2</v>
      </c>
      <c r="T9" s="25">
        <f t="shared" si="5"/>
        <v>2</v>
      </c>
      <c r="U9" s="28"/>
      <c r="V9" s="28"/>
    </row>
    <row r="10" spans="1:22" x14ac:dyDescent="0.25">
      <c r="A10" s="118"/>
      <c r="B10" s="49"/>
      <c r="C10" s="47"/>
      <c r="D10" s="38"/>
      <c r="E10" s="159"/>
      <c r="F10" s="160"/>
      <c r="G10" s="159"/>
      <c r="H10" s="160"/>
      <c r="I10" s="159"/>
      <c r="J10" s="160"/>
      <c r="K10" s="159"/>
      <c r="L10" s="160"/>
      <c r="M10" s="165"/>
      <c r="N10" s="166"/>
      <c r="O10" s="159"/>
      <c r="P10" s="160"/>
      <c r="Q10" s="161"/>
      <c r="R10" s="162"/>
      <c r="S10" s="25">
        <f t="shared" si="4"/>
        <v>0</v>
      </c>
      <c r="T10" s="25">
        <f t="shared" si="5"/>
        <v>0</v>
      </c>
      <c r="U10" s="28"/>
      <c r="V10" s="28"/>
    </row>
    <row r="11" spans="1:22" x14ac:dyDescent="0.25">
      <c r="A11" s="119"/>
      <c r="B11" s="49"/>
      <c r="C11" s="119"/>
      <c r="D11" s="38"/>
      <c r="E11" s="159"/>
      <c r="F11" s="160"/>
      <c r="G11" s="159"/>
      <c r="H11" s="160"/>
      <c r="I11" s="159"/>
      <c r="J11" s="160"/>
      <c r="K11" s="159"/>
      <c r="L11" s="160"/>
      <c r="M11" s="165"/>
      <c r="N11" s="166"/>
      <c r="O11" s="159"/>
      <c r="P11" s="160"/>
      <c r="Q11" s="161"/>
      <c r="R11" s="162"/>
      <c r="S11" s="25">
        <f t="shared" si="4"/>
        <v>0</v>
      </c>
      <c r="T11" s="25">
        <f t="shared" si="5"/>
        <v>0</v>
      </c>
      <c r="U11" s="28"/>
      <c r="V11" s="28"/>
    </row>
    <row r="12" spans="1:22" x14ac:dyDescent="0.25">
      <c r="A12" s="119"/>
      <c r="B12" s="49"/>
      <c r="C12" s="119"/>
      <c r="D12" s="38"/>
      <c r="E12" s="159"/>
      <c r="F12" s="160"/>
      <c r="G12" s="159"/>
      <c r="H12" s="160"/>
      <c r="I12" s="159"/>
      <c r="J12" s="160"/>
      <c r="K12" s="159"/>
      <c r="L12" s="160"/>
      <c r="M12" s="165"/>
      <c r="N12" s="166"/>
      <c r="O12" s="159"/>
      <c r="P12" s="160"/>
      <c r="Q12" s="161"/>
      <c r="R12" s="162"/>
      <c r="S12" s="25">
        <f t="shared" si="4"/>
        <v>0</v>
      </c>
      <c r="T12" s="25">
        <f t="shared" si="5"/>
        <v>0</v>
      </c>
      <c r="U12" s="28"/>
      <c r="V12" s="28"/>
    </row>
    <row r="13" spans="1:22" x14ac:dyDescent="0.25">
      <c r="A13" s="114"/>
      <c r="B13" s="49"/>
      <c r="C13" s="114"/>
      <c r="D13" s="38"/>
      <c r="E13" s="159"/>
      <c r="F13" s="160"/>
      <c r="G13" s="159"/>
      <c r="H13" s="160"/>
      <c r="I13" s="159"/>
      <c r="J13" s="160"/>
      <c r="K13" s="159"/>
      <c r="L13" s="160"/>
      <c r="M13" s="165"/>
      <c r="N13" s="166"/>
      <c r="O13" s="159"/>
      <c r="P13" s="160"/>
      <c r="Q13" s="161"/>
      <c r="R13" s="16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59"/>
      <c r="F14" s="160"/>
      <c r="G14" s="159"/>
      <c r="H14" s="160"/>
      <c r="I14" s="159"/>
      <c r="J14" s="160"/>
      <c r="K14" s="159"/>
      <c r="L14" s="160"/>
      <c r="M14" s="165"/>
      <c r="N14" s="166"/>
      <c r="O14" s="159"/>
      <c r="P14" s="160"/>
      <c r="Q14" s="161"/>
      <c r="R14" s="162"/>
      <c r="S14" s="25">
        <f t="shared" ref="S14:S17" si="6">E14+G14+I14+K14+M14+O14+Q14</f>
        <v>0</v>
      </c>
      <c r="T14" s="25">
        <f t="shared" ref="T14:T17" si="7">SUM(S14-U14-V14)</f>
        <v>0</v>
      </c>
      <c r="U14" s="28"/>
      <c r="V14" s="28"/>
    </row>
    <row r="15" spans="1:22" x14ac:dyDescent="0.25">
      <c r="A15" s="47"/>
      <c r="B15" s="47"/>
      <c r="C15" s="75"/>
      <c r="D15" s="38"/>
      <c r="E15" s="159"/>
      <c r="F15" s="160"/>
      <c r="G15" s="159"/>
      <c r="H15" s="160"/>
      <c r="I15" s="159"/>
      <c r="J15" s="160"/>
      <c r="K15" s="159"/>
      <c r="L15" s="160"/>
      <c r="M15" s="165"/>
      <c r="N15" s="166"/>
      <c r="O15" s="159"/>
      <c r="P15" s="160"/>
      <c r="Q15" s="161"/>
      <c r="R15" s="162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7"/>
      <c r="B16" s="47"/>
      <c r="C16" s="47"/>
      <c r="D16" s="38"/>
      <c r="E16" s="159"/>
      <c r="F16" s="160"/>
      <c r="G16" s="159"/>
      <c r="H16" s="160"/>
      <c r="I16" s="159"/>
      <c r="J16" s="160"/>
      <c r="K16" s="159"/>
      <c r="L16" s="160"/>
      <c r="M16" s="165"/>
      <c r="N16" s="166"/>
      <c r="O16" s="159"/>
      <c r="P16" s="160"/>
      <c r="Q16" s="161"/>
      <c r="R16" s="162"/>
      <c r="S16" s="25">
        <f t="shared" si="6"/>
        <v>0</v>
      </c>
      <c r="T16" s="25">
        <f t="shared" si="7"/>
        <v>0</v>
      </c>
      <c r="U16" s="28"/>
      <c r="V16" s="28"/>
    </row>
    <row r="17" spans="1:22" x14ac:dyDescent="0.25">
      <c r="A17" s="47"/>
      <c r="B17" s="47"/>
      <c r="C17" s="47"/>
      <c r="D17" s="38"/>
      <c r="E17" s="159"/>
      <c r="F17" s="160"/>
      <c r="G17" s="159"/>
      <c r="H17" s="160"/>
      <c r="I17" s="159"/>
      <c r="J17" s="160"/>
      <c r="K17" s="159"/>
      <c r="L17" s="160"/>
      <c r="M17" s="165"/>
      <c r="N17" s="166"/>
      <c r="O17" s="159"/>
      <c r="P17" s="160"/>
      <c r="Q17" s="161"/>
      <c r="R17" s="162"/>
      <c r="S17" s="25">
        <f t="shared" si="6"/>
        <v>0</v>
      </c>
      <c r="T17" s="25">
        <f t="shared" si="7"/>
        <v>0</v>
      </c>
      <c r="U17" s="28"/>
      <c r="V17" s="28"/>
    </row>
    <row r="18" spans="1:22" x14ac:dyDescent="0.25">
      <c r="A18" s="94"/>
      <c r="B18" s="47"/>
      <c r="C18" s="47"/>
      <c r="D18" s="27"/>
      <c r="E18" s="159"/>
      <c r="F18" s="160"/>
      <c r="G18" s="159"/>
      <c r="H18" s="160"/>
      <c r="I18" s="159"/>
      <c r="J18" s="160"/>
      <c r="K18" s="159"/>
      <c r="L18" s="160"/>
      <c r="M18" s="165"/>
      <c r="N18" s="166"/>
      <c r="O18" s="159"/>
      <c r="P18" s="160"/>
      <c r="Q18" s="161"/>
      <c r="R18" s="162"/>
      <c r="S18" s="25">
        <f t="shared" si="4"/>
        <v>0</v>
      </c>
      <c r="T18" s="25">
        <f t="shared" si="5"/>
        <v>0</v>
      </c>
      <c r="U18" s="28"/>
      <c r="V18" s="28"/>
    </row>
    <row r="19" spans="1:22" s="17" customFormat="1" x14ac:dyDescent="0.25">
      <c r="A19" s="101"/>
      <c r="B19" s="101"/>
      <c r="C19" s="101"/>
      <c r="D19" s="27"/>
      <c r="E19" s="159"/>
      <c r="F19" s="160"/>
      <c r="G19" s="159"/>
      <c r="H19" s="160"/>
      <c r="I19" s="159"/>
      <c r="J19" s="160"/>
      <c r="K19" s="159"/>
      <c r="L19" s="160"/>
      <c r="M19" s="165"/>
      <c r="N19" s="166"/>
      <c r="O19" s="159"/>
      <c r="P19" s="160"/>
      <c r="Q19" s="161"/>
      <c r="R19" s="162"/>
      <c r="S19" s="25">
        <f t="shared" si="4"/>
        <v>0</v>
      </c>
      <c r="T19" s="25">
        <f t="shared" si="5"/>
        <v>0</v>
      </c>
      <c r="U19" s="28"/>
      <c r="V19" s="28"/>
    </row>
    <row r="20" spans="1:22" s="17" customFormat="1" x14ac:dyDescent="0.25">
      <c r="A20" s="113"/>
      <c r="B20" s="113"/>
      <c r="C20" s="113"/>
      <c r="D20" s="27"/>
      <c r="E20" s="159"/>
      <c r="F20" s="160"/>
      <c r="G20" s="159"/>
      <c r="H20" s="160"/>
      <c r="I20" s="159"/>
      <c r="J20" s="160"/>
      <c r="K20" s="159"/>
      <c r="L20" s="160"/>
      <c r="M20" s="165"/>
      <c r="N20" s="166"/>
      <c r="O20" s="159"/>
      <c r="P20" s="160"/>
      <c r="Q20" s="161"/>
      <c r="R20" s="162"/>
      <c r="S20" s="25">
        <f t="shared" si="4"/>
        <v>0</v>
      </c>
      <c r="T20" s="25">
        <f t="shared" si="5"/>
        <v>0</v>
      </c>
      <c r="U20" s="28"/>
      <c r="V20" s="28"/>
    </row>
    <row r="21" spans="1:22" s="17" customFormat="1" x14ac:dyDescent="0.25">
      <c r="A21" s="104">
        <v>3600</v>
      </c>
      <c r="B21" s="104" t="s">
        <v>98</v>
      </c>
      <c r="C21" s="104"/>
      <c r="D21" s="27" t="s">
        <v>69</v>
      </c>
      <c r="E21" s="159">
        <v>1</v>
      </c>
      <c r="F21" s="160"/>
      <c r="G21" s="159">
        <v>1</v>
      </c>
      <c r="H21" s="160"/>
      <c r="I21" s="159">
        <v>1</v>
      </c>
      <c r="J21" s="160"/>
      <c r="K21" s="159">
        <v>1</v>
      </c>
      <c r="L21" s="160"/>
      <c r="M21" s="165"/>
      <c r="N21" s="166"/>
      <c r="O21" s="159"/>
      <c r="P21" s="160"/>
      <c r="Q21" s="161"/>
      <c r="R21" s="162"/>
      <c r="S21" s="25">
        <f t="shared" si="4"/>
        <v>4</v>
      </c>
      <c r="T21" s="25">
        <f t="shared" si="5"/>
        <v>4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59"/>
      <c r="F22" s="160"/>
      <c r="G22" s="159"/>
      <c r="H22" s="160"/>
      <c r="I22" s="159"/>
      <c r="J22" s="160"/>
      <c r="K22" s="159"/>
      <c r="L22" s="160"/>
      <c r="M22" s="165">
        <v>8</v>
      </c>
      <c r="N22" s="166"/>
      <c r="O22" s="161"/>
      <c r="P22" s="162"/>
      <c r="Q22" s="161"/>
      <c r="R22" s="162"/>
      <c r="S22" s="25">
        <f t="shared" si="4"/>
        <v>8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59"/>
      <c r="F23" s="160"/>
      <c r="G23" s="159"/>
      <c r="H23" s="160"/>
      <c r="I23" s="159"/>
      <c r="J23" s="160"/>
      <c r="K23" s="159">
        <f>SUM(K6:K22)</f>
        <v>5</v>
      </c>
      <c r="L23" s="160"/>
      <c r="M23" s="159"/>
      <c r="N23" s="160"/>
      <c r="O23" s="161"/>
      <c r="P23" s="162"/>
      <c r="Q23" s="161"/>
      <c r="R23" s="162"/>
      <c r="S23" s="25">
        <f t="shared" si="4"/>
        <v>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63">
        <f>SUM(E4:E23)</f>
        <v>8</v>
      </c>
      <c r="F24" s="164"/>
      <c r="G24" s="163">
        <f>SUM(G4:G23)</f>
        <v>8</v>
      </c>
      <c r="H24" s="164"/>
      <c r="I24" s="163">
        <f>SUM(I4:I23)</f>
        <v>8</v>
      </c>
      <c r="J24" s="164"/>
      <c r="K24" s="163">
        <f>SUM(K4:K23)</f>
        <v>13</v>
      </c>
      <c r="L24" s="164"/>
      <c r="M24" s="163">
        <f>SUM(M4:M23)</f>
        <v>8</v>
      </c>
      <c r="N24" s="164"/>
      <c r="O24" s="163">
        <f>SUM(O4:O23)</f>
        <v>0</v>
      </c>
      <c r="P24" s="164"/>
      <c r="Q24" s="163">
        <f>SUM(Q4:Q23)</f>
        <v>0</v>
      </c>
      <c r="R24" s="164"/>
      <c r="S24" s="25">
        <f t="shared" si="4"/>
        <v>45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02"/>
      <c r="J25" s="10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5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5</v>
      </c>
      <c r="S33" s="16"/>
    </row>
    <row r="34" spans="1:19" ht="16.5" thickBot="1" x14ac:dyDescent="0.3">
      <c r="A34" s="17" t="s">
        <v>6</v>
      </c>
      <c r="C34" s="39">
        <f>SUM(C29:C33)</f>
        <v>45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B23" sqref="B23:C2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29.05.2016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49">
        <v>6538</v>
      </c>
      <c r="B4" s="156" t="s">
        <v>97</v>
      </c>
      <c r="C4" s="149">
        <v>5</v>
      </c>
      <c r="D4" s="38" t="s">
        <v>70</v>
      </c>
      <c r="E4" s="159">
        <v>7</v>
      </c>
      <c r="F4" s="160"/>
      <c r="G4" s="159">
        <v>7</v>
      </c>
      <c r="H4" s="160"/>
      <c r="I4" s="159">
        <v>2</v>
      </c>
      <c r="J4" s="160"/>
      <c r="K4" s="159">
        <v>1</v>
      </c>
      <c r="L4" s="160"/>
      <c r="M4" s="159">
        <v>2</v>
      </c>
      <c r="N4" s="160"/>
      <c r="O4" s="158"/>
      <c r="P4" s="158"/>
      <c r="Q4" s="180"/>
      <c r="R4" s="180"/>
      <c r="S4" s="25">
        <f t="shared" ref="S4:S11" si="0">E4+G4+I4+K4+M4+O4+Q4</f>
        <v>19</v>
      </c>
      <c r="T4" s="25">
        <f t="shared" ref="T4:T11" si="1">SUM(S4-U4-V4)</f>
        <v>19</v>
      </c>
      <c r="U4" s="28"/>
      <c r="V4" s="28"/>
    </row>
    <row r="5" spans="1:22" x14ac:dyDescent="0.25">
      <c r="A5" s="152">
        <v>6519</v>
      </c>
      <c r="B5" s="156" t="s">
        <v>99</v>
      </c>
      <c r="C5" s="152">
        <v>90</v>
      </c>
      <c r="D5" s="38" t="s">
        <v>67</v>
      </c>
      <c r="E5" s="159"/>
      <c r="F5" s="160"/>
      <c r="G5" s="159"/>
      <c r="H5" s="160"/>
      <c r="I5" s="159">
        <v>1</v>
      </c>
      <c r="J5" s="160"/>
      <c r="K5" s="159"/>
      <c r="L5" s="160"/>
      <c r="M5" s="158"/>
      <c r="N5" s="158"/>
      <c r="O5" s="158"/>
      <c r="P5" s="158"/>
      <c r="Q5" s="180"/>
      <c r="R5" s="180"/>
      <c r="S5" s="25">
        <f t="shared" si="0"/>
        <v>1</v>
      </c>
      <c r="T5" s="25">
        <f t="shared" si="1"/>
        <v>1</v>
      </c>
      <c r="U5" s="28"/>
      <c r="V5" s="28"/>
    </row>
    <row r="6" spans="1:22" x14ac:dyDescent="0.25">
      <c r="A6" s="152">
        <v>6519</v>
      </c>
      <c r="B6" s="156" t="s">
        <v>99</v>
      </c>
      <c r="C6" s="152">
        <v>93</v>
      </c>
      <c r="D6" s="38" t="s">
        <v>67</v>
      </c>
      <c r="E6" s="159"/>
      <c r="F6" s="160"/>
      <c r="G6" s="158"/>
      <c r="H6" s="158"/>
      <c r="I6" s="158">
        <v>0.5</v>
      </c>
      <c r="J6" s="158"/>
      <c r="K6" s="158"/>
      <c r="L6" s="158"/>
      <c r="M6" s="158"/>
      <c r="N6" s="158"/>
      <c r="O6" s="158"/>
      <c r="P6" s="158"/>
      <c r="Q6" s="180"/>
      <c r="R6" s="180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152">
        <v>6519</v>
      </c>
      <c r="B7" s="156" t="s">
        <v>99</v>
      </c>
      <c r="C7" s="152">
        <v>96</v>
      </c>
      <c r="D7" s="38" t="s">
        <v>67</v>
      </c>
      <c r="E7" s="159"/>
      <c r="F7" s="160"/>
      <c r="G7" s="158"/>
      <c r="H7" s="158"/>
      <c r="I7" s="158">
        <v>0.5</v>
      </c>
      <c r="J7" s="158"/>
      <c r="K7" s="158"/>
      <c r="L7" s="158"/>
      <c r="M7" s="158"/>
      <c r="N7" s="158"/>
      <c r="O7" s="158"/>
      <c r="P7" s="158"/>
      <c r="Q7" s="180"/>
      <c r="R7" s="180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120">
        <v>6607</v>
      </c>
      <c r="B8" s="156" t="s">
        <v>101</v>
      </c>
      <c r="C8" s="120">
        <v>5</v>
      </c>
      <c r="D8" s="38" t="s">
        <v>92</v>
      </c>
      <c r="E8" s="159"/>
      <c r="F8" s="160"/>
      <c r="G8" s="158"/>
      <c r="H8" s="158"/>
      <c r="I8" s="158">
        <v>3</v>
      </c>
      <c r="J8" s="158"/>
      <c r="K8" s="158">
        <v>3</v>
      </c>
      <c r="L8" s="158"/>
      <c r="M8" s="158"/>
      <c r="N8" s="158"/>
      <c r="O8" s="158"/>
      <c r="P8" s="158"/>
      <c r="Q8" s="180"/>
      <c r="R8" s="180"/>
      <c r="S8" s="25">
        <f t="shared" si="0"/>
        <v>6</v>
      </c>
      <c r="T8" s="25">
        <f t="shared" si="1"/>
        <v>6</v>
      </c>
      <c r="U8" s="28"/>
      <c r="V8" s="28"/>
    </row>
    <row r="9" spans="1:22" x14ac:dyDescent="0.25">
      <c r="A9" s="120">
        <v>6551</v>
      </c>
      <c r="B9" s="156" t="s">
        <v>102</v>
      </c>
      <c r="C9" s="120" t="s">
        <v>94</v>
      </c>
      <c r="D9" s="38" t="s">
        <v>95</v>
      </c>
      <c r="E9" s="159"/>
      <c r="F9" s="160"/>
      <c r="G9" s="158"/>
      <c r="H9" s="158"/>
      <c r="I9" s="167"/>
      <c r="J9" s="160"/>
      <c r="K9" s="159">
        <v>3</v>
      </c>
      <c r="L9" s="160"/>
      <c r="M9" s="159"/>
      <c r="N9" s="160"/>
      <c r="O9" s="159"/>
      <c r="P9" s="160"/>
      <c r="Q9" s="161"/>
      <c r="R9" s="162"/>
      <c r="S9" s="25">
        <f t="shared" si="0"/>
        <v>3</v>
      </c>
      <c r="T9" s="25">
        <f t="shared" si="1"/>
        <v>3</v>
      </c>
      <c r="U9" s="28"/>
      <c r="V9" s="28"/>
    </row>
    <row r="10" spans="1:22" x14ac:dyDescent="0.25">
      <c r="A10" s="155">
        <v>6519</v>
      </c>
      <c r="B10" s="156" t="s">
        <v>99</v>
      </c>
      <c r="C10" s="155">
        <v>92</v>
      </c>
      <c r="D10" s="38" t="s">
        <v>67</v>
      </c>
      <c r="E10" s="159"/>
      <c r="F10" s="160"/>
      <c r="G10" s="158"/>
      <c r="H10" s="158"/>
      <c r="I10" s="167"/>
      <c r="J10" s="160"/>
      <c r="K10" s="159"/>
      <c r="L10" s="160"/>
      <c r="M10" s="159">
        <v>1</v>
      </c>
      <c r="N10" s="160"/>
      <c r="O10" s="159"/>
      <c r="P10" s="160"/>
      <c r="Q10" s="161"/>
      <c r="R10" s="162"/>
      <c r="S10" s="25">
        <f t="shared" si="0"/>
        <v>1</v>
      </c>
      <c r="T10" s="25">
        <f t="shared" si="1"/>
        <v>1</v>
      </c>
      <c r="U10" s="28"/>
      <c r="V10" s="28"/>
    </row>
    <row r="11" spans="1:22" x14ac:dyDescent="0.25">
      <c r="A11" s="155">
        <v>6519</v>
      </c>
      <c r="B11" s="156" t="s">
        <v>99</v>
      </c>
      <c r="C11" s="155">
        <v>96</v>
      </c>
      <c r="D11" s="38" t="s">
        <v>67</v>
      </c>
      <c r="E11" s="158"/>
      <c r="F11" s="158"/>
      <c r="G11" s="158"/>
      <c r="H11" s="158"/>
      <c r="I11" s="167"/>
      <c r="J11" s="160"/>
      <c r="K11" s="159"/>
      <c r="L11" s="160"/>
      <c r="M11" s="159">
        <v>2</v>
      </c>
      <c r="N11" s="160"/>
      <c r="O11" s="159"/>
      <c r="P11" s="160"/>
      <c r="Q11" s="161"/>
      <c r="R11" s="162"/>
      <c r="S11" s="25">
        <f t="shared" si="0"/>
        <v>2</v>
      </c>
      <c r="T11" s="25">
        <f t="shared" si="1"/>
        <v>2</v>
      </c>
      <c r="U11" s="28"/>
      <c r="V11" s="28"/>
    </row>
    <row r="12" spans="1:22" x14ac:dyDescent="0.25">
      <c r="A12" s="155">
        <v>6519</v>
      </c>
      <c r="B12" s="156" t="s">
        <v>99</v>
      </c>
      <c r="C12" s="155">
        <v>100</v>
      </c>
      <c r="D12" s="38" t="s">
        <v>67</v>
      </c>
      <c r="E12" s="158"/>
      <c r="F12" s="158"/>
      <c r="G12" s="158"/>
      <c r="H12" s="158"/>
      <c r="I12" s="167"/>
      <c r="J12" s="160"/>
      <c r="K12" s="159"/>
      <c r="L12" s="160"/>
      <c r="M12" s="159">
        <v>2</v>
      </c>
      <c r="N12" s="160"/>
      <c r="O12" s="159"/>
      <c r="P12" s="160"/>
      <c r="Q12" s="161"/>
      <c r="R12" s="162"/>
      <c r="S12" s="25">
        <f t="shared" ref="S12:S15" si="2">E12+G12+I12+K12+M12+O12+Q12</f>
        <v>2</v>
      </c>
      <c r="T12" s="25">
        <f t="shared" ref="T12:T15" si="3">SUM(S12-U12-V12)</f>
        <v>2</v>
      </c>
      <c r="U12" s="28"/>
      <c r="V12" s="28"/>
    </row>
    <row r="13" spans="1:22" x14ac:dyDescent="0.25">
      <c r="A13" s="113"/>
      <c r="B13" s="49"/>
      <c r="C13" s="47"/>
      <c r="D13" s="38"/>
      <c r="E13" s="158"/>
      <c r="F13" s="158"/>
      <c r="G13" s="158"/>
      <c r="H13" s="158"/>
      <c r="I13" s="167"/>
      <c r="J13" s="160"/>
      <c r="K13" s="159"/>
      <c r="L13" s="160"/>
      <c r="M13" s="159"/>
      <c r="N13" s="160"/>
      <c r="O13" s="159"/>
      <c r="P13" s="160"/>
      <c r="Q13" s="161"/>
      <c r="R13" s="162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58"/>
      <c r="F14" s="158"/>
      <c r="G14" s="158"/>
      <c r="H14" s="158"/>
      <c r="I14" s="167"/>
      <c r="J14" s="160"/>
      <c r="K14" s="159"/>
      <c r="L14" s="160"/>
      <c r="M14" s="159"/>
      <c r="N14" s="160"/>
      <c r="O14" s="159"/>
      <c r="P14" s="160"/>
      <c r="Q14" s="161"/>
      <c r="R14" s="16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13"/>
      <c r="B15" s="49"/>
      <c r="C15" s="113"/>
      <c r="D15" s="38"/>
      <c r="E15" s="158"/>
      <c r="F15" s="158"/>
      <c r="G15" s="158"/>
      <c r="H15" s="158"/>
      <c r="I15" s="167"/>
      <c r="J15" s="160"/>
      <c r="K15" s="159"/>
      <c r="L15" s="160"/>
      <c r="M15" s="159"/>
      <c r="N15" s="160"/>
      <c r="O15" s="159"/>
      <c r="P15" s="160"/>
      <c r="Q15" s="161"/>
      <c r="R15" s="16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13"/>
      <c r="B16" s="49"/>
      <c r="C16" s="113"/>
      <c r="D16" s="38"/>
      <c r="E16" s="158"/>
      <c r="F16" s="158"/>
      <c r="G16" s="158"/>
      <c r="H16" s="158"/>
      <c r="I16" s="167"/>
      <c r="J16" s="160"/>
      <c r="K16" s="159"/>
      <c r="L16" s="160"/>
      <c r="M16" s="159"/>
      <c r="N16" s="160"/>
      <c r="O16" s="159"/>
      <c r="P16" s="160"/>
      <c r="Q16" s="161"/>
      <c r="R16" s="162"/>
      <c r="S16" s="25">
        <f>E16+G16+I16+K16+M16+O16+Q16</f>
        <v>0</v>
      </c>
      <c r="T16" s="25">
        <f t="shared" ref="T16:T22" si="4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59"/>
      <c r="F17" s="160"/>
      <c r="G17" s="159"/>
      <c r="H17" s="160"/>
      <c r="I17" s="167"/>
      <c r="J17" s="160"/>
      <c r="K17" s="159"/>
      <c r="L17" s="160"/>
      <c r="M17" s="159"/>
      <c r="N17" s="160"/>
      <c r="O17" s="159"/>
      <c r="P17" s="160"/>
      <c r="Q17" s="161"/>
      <c r="R17" s="162"/>
      <c r="S17" s="25">
        <f>E17+G17+I17+K17+M17+O17+Q17</f>
        <v>0</v>
      </c>
      <c r="T17" s="25">
        <f t="shared" si="4"/>
        <v>0</v>
      </c>
      <c r="U17" s="28"/>
      <c r="V17" s="28"/>
    </row>
    <row r="18" spans="1:22" x14ac:dyDescent="0.25">
      <c r="A18" s="95"/>
      <c r="B18" s="47"/>
      <c r="C18" s="47"/>
      <c r="D18" s="27"/>
      <c r="E18" s="159"/>
      <c r="F18" s="160"/>
      <c r="G18" s="159"/>
      <c r="H18" s="160"/>
      <c r="I18" s="159"/>
      <c r="J18" s="160"/>
      <c r="K18" s="159"/>
      <c r="L18" s="160"/>
      <c r="M18" s="159"/>
      <c r="N18" s="160"/>
      <c r="O18" s="159"/>
      <c r="P18" s="160"/>
      <c r="Q18" s="161"/>
      <c r="R18" s="162"/>
      <c r="S18" s="25">
        <f>E18+G18+I18+K18+M18+O18+Q18</f>
        <v>0</v>
      </c>
      <c r="T18" s="25">
        <f t="shared" si="4"/>
        <v>0</v>
      </c>
      <c r="U18" s="28"/>
      <c r="V18" s="28"/>
    </row>
    <row r="19" spans="1:22" x14ac:dyDescent="0.25">
      <c r="A19" s="99"/>
      <c r="B19" s="47"/>
      <c r="C19" s="47"/>
      <c r="D19" s="27"/>
      <c r="E19" s="159"/>
      <c r="F19" s="160"/>
      <c r="G19" s="159"/>
      <c r="H19" s="160"/>
      <c r="I19" s="159"/>
      <c r="J19" s="160"/>
      <c r="K19" s="159"/>
      <c r="L19" s="160"/>
      <c r="M19" s="159"/>
      <c r="N19" s="160"/>
      <c r="O19" s="159"/>
      <c r="P19" s="160"/>
      <c r="Q19" s="161"/>
      <c r="R19" s="162"/>
      <c r="S19" s="25">
        <f>E19+G19+I19+K19+M19+O19+Q19</f>
        <v>0</v>
      </c>
      <c r="T19" s="25">
        <f t="shared" si="4"/>
        <v>0</v>
      </c>
      <c r="U19" s="28"/>
      <c r="V19" s="28"/>
    </row>
    <row r="20" spans="1:22" x14ac:dyDescent="0.25">
      <c r="A20" s="148"/>
      <c r="B20" s="148"/>
      <c r="C20" s="48"/>
      <c r="D20" s="38"/>
      <c r="E20" s="159"/>
      <c r="F20" s="160"/>
      <c r="G20" s="159"/>
      <c r="H20" s="160"/>
      <c r="I20" s="167"/>
      <c r="J20" s="160"/>
      <c r="K20" s="159"/>
      <c r="L20" s="160"/>
      <c r="M20" s="159"/>
      <c r="N20" s="160"/>
      <c r="O20" s="159"/>
      <c r="P20" s="160"/>
      <c r="Q20" s="161"/>
      <c r="R20" s="162"/>
      <c r="S20" s="25">
        <f t="shared" ref="S20:S24" si="5">E20+G20+I20+K20+M20+O20+Q20</f>
        <v>0</v>
      </c>
      <c r="T20" s="25">
        <f t="shared" si="4"/>
        <v>0</v>
      </c>
      <c r="U20" s="28"/>
      <c r="V20" s="28"/>
    </row>
    <row r="21" spans="1:22" x14ac:dyDescent="0.25">
      <c r="A21" s="113"/>
      <c r="B21" s="113"/>
      <c r="C21" s="113"/>
      <c r="D21" s="27"/>
      <c r="E21" s="159"/>
      <c r="F21" s="160"/>
      <c r="G21" s="159"/>
      <c r="H21" s="160"/>
      <c r="I21" s="159"/>
      <c r="J21" s="160"/>
      <c r="K21" s="159"/>
      <c r="L21" s="160"/>
      <c r="M21" s="159"/>
      <c r="N21" s="160"/>
      <c r="O21" s="159"/>
      <c r="P21" s="160"/>
      <c r="Q21" s="161"/>
      <c r="R21" s="162"/>
      <c r="S21" s="25">
        <f t="shared" si="5"/>
        <v>0</v>
      </c>
      <c r="T21" s="25">
        <f t="shared" si="4"/>
        <v>0</v>
      </c>
      <c r="U21" s="28"/>
      <c r="V21" s="28"/>
    </row>
    <row r="22" spans="1:22" x14ac:dyDescent="0.25">
      <c r="A22" s="106">
        <v>3600</v>
      </c>
      <c r="B22" s="105" t="s">
        <v>98</v>
      </c>
      <c r="C22" s="105"/>
      <c r="D22" s="27" t="s">
        <v>69</v>
      </c>
      <c r="E22" s="159">
        <v>1</v>
      </c>
      <c r="F22" s="160"/>
      <c r="G22" s="159">
        <v>1</v>
      </c>
      <c r="H22" s="160"/>
      <c r="I22" s="159">
        <v>1</v>
      </c>
      <c r="J22" s="160"/>
      <c r="K22" s="159">
        <v>1</v>
      </c>
      <c r="L22" s="160"/>
      <c r="M22" s="159">
        <v>1</v>
      </c>
      <c r="N22" s="160"/>
      <c r="O22" s="159"/>
      <c r="P22" s="160"/>
      <c r="Q22" s="161"/>
      <c r="R22" s="162"/>
      <c r="S22" s="25">
        <f t="shared" si="5"/>
        <v>5</v>
      </c>
      <c r="T22" s="25">
        <f t="shared" si="4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59"/>
      <c r="F23" s="160"/>
      <c r="G23" s="159"/>
      <c r="H23" s="160"/>
      <c r="I23" s="159"/>
      <c r="J23" s="160"/>
      <c r="K23" s="159">
        <f>SUM(K6:K22)</f>
        <v>7</v>
      </c>
      <c r="L23" s="160"/>
      <c r="M23" s="159"/>
      <c r="N23" s="160"/>
      <c r="O23" s="161"/>
      <c r="P23" s="162"/>
      <c r="Q23" s="161"/>
      <c r="R23" s="162"/>
      <c r="S23" s="25">
        <f t="shared" si="5"/>
        <v>7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59"/>
      <c r="F24" s="160"/>
      <c r="G24" s="159"/>
      <c r="H24" s="160"/>
      <c r="I24" s="159"/>
      <c r="J24" s="160"/>
      <c r="K24" s="159"/>
      <c r="L24" s="160"/>
      <c r="M24" s="159"/>
      <c r="N24" s="160"/>
      <c r="O24" s="161"/>
      <c r="P24" s="162"/>
      <c r="Q24" s="161"/>
      <c r="R24" s="162"/>
      <c r="S24" s="25">
        <f t="shared" si="5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63">
        <f>SUM(E4:E24)</f>
        <v>8</v>
      </c>
      <c r="F25" s="164"/>
      <c r="G25" s="163">
        <f>SUM(G4:G24)</f>
        <v>8</v>
      </c>
      <c r="H25" s="164"/>
      <c r="I25" s="163">
        <f>SUM(I4:I24)</f>
        <v>8</v>
      </c>
      <c r="J25" s="164"/>
      <c r="K25" s="163">
        <f>SUM(K4:K24)</f>
        <v>15</v>
      </c>
      <c r="L25" s="164"/>
      <c r="M25" s="163">
        <f>SUM(M4:M24)</f>
        <v>8</v>
      </c>
      <c r="N25" s="164"/>
      <c r="O25" s="163">
        <f>SUM(O4:O24)</f>
        <v>0</v>
      </c>
      <c r="P25" s="164"/>
      <c r="Q25" s="163">
        <f>SUM(Q4:Q24)</f>
        <v>0</v>
      </c>
      <c r="R25" s="164"/>
      <c r="S25" s="25">
        <f>SUM(S4:S24)</f>
        <v>47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7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7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7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47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6" sqref="E16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29.05.2016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16.45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65"/>
      <c r="R3" s="65"/>
      <c r="S3" s="25"/>
      <c r="T3" s="25"/>
      <c r="U3" s="26"/>
      <c r="V3" s="26"/>
    </row>
    <row r="4" spans="1:22" x14ac:dyDescent="0.25">
      <c r="A4" s="148">
        <v>6607</v>
      </c>
      <c r="B4" s="156" t="s">
        <v>101</v>
      </c>
      <c r="C4" s="148" t="s">
        <v>79</v>
      </c>
      <c r="D4" s="38" t="s">
        <v>84</v>
      </c>
      <c r="E4" s="159">
        <v>0.5</v>
      </c>
      <c r="F4" s="160"/>
      <c r="G4" s="159"/>
      <c r="H4" s="160"/>
      <c r="I4" s="167"/>
      <c r="J4" s="160"/>
      <c r="K4" s="159"/>
      <c r="L4" s="160"/>
      <c r="M4" s="159"/>
      <c r="N4" s="160"/>
      <c r="O4" s="159"/>
      <c r="P4" s="160"/>
      <c r="Q4" s="161"/>
      <c r="R4" s="162"/>
      <c r="S4" s="25">
        <f t="shared" ref="S4:S21" si="0">E4+G4+I4+K4+M4+O4+Q4</f>
        <v>0.5</v>
      </c>
      <c r="T4" s="25">
        <f t="shared" ref="T4:T21" si="1">SUM(S4-U4-V4)</f>
        <v>0.5</v>
      </c>
      <c r="U4" s="28"/>
      <c r="V4" s="28"/>
    </row>
    <row r="5" spans="1:22" x14ac:dyDescent="0.25">
      <c r="A5" s="47"/>
      <c r="B5" s="47"/>
      <c r="C5" s="47"/>
      <c r="D5" s="27"/>
      <c r="E5" s="159"/>
      <c r="F5" s="160"/>
      <c r="G5" s="159"/>
      <c r="H5" s="160"/>
      <c r="I5" s="167"/>
      <c r="J5" s="160"/>
      <c r="K5" s="159"/>
      <c r="L5" s="160"/>
      <c r="M5" s="159"/>
      <c r="N5" s="160"/>
      <c r="O5" s="159"/>
      <c r="P5" s="160"/>
      <c r="Q5" s="161"/>
      <c r="R5" s="162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7"/>
      <c r="C6" s="47"/>
      <c r="D6" s="27"/>
      <c r="E6" s="159"/>
      <c r="F6" s="160"/>
      <c r="G6" s="159"/>
      <c r="H6" s="160"/>
      <c r="I6" s="159"/>
      <c r="J6" s="160"/>
      <c r="K6" s="159"/>
      <c r="L6" s="160"/>
      <c r="M6" s="159"/>
      <c r="N6" s="160"/>
      <c r="O6" s="159"/>
      <c r="P6" s="160"/>
      <c r="Q6" s="161"/>
      <c r="R6" s="162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59"/>
      <c r="F7" s="160"/>
      <c r="G7" s="159"/>
      <c r="H7" s="160"/>
      <c r="I7" s="159"/>
      <c r="J7" s="160"/>
      <c r="K7" s="159"/>
      <c r="L7" s="160"/>
      <c r="M7" s="159"/>
      <c r="N7" s="160"/>
      <c r="O7" s="159"/>
      <c r="P7" s="160"/>
      <c r="Q7" s="161"/>
      <c r="R7" s="162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27"/>
      <c r="E8" s="159"/>
      <c r="F8" s="160"/>
      <c r="G8" s="159"/>
      <c r="H8" s="160"/>
      <c r="I8" s="159"/>
      <c r="J8" s="160"/>
      <c r="K8" s="159"/>
      <c r="L8" s="160"/>
      <c r="M8" s="159"/>
      <c r="N8" s="160"/>
      <c r="O8" s="159"/>
      <c r="P8" s="160"/>
      <c r="Q8" s="161"/>
      <c r="R8" s="16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59"/>
      <c r="F9" s="160"/>
      <c r="G9" s="159"/>
      <c r="H9" s="160"/>
      <c r="I9" s="159"/>
      <c r="J9" s="160"/>
      <c r="K9" s="159"/>
      <c r="L9" s="160"/>
      <c r="M9" s="159"/>
      <c r="N9" s="160"/>
      <c r="O9" s="159"/>
      <c r="P9" s="160"/>
      <c r="Q9" s="161"/>
      <c r="R9" s="16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79"/>
      <c r="D10" s="38"/>
      <c r="E10" s="159"/>
      <c r="F10" s="160"/>
      <c r="G10" s="159"/>
      <c r="H10" s="160"/>
      <c r="I10" s="159"/>
      <c r="J10" s="160"/>
      <c r="K10" s="159"/>
      <c r="L10" s="160"/>
      <c r="M10" s="159"/>
      <c r="N10" s="160"/>
      <c r="O10" s="159"/>
      <c r="P10" s="160"/>
      <c r="Q10" s="161"/>
      <c r="R10" s="16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0"/>
      <c r="B11" s="80"/>
      <c r="C11" s="80"/>
      <c r="D11" s="23"/>
      <c r="E11" s="159"/>
      <c r="F11" s="160"/>
      <c r="G11" s="159"/>
      <c r="H11" s="160"/>
      <c r="I11" s="159"/>
      <c r="J11" s="160"/>
      <c r="K11" s="159"/>
      <c r="L11" s="160"/>
      <c r="M11" s="159"/>
      <c r="N11" s="160"/>
      <c r="O11" s="159"/>
      <c r="P11" s="160"/>
      <c r="Q11" s="161"/>
      <c r="R11" s="16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1"/>
      <c r="B12" s="81"/>
      <c r="C12" s="81"/>
      <c r="D12" s="23"/>
      <c r="E12" s="159"/>
      <c r="F12" s="160"/>
      <c r="G12" s="159"/>
      <c r="H12" s="160"/>
      <c r="I12" s="159"/>
      <c r="J12" s="160"/>
      <c r="K12" s="159"/>
      <c r="L12" s="160"/>
      <c r="M12" s="159"/>
      <c r="N12" s="160"/>
      <c r="O12" s="159"/>
      <c r="P12" s="160"/>
      <c r="Q12" s="161"/>
      <c r="R12" s="16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/>
      <c r="B13" s="47"/>
      <c r="C13" s="47"/>
      <c r="D13" s="27"/>
      <c r="E13" s="159"/>
      <c r="F13" s="160"/>
      <c r="G13" s="159"/>
      <c r="H13" s="160"/>
      <c r="I13" s="159"/>
      <c r="J13" s="160"/>
      <c r="K13" s="159"/>
      <c r="L13" s="160"/>
      <c r="M13" s="159"/>
      <c r="N13" s="160"/>
      <c r="O13" s="159"/>
      <c r="P13" s="160"/>
      <c r="Q13" s="161"/>
      <c r="R13" s="162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98"/>
      <c r="B14" s="98"/>
      <c r="C14" s="98"/>
      <c r="D14" s="27"/>
      <c r="E14" s="159"/>
      <c r="F14" s="160"/>
      <c r="G14" s="159"/>
      <c r="H14" s="160"/>
      <c r="I14" s="159"/>
      <c r="J14" s="160"/>
      <c r="K14" s="159"/>
      <c r="L14" s="160"/>
      <c r="M14" s="159"/>
      <c r="N14" s="160"/>
      <c r="O14" s="159"/>
      <c r="P14" s="160"/>
      <c r="Q14" s="161"/>
      <c r="R14" s="16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7"/>
      <c r="B15" s="47"/>
      <c r="C15" s="47"/>
      <c r="D15" s="38"/>
      <c r="E15" s="159"/>
      <c r="F15" s="160"/>
      <c r="G15" s="159"/>
      <c r="H15" s="160"/>
      <c r="I15" s="159"/>
      <c r="J15" s="160"/>
      <c r="K15" s="159"/>
      <c r="L15" s="160"/>
      <c r="M15" s="159"/>
      <c r="N15" s="160"/>
      <c r="O15" s="159"/>
      <c r="P15" s="160"/>
      <c r="Q15" s="161"/>
      <c r="R15" s="16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12">
        <v>3600</v>
      </c>
      <c r="B16" s="112" t="s">
        <v>98</v>
      </c>
      <c r="C16" s="112"/>
      <c r="D16" s="38" t="s">
        <v>85</v>
      </c>
      <c r="E16" s="159"/>
      <c r="F16" s="160"/>
      <c r="G16" s="159"/>
      <c r="H16" s="160"/>
      <c r="I16" s="159"/>
      <c r="J16" s="160"/>
      <c r="K16" s="159"/>
      <c r="L16" s="160"/>
      <c r="M16" s="159"/>
      <c r="N16" s="160"/>
      <c r="O16" s="159"/>
      <c r="P16" s="160"/>
      <c r="Q16" s="161"/>
      <c r="R16" s="16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53">
        <v>3600</v>
      </c>
      <c r="B17" s="153" t="s">
        <v>98</v>
      </c>
      <c r="C17" s="153"/>
      <c r="D17" s="27" t="s">
        <v>93</v>
      </c>
      <c r="E17" s="159"/>
      <c r="F17" s="160"/>
      <c r="G17" s="159"/>
      <c r="H17" s="160"/>
      <c r="I17" s="159">
        <v>0.5</v>
      </c>
      <c r="J17" s="160"/>
      <c r="K17" s="159">
        <v>2</v>
      </c>
      <c r="L17" s="160"/>
      <c r="M17" s="159"/>
      <c r="N17" s="160"/>
      <c r="O17" s="159"/>
      <c r="P17" s="160"/>
      <c r="Q17" s="161"/>
      <c r="R17" s="162"/>
      <c r="S17" s="25">
        <f t="shared" si="0"/>
        <v>2.5</v>
      </c>
      <c r="T17" s="25">
        <f t="shared" si="1"/>
        <v>2.5</v>
      </c>
      <c r="U17" s="28"/>
      <c r="V17" s="28"/>
    </row>
    <row r="18" spans="1:22" x14ac:dyDescent="0.25">
      <c r="A18" s="104">
        <v>3600</v>
      </c>
      <c r="B18" s="104" t="s">
        <v>98</v>
      </c>
      <c r="C18" s="104"/>
      <c r="D18" s="23" t="s">
        <v>63</v>
      </c>
      <c r="E18" s="159">
        <v>0.25</v>
      </c>
      <c r="F18" s="160"/>
      <c r="G18" s="159"/>
      <c r="H18" s="160"/>
      <c r="I18" s="159"/>
      <c r="J18" s="160"/>
      <c r="K18" s="159"/>
      <c r="L18" s="160"/>
      <c r="M18" s="159"/>
      <c r="N18" s="160"/>
      <c r="O18" s="159"/>
      <c r="P18" s="160"/>
      <c r="Q18" s="161"/>
      <c r="R18" s="162"/>
      <c r="S18" s="25">
        <f t="shared" si="0"/>
        <v>0.25</v>
      </c>
      <c r="T18" s="25">
        <f t="shared" si="1"/>
        <v>0.25</v>
      </c>
      <c r="U18" s="28"/>
      <c r="V18" s="28"/>
    </row>
    <row r="19" spans="1:22" x14ac:dyDescent="0.25">
      <c r="A19" s="104">
        <v>3600</v>
      </c>
      <c r="B19" s="104" t="s">
        <v>98</v>
      </c>
      <c r="C19" s="104"/>
      <c r="D19" s="23" t="s">
        <v>64</v>
      </c>
      <c r="E19" s="159"/>
      <c r="F19" s="160"/>
      <c r="G19" s="159">
        <v>1.5</v>
      </c>
      <c r="H19" s="160"/>
      <c r="I19" s="159"/>
      <c r="J19" s="160"/>
      <c r="K19" s="159"/>
      <c r="L19" s="160"/>
      <c r="M19" s="159"/>
      <c r="N19" s="160"/>
      <c r="O19" s="159"/>
      <c r="P19" s="160"/>
      <c r="Q19" s="161"/>
      <c r="R19" s="162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05">
        <v>3600</v>
      </c>
      <c r="B20" s="105" t="s">
        <v>98</v>
      </c>
      <c r="C20" s="105"/>
      <c r="D20" s="27" t="s">
        <v>65</v>
      </c>
      <c r="E20" s="159">
        <v>7.5</v>
      </c>
      <c r="F20" s="160"/>
      <c r="G20" s="159">
        <v>6.75</v>
      </c>
      <c r="H20" s="160"/>
      <c r="I20" s="159">
        <v>7.75</v>
      </c>
      <c r="J20" s="160"/>
      <c r="K20" s="159">
        <v>6.25</v>
      </c>
      <c r="L20" s="160"/>
      <c r="M20" s="159">
        <v>8.25</v>
      </c>
      <c r="N20" s="160"/>
      <c r="O20" s="159"/>
      <c r="P20" s="160"/>
      <c r="Q20" s="161"/>
      <c r="R20" s="162"/>
      <c r="S20" s="25">
        <f t="shared" si="0"/>
        <v>36.5</v>
      </c>
      <c r="T20" s="25">
        <f t="shared" si="1"/>
        <v>34</v>
      </c>
      <c r="U20" s="28">
        <v>2.5</v>
      </c>
      <c r="V20" s="28"/>
    </row>
    <row r="21" spans="1:22" x14ac:dyDescent="0.25">
      <c r="A21" s="105">
        <v>3600</v>
      </c>
      <c r="B21" s="105" t="s">
        <v>98</v>
      </c>
      <c r="C21" s="105"/>
      <c r="D21" s="27" t="s">
        <v>66</v>
      </c>
      <c r="E21" s="159">
        <v>0.25</v>
      </c>
      <c r="F21" s="160"/>
      <c r="G21" s="159">
        <v>0.25</v>
      </c>
      <c r="H21" s="160"/>
      <c r="I21" s="159">
        <v>0.25</v>
      </c>
      <c r="J21" s="160"/>
      <c r="K21" s="159">
        <v>0.25</v>
      </c>
      <c r="L21" s="160"/>
      <c r="M21" s="159">
        <v>0.25</v>
      </c>
      <c r="N21" s="160"/>
      <c r="O21" s="159"/>
      <c r="P21" s="160"/>
      <c r="Q21" s="161"/>
      <c r="R21" s="162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59"/>
      <c r="F22" s="160"/>
      <c r="G22" s="159"/>
      <c r="H22" s="160"/>
      <c r="I22" s="159"/>
      <c r="J22" s="160"/>
      <c r="K22" s="159"/>
      <c r="L22" s="160"/>
      <c r="M22" s="159"/>
      <c r="N22" s="160"/>
      <c r="O22" s="161"/>
      <c r="P22" s="162"/>
      <c r="Q22" s="161"/>
      <c r="R22" s="162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59"/>
      <c r="F23" s="160"/>
      <c r="G23" s="159"/>
      <c r="H23" s="160"/>
      <c r="I23" s="159"/>
      <c r="J23" s="160"/>
      <c r="K23" s="159">
        <f>SUM(K6:K22)</f>
        <v>8.5</v>
      </c>
      <c r="L23" s="160"/>
      <c r="M23" s="159"/>
      <c r="N23" s="160"/>
      <c r="O23" s="161"/>
      <c r="P23" s="162"/>
      <c r="Q23" s="161"/>
      <c r="R23" s="162"/>
      <c r="S23" s="25">
        <f t="shared" si="2"/>
        <v>8.5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63">
        <f>SUM(E4:E23)</f>
        <v>8.5</v>
      </c>
      <c r="F24" s="164"/>
      <c r="G24" s="163">
        <f>SUM(G4:G23)</f>
        <v>8.5</v>
      </c>
      <c r="H24" s="164"/>
      <c r="I24" s="163">
        <f>SUM(I4:I23)</f>
        <v>8.5</v>
      </c>
      <c r="J24" s="164"/>
      <c r="K24" s="163">
        <f>SUM(K4:K23)</f>
        <v>17</v>
      </c>
      <c r="L24" s="164"/>
      <c r="M24" s="163">
        <f>SUM(M4:M23)</f>
        <v>8.5</v>
      </c>
      <c r="N24" s="164"/>
      <c r="O24" s="163">
        <f>SUM(O4:O23)</f>
        <v>0</v>
      </c>
      <c r="P24" s="164"/>
      <c r="Q24" s="163">
        <f>SUM(Q4:Q23)</f>
        <v>0</v>
      </c>
      <c r="R24" s="164"/>
      <c r="S24" s="25">
        <f>SUM(S4:S23)</f>
        <v>51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9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11</v>
      </c>
      <c r="T26" s="28"/>
      <c r="U26" s="28">
        <f>SUM(U4:U25)</f>
        <v>2.5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2.5</v>
      </c>
      <c r="D30" s="33"/>
      <c r="I30" s="44">
        <v>42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8.5</v>
      </c>
    </row>
    <row r="34" spans="1:7" ht="16.5" thickBot="1" x14ac:dyDescent="0.3">
      <c r="A34" s="17" t="s">
        <v>6</v>
      </c>
      <c r="C34" s="39">
        <f>SUM(C29:C33)</f>
        <v>51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B23" sqref="B23:C23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B23" sqref="B23:C2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58</v>
      </c>
      <c r="B1" s="15"/>
      <c r="C1" s="15"/>
      <c r="S1" s="16"/>
    </row>
    <row r="2" spans="1:22" s="22" customFormat="1" x14ac:dyDescent="0.25">
      <c r="A2" s="18" t="str">
        <f>Analysis!A3</f>
        <v>W/E 29.05.2016</v>
      </c>
      <c r="B2" s="61"/>
      <c r="C2" s="61"/>
      <c r="D2" s="61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/>
      <c r="J3" s="66"/>
      <c r="K3" s="66">
        <v>8</v>
      </c>
      <c r="L3" s="66">
        <v>16.3</v>
      </c>
      <c r="M3" s="66">
        <v>8</v>
      </c>
      <c r="N3" s="6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49">
        <v>6538</v>
      </c>
      <c r="B4" s="156" t="s">
        <v>97</v>
      </c>
      <c r="C4" s="149">
        <v>6</v>
      </c>
      <c r="D4" s="38" t="s">
        <v>70</v>
      </c>
      <c r="E4" s="158">
        <v>8</v>
      </c>
      <c r="F4" s="158"/>
      <c r="G4" s="158">
        <v>8</v>
      </c>
      <c r="H4" s="158"/>
      <c r="I4" s="158"/>
      <c r="J4" s="158"/>
      <c r="K4" s="158">
        <v>7</v>
      </c>
      <c r="L4" s="158"/>
      <c r="M4" s="158">
        <v>8</v>
      </c>
      <c r="N4" s="158"/>
      <c r="O4" s="159"/>
      <c r="P4" s="160"/>
      <c r="Q4" s="161"/>
      <c r="R4" s="162"/>
      <c r="S4" s="25">
        <f>E4+G4+I4+K4+M4+O4+Q4</f>
        <v>31</v>
      </c>
      <c r="T4" s="25">
        <f t="shared" ref="T4:T21" si="0">SUM(S4-U4-V4)</f>
        <v>31</v>
      </c>
      <c r="U4" s="28"/>
      <c r="V4" s="28"/>
    </row>
    <row r="5" spans="1:22" x14ac:dyDescent="0.25">
      <c r="A5" s="141"/>
      <c r="B5" s="49"/>
      <c r="C5" s="141"/>
      <c r="D5" s="38"/>
      <c r="E5" s="159"/>
      <c r="F5" s="160"/>
      <c r="G5" s="159"/>
      <c r="H5" s="160"/>
      <c r="I5" s="159"/>
      <c r="J5" s="160"/>
      <c r="K5" s="159"/>
      <c r="L5" s="160"/>
      <c r="M5" s="159"/>
      <c r="N5" s="160"/>
      <c r="O5" s="159"/>
      <c r="P5" s="160"/>
      <c r="Q5" s="161"/>
      <c r="R5" s="162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141"/>
      <c r="B6" s="49"/>
      <c r="C6" s="141"/>
      <c r="D6" s="38"/>
      <c r="E6" s="159"/>
      <c r="F6" s="160"/>
      <c r="G6" s="159"/>
      <c r="H6" s="160"/>
      <c r="I6" s="159"/>
      <c r="J6" s="160"/>
      <c r="K6" s="159"/>
      <c r="L6" s="160"/>
      <c r="M6" s="159"/>
      <c r="N6" s="160"/>
      <c r="O6" s="159"/>
      <c r="P6" s="160"/>
      <c r="Q6" s="161"/>
      <c r="R6" s="16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20"/>
      <c r="B7" s="49"/>
      <c r="C7" s="120"/>
      <c r="D7" s="38"/>
      <c r="E7" s="159"/>
      <c r="F7" s="160"/>
      <c r="G7" s="159"/>
      <c r="H7" s="160"/>
      <c r="I7" s="159"/>
      <c r="J7" s="160"/>
      <c r="K7" s="159"/>
      <c r="L7" s="160"/>
      <c r="M7" s="159"/>
      <c r="N7" s="160"/>
      <c r="O7" s="159"/>
      <c r="P7" s="160"/>
      <c r="Q7" s="161"/>
      <c r="R7" s="16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20"/>
      <c r="B8" s="49"/>
      <c r="C8" s="120"/>
      <c r="D8" s="38"/>
      <c r="E8" s="159"/>
      <c r="F8" s="160"/>
      <c r="G8" s="159"/>
      <c r="H8" s="160"/>
      <c r="I8" s="159"/>
      <c r="J8" s="160"/>
      <c r="K8" s="159"/>
      <c r="L8" s="160"/>
      <c r="M8" s="159"/>
      <c r="N8" s="160"/>
      <c r="O8" s="159"/>
      <c r="P8" s="160"/>
      <c r="Q8" s="161"/>
      <c r="R8" s="16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20"/>
      <c r="B9" s="49"/>
      <c r="C9" s="120"/>
      <c r="D9" s="38"/>
      <c r="E9" s="159"/>
      <c r="F9" s="160"/>
      <c r="G9" s="159"/>
      <c r="H9" s="160"/>
      <c r="I9" s="159"/>
      <c r="J9" s="160"/>
      <c r="K9" s="159"/>
      <c r="L9" s="160"/>
      <c r="M9" s="159"/>
      <c r="N9" s="160"/>
      <c r="O9" s="159"/>
      <c r="P9" s="160"/>
      <c r="Q9" s="161"/>
      <c r="R9" s="162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ht="15.75" customHeight="1" x14ac:dyDescent="0.25">
      <c r="A10" s="105"/>
      <c r="B10" s="49"/>
      <c r="C10" s="105"/>
      <c r="D10" s="38"/>
      <c r="E10" s="159"/>
      <c r="F10" s="160"/>
      <c r="G10" s="159"/>
      <c r="H10" s="160"/>
      <c r="I10" s="159"/>
      <c r="J10" s="160"/>
      <c r="K10" s="159"/>
      <c r="L10" s="160"/>
      <c r="M10" s="159"/>
      <c r="N10" s="160"/>
      <c r="O10" s="159"/>
      <c r="P10" s="160"/>
      <c r="Q10" s="161"/>
      <c r="R10" s="16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7"/>
      <c r="B11" s="49"/>
      <c r="C11" s="107"/>
      <c r="D11" s="38"/>
      <c r="E11" s="159"/>
      <c r="F11" s="160"/>
      <c r="G11" s="159"/>
      <c r="H11" s="160"/>
      <c r="I11" s="159"/>
      <c r="J11" s="160"/>
      <c r="K11" s="159"/>
      <c r="L11" s="160"/>
      <c r="M11" s="159"/>
      <c r="N11" s="160"/>
      <c r="O11" s="159"/>
      <c r="P11" s="160"/>
      <c r="Q11" s="161"/>
      <c r="R11" s="16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7"/>
      <c r="B12" s="49"/>
      <c r="C12" s="107"/>
      <c r="D12" s="38"/>
      <c r="E12" s="159"/>
      <c r="F12" s="160"/>
      <c r="G12" s="159"/>
      <c r="H12" s="160"/>
      <c r="I12" s="159"/>
      <c r="J12" s="160"/>
      <c r="K12" s="159"/>
      <c r="L12" s="160"/>
      <c r="M12" s="159"/>
      <c r="N12" s="160"/>
      <c r="O12" s="159"/>
      <c r="P12" s="160"/>
      <c r="Q12" s="161"/>
      <c r="R12" s="162"/>
      <c r="S12" s="25">
        <f t="shared" ref="S12" si="4">E12+G12+I12+K12+M12+O12+Q12</f>
        <v>0</v>
      </c>
      <c r="T12" s="25">
        <f t="shared" ref="T12" si="5">SUM(S12-U12-V12)</f>
        <v>0</v>
      </c>
      <c r="U12" s="28"/>
      <c r="V12" s="28"/>
    </row>
    <row r="13" spans="1:22" x14ac:dyDescent="0.25">
      <c r="A13" s="109"/>
      <c r="B13" s="109"/>
      <c r="C13" s="48"/>
      <c r="D13" s="38"/>
      <c r="E13" s="159"/>
      <c r="F13" s="160"/>
      <c r="G13" s="159"/>
      <c r="H13" s="160"/>
      <c r="I13" s="159"/>
      <c r="J13" s="160"/>
      <c r="K13" s="159"/>
      <c r="L13" s="160"/>
      <c r="M13" s="159"/>
      <c r="N13" s="160"/>
      <c r="O13" s="159"/>
      <c r="P13" s="160"/>
      <c r="Q13" s="161"/>
      <c r="R13" s="162"/>
      <c r="S13" s="25">
        <f t="shared" ref="S13" si="6">E13+G13+I13+K13+M13+O13+Q13</f>
        <v>0</v>
      </c>
      <c r="T13" s="25">
        <f t="shared" ref="T13" si="7">SUM(S13-U13-V13)</f>
        <v>0</v>
      </c>
      <c r="U13" s="28"/>
      <c r="V13" s="28"/>
    </row>
    <row r="14" spans="1:22" x14ac:dyDescent="0.25">
      <c r="A14" s="109"/>
      <c r="B14" s="109"/>
      <c r="C14" s="48"/>
      <c r="D14" s="38"/>
      <c r="E14" s="159"/>
      <c r="F14" s="160"/>
      <c r="G14" s="159"/>
      <c r="H14" s="160"/>
      <c r="I14" s="159"/>
      <c r="J14" s="160"/>
      <c r="K14" s="159"/>
      <c r="L14" s="160"/>
      <c r="M14" s="159"/>
      <c r="N14" s="160"/>
      <c r="O14" s="159"/>
      <c r="P14" s="160"/>
      <c r="Q14" s="161"/>
      <c r="R14" s="162"/>
      <c r="S14" s="25">
        <f t="shared" ref="S14:S19" si="8">E14+G14+I14+K14+M14+O14+Q14</f>
        <v>0</v>
      </c>
      <c r="T14" s="25">
        <f t="shared" ref="T14:T19" si="9">SUM(S14-U14-V14)</f>
        <v>0</v>
      </c>
      <c r="U14" s="28"/>
      <c r="V14" s="28"/>
    </row>
    <row r="15" spans="1:22" x14ac:dyDescent="0.25">
      <c r="A15" s="111"/>
      <c r="B15" s="111"/>
      <c r="C15" s="48"/>
      <c r="D15" s="38"/>
      <c r="E15" s="159"/>
      <c r="F15" s="160"/>
      <c r="G15" s="159"/>
      <c r="H15" s="160"/>
      <c r="I15" s="159"/>
      <c r="J15" s="160"/>
      <c r="K15" s="159"/>
      <c r="L15" s="160"/>
      <c r="M15" s="159"/>
      <c r="N15" s="160"/>
      <c r="O15" s="159"/>
      <c r="P15" s="160"/>
      <c r="Q15" s="161"/>
      <c r="R15" s="162"/>
      <c r="S15" s="25">
        <f t="shared" ref="S15:S18" si="10">E15+G15+I15+K15+M15+O15+Q15</f>
        <v>0</v>
      </c>
      <c r="T15" s="25">
        <f t="shared" ref="T15:T18" si="11">SUM(S15-U15-V15)</f>
        <v>0</v>
      </c>
      <c r="U15" s="28"/>
      <c r="V15" s="28"/>
    </row>
    <row r="16" spans="1:22" x14ac:dyDescent="0.25">
      <c r="A16" s="113"/>
      <c r="B16" s="113"/>
      <c r="C16" s="48"/>
      <c r="D16" s="38"/>
      <c r="E16" s="159"/>
      <c r="F16" s="160"/>
      <c r="G16" s="159"/>
      <c r="H16" s="160"/>
      <c r="I16" s="159"/>
      <c r="J16" s="160"/>
      <c r="K16" s="159"/>
      <c r="L16" s="160"/>
      <c r="M16" s="159"/>
      <c r="N16" s="160"/>
      <c r="O16" s="159"/>
      <c r="P16" s="160"/>
      <c r="Q16" s="161"/>
      <c r="R16" s="162"/>
      <c r="S16" s="25">
        <f t="shared" si="10"/>
        <v>0</v>
      </c>
      <c r="T16" s="25">
        <f t="shared" si="11"/>
        <v>0</v>
      </c>
      <c r="U16" s="28"/>
      <c r="V16" s="28"/>
    </row>
    <row r="17" spans="1:22" x14ac:dyDescent="0.25">
      <c r="A17" s="113"/>
      <c r="B17" s="113" t="s">
        <v>98</v>
      </c>
      <c r="C17" s="48"/>
      <c r="D17" s="38" t="s">
        <v>68</v>
      </c>
      <c r="E17" s="159"/>
      <c r="F17" s="160"/>
      <c r="G17" s="159"/>
      <c r="H17" s="160"/>
      <c r="I17" s="159">
        <v>8</v>
      </c>
      <c r="J17" s="160"/>
      <c r="K17" s="159"/>
      <c r="L17" s="160"/>
      <c r="M17" s="159"/>
      <c r="N17" s="160"/>
      <c r="O17" s="159"/>
      <c r="P17" s="160"/>
      <c r="Q17" s="161"/>
      <c r="R17" s="162"/>
      <c r="S17" s="25">
        <f t="shared" ref="S17" si="12">E17+G17+I17+K17+M17+O17+Q17</f>
        <v>8</v>
      </c>
      <c r="T17" s="25">
        <f t="shared" ref="T17" si="13">SUM(S17-U17-V17)</f>
        <v>8</v>
      </c>
      <c r="U17" s="28"/>
      <c r="V17" s="28"/>
    </row>
    <row r="18" spans="1:22" x14ac:dyDescent="0.25">
      <c r="A18" s="113"/>
      <c r="B18" s="113"/>
      <c r="C18" s="48"/>
      <c r="D18" s="38"/>
      <c r="E18" s="159"/>
      <c r="F18" s="160"/>
      <c r="G18" s="159"/>
      <c r="H18" s="160"/>
      <c r="I18" s="159"/>
      <c r="J18" s="160"/>
      <c r="K18" s="159"/>
      <c r="L18" s="160"/>
      <c r="M18" s="159"/>
      <c r="N18" s="160"/>
      <c r="O18" s="159"/>
      <c r="P18" s="160"/>
      <c r="Q18" s="161"/>
      <c r="R18" s="162"/>
      <c r="S18" s="25">
        <f t="shared" si="10"/>
        <v>0</v>
      </c>
      <c r="T18" s="25">
        <f t="shared" si="11"/>
        <v>0</v>
      </c>
      <c r="U18" s="28"/>
      <c r="V18" s="28"/>
    </row>
    <row r="19" spans="1:22" x14ac:dyDescent="0.25">
      <c r="A19" s="109"/>
      <c r="B19" s="109"/>
      <c r="C19" s="48"/>
      <c r="D19" s="38"/>
      <c r="E19" s="159"/>
      <c r="F19" s="160"/>
      <c r="G19" s="159"/>
      <c r="H19" s="160"/>
      <c r="I19" s="159"/>
      <c r="J19" s="160"/>
      <c r="K19" s="159"/>
      <c r="L19" s="160"/>
      <c r="M19" s="159"/>
      <c r="N19" s="160"/>
      <c r="O19" s="159"/>
      <c r="P19" s="160"/>
      <c r="Q19" s="161"/>
      <c r="R19" s="162"/>
      <c r="S19" s="25">
        <f t="shared" si="8"/>
        <v>0</v>
      </c>
      <c r="T19" s="25">
        <f t="shared" si="9"/>
        <v>0</v>
      </c>
      <c r="U19" s="28"/>
      <c r="V19" s="28"/>
    </row>
    <row r="20" spans="1:22" x14ac:dyDescent="0.25">
      <c r="A20" s="89">
        <v>3600</v>
      </c>
      <c r="B20" s="89" t="s">
        <v>98</v>
      </c>
      <c r="C20" s="89"/>
      <c r="D20" s="27" t="s">
        <v>93</v>
      </c>
      <c r="E20" s="159"/>
      <c r="F20" s="160"/>
      <c r="G20" s="159"/>
      <c r="H20" s="160"/>
      <c r="I20" s="159"/>
      <c r="J20" s="160"/>
      <c r="K20" s="159">
        <v>1</v>
      </c>
      <c r="L20" s="160"/>
      <c r="M20" s="159"/>
      <c r="N20" s="160"/>
      <c r="O20" s="159"/>
      <c r="P20" s="160"/>
      <c r="Q20" s="161"/>
      <c r="R20" s="162"/>
      <c r="S20" s="25">
        <f t="shared" si="1"/>
        <v>1</v>
      </c>
      <c r="T20" s="25">
        <f t="shared" si="0"/>
        <v>1</v>
      </c>
      <c r="U20" s="28"/>
      <c r="V20" s="28"/>
    </row>
    <row r="21" spans="1:22" s="17" customFormat="1" x14ac:dyDescent="0.25">
      <c r="A21" s="88"/>
      <c r="B21" s="88"/>
      <c r="C21" s="88"/>
      <c r="D21" s="27"/>
      <c r="E21" s="159"/>
      <c r="F21" s="160"/>
      <c r="G21" s="159"/>
      <c r="H21" s="160"/>
      <c r="I21" s="159"/>
      <c r="J21" s="160"/>
      <c r="K21" s="159"/>
      <c r="L21" s="160"/>
      <c r="M21" s="159"/>
      <c r="N21" s="160"/>
      <c r="O21" s="159"/>
      <c r="P21" s="160"/>
      <c r="Q21" s="161"/>
      <c r="R21" s="162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1" t="s">
        <v>37</v>
      </c>
      <c r="B22" s="51"/>
      <c r="C22" s="61"/>
      <c r="D22" s="51"/>
      <c r="E22" s="159"/>
      <c r="F22" s="160"/>
      <c r="G22" s="159"/>
      <c r="H22" s="160"/>
      <c r="I22" s="159"/>
      <c r="J22" s="160"/>
      <c r="K22" s="159"/>
      <c r="L22" s="160"/>
      <c r="M22" s="159"/>
      <c r="N22" s="160"/>
      <c r="O22" s="161"/>
      <c r="P22" s="162"/>
      <c r="Q22" s="161"/>
      <c r="R22" s="162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1"/>
      <c r="D23" s="61"/>
      <c r="E23" s="159"/>
      <c r="F23" s="160"/>
      <c r="G23" s="159"/>
      <c r="H23" s="160"/>
      <c r="I23" s="159"/>
      <c r="J23" s="160"/>
      <c r="K23" s="159">
        <f>SUM(K6:K22)</f>
        <v>1</v>
      </c>
      <c r="L23" s="160"/>
      <c r="M23" s="159"/>
      <c r="N23" s="160"/>
      <c r="O23" s="161"/>
      <c r="P23" s="162"/>
      <c r="Q23" s="161"/>
      <c r="R23" s="162"/>
      <c r="S23" s="25">
        <f t="shared" si="1"/>
        <v>1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63">
        <f>SUM(E4:E23)</f>
        <v>8</v>
      </c>
      <c r="F24" s="164"/>
      <c r="G24" s="163">
        <f>SUM(G4:G23)</f>
        <v>8</v>
      </c>
      <c r="H24" s="164"/>
      <c r="I24" s="163">
        <f>SUM(I4:I23)</f>
        <v>8</v>
      </c>
      <c r="J24" s="164"/>
      <c r="K24" s="163">
        <f>SUM(K4:K23)</f>
        <v>9</v>
      </c>
      <c r="L24" s="164"/>
      <c r="M24" s="163">
        <f>SUM(M4:M23)</f>
        <v>8</v>
      </c>
      <c r="N24" s="164"/>
      <c r="O24" s="163">
        <f>SUM(O4:O23)</f>
        <v>0</v>
      </c>
      <c r="P24" s="164"/>
      <c r="Q24" s="163">
        <f>SUM(Q4:Q23)</f>
        <v>0</v>
      </c>
      <c r="R24" s="164"/>
      <c r="S24" s="25">
        <f t="shared" si="1"/>
        <v>41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2"/>
      <c r="F25" s="63">
        <v>8</v>
      </c>
      <c r="G25" s="62"/>
      <c r="H25" s="63">
        <v>8</v>
      </c>
      <c r="I25" s="62"/>
      <c r="J25" s="63">
        <v>8</v>
      </c>
      <c r="K25" s="62"/>
      <c r="L25" s="63">
        <v>8</v>
      </c>
      <c r="M25" s="62"/>
      <c r="N25" s="63">
        <v>8</v>
      </c>
      <c r="O25" s="62"/>
      <c r="P25" s="63"/>
      <c r="Q25" s="62"/>
      <c r="R25" s="63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1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1</v>
      </c>
      <c r="S33" s="16"/>
    </row>
    <row r="34" spans="1:19" ht="16.5" thickBot="1" x14ac:dyDescent="0.3">
      <c r="A34" s="17" t="s">
        <v>6</v>
      </c>
      <c r="C34" s="39">
        <f>SUM(C29:C33)</f>
        <v>41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23" sqref="B23:C23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42578125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29.05.2016</v>
      </c>
      <c r="B2" s="19"/>
      <c r="C2" s="19"/>
      <c r="D2" s="19"/>
      <c r="E2" s="169" t="s">
        <v>15</v>
      </c>
      <c r="F2" s="169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15.3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142"/>
      <c r="N3" s="142"/>
      <c r="O3" s="53"/>
      <c r="P3" s="53"/>
      <c r="Q3" s="66"/>
      <c r="R3" s="66"/>
      <c r="S3" s="25"/>
      <c r="T3" s="25"/>
      <c r="U3" s="26"/>
      <c r="V3" s="26"/>
    </row>
    <row r="4" spans="1:22" x14ac:dyDescent="0.25">
      <c r="A4" s="149">
        <v>6519</v>
      </c>
      <c r="B4" s="156" t="s">
        <v>99</v>
      </c>
      <c r="C4" s="149" t="s">
        <v>82</v>
      </c>
      <c r="D4" s="38" t="s">
        <v>67</v>
      </c>
      <c r="E4" s="158">
        <v>5.5</v>
      </c>
      <c r="F4" s="158"/>
      <c r="G4" s="158">
        <v>8</v>
      </c>
      <c r="H4" s="158"/>
      <c r="I4" s="158">
        <v>8</v>
      </c>
      <c r="J4" s="158"/>
      <c r="K4" s="158">
        <v>2</v>
      </c>
      <c r="L4" s="158"/>
      <c r="M4" s="168"/>
      <c r="N4" s="168"/>
      <c r="O4" s="159"/>
      <c r="P4" s="160"/>
      <c r="Q4" s="161"/>
      <c r="R4" s="162"/>
      <c r="S4" s="25">
        <f>E4+G4+I4+K4+M4+O4+Q4</f>
        <v>23.5</v>
      </c>
      <c r="T4" s="25">
        <f t="shared" ref="T4:T17" si="0">SUM(S4-U4-V4)</f>
        <v>23.5</v>
      </c>
      <c r="U4" s="28"/>
      <c r="V4" s="28"/>
    </row>
    <row r="5" spans="1:22" x14ac:dyDescent="0.25">
      <c r="A5" s="149">
        <v>6519</v>
      </c>
      <c r="B5" s="156" t="s">
        <v>99</v>
      </c>
      <c r="C5" s="149">
        <v>90</v>
      </c>
      <c r="D5" s="38" t="s">
        <v>67</v>
      </c>
      <c r="E5" s="158">
        <v>0.5</v>
      </c>
      <c r="F5" s="158"/>
      <c r="G5" s="158"/>
      <c r="H5" s="158"/>
      <c r="I5" s="158"/>
      <c r="J5" s="158"/>
      <c r="K5" s="158"/>
      <c r="L5" s="158"/>
      <c r="M5" s="168"/>
      <c r="N5" s="168"/>
      <c r="O5" s="159"/>
      <c r="P5" s="160"/>
      <c r="Q5" s="161"/>
      <c r="R5" s="162"/>
      <c r="S5" s="25">
        <f t="shared" ref="S5:S2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149">
        <v>6519</v>
      </c>
      <c r="B6" s="156" t="s">
        <v>99</v>
      </c>
      <c r="C6" s="149">
        <v>92</v>
      </c>
      <c r="D6" s="38" t="s">
        <v>67</v>
      </c>
      <c r="E6" s="158">
        <v>0.5</v>
      </c>
      <c r="F6" s="158"/>
      <c r="G6" s="158"/>
      <c r="H6" s="158"/>
      <c r="I6" s="158"/>
      <c r="J6" s="158"/>
      <c r="K6" s="158"/>
      <c r="L6" s="158"/>
      <c r="M6" s="168"/>
      <c r="N6" s="168"/>
      <c r="O6" s="159"/>
      <c r="P6" s="160"/>
      <c r="Q6" s="161"/>
      <c r="R6" s="162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149">
        <v>6519</v>
      </c>
      <c r="B7" s="156" t="s">
        <v>99</v>
      </c>
      <c r="C7" s="149">
        <v>98</v>
      </c>
      <c r="D7" s="38" t="s">
        <v>67</v>
      </c>
      <c r="E7" s="158">
        <v>0.5</v>
      </c>
      <c r="F7" s="158"/>
      <c r="G7" s="158"/>
      <c r="H7" s="158"/>
      <c r="I7" s="167"/>
      <c r="J7" s="160"/>
      <c r="K7" s="167"/>
      <c r="L7" s="160"/>
      <c r="M7" s="165"/>
      <c r="N7" s="166"/>
      <c r="O7" s="159"/>
      <c r="P7" s="160"/>
      <c r="Q7" s="161"/>
      <c r="R7" s="162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134">
        <v>6519</v>
      </c>
      <c r="B8" s="156" t="s">
        <v>99</v>
      </c>
      <c r="C8" s="134" t="s">
        <v>88</v>
      </c>
      <c r="D8" s="38" t="s">
        <v>80</v>
      </c>
      <c r="E8" s="158"/>
      <c r="F8" s="158"/>
      <c r="G8" s="158"/>
      <c r="H8" s="158"/>
      <c r="I8" s="167"/>
      <c r="J8" s="160"/>
      <c r="K8" s="159">
        <v>5.5</v>
      </c>
      <c r="L8" s="160"/>
      <c r="M8" s="165"/>
      <c r="N8" s="166"/>
      <c r="O8" s="159"/>
      <c r="P8" s="160"/>
      <c r="Q8" s="161"/>
      <c r="R8" s="162"/>
      <c r="S8" s="25">
        <f t="shared" si="1"/>
        <v>5.5</v>
      </c>
      <c r="T8" s="25">
        <f t="shared" si="0"/>
        <v>5.5</v>
      </c>
      <c r="U8" s="28"/>
      <c r="V8" s="28"/>
    </row>
    <row r="9" spans="1:22" x14ac:dyDescent="0.25">
      <c r="A9" s="145"/>
      <c r="B9" s="49"/>
      <c r="C9" s="136"/>
      <c r="D9" s="38"/>
      <c r="E9" s="159"/>
      <c r="F9" s="160"/>
      <c r="G9" s="159"/>
      <c r="H9" s="160"/>
      <c r="I9" s="159"/>
      <c r="J9" s="160"/>
      <c r="K9" s="159"/>
      <c r="L9" s="160"/>
      <c r="M9" s="165"/>
      <c r="N9" s="166"/>
      <c r="O9" s="159"/>
      <c r="P9" s="160"/>
      <c r="Q9" s="161"/>
      <c r="R9" s="16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5"/>
      <c r="B10" s="49"/>
      <c r="C10" s="136"/>
      <c r="D10" s="38"/>
      <c r="E10" s="159"/>
      <c r="F10" s="160"/>
      <c r="G10" s="159"/>
      <c r="H10" s="160"/>
      <c r="I10" s="159"/>
      <c r="J10" s="160"/>
      <c r="K10" s="159"/>
      <c r="L10" s="160"/>
      <c r="M10" s="165"/>
      <c r="N10" s="166"/>
      <c r="O10" s="159"/>
      <c r="P10" s="160"/>
      <c r="Q10" s="161"/>
      <c r="R10" s="16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7"/>
      <c r="B11" s="49"/>
      <c r="C11" s="147"/>
      <c r="D11" s="38"/>
      <c r="E11" s="159"/>
      <c r="F11" s="160"/>
      <c r="G11" s="159"/>
      <c r="H11" s="160"/>
      <c r="I11" s="159"/>
      <c r="J11" s="160"/>
      <c r="K11" s="159"/>
      <c r="L11" s="160"/>
      <c r="M11" s="165"/>
      <c r="N11" s="166"/>
      <c r="O11" s="159"/>
      <c r="P11" s="160"/>
      <c r="Q11" s="161"/>
      <c r="R11" s="16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8"/>
      <c r="B12" s="49"/>
      <c r="C12" s="47"/>
      <c r="D12" s="38"/>
      <c r="E12" s="159"/>
      <c r="F12" s="160"/>
      <c r="G12" s="159"/>
      <c r="H12" s="160"/>
      <c r="I12" s="159"/>
      <c r="J12" s="160"/>
      <c r="K12" s="159"/>
      <c r="L12" s="160"/>
      <c r="M12" s="165"/>
      <c r="N12" s="166"/>
      <c r="O12" s="159"/>
      <c r="P12" s="160"/>
      <c r="Q12" s="161"/>
      <c r="R12" s="16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8"/>
      <c r="B13" s="47"/>
      <c r="C13" s="47"/>
      <c r="D13" s="38"/>
      <c r="E13" s="159"/>
      <c r="F13" s="160"/>
      <c r="G13" s="159"/>
      <c r="H13" s="160"/>
      <c r="I13" s="159"/>
      <c r="J13" s="160"/>
      <c r="K13" s="159"/>
      <c r="L13" s="160"/>
      <c r="M13" s="165"/>
      <c r="N13" s="166"/>
      <c r="O13" s="159"/>
      <c r="P13" s="160"/>
      <c r="Q13" s="161"/>
      <c r="R13" s="16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59"/>
      <c r="F14" s="160"/>
      <c r="G14" s="159"/>
      <c r="H14" s="160"/>
      <c r="I14" s="159"/>
      <c r="J14" s="160"/>
      <c r="K14" s="159"/>
      <c r="L14" s="160"/>
      <c r="M14" s="165"/>
      <c r="N14" s="166"/>
      <c r="O14" s="159"/>
      <c r="P14" s="160"/>
      <c r="Q14" s="161"/>
      <c r="R14" s="162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59"/>
      <c r="F15" s="160"/>
      <c r="G15" s="159"/>
      <c r="H15" s="160"/>
      <c r="I15" s="159"/>
      <c r="J15" s="160"/>
      <c r="K15" s="159"/>
      <c r="L15" s="160"/>
      <c r="M15" s="165"/>
      <c r="N15" s="166"/>
      <c r="O15" s="159"/>
      <c r="P15" s="160"/>
      <c r="Q15" s="161"/>
      <c r="R15" s="162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6"/>
      <c r="B16" s="47"/>
      <c r="C16" s="47"/>
      <c r="D16" s="27"/>
      <c r="E16" s="159"/>
      <c r="F16" s="160"/>
      <c r="G16" s="159"/>
      <c r="H16" s="160"/>
      <c r="I16" s="159"/>
      <c r="J16" s="160"/>
      <c r="K16" s="159"/>
      <c r="L16" s="160"/>
      <c r="M16" s="165"/>
      <c r="N16" s="166"/>
      <c r="O16" s="159"/>
      <c r="P16" s="160"/>
      <c r="Q16" s="161"/>
      <c r="R16" s="162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11">
        <v>3600</v>
      </c>
      <c r="B17" s="27" t="s">
        <v>98</v>
      </c>
      <c r="C17" s="27"/>
      <c r="D17" s="27" t="s">
        <v>71</v>
      </c>
      <c r="E17" s="159"/>
      <c r="F17" s="160"/>
      <c r="G17" s="159"/>
      <c r="H17" s="160"/>
      <c r="I17" s="159"/>
      <c r="J17" s="160"/>
      <c r="K17" s="159">
        <v>0.5</v>
      </c>
      <c r="L17" s="160"/>
      <c r="M17" s="165"/>
      <c r="N17" s="166"/>
      <c r="O17" s="159"/>
      <c r="P17" s="160"/>
      <c r="Q17" s="161"/>
      <c r="R17" s="162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59"/>
      <c r="F18" s="160"/>
      <c r="G18" s="159"/>
      <c r="H18" s="160"/>
      <c r="I18" s="159"/>
      <c r="J18" s="160"/>
      <c r="K18" s="159"/>
      <c r="L18" s="160"/>
      <c r="M18" s="165">
        <v>8</v>
      </c>
      <c r="N18" s="166"/>
      <c r="O18" s="161"/>
      <c r="P18" s="162"/>
      <c r="Q18" s="161"/>
      <c r="R18" s="162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59"/>
      <c r="F19" s="160"/>
      <c r="G19" s="159"/>
      <c r="H19" s="160"/>
      <c r="I19" s="159"/>
      <c r="J19" s="160"/>
      <c r="K19" s="159"/>
      <c r="L19" s="160"/>
      <c r="M19" s="159"/>
      <c r="N19" s="160"/>
      <c r="O19" s="161"/>
      <c r="P19" s="162"/>
      <c r="Q19" s="161"/>
      <c r="R19" s="16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63">
        <f>SUM(E4:E19)</f>
        <v>7</v>
      </c>
      <c r="F20" s="164"/>
      <c r="G20" s="163">
        <f>SUM(G4:G19)</f>
        <v>8</v>
      </c>
      <c r="H20" s="164"/>
      <c r="I20" s="163">
        <f>SUM(I4:I19)</f>
        <v>8</v>
      </c>
      <c r="J20" s="164"/>
      <c r="K20" s="163">
        <f>SUM(K4:K19)</f>
        <v>8</v>
      </c>
      <c r="L20" s="164"/>
      <c r="M20" s="163">
        <f>SUM(M4:M19)</f>
        <v>8</v>
      </c>
      <c r="N20" s="164"/>
      <c r="O20" s="163">
        <f>SUM(O4:O19)</f>
        <v>0</v>
      </c>
      <c r="P20" s="164"/>
      <c r="Q20" s="163">
        <f>SUM(Q4:Q19)</f>
        <v>0</v>
      </c>
      <c r="R20" s="164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31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14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31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8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B23" sqref="B23:C2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29.05.2016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49">
        <v>6519</v>
      </c>
      <c r="B4" s="156" t="s">
        <v>99</v>
      </c>
      <c r="C4" s="149" t="s">
        <v>81</v>
      </c>
      <c r="D4" s="38" t="s">
        <v>80</v>
      </c>
      <c r="E4" s="158">
        <v>2</v>
      </c>
      <c r="F4" s="158"/>
      <c r="G4" s="158"/>
      <c r="H4" s="158"/>
      <c r="I4" s="158">
        <v>0.5</v>
      </c>
      <c r="J4" s="158"/>
      <c r="K4" s="158"/>
      <c r="L4" s="158"/>
      <c r="M4" s="158"/>
      <c r="N4" s="158"/>
      <c r="O4" s="159"/>
      <c r="P4" s="160"/>
      <c r="Q4" s="161"/>
      <c r="R4" s="162"/>
      <c r="S4" s="25">
        <f>E4+G4+I4+K4+M4+O4+Q4</f>
        <v>2.5</v>
      </c>
      <c r="T4" s="25">
        <f t="shared" ref="T4:T23" si="0">SUM(S4-U4-V4)</f>
        <v>2.5</v>
      </c>
      <c r="U4" s="28"/>
      <c r="V4" s="28"/>
    </row>
    <row r="5" spans="1:22" x14ac:dyDescent="0.25">
      <c r="A5" s="149">
        <v>6519</v>
      </c>
      <c r="B5" s="156" t="s">
        <v>99</v>
      </c>
      <c r="C5" s="149">
        <v>98</v>
      </c>
      <c r="D5" s="38" t="s">
        <v>67</v>
      </c>
      <c r="E5" s="158">
        <v>1</v>
      </c>
      <c r="F5" s="158"/>
      <c r="G5" s="158"/>
      <c r="H5" s="158"/>
      <c r="I5" s="158"/>
      <c r="J5" s="158"/>
      <c r="K5" s="158"/>
      <c r="L5" s="158"/>
      <c r="M5" s="158"/>
      <c r="N5" s="158"/>
      <c r="O5" s="159"/>
      <c r="P5" s="160"/>
      <c r="Q5" s="161"/>
      <c r="R5" s="162"/>
      <c r="S5" s="25">
        <f t="shared" ref="S5:S26" si="1">E5+G5+I5+K5+M5+O5+Q5</f>
        <v>1</v>
      </c>
      <c r="T5" s="25">
        <f t="shared" si="0"/>
        <v>1</v>
      </c>
      <c r="U5" s="28"/>
      <c r="V5" s="28"/>
    </row>
    <row r="6" spans="1:22" x14ac:dyDescent="0.25">
      <c r="A6" s="149">
        <v>6519</v>
      </c>
      <c r="B6" s="156" t="s">
        <v>99</v>
      </c>
      <c r="C6" s="149">
        <v>90</v>
      </c>
      <c r="D6" s="38" t="s">
        <v>67</v>
      </c>
      <c r="E6" s="159">
        <v>1</v>
      </c>
      <c r="F6" s="160"/>
      <c r="G6" s="159"/>
      <c r="H6" s="160"/>
      <c r="I6" s="159"/>
      <c r="J6" s="160"/>
      <c r="K6" s="159"/>
      <c r="L6" s="160"/>
      <c r="M6" s="159"/>
      <c r="N6" s="160"/>
      <c r="O6" s="159"/>
      <c r="P6" s="160"/>
      <c r="Q6" s="161"/>
      <c r="R6" s="162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149">
        <v>6519</v>
      </c>
      <c r="B7" s="156" t="s">
        <v>99</v>
      </c>
      <c r="C7" s="149">
        <v>93</v>
      </c>
      <c r="D7" s="38" t="s">
        <v>67</v>
      </c>
      <c r="E7" s="158">
        <v>1</v>
      </c>
      <c r="F7" s="158"/>
      <c r="G7" s="159"/>
      <c r="H7" s="160"/>
      <c r="I7" s="159"/>
      <c r="J7" s="160"/>
      <c r="K7" s="159"/>
      <c r="L7" s="160"/>
      <c r="M7" s="159"/>
      <c r="N7" s="160"/>
      <c r="O7" s="159"/>
      <c r="P7" s="160"/>
      <c r="Q7" s="161"/>
      <c r="R7" s="162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49">
        <v>6519</v>
      </c>
      <c r="B8" s="156" t="s">
        <v>99</v>
      </c>
      <c r="C8" s="149">
        <v>96</v>
      </c>
      <c r="D8" s="38" t="s">
        <v>67</v>
      </c>
      <c r="E8" s="159">
        <v>1</v>
      </c>
      <c r="F8" s="160"/>
      <c r="G8" s="159"/>
      <c r="H8" s="160"/>
      <c r="I8" s="159"/>
      <c r="J8" s="160"/>
      <c r="K8" s="159"/>
      <c r="L8" s="160"/>
      <c r="M8" s="159"/>
      <c r="N8" s="160"/>
      <c r="O8" s="159"/>
      <c r="P8" s="160"/>
      <c r="Q8" s="161"/>
      <c r="R8" s="162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150">
        <v>6519</v>
      </c>
      <c r="B9" s="156" t="s">
        <v>99</v>
      </c>
      <c r="C9" s="150" t="s">
        <v>88</v>
      </c>
      <c r="D9" s="38" t="s">
        <v>67</v>
      </c>
      <c r="E9" s="159">
        <v>1</v>
      </c>
      <c r="F9" s="160"/>
      <c r="G9" s="159">
        <v>4</v>
      </c>
      <c r="H9" s="160"/>
      <c r="I9" s="159">
        <v>3.75</v>
      </c>
      <c r="J9" s="160"/>
      <c r="K9" s="159">
        <v>2.75</v>
      </c>
      <c r="L9" s="160"/>
      <c r="M9" s="159"/>
      <c r="N9" s="160"/>
      <c r="O9" s="159"/>
      <c r="P9" s="160"/>
      <c r="Q9" s="161"/>
      <c r="R9" s="162"/>
      <c r="S9" s="25">
        <f t="shared" si="1"/>
        <v>11.5</v>
      </c>
      <c r="T9" s="25">
        <f t="shared" si="0"/>
        <v>11.5</v>
      </c>
      <c r="U9" s="28"/>
      <c r="V9" s="28"/>
    </row>
    <row r="10" spans="1:22" x14ac:dyDescent="0.25">
      <c r="A10" s="150">
        <v>6519</v>
      </c>
      <c r="B10" s="156" t="s">
        <v>99</v>
      </c>
      <c r="C10" s="48" t="s">
        <v>89</v>
      </c>
      <c r="D10" s="38" t="s">
        <v>67</v>
      </c>
      <c r="E10" s="159">
        <v>1</v>
      </c>
      <c r="F10" s="160"/>
      <c r="G10" s="159">
        <v>4</v>
      </c>
      <c r="H10" s="160"/>
      <c r="I10" s="159">
        <v>3.75</v>
      </c>
      <c r="J10" s="160"/>
      <c r="K10" s="159">
        <v>2.75</v>
      </c>
      <c r="L10" s="160"/>
      <c r="M10" s="159"/>
      <c r="N10" s="160"/>
      <c r="O10" s="159"/>
      <c r="P10" s="160"/>
      <c r="Q10" s="161"/>
      <c r="R10" s="162"/>
      <c r="S10" s="25">
        <f t="shared" si="1"/>
        <v>11.5</v>
      </c>
      <c r="T10" s="25">
        <f t="shared" si="0"/>
        <v>11.5</v>
      </c>
      <c r="U10" s="28"/>
      <c r="V10" s="28"/>
    </row>
    <row r="11" spans="1:22" x14ac:dyDescent="0.25">
      <c r="A11" s="148">
        <v>6538</v>
      </c>
      <c r="B11" s="156" t="s">
        <v>97</v>
      </c>
      <c r="C11" s="135">
        <v>6</v>
      </c>
      <c r="D11" s="38" t="s">
        <v>70</v>
      </c>
      <c r="E11" s="159"/>
      <c r="F11" s="160"/>
      <c r="G11" s="158"/>
      <c r="H11" s="158"/>
      <c r="I11" s="159"/>
      <c r="J11" s="160"/>
      <c r="K11" s="159">
        <v>2.5</v>
      </c>
      <c r="L11" s="160"/>
      <c r="M11" s="159">
        <v>6</v>
      </c>
      <c r="N11" s="160"/>
      <c r="O11" s="159"/>
      <c r="P11" s="160"/>
      <c r="Q11" s="161"/>
      <c r="R11" s="162"/>
      <c r="S11" s="25">
        <f t="shared" si="1"/>
        <v>8.5</v>
      </c>
      <c r="T11" s="25">
        <f t="shared" si="0"/>
        <v>8.5</v>
      </c>
      <c r="U11" s="28"/>
      <c r="V11" s="28"/>
    </row>
    <row r="12" spans="1:22" x14ac:dyDescent="0.25">
      <c r="A12" s="155">
        <v>6519</v>
      </c>
      <c r="B12" s="156" t="s">
        <v>99</v>
      </c>
      <c r="C12" s="155">
        <v>108</v>
      </c>
      <c r="D12" s="38" t="s">
        <v>67</v>
      </c>
      <c r="E12" s="159"/>
      <c r="F12" s="160"/>
      <c r="G12" s="158"/>
      <c r="H12" s="158"/>
      <c r="I12" s="159"/>
      <c r="J12" s="160"/>
      <c r="K12" s="159"/>
      <c r="L12" s="160"/>
      <c r="M12" s="159">
        <v>2</v>
      </c>
      <c r="N12" s="160"/>
      <c r="O12" s="159"/>
      <c r="P12" s="160"/>
      <c r="Q12" s="161"/>
      <c r="R12" s="162"/>
      <c r="S12" s="25">
        <f t="shared" si="1"/>
        <v>2</v>
      </c>
      <c r="T12" s="25">
        <f t="shared" si="0"/>
        <v>2</v>
      </c>
      <c r="U12" s="28"/>
      <c r="V12" s="28"/>
    </row>
    <row r="13" spans="1:22" x14ac:dyDescent="0.25">
      <c r="A13" s="115"/>
      <c r="B13" s="49"/>
      <c r="C13" s="115"/>
      <c r="D13" s="38"/>
      <c r="E13" s="159"/>
      <c r="F13" s="160"/>
      <c r="G13" s="158"/>
      <c r="H13" s="158"/>
      <c r="I13" s="159"/>
      <c r="J13" s="160"/>
      <c r="K13" s="159"/>
      <c r="L13" s="160"/>
      <c r="M13" s="159"/>
      <c r="N13" s="160"/>
      <c r="O13" s="159"/>
      <c r="P13" s="160"/>
      <c r="Q13" s="161"/>
      <c r="R13" s="16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5"/>
      <c r="B14" s="49"/>
      <c r="C14" s="115"/>
      <c r="D14" s="38"/>
      <c r="E14" s="159"/>
      <c r="F14" s="160"/>
      <c r="G14" s="159"/>
      <c r="H14" s="160"/>
      <c r="I14" s="159"/>
      <c r="J14" s="160"/>
      <c r="K14" s="159"/>
      <c r="L14" s="160"/>
      <c r="M14" s="159"/>
      <c r="N14" s="160"/>
      <c r="O14" s="159"/>
      <c r="P14" s="160"/>
      <c r="Q14" s="161"/>
      <c r="R14" s="16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16"/>
      <c r="B15" s="49"/>
      <c r="C15" s="116"/>
      <c r="D15" s="38"/>
      <c r="E15" s="159"/>
      <c r="F15" s="160"/>
      <c r="G15" s="159"/>
      <c r="H15" s="160"/>
      <c r="I15" s="159"/>
      <c r="J15" s="160"/>
      <c r="K15" s="159"/>
      <c r="L15" s="160"/>
      <c r="M15" s="159"/>
      <c r="N15" s="160"/>
      <c r="O15" s="159"/>
      <c r="P15" s="160"/>
      <c r="Q15" s="161"/>
      <c r="R15" s="16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6"/>
      <c r="B16" s="49"/>
      <c r="C16" s="116"/>
      <c r="D16" s="38"/>
      <c r="E16" s="159"/>
      <c r="F16" s="160"/>
      <c r="G16" s="158"/>
      <c r="H16" s="158"/>
      <c r="I16" s="159"/>
      <c r="J16" s="160"/>
      <c r="K16" s="159"/>
      <c r="L16" s="160"/>
      <c r="M16" s="159"/>
      <c r="N16" s="160"/>
      <c r="O16" s="159"/>
      <c r="P16" s="160"/>
      <c r="Q16" s="161"/>
      <c r="R16" s="162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7"/>
      <c r="B17" s="47"/>
      <c r="C17" s="47"/>
      <c r="D17" s="27"/>
      <c r="E17" s="159"/>
      <c r="F17" s="160"/>
      <c r="G17" s="158"/>
      <c r="H17" s="158"/>
      <c r="I17" s="159"/>
      <c r="J17" s="160"/>
      <c r="K17" s="159"/>
      <c r="L17" s="160"/>
      <c r="M17" s="159"/>
      <c r="N17" s="160"/>
      <c r="O17" s="159"/>
      <c r="P17" s="160"/>
      <c r="Q17" s="161"/>
      <c r="R17" s="162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90"/>
      <c r="B18" s="47"/>
      <c r="C18" s="47"/>
      <c r="D18" s="27"/>
      <c r="E18" s="159"/>
      <c r="F18" s="160"/>
      <c r="G18" s="158"/>
      <c r="H18" s="158"/>
      <c r="I18" s="159"/>
      <c r="J18" s="160"/>
      <c r="K18" s="159"/>
      <c r="L18" s="160"/>
      <c r="M18" s="159"/>
      <c r="N18" s="160"/>
      <c r="O18" s="159"/>
      <c r="P18" s="160"/>
      <c r="Q18" s="161"/>
      <c r="R18" s="162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59"/>
      <c r="F19" s="160"/>
      <c r="G19" s="158"/>
      <c r="H19" s="158"/>
      <c r="I19" s="159"/>
      <c r="J19" s="160"/>
      <c r="K19" s="159"/>
      <c r="L19" s="160"/>
      <c r="M19" s="159"/>
      <c r="N19" s="160"/>
      <c r="O19" s="159"/>
      <c r="P19" s="160"/>
      <c r="Q19" s="161"/>
      <c r="R19" s="162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7"/>
      <c r="B20" s="47"/>
      <c r="C20" s="47"/>
      <c r="D20" s="27"/>
      <c r="E20" s="159"/>
      <c r="F20" s="160"/>
      <c r="G20" s="158"/>
      <c r="H20" s="158"/>
      <c r="I20" s="159"/>
      <c r="J20" s="160"/>
      <c r="K20" s="159"/>
      <c r="L20" s="160"/>
      <c r="M20" s="159"/>
      <c r="N20" s="160"/>
      <c r="O20" s="159"/>
      <c r="P20" s="160"/>
      <c r="Q20" s="161"/>
      <c r="R20" s="162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7"/>
      <c r="B21" s="47"/>
      <c r="C21" s="47"/>
      <c r="D21" s="27"/>
      <c r="E21" s="159"/>
      <c r="F21" s="160"/>
      <c r="G21" s="158"/>
      <c r="H21" s="158"/>
      <c r="I21" s="159"/>
      <c r="J21" s="160"/>
      <c r="K21" s="159"/>
      <c r="L21" s="160"/>
      <c r="M21" s="159"/>
      <c r="N21" s="160"/>
      <c r="O21" s="159"/>
      <c r="P21" s="160"/>
      <c r="Q21" s="161"/>
      <c r="R21" s="16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7"/>
      <c r="D22" s="27"/>
      <c r="E22" s="159"/>
      <c r="F22" s="160"/>
      <c r="G22" s="158"/>
      <c r="H22" s="158"/>
      <c r="I22" s="159"/>
      <c r="J22" s="160"/>
      <c r="K22" s="159"/>
      <c r="L22" s="160"/>
      <c r="M22" s="159"/>
      <c r="N22" s="160"/>
      <c r="O22" s="159"/>
      <c r="P22" s="160"/>
      <c r="Q22" s="161"/>
      <c r="R22" s="162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10"/>
      <c r="B23" s="110"/>
      <c r="C23" s="110"/>
      <c r="D23" s="27"/>
      <c r="E23" s="159"/>
      <c r="F23" s="160"/>
      <c r="G23" s="159"/>
      <c r="H23" s="160"/>
      <c r="I23" s="159"/>
      <c r="J23" s="160"/>
      <c r="K23" s="159">
        <f>SUM(K6:K22)</f>
        <v>8</v>
      </c>
      <c r="L23" s="160"/>
      <c r="M23" s="159"/>
      <c r="N23" s="160"/>
      <c r="O23" s="159"/>
      <c r="P23" s="160"/>
      <c r="Q23" s="161"/>
      <c r="R23" s="162"/>
      <c r="S23" s="25">
        <f t="shared" si="1"/>
        <v>8</v>
      </c>
      <c r="T23" s="25">
        <f t="shared" si="0"/>
        <v>8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59"/>
      <c r="F24" s="160"/>
      <c r="G24" s="159"/>
      <c r="H24" s="160"/>
      <c r="I24" s="159"/>
      <c r="J24" s="160"/>
      <c r="K24" s="159"/>
      <c r="L24" s="160"/>
      <c r="M24" s="159"/>
      <c r="N24" s="160"/>
      <c r="O24" s="161"/>
      <c r="P24" s="162"/>
      <c r="Q24" s="161"/>
      <c r="R24" s="162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59"/>
      <c r="F25" s="160"/>
      <c r="G25" s="159"/>
      <c r="H25" s="160"/>
      <c r="I25" s="159"/>
      <c r="J25" s="160"/>
      <c r="K25" s="159"/>
      <c r="L25" s="160"/>
      <c r="M25" s="159"/>
      <c r="N25" s="160"/>
      <c r="O25" s="161"/>
      <c r="P25" s="162"/>
      <c r="Q25" s="161"/>
      <c r="R25" s="162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63">
        <f>SUM(E4:E25)</f>
        <v>8</v>
      </c>
      <c r="F26" s="164"/>
      <c r="G26" s="163">
        <f>SUM(G4:G25)</f>
        <v>8</v>
      </c>
      <c r="H26" s="164"/>
      <c r="I26" s="163">
        <f>SUM(I4:I25)</f>
        <v>8</v>
      </c>
      <c r="J26" s="164"/>
      <c r="K26" s="163">
        <f>SUM(K4:K25)</f>
        <v>16</v>
      </c>
      <c r="L26" s="164"/>
      <c r="M26" s="163">
        <f>SUM(M4:M25)</f>
        <v>8</v>
      </c>
      <c r="N26" s="164"/>
      <c r="O26" s="163">
        <f>SUM(O4:O25)</f>
        <v>0</v>
      </c>
      <c r="P26" s="164"/>
      <c r="Q26" s="163">
        <f>SUM(Q4:Q25)</f>
        <v>0</v>
      </c>
      <c r="R26" s="164"/>
      <c r="S26" s="25">
        <f t="shared" si="1"/>
        <v>48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48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8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8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48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48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23" sqref="B23:C2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29.05.2016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15.45</v>
      </c>
      <c r="K3" s="142"/>
      <c r="L3" s="142"/>
      <c r="M3" s="142"/>
      <c r="N3" s="142"/>
      <c r="O3" s="66"/>
      <c r="P3" s="52"/>
      <c r="Q3" s="53"/>
      <c r="R3" s="53"/>
      <c r="S3" s="25"/>
      <c r="T3" s="25"/>
      <c r="U3" s="26"/>
      <c r="V3" s="26"/>
    </row>
    <row r="4" spans="1:22" x14ac:dyDescent="0.25">
      <c r="A4" s="149">
        <v>6519</v>
      </c>
      <c r="B4" s="156" t="s">
        <v>99</v>
      </c>
      <c r="C4" s="149" t="s">
        <v>81</v>
      </c>
      <c r="D4" s="38" t="s">
        <v>80</v>
      </c>
      <c r="E4" s="159">
        <v>8</v>
      </c>
      <c r="F4" s="160"/>
      <c r="G4" s="159">
        <v>8</v>
      </c>
      <c r="H4" s="160"/>
      <c r="I4" s="159">
        <v>7.25</v>
      </c>
      <c r="J4" s="160"/>
      <c r="K4" s="165"/>
      <c r="L4" s="166"/>
      <c r="M4" s="165"/>
      <c r="N4" s="166"/>
      <c r="O4" s="159"/>
      <c r="P4" s="160"/>
      <c r="Q4" s="161"/>
      <c r="R4" s="162"/>
      <c r="S4" s="25">
        <f t="shared" ref="S4" si="0">E4+G4+I4+K4+M4+O4+Q4</f>
        <v>23.25</v>
      </c>
      <c r="T4" s="25">
        <f t="shared" ref="T4" si="1">SUM(S4-U4-V4)</f>
        <v>23.25</v>
      </c>
      <c r="U4" s="28"/>
      <c r="V4" s="28"/>
    </row>
    <row r="5" spans="1:22" x14ac:dyDescent="0.25">
      <c r="A5" s="108"/>
      <c r="B5" s="49"/>
      <c r="C5" s="108"/>
      <c r="D5" s="38"/>
      <c r="E5" s="158"/>
      <c r="F5" s="158"/>
      <c r="G5" s="158"/>
      <c r="H5" s="158"/>
      <c r="I5" s="158"/>
      <c r="J5" s="158"/>
      <c r="K5" s="168"/>
      <c r="L5" s="168"/>
      <c r="M5" s="168"/>
      <c r="N5" s="168"/>
      <c r="O5" s="159"/>
      <c r="P5" s="160"/>
      <c r="Q5" s="161"/>
      <c r="R5" s="162"/>
      <c r="S5" s="25">
        <f t="shared" ref="S5:S23" si="2">E5+G5+I5+K5+M5+O5+Q5</f>
        <v>0</v>
      </c>
      <c r="T5" s="25">
        <f t="shared" ref="T5:T20" si="3">SUM(S5-U5-V5)</f>
        <v>0</v>
      </c>
      <c r="U5" s="28"/>
      <c r="V5" s="28"/>
    </row>
    <row r="6" spans="1:22" x14ac:dyDescent="0.25">
      <c r="A6" s="148"/>
      <c r="B6" s="49"/>
      <c r="C6" s="148"/>
      <c r="D6" s="38"/>
      <c r="E6" s="158"/>
      <c r="F6" s="158"/>
      <c r="G6" s="158"/>
      <c r="H6" s="158"/>
      <c r="I6" s="158"/>
      <c r="J6" s="158"/>
      <c r="K6" s="168"/>
      <c r="L6" s="168"/>
      <c r="M6" s="165"/>
      <c r="N6" s="166"/>
      <c r="O6" s="159"/>
      <c r="P6" s="160"/>
      <c r="Q6" s="161"/>
      <c r="R6" s="162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137"/>
      <c r="B7" s="49"/>
      <c r="C7" s="137"/>
      <c r="D7" s="38"/>
      <c r="E7" s="158"/>
      <c r="F7" s="158"/>
      <c r="G7" s="158"/>
      <c r="H7" s="158"/>
      <c r="I7" s="158"/>
      <c r="J7" s="158"/>
      <c r="K7" s="168"/>
      <c r="L7" s="168"/>
      <c r="M7" s="165"/>
      <c r="N7" s="166"/>
      <c r="O7" s="159"/>
      <c r="P7" s="160"/>
      <c r="Q7" s="161"/>
      <c r="R7" s="162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9"/>
      <c r="C8" s="47"/>
      <c r="D8" s="38"/>
      <c r="E8" s="158"/>
      <c r="F8" s="158"/>
      <c r="G8" s="158"/>
      <c r="H8" s="158"/>
      <c r="I8" s="158"/>
      <c r="J8" s="158"/>
      <c r="K8" s="168"/>
      <c r="L8" s="168"/>
      <c r="M8" s="165"/>
      <c r="N8" s="166"/>
      <c r="O8" s="159"/>
      <c r="P8" s="160"/>
      <c r="Q8" s="161"/>
      <c r="R8" s="162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27"/>
      <c r="E9" s="159"/>
      <c r="F9" s="160"/>
      <c r="G9" s="159"/>
      <c r="H9" s="160"/>
      <c r="I9" s="159"/>
      <c r="J9" s="160"/>
      <c r="K9" s="165"/>
      <c r="L9" s="166"/>
      <c r="M9" s="165"/>
      <c r="N9" s="166"/>
      <c r="O9" s="159"/>
      <c r="P9" s="160"/>
      <c r="Q9" s="161"/>
      <c r="R9" s="162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59"/>
      <c r="F10" s="160"/>
      <c r="G10" s="159"/>
      <c r="H10" s="160"/>
      <c r="I10" s="159"/>
      <c r="J10" s="160"/>
      <c r="K10" s="165"/>
      <c r="L10" s="166"/>
      <c r="M10" s="165"/>
      <c r="N10" s="166"/>
      <c r="O10" s="159"/>
      <c r="P10" s="160"/>
      <c r="Q10" s="161"/>
      <c r="R10" s="162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27"/>
      <c r="E11" s="159"/>
      <c r="F11" s="160"/>
      <c r="G11" s="159"/>
      <c r="H11" s="160"/>
      <c r="I11" s="159"/>
      <c r="J11" s="160"/>
      <c r="K11" s="165"/>
      <c r="L11" s="166"/>
      <c r="M11" s="165"/>
      <c r="N11" s="166"/>
      <c r="O11" s="159"/>
      <c r="P11" s="160"/>
      <c r="Q11" s="161"/>
      <c r="R11" s="162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59"/>
      <c r="F12" s="160"/>
      <c r="G12" s="159"/>
      <c r="H12" s="160"/>
      <c r="I12" s="159"/>
      <c r="J12" s="160"/>
      <c r="K12" s="165"/>
      <c r="L12" s="166"/>
      <c r="M12" s="165"/>
      <c r="N12" s="166"/>
      <c r="O12" s="159"/>
      <c r="P12" s="160"/>
      <c r="Q12" s="161"/>
      <c r="R12" s="16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59"/>
      <c r="F13" s="160"/>
      <c r="G13" s="159"/>
      <c r="H13" s="160"/>
      <c r="I13" s="159"/>
      <c r="J13" s="160"/>
      <c r="K13" s="165"/>
      <c r="L13" s="166"/>
      <c r="M13" s="165"/>
      <c r="N13" s="166"/>
      <c r="O13" s="159"/>
      <c r="P13" s="160"/>
      <c r="Q13" s="161"/>
      <c r="R13" s="162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59"/>
      <c r="F14" s="160"/>
      <c r="G14" s="159"/>
      <c r="H14" s="160"/>
      <c r="I14" s="159"/>
      <c r="J14" s="160"/>
      <c r="K14" s="165"/>
      <c r="L14" s="166"/>
      <c r="M14" s="165"/>
      <c r="N14" s="166"/>
      <c r="O14" s="159"/>
      <c r="P14" s="160"/>
      <c r="Q14" s="161"/>
      <c r="R14" s="16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93"/>
      <c r="B15" s="93"/>
      <c r="C15" s="93"/>
      <c r="D15" s="27"/>
      <c r="E15" s="159"/>
      <c r="F15" s="160"/>
      <c r="G15" s="159"/>
      <c r="H15" s="160"/>
      <c r="I15" s="159"/>
      <c r="J15" s="160"/>
      <c r="K15" s="165"/>
      <c r="L15" s="166"/>
      <c r="M15" s="165"/>
      <c r="N15" s="166"/>
      <c r="O15" s="159"/>
      <c r="P15" s="160"/>
      <c r="Q15" s="161"/>
      <c r="R15" s="16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59"/>
      <c r="F16" s="160"/>
      <c r="G16" s="159"/>
      <c r="H16" s="160"/>
      <c r="I16" s="159"/>
      <c r="J16" s="160"/>
      <c r="K16" s="165"/>
      <c r="L16" s="166"/>
      <c r="M16" s="165"/>
      <c r="N16" s="166"/>
      <c r="O16" s="159"/>
      <c r="P16" s="160"/>
      <c r="Q16" s="161"/>
      <c r="R16" s="16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7"/>
      <c r="B17" s="87"/>
      <c r="C17" s="87"/>
      <c r="D17" s="23"/>
      <c r="E17" s="159"/>
      <c r="F17" s="160"/>
      <c r="G17" s="159"/>
      <c r="H17" s="160"/>
      <c r="I17" s="159"/>
      <c r="J17" s="160"/>
      <c r="K17" s="165"/>
      <c r="L17" s="166"/>
      <c r="M17" s="165"/>
      <c r="N17" s="166"/>
      <c r="O17" s="159"/>
      <c r="P17" s="160"/>
      <c r="Q17" s="161"/>
      <c r="R17" s="16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38"/>
      <c r="B18" s="138"/>
      <c r="C18" s="138"/>
      <c r="D18" s="27"/>
      <c r="E18" s="159"/>
      <c r="F18" s="160"/>
      <c r="G18" s="159"/>
      <c r="H18" s="160"/>
      <c r="I18" s="159"/>
      <c r="J18" s="160"/>
      <c r="K18" s="165"/>
      <c r="L18" s="166"/>
      <c r="M18" s="165"/>
      <c r="N18" s="166"/>
      <c r="O18" s="159"/>
      <c r="P18" s="160"/>
      <c r="Q18" s="161"/>
      <c r="R18" s="16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3"/>
      <c r="B19" s="133"/>
      <c r="C19" s="133"/>
      <c r="D19" s="38"/>
      <c r="E19" s="159"/>
      <c r="F19" s="160"/>
      <c r="G19" s="158"/>
      <c r="H19" s="158"/>
      <c r="I19" s="159"/>
      <c r="J19" s="160"/>
      <c r="K19" s="165"/>
      <c r="L19" s="166"/>
      <c r="M19" s="165"/>
      <c r="N19" s="166"/>
      <c r="O19" s="159"/>
      <c r="P19" s="160"/>
      <c r="Q19" s="161"/>
      <c r="R19" s="16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0"/>
      <c r="B20" s="110"/>
      <c r="C20" s="110"/>
      <c r="D20" s="27"/>
      <c r="E20" s="159"/>
      <c r="F20" s="160"/>
      <c r="G20" s="159"/>
      <c r="H20" s="160"/>
      <c r="I20" s="159"/>
      <c r="J20" s="160"/>
      <c r="K20" s="165"/>
      <c r="L20" s="166"/>
      <c r="M20" s="165"/>
      <c r="N20" s="166"/>
      <c r="O20" s="159"/>
      <c r="P20" s="160"/>
      <c r="Q20" s="161"/>
      <c r="R20" s="16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59"/>
      <c r="F21" s="160"/>
      <c r="G21" s="159"/>
      <c r="H21" s="160"/>
      <c r="I21" s="159"/>
      <c r="J21" s="160"/>
      <c r="K21" s="165">
        <v>8</v>
      </c>
      <c r="L21" s="166"/>
      <c r="M21" s="165">
        <v>8</v>
      </c>
      <c r="N21" s="166"/>
      <c r="O21" s="161"/>
      <c r="P21" s="162"/>
      <c r="Q21" s="161"/>
      <c r="R21" s="162"/>
      <c r="S21" s="25">
        <f t="shared" si="2"/>
        <v>16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59"/>
      <c r="F22" s="160"/>
      <c r="G22" s="159"/>
      <c r="H22" s="160"/>
      <c r="I22" s="159"/>
      <c r="J22" s="160"/>
      <c r="K22" s="159"/>
      <c r="L22" s="160"/>
      <c r="M22" s="159"/>
      <c r="N22" s="160"/>
      <c r="O22" s="161"/>
      <c r="P22" s="162"/>
      <c r="Q22" s="161"/>
      <c r="R22" s="162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63">
        <f>SUM(E4:E22)</f>
        <v>8</v>
      </c>
      <c r="F23" s="164"/>
      <c r="G23" s="163">
        <f>SUM(G4:G22)</f>
        <v>8</v>
      </c>
      <c r="H23" s="164"/>
      <c r="I23" s="163">
        <f>SUM(I4:I22)</f>
        <v>7.25</v>
      </c>
      <c r="J23" s="164"/>
      <c r="K23" s="163">
        <f>SUM(K6:K22)</f>
        <v>8</v>
      </c>
      <c r="L23" s="164"/>
      <c r="M23" s="163">
        <f>SUM(M4:M22)</f>
        <v>8</v>
      </c>
      <c r="N23" s="164"/>
      <c r="O23" s="163">
        <f>SUM(O4:O22)</f>
        <v>0</v>
      </c>
      <c r="P23" s="164"/>
      <c r="Q23" s="163">
        <f>SUM(Q4:Q22)</f>
        <v>0</v>
      </c>
      <c r="R23" s="164"/>
      <c r="S23" s="25">
        <f t="shared" si="2"/>
        <v>39.25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6"/>
      <c r="L24" s="77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23.25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-0.75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-0.75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23.25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16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39.25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23" sqref="B23:C2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29.05.2016</v>
      </c>
      <c r="B2" s="58"/>
      <c r="C2" s="58"/>
      <c r="D2" s="58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9"/>
      <c r="P3" s="59"/>
      <c r="Q3" s="78"/>
      <c r="R3" s="78"/>
      <c r="S3" s="25"/>
      <c r="T3" s="25"/>
      <c r="U3" s="26"/>
      <c r="V3" s="26"/>
    </row>
    <row r="4" spans="1:22" x14ac:dyDescent="0.25">
      <c r="A4" s="149">
        <v>6519</v>
      </c>
      <c r="B4" s="156" t="s">
        <v>99</v>
      </c>
      <c r="C4" s="149">
        <v>100</v>
      </c>
      <c r="D4" s="38" t="s">
        <v>67</v>
      </c>
      <c r="E4" s="158">
        <v>6.5</v>
      </c>
      <c r="F4" s="158"/>
      <c r="G4" s="158">
        <v>8</v>
      </c>
      <c r="H4" s="158"/>
      <c r="I4" s="158">
        <v>8</v>
      </c>
      <c r="J4" s="158"/>
      <c r="K4" s="158">
        <v>8</v>
      </c>
      <c r="L4" s="158"/>
      <c r="M4" s="158">
        <v>8</v>
      </c>
      <c r="N4" s="158"/>
      <c r="O4" s="159"/>
      <c r="P4" s="160"/>
      <c r="Q4" s="161"/>
      <c r="R4" s="162"/>
      <c r="S4" s="25">
        <f t="shared" ref="S4" si="0">E4+G4+I4+K4+M4+O4+Q4</f>
        <v>38.5</v>
      </c>
      <c r="T4" s="25">
        <f t="shared" ref="T4" si="1">SUM(S4-U4-V4)</f>
        <v>38.5</v>
      </c>
      <c r="U4" s="28"/>
      <c r="V4" s="28"/>
    </row>
    <row r="5" spans="1:22" x14ac:dyDescent="0.25">
      <c r="A5" s="140"/>
      <c r="B5" s="49"/>
      <c r="C5" s="140"/>
      <c r="D5" s="3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9"/>
      <c r="P5" s="160"/>
      <c r="Q5" s="161"/>
      <c r="R5" s="162"/>
      <c r="S5" s="25">
        <f t="shared" ref="S5:S20" si="2">E5+G5+I5+K5+M5+O5+Q5</f>
        <v>0</v>
      </c>
      <c r="T5" s="25">
        <f t="shared" ref="T5:T17" si="3">SUM(S5-U5-V5)</f>
        <v>0</v>
      </c>
      <c r="U5" s="28"/>
      <c r="V5" s="28"/>
    </row>
    <row r="6" spans="1:22" x14ac:dyDescent="0.25">
      <c r="A6" s="122"/>
      <c r="B6" s="49"/>
      <c r="C6" s="122"/>
      <c r="D6" s="38"/>
      <c r="E6" s="158"/>
      <c r="F6" s="158"/>
      <c r="G6" s="158"/>
      <c r="H6" s="158"/>
      <c r="I6" s="167"/>
      <c r="J6" s="160"/>
      <c r="K6" s="167"/>
      <c r="L6" s="160"/>
      <c r="M6" s="167"/>
      <c r="N6" s="160"/>
      <c r="O6" s="159"/>
      <c r="P6" s="160"/>
      <c r="Q6" s="161"/>
      <c r="R6" s="162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124"/>
      <c r="B7" s="49"/>
      <c r="C7" s="124"/>
      <c r="D7" s="38"/>
      <c r="E7" s="158"/>
      <c r="F7" s="158"/>
      <c r="G7" s="158"/>
      <c r="H7" s="158"/>
      <c r="I7" s="167"/>
      <c r="J7" s="160"/>
      <c r="K7" s="159"/>
      <c r="L7" s="160"/>
      <c r="M7" s="159"/>
      <c r="N7" s="160"/>
      <c r="O7" s="159"/>
      <c r="P7" s="160"/>
      <c r="Q7" s="161"/>
      <c r="R7" s="162"/>
      <c r="S7" s="25">
        <f t="shared" ref="S7" si="4">E7+G7+I7+K7+M7+O7+Q7</f>
        <v>0</v>
      </c>
      <c r="T7" s="25">
        <f t="shared" ref="T7" si="5"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58"/>
      <c r="F8" s="158"/>
      <c r="G8" s="158"/>
      <c r="H8" s="158"/>
      <c r="I8" s="167"/>
      <c r="J8" s="160"/>
      <c r="K8" s="167"/>
      <c r="L8" s="160"/>
      <c r="M8" s="167"/>
      <c r="N8" s="160"/>
      <c r="O8" s="159"/>
      <c r="P8" s="160"/>
      <c r="Q8" s="161"/>
      <c r="R8" s="162"/>
      <c r="S8" s="25">
        <f t="shared" ref="S8" si="6">E8+G8+I8+K8+M8+O8+Q8</f>
        <v>0</v>
      </c>
      <c r="T8" s="25">
        <f t="shared" ref="T8" si="7">SUM(S8-U8-V8)</f>
        <v>0</v>
      </c>
      <c r="U8" s="28"/>
      <c r="V8" s="28"/>
    </row>
    <row r="9" spans="1:22" x14ac:dyDescent="0.25">
      <c r="A9" s="111"/>
      <c r="B9" s="49"/>
      <c r="C9" s="111"/>
      <c r="D9" s="38"/>
      <c r="E9" s="159"/>
      <c r="F9" s="160"/>
      <c r="G9" s="159"/>
      <c r="H9" s="160"/>
      <c r="I9" s="159"/>
      <c r="J9" s="160"/>
      <c r="K9" s="159"/>
      <c r="L9" s="160"/>
      <c r="M9" s="159"/>
      <c r="N9" s="160"/>
      <c r="O9" s="159"/>
      <c r="P9" s="160"/>
      <c r="Q9" s="161"/>
      <c r="R9" s="162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38"/>
      <c r="E10" s="159"/>
      <c r="F10" s="160"/>
      <c r="G10" s="159"/>
      <c r="H10" s="160"/>
      <c r="I10" s="159"/>
      <c r="J10" s="160"/>
      <c r="K10" s="159"/>
      <c r="L10" s="160"/>
      <c r="M10" s="159"/>
      <c r="N10" s="160"/>
      <c r="O10" s="159"/>
      <c r="P10" s="160"/>
      <c r="Q10" s="161"/>
      <c r="R10" s="162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9"/>
      <c r="C11" s="47"/>
      <c r="D11" s="38"/>
      <c r="E11" s="159"/>
      <c r="F11" s="160"/>
      <c r="G11" s="159"/>
      <c r="H11" s="160"/>
      <c r="I11" s="159"/>
      <c r="J11" s="160"/>
      <c r="K11" s="159"/>
      <c r="L11" s="160"/>
      <c r="M11" s="159"/>
      <c r="N11" s="160"/>
      <c r="O11" s="159"/>
      <c r="P11" s="160"/>
      <c r="Q11" s="161"/>
      <c r="R11" s="162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59"/>
      <c r="F12" s="160"/>
      <c r="G12" s="159"/>
      <c r="H12" s="160"/>
      <c r="I12" s="159"/>
      <c r="J12" s="160"/>
      <c r="K12" s="159"/>
      <c r="L12" s="160"/>
      <c r="M12" s="159"/>
      <c r="N12" s="160"/>
      <c r="O12" s="159"/>
      <c r="P12" s="160"/>
      <c r="Q12" s="161"/>
      <c r="R12" s="16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38"/>
      <c r="E13" s="159"/>
      <c r="F13" s="160"/>
      <c r="G13" s="159"/>
      <c r="H13" s="160"/>
      <c r="I13" s="159"/>
      <c r="J13" s="160"/>
      <c r="K13" s="159"/>
      <c r="L13" s="160"/>
      <c r="M13" s="159"/>
      <c r="N13" s="160"/>
      <c r="O13" s="159"/>
      <c r="P13" s="160"/>
      <c r="Q13" s="161"/>
      <c r="R13" s="16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0"/>
      <c r="B14" s="47"/>
      <c r="C14" s="47"/>
      <c r="D14" s="27"/>
      <c r="E14" s="159"/>
      <c r="F14" s="160"/>
      <c r="G14" s="159"/>
      <c r="H14" s="160"/>
      <c r="I14" s="159"/>
      <c r="J14" s="160"/>
      <c r="K14" s="159"/>
      <c r="L14" s="160"/>
      <c r="M14" s="159"/>
      <c r="N14" s="160"/>
      <c r="O14" s="159"/>
      <c r="P14" s="160"/>
      <c r="Q14" s="161"/>
      <c r="R14" s="16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59"/>
      <c r="F15" s="160"/>
      <c r="G15" s="159"/>
      <c r="H15" s="160"/>
      <c r="I15" s="159"/>
      <c r="J15" s="160"/>
      <c r="K15" s="159"/>
      <c r="L15" s="160"/>
      <c r="M15" s="159"/>
      <c r="N15" s="160"/>
      <c r="O15" s="159"/>
      <c r="P15" s="160"/>
      <c r="Q15" s="161"/>
      <c r="R15" s="16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60"/>
      <c r="B16" s="47"/>
      <c r="C16" s="47"/>
      <c r="D16" s="27"/>
      <c r="E16" s="159"/>
      <c r="F16" s="160"/>
      <c r="G16" s="159"/>
      <c r="H16" s="160"/>
      <c r="I16" s="159"/>
      <c r="J16" s="160"/>
      <c r="K16" s="159"/>
      <c r="L16" s="160"/>
      <c r="M16" s="159"/>
      <c r="N16" s="160"/>
      <c r="O16" s="159"/>
      <c r="P16" s="160"/>
      <c r="Q16" s="161"/>
      <c r="R16" s="16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10">
        <v>3600</v>
      </c>
      <c r="B17" s="110" t="s">
        <v>98</v>
      </c>
      <c r="C17" s="110"/>
      <c r="D17" s="27" t="s">
        <v>87</v>
      </c>
      <c r="E17" s="159">
        <v>1.5</v>
      </c>
      <c r="F17" s="160"/>
      <c r="G17" s="159"/>
      <c r="H17" s="160"/>
      <c r="I17" s="159"/>
      <c r="J17" s="160"/>
      <c r="K17" s="159"/>
      <c r="L17" s="160"/>
      <c r="M17" s="159"/>
      <c r="N17" s="160"/>
      <c r="O17" s="159"/>
      <c r="P17" s="160"/>
      <c r="Q17" s="161"/>
      <c r="R17" s="162"/>
      <c r="S17" s="25">
        <f t="shared" si="2"/>
        <v>1.5</v>
      </c>
      <c r="T17" s="25">
        <f t="shared" si="3"/>
        <v>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59"/>
      <c r="F18" s="160"/>
      <c r="G18" s="159"/>
      <c r="H18" s="160"/>
      <c r="I18" s="159"/>
      <c r="J18" s="160"/>
      <c r="K18" s="159"/>
      <c r="L18" s="160"/>
      <c r="M18" s="159"/>
      <c r="N18" s="160"/>
      <c r="O18" s="161"/>
      <c r="P18" s="162"/>
      <c r="Q18" s="161"/>
      <c r="R18" s="162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59"/>
      <c r="F19" s="160"/>
      <c r="G19" s="159"/>
      <c r="H19" s="160"/>
      <c r="I19" s="159"/>
      <c r="J19" s="160"/>
      <c r="K19" s="159"/>
      <c r="L19" s="160"/>
      <c r="M19" s="159"/>
      <c r="N19" s="160"/>
      <c r="O19" s="161"/>
      <c r="P19" s="162"/>
      <c r="Q19" s="161"/>
      <c r="R19" s="162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63">
        <f>SUM(E4:E19)</f>
        <v>8</v>
      </c>
      <c r="F20" s="164"/>
      <c r="G20" s="163">
        <f>SUM(G4:G19)</f>
        <v>8</v>
      </c>
      <c r="H20" s="164"/>
      <c r="I20" s="163">
        <f>SUM(I4:I19)</f>
        <v>8</v>
      </c>
      <c r="J20" s="164"/>
      <c r="K20" s="163">
        <f>SUM(K4:K19)</f>
        <v>8</v>
      </c>
      <c r="L20" s="164"/>
      <c r="M20" s="163">
        <f>SUM(M4:M19)</f>
        <v>8</v>
      </c>
      <c r="N20" s="164"/>
      <c r="O20" s="163">
        <f>SUM(O4:O19)</f>
        <v>0</v>
      </c>
      <c r="P20" s="164"/>
      <c r="Q20" s="163">
        <f>SUM(Q4:Q19)</f>
        <v>0</v>
      </c>
      <c r="R20" s="164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6"/>
      <c r="F21" s="57">
        <v>8</v>
      </c>
      <c r="G21" s="56"/>
      <c r="H21" s="57">
        <v>8</v>
      </c>
      <c r="I21" s="56"/>
      <c r="J21" s="57">
        <v>8</v>
      </c>
      <c r="K21" s="56"/>
      <c r="L21" s="57">
        <v>8</v>
      </c>
      <c r="M21" s="102"/>
      <c r="N21" s="103">
        <v>8</v>
      </c>
      <c r="O21" s="56"/>
      <c r="P21" s="57"/>
      <c r="Q21" s="56"/>
      <c r="R21" s="57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23" sqref="B23:C2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29.05.2016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13</v>
      </c>
      <c r="O3" s="100"/>
      <c r="P3" s="100"/>
      <c r="Q3" s="24"/>
      <c r="R3" s="24"/>
      <c r="S3" s="25"/>
      <c r="T3" s="25"/>
      <c r="U3" s="26"/>
      <c r="V3" s="26"/>
    </row>
    <row r="4" spans="1:22" x14ac:dyDescent="0.25">
      <c r="A4" s="150">
        <v>6519</v>
      </c>
      <c r="B4" s="156" t="s">
        <v>99</v>
      </c>
      <c r="C4" s="150">
        <v>92</v>
      </c>
      <c r="D4" s="38" t="s">
        <v>67</v>
      </c>
      <c r="E4" s="158">
        <v>5.5</v>
      </c>
      <c r="F4" s="158"/>
      <c r="G4" s="158">
        <v>7</v>
      </c>
      <c r="H4" s="158"/>
      <c r="I4" s="158">
        <v>8</v>
      </c>
      <c r="J4" s="158"/>
      <c r="K4" s="158">
        <v>2.5</v>
      </c>
      <c r="L4" s="158"/>
      <c r="M4" s="158"/>
      <c r="N4" s="158"/>
      <c r="O4" s="159"/>
      <c r="P4" s="160"/>
      <c r="Q4" s="161"/>
      <c r="R4" s="162"/>
      <c r="S4" s="25">
        <f>E4+G4+I4+K4+M4+O4+Q4</f>
        <v>23</v>
      </c>
      <c r="T4" s="25">
        <f t="shared" ref="T4:T7" si="0">SUM(S4-U4-V4)</f>
        <v>23</v>
      </c>
      <c r="U4" s="28"/>
      <c r="V4" s="28"/>
    </row>
    <row r="5" spans="1:22" x14ac:dyDescent="0.25">
      <c r="A5" s="150">
        <v>6519</v>
      </c>
      <c r="B5" s="156" t="s">
        <v>99</v>
      </c>
      <c r="C5" s="150">
        <v>90</v>
      </c>
      <c r="D5" s="38" t="s">
        <v>67</v>
      </c>
      <c r="E5" s="158">
        <v>2.5</v>
      </c>
      <c r="F5" s="158"/>
      <c r="G5" s="159">
        <v>1</v>
      </c>
      <c r="H5" s="160"/>
      <c r="I5" s="167"/>
      <c r="J5" s="160"/>
      <c r="K5" s="167"/>
      <c r="L5" s="160"/>
      <c r="M5" s="159"/>
      <c r="N5" s="160"/>
      <c r="O5" s="159"/>
      <c r="P5" s="160"/>
      <c r="Q5" s="161"/>
      <c r="R5" s="162"/>
      <c r="S5" s="25">
        <f t="shared" ref="S5:S7" si="1">E5+G5+I5+K5+M5+O5+Q5</f>
        <v>3.5</v>
      </c>
      <c r="T5" s="25">
        <f t="shared" si="0"/>
        <v>3.5</v>
      </c>
      <c r="U5" s="28"/>
      <c r="V5" s="28"/>
    </row>
    <row r="6" spans="1:22" x14ac:dyDescent="0.25">
      <c r="A6" s="154">
        <v>6519</v>
      </c>
      <c r="B6" s="156" t="s">
        <v>99</v>
      </c>
      <c r="C6" s="154" t="s">
        <v>88</v>
      </c>
      <c r="D6" s="38" t="s">
        <v>80</v>
      </c>
      <c r="E6" s="158"/>
      <c r="F6" s="158"/>
      <c r="G6" s="159"/>
      <c r="H6" s="160"/>
      <c r="I6" s="159"/>
      <c r="J6" s="160"/>
      <c r="K6" s="159">
        <v>5.5</v>
      </c>
      <c r="L6" s="160"/>
      <c r="M6" s="159">
        <v>5</v>
      </c>
      <c r="N6" s="160"/>
      <c r="O6" s="159"/>
      <c r="P6" s="160"/>
      <c r="Q6" s="161"/>
      <c r="R6" s="162"/>
      <c r="S6" s="25">
        <f t="shared" si="1"/>
        <v>10.5</v>
      </c>
      <c r="T6" s="25">
        <f t="shared" si="0"/>
        <v>10.5</v>
      </c>
      <c r="U6" s="28"/>
      <c r="V6" s="28"/>
    </row>
    <row r="7" spans="1:22" x14ac:dyDescent="0.25">
      <c r="A7" s="121"/>
      <c r="B7" s="49"/>
      <c r="C7" s="121"/>
      <c r="D7" s="38"/>
      <c r="E7" s="158"/>
      <c r="F7" s="158"/>
      <c r="G7" s="159"/>
      <c r="H7" s="160"/>
      <c r="I7" s="159"/>
      <c r="J7" s="160"/>
      <c r="K7" s="159"/>
      <c r="L7" s="160"/>
      <c r="M7" s="159"/>
      <c r="N7" s="160"/>
      <c r="O7" s="159"/>
      <c r="P7" s="160"/>
      <c r="Q7" s="161"/>
      <c r="R7" s="16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11"/>
      <c r="B8" s="49"/>
      <c r="C8" s="111"/>
      <c r="D8" s="38"/>
      <c r="E8" s="158"/>
      <c r="F8" s="158"/>
      <c r="G8" s="159"/>
      <c r="H8" s="160"/>
      <c r="I8" s="159"/>
      <c r="J8" s="160"/>
      <c r="K8" s="159"/>
      <c r="L8" s="160"/>
      <c r="M8" s="159"/>
      <c r="N8" s="160"/>
      <c r="O8" s="159"/>
      <c r="P8" s="160"/>
      <c r="Q8" s="161"/>
      <c r="R8" s="162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59"/>
      <c r="F9" s="160"/>
      <c r="G9" s="159"/>
      <c r="H9" s="160"/>
      <c r="I9" s="159"/>
      <c r="J9" s="160"/>
      <c r="K9" s="159"/>
      <c r="L9" s="160"/>
      <c r="M9" s="159"/>
      <c r="N9" s="160"/>
      <c r="O9" s="159"/>
      <c r="P9" s="160"/>
      <c r="Q9" s="161"/>
      <c r="R9" s="162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59"/>
      <c r="F10" s="160"/>
      <c r="G10" s="159"/>
      <c r="H10" s="160"/>
      <c r="I10" s="159"/>
      <c r="J10" s="160"/>
      <c r="K10" s="159"/>
      <c r="L10" s="160"/>
      <c r="M10" s="159"/>
      <c r="N10" s="160"/>
      <c r="O10" s="159"/>
      <c r="P10" s="160"/>
      <c r="Q10" s="161"/>
      <c r="R10" s="162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59"/>
      <c r="F11" s="160"/>
      <c r="G11" s="159"/>
      <c r="H11" s="160"/>
      <c r="I11" s="159"/>
      <c r="J11" s="160"/>
      <c r="K11" s="159"/>
      <c r="L11" s="160"/>
      <c r="M11" s="159"/>
      <c r="N11" s="160"/>
      <c r="O11" s="159"/>
      <c r="P11" s="160"/>
      <c r="Q11" s="161"/>
      <c r="R11" s="162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59"/>
      <c r="F12" s="160"/>
      <c r="G12" s="159"/>
      <c r="H12" s="160"/>
      <c r="I12" s="159"/>
      <c r="J12" s="160"/>
      <c r="K12" s="159"/>
      <c r="L12" s="160"/>
      <c r="M12" s="159"/>
      <c r="N12" s="160"/>
      <c r="O12" s="159"/>
      <c r="P12" s="160"/>
      <c r="Q12" s="161"/>
      <c r="R12" s="16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59"/>
      <c r="F13" s="160"/>
      <c r="G13" s="159"/>
      <c r="H13" s="160"/>
      <c r="I13" s="159"/>
      <c r="J13" s="160"/>
      <c r="K13" s="159"/>
      <c r="L13" s="160"/>
      <c r="M13" s="159"/>
      <c r="N13" s="160"/>
      <c r="O13" s="159"/>
      <c r="P13" s="160"/>
      <c r="Q13" s="161"/>
      <c r="R13" s="16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59"/>
      <c r="F14" s="160"/>
      <c r="G14" s="159"/>
      <c r="H14" s="160"/>
      <c r="I14" s="159"/>
      <c r="J14" s="160"/>
      <c r="K14" s="159"/>
      <c r="L14" s="160"/>
      <c r="M14" s="159"/>
      <c r="N14" s="160"/>
      <c r="O14" s="159"/>
      <c r="P14" s="160"/>
      <c r="Q14" s="161"/>
      <c r="R14" s="16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59"/>
      <c r="F15" s="160"/>
      <c r="G15" s="159"/>
      <c r="H15" s="160"/>
      <c r="I15" s="159"/>
      <c r="J15" s="160"/>
      <c r="K15" s="159"/>
      <c r="L15" s="160"/>
      <c r="M15" s="159"/>
      <c r="N15" s="160"/>
      <c r="O15" s="159"/>
      <c r="P15" s="160"/>
      <c r="Q15" s="161"/>
      <c r="R15" s="16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59"/>
      <c r="F16" s="160"/>
      <c r="G16" s="159"/>
      <c r="H16" s="160"/>
      <c r="I16" s="159"/>
      <c r="J16" s="160"/>
      <c r="K16" s="159"/>
      <c r="L16" s="160"/>
      <c r="M16" s="159"/>
      <c r="N16" s="160"/>
      <c r="O16" s="159"/>
      <c r="P16" s="160"/>
      <c r="Q16" s="161"/>
      <c r="R16" s="16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59"/>
      <c r="F17" s="160"/>
      <c r="G17" s="159"/>
      <c r="H17" s="160"/>
      <c r="I17" s="159"/>
      <c r="J17" s="160"/>
      <c r="K17" s="159"/>
      <c r="L17" s="160"/>
      <c r="M17" s="159"/>
      <c r="N17" s="160"/>
      <c r="O17" s="159"/>
      <c r="P17" s="160"/>
      <c r="Q17" s="161"/>
      <c r="R17" s="16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59"/>
      <c r="F18" s="160"/>
      <c r="G18" s="159"/>
      <c r="H18" s="160"/>
      <c r="I18" s="159"/>
      <c r="J18" s="160"/>
      <c r="K18" s="159"/>
      <c r="L18" s="160"/>
      <c r="M18" s="159"/>
      <c r="N18" s="160"/>
      <c r="O18" s="159"/>
      <c r="P18" s="160"/>
      <c r="Q18" s="161"/>
      <c r="R18" s="162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59"/>
      <c r="F19" s="160"/>
      <c r="G19" s="159"/>
      <c r="H19" s="160"/>
      <c r="I19" s="159"/>
      <c r="J19" s="160"/>
      <c r="K19" s="159"/>
      <c r="L19" s="160"/>
      <c r="M19" s="159"/>
      <c r="N19" s="160"/>
      <c r="O19" s="159"/>
      <c r="P19" s="160"/>
      <c r="Q19" s="161"/>
      <c r="R19" s="162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63">
        <f>SUM(E4:E19)</f>
        <v>8</v>
      </c>
      <c r="F20" s="164"/>
      <c r="G20" s="163">
        <f>SUM(G4:G19)</f>
        <v>8</v>
      </c>
      <c r="H20" s="164"/>
      <c r="I20" s="163">
        <f>SUM(I4:I19)</f>
        <v>8</v>
      </c>
      <c r="J20" s="164"/>
      <c r="K20" s="163">
        <f>SUM(K4:K19)</f>
        <v>8</v>
      </c>
      <c r="L20" s="164"/>
      <c r="M20" s="163">
        <f>SUM(M4:M19)</f>
        <v>5</v>
      </c>
      <c r="N20" s="164"/>
      <c r="O20" s="163">
        <f>SUM(O4:O19)</f>
        <v>0</v>
      </c>
      <c r="P20" s="164"/>
      <c r="Q20" s="163">
        <f>SUM(Q4:Q19)</f>
        <v>0</v>
      </c>
      <c r="R20" s="164"/>
      <c r="S20" s="25">
        <f t="shared" si="2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3"/>
      <c r="J21" s="84">
        <v>8</v>
      </c>
      <c r="K21" s="30"/>
      <c r="L21" s="31">
        <v>8</v>
      </c>
      <c r="M21" s="30"/>
      <c r="N21" s="85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0">
        <f>SUM(K6:K22)</f>
        <v>13.5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I46" sqref="I4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29.05.2016</v>
      </c>
      <c r="B2" s="71"/>
      <c r="C2" s="71"/>
      <c r="D2" s="71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98</v>
      </c>
      <c r="C4" s="49"/>
      <c r="D4" s="38" t="s">
        <v>62</v>
      </c>
      <c r="E4" s="158">
        <v>8</v>
      </c>
      <c r="F4" s="158"/>
      <c r="G4" s="158">
        <v>8</v>
      </c>
      <c r="H4" s="158"/>
      <c r="I4" s="158">
        <v>8</v>
      </c>
      <c r="J4" s="158"/>
      <c r="K4" s="158">
        <v>8</v>
      </c>
      <c r="L4" s="158"/>
      <c r="M4" s="158">
        <v>8</v>
      </c>
      <c r="N4" s="158"/>
      <c r="O4" s="159"/>
      <c r="P4" s="160"/>
      <c r="Q4" s="161"/>
      <c r="R4" s="162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7"/>
      <c r="B5" s="49"/>
      <c r="C5" s="47"/>
      <c r="D5" s="38"/>
      <c r="E5" s="159"/>
      <c r="F5" s="160"/>
      <c r="G5" s="159"/>
      <c r="H5" s="160"/>
      <c r="I5" s="159"/>
      <c r="J5" s="160"/>
      <c r="K5" s="159"/>
      <c r="L5" s="160"/>
      <c r="M5" s="159"/>
      <c r="N5" s="160"/>
      <c r="O5" s="159"/>
      <c r="P5" s="160"/>
      <c r="Q5" s="161"/>
      <c r="R5" s="16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59"/>
      <c r="F6" s="160"/>
      <c r="G6" s="159"/>
      <c r="H6" s="160"/>
      <c r="I6" s="159"/>
      <c r="J6" s="160"/>
      <c r="K6" s="159"/>
      <c r="L6" s="160"/>
      <c r="M6" s="159"/>
      <c r="N6" s="160"/>
      <c r="O6" s="159"/>
      <c r="P6" s="160"/>
      <c r="Q6" s="161"/>
      <c r="R6" s="16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59"/>
      <c r="F7" s="160"/>
      <c r="G7" s="159"/>
      <c r="H7" s="160"/>
      <c r="I7" s="159"/>
      <c r="J7" s="160"/>
      <c r="K7" s="159"/>
      <c r="L7" s="160"/>
      <c r="M7" s="159"/>
      <c r="N7" s="160"/>
      <c r="O7" s="159"/>
      <c r="P7" s="160"/>
      <c r="Q7" s="161"/>
      <c r="R7" s="16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59"/>
      <c r="F8" s="160"/>
      <c r="G8" s="159"/>
      <c r="H8" s="160"/>
      <c r="I8" s="159"/>
      <c r="J8" s="160"/>
      <c r="K8" s="159"/>
      <c r="L8" s="160"/>
      <c r="M8" s="159"/>
      <c r="N8" s="160"/>
      <c r="O8" s="159"/>
      <c r="P8" s="160"/>
      <c r="Q8" s="161"/>
      <c r="R8" s="16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59"/>
      <c r="F9" s="160"/>
      <c r="G9" s="159"/>
      <c r="H9" s="160"/>
      <c r="I9" s="159"/>
      <c r="J9" s="160"/>
      <c r="K9" s="159"/>
      <c r="L9" s="160"/>
      <c r="M9" s="159"/>
      <c r="N9" s="160"/>
      <c r="O9" s="159"/>
      <c r="P9" s="160"/>
      <c r="Q9" s="161"/>
      <c r="R9" s="16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59"/>
      <c r="F10" s="160"/>
      <c r="G10" s="159"/>
      <c r="H10" s="160"/>
      <c r="I10" s="159"/>
      <c r="J10" s="160"/>
      <c r="K10" s="159"/>
      <c r="L10" s="160"/>
      <c r="M10" s="159"/>
      <c r="N10" s="160"/>
      <c r="O10" s="159"/>
      <c r="P10" s="160"/>
      <c r="Q10" s="161"/>
      <c r="R10" s="16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2"/>
      <c r="B11" s="47"/>
      <c r="C11" s="47"/>
      <c r="D11" s="27"/>
      <c r="E11" s="159"/>
      <c r="F11" s="160"/>
      <c r="G11" s="159"/>
      <c r="H11" s="160"/>
      <c r="I11" s="159"/>
      <c r="J11" s="160"/>
      <c r="K11" s="159"/>
      <c r="L11" s="160"/>
      <c r="M11" s="159"/>
      <c r="N11" s="160"/>
      <c r="O11" s="159"/>
      <c r="P11" s="160"/>
      <c r="Q11" s="161"/>
      <c r="R11" s="16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2"/>
      <c r="B12" s="47"/>
      <c r="C12" s="47"/>
      <c r="D12" s="27"/>
      <c r="E12" s="159"/>
      <c r="F12" s="160"/>
      <c r="G12" s="159"/>
      <c r="H12" s="160"/>
      <c r="I12" s="159"/>
      <c r="J12" s="160"/>
      <c r="K12" s="159"/>
      <c r="L12" s="160"/>
      <c r="M12" s="159"/>
      <c r="N12" s="160"/>
      <c r="O12" s="159"/>
      <c r="P12" s="160"/>
      <c r="Q12" s="161"/>
      <c r="R12" s="16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2"/>
      <c r="B13" s="47"/>
      <c r="C13" s="47"/>
      <c r="D13" s="27"/>
      <c r="E13" s="159"/>
      <c r="F13" s="160"/>
      <c r="G13" s="159"/>
      <c r="H13" s="160"/>
      <c r="I13" s="159"/>
      <c r="J13" s="160"/>
      <c r="K13" s="159"/>
      <c r="L13" s="160"/>
      <c r="M13" s="159"/>
      <c r="N13" s="160"/>
      <c r="O13" s="159"/>
      <c r="P13" s="160"/>
      <c r="Q13" s="161"/>
      <c r="R13" s="16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2"/>
      <c r="B14" s="47"/>
      <c r="C14" s="47"/>
      <c r="D14" s="27"/>
      <c r="E14" s="159"/>
      <c r="F14" s="160"/>
      <c r="G14" s="159"/>
      <c r="H14" s="160"/>
      <c r="I14" s="159"/>
      <c r="J14" s="160"/>
      <c r="K14" s="159"/>
      <c r="L14" s="160"/>
      <c r="M14" s="159"/>
      <c r="N14" s="160"/>
      <c r="O14" s="159"/>
      <c r="P14" s="160"/>
      <c r="Q14" s="161"/>
      <c r="R14" s="16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2"/>
      <c r="B15" s="47"/>
      <c r="C15" s="47"/>
      <c r="D15" s="27"/>
      <c r="E15" s="159"/>
      <c r="F15" s="160"/>
      <c r="G15" s="159"/>
      <c r="H15" s="160"/>
      <c r="I15" s="159"/>
      <c r="J15" s="160"/>
      <c r="K15" s="159"/>
      <c r="L15" s="160"/>
      <c r="M15" s="159"/>
      <c r="N15" s="160"/>
      <c r="O15" s="159"/>
      <c r="P15" s="160"/>
      <c r="Q15" s="161"/>
      <c r="R15" s="16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2"/>
      <c r="B16" s="47"/>
      <c r="C16" s="47"/>
      <c r="D16" s="27"/>
      <c r="E16" s="159"/>
      <c r="F16" s="160"/>
      <c r="G16" s="159"/>
      <c r="H16" s="160"/>
      <c r="I16" s="159"/>
      <c r="J16" s="160"/>
      <c r="K16" s="159"/>
      <c r="L16" s="160"/>
      <c r="M16" s="159"/>
      <c r="N16" s="160"/>
      <c r="O16" s="159"/>
      <c r="P16" s="160"/>
      <c r="Q16" s="161"/>
      <c r="R16" s="16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1"/>
      <c r="B17" s="111"/>
      <c r="C17" s="111"/>
      <c r="D17" s="27"/>
      <c r="E17" s="159"/>
      <c r="F17" s="160"/>
      <c r="G17" s="159"/>
      <c r="H17" s="160"/>
      <c r="I17" s="159"/>
      <c r="J17" s="160"/>
      <c r="K17" s="159"/>
      <c r="L17" s="160"/>
      <c r="M17" s="159"/>
      <c r="N17" s="160"/>
      <c r="O17" s="159"/>
      <c r="P17" s="160"/>
      <c r="Q17" s="161"/>
      <c r="R17" s="16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59"/>
      <c r="F18" s="160"/>
      <c r="G18" s="159"/>
      <c r="H18" s="160"/>
      <c r="I18" s="159"/>
      <c r="J18" s="160"/>
      <c r="K18" s="159"/>
      <c r="L18" s="160"/>
      <c r="M18" s="159"/>
      <c r="N18" s="160"/>
      <c r="O18" s="161"/>
      <c r="P18" s="162"/>
      <c r="Q18" s="161"/>
      <c r="R18" s="16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59"/>
      <c r="F19" s="160"/>
      <c r="G19" s="159"/>
      <c r="H19" s="160"/>
      <c r="I19" s="159"/>
      <c r="J19" s="160"/>
      <c r="K19" s="159"/>
      <c r="L19" s="160"/>
      <c r="M19" s="159"/>
      <c r="N19" s="160"/>
      <c r="O19" s="161"/>
      <c r="P19" s="162"/>
      <c r="Q19" s="161"/>
      <c r="R19" s="16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63">
        <f>SUM(E4:E19)</f>
        <v>8</v>
      </c>
      <c r="F20" s="164"/>
      <c r="G20" s="163">
        <f>SUM(G4:G19)</f>
        <v>8</v>
      </c>
      <c r="H20" s="164"/>
      <c r="I20" s="163">
        <f>SUM(I4:I19)</f>
        <v>8</v>
      </c>
      <c r="J20" s="164"/>
      <c r="K20" s="163">
        <f>SUM(K4:K19)</f>
        <v>8</v>
      </c>
      <c r="L20" s="164"/>
      <c r="M20" s="163">
        <f>SUM(M4:M19)</f>
        <v>8</v>
      </c>
      <c r="N20" s="164"/>
      <c r="O20" s="163">
        <f>SUM(O4:O19)</f>
        <v>0</v>
      </c>
      <c r="P20" s="164"/>
      <c r="Q20" s="163">
        <f>SUM(Q4:Q19)</f>
        <v>0</v>
      </c>
      <c r="R20" s="16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9"/>
      <c r="F21" s="70">
        <v>8</v>
      </c>
      <c r="G21" s="69"/>
      <c r="H21" s="70">
        <v>8</v>
      </c>
      <c r="I21" s="69"/>
      <c r="J21" s="70">
        <v>8</v>
      </c>
      <c r="K21" s="69"/>
      <c r="L21" s="70">
        <v>8</v>
      </c>
      <c r="M21" s="73"/>
      <c r="N21" s="74">
        <v>8</v>
      </c>
      <c r="O21" s="69"/>
      <c r="P21" s="70"/>
      <c r="Q21" s="69"/>
      <c r="R21" s="70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B23" sqref="B23:C23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29.05.2016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70" t="s">
        <v>19</v>
      </c>
      <c r="N2" s="170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15.45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08">
        <v>6538</v>
      </c>
      <c r="B4" s="156" t="s">
        <v>97</v>
      </c>
      <c r="C4" s="108">
        <v>8</v>
      </c>
      <c r="D4" s="38" t="s">
        <v>70</v>
      </c>
      <c r="E4" s="158">
        <v>1.5</v>
      </c>
      <c r="F4" s="158"/>
      <c r="G4" s="158"/>
      <c r="H4" s="158"/>
      <c r="I4" s="158"/>
      <c r="J4" s="158"/>
      <c r="K4" s="158"/>
      <c r="L4" s="158"/>
      <c r="M4" s="158"/>
      <c r="N4" s="158"/>
      <c r="O4" s="161"/>
      <c r="P4" s="162"/>
      <c r="Q4" s="161"/>
      <c r="R4" s="162"/>
      <c r="S4" s="25">
        <f>E4+G4+I4+K4+M4+O4+Q4</f>
        <v>1.5</v>
      </c>
      <c r="T4" s="25">
        <f t="shared" ref="T4:T23" si="0">SUM(S4-U4-V4)</f>
        <v>1.5</v>
      </c>
      <c r="U4" s="28"/>
      <c r="V4" s="28"/>
    </row>
    <row r="5" spans="1:22" x14ac:dyDescent="0.25">
      <c r="A5" s="141">
        <v>6405</v>
      </c>
      <c r="B5" s="156" t="s">
        <v>100</v>
      </c>
      <c r="C5" s="141">
        <v>19</v>
      </c>
      <c r="D5" s="38" t="s">
        <v>77</v>
      </c>
      <c r="E5" s="158">
        <v>4.5</v>
      </c>
      <c r="F5" s="158"/>
      <c r="G5" s="158">
        <v>0.5</v>
      </c>
      <c r="H5" s="158"/>
      <c r="I5" s="158"/>
      <c r="J5" s="158"/>
      <c r="K5" s="158"/>
      <c r="L5" s="158"/>
      <c r="M5" s="158"/>
      <c r="N5" s="158"/>
      <c r="O5" s="161"/>
      <c r="P5" s="162"/>
      <c r="Q5" s="161"/>
      <c r="R5" s="162"/>
      <c r="S5" s="25">
        <f t="shared" ref="S5:S26" si="1">E5+G5+I5+K5+M5+O5+Q5</f>
        <v>5</v>
      </c>
      <c r="T5" s="25">
        <f t="shared" si="0"/>
        <v>5</v>
      </c>
      <c r="U5" s="28"/>
      <c r="V5" s="28"/>
    </row>
    <row r="6" spans="1:22" x14ac:dyDescent="0.25">
      <c r="A6" s="146">
        <v>6519</v>
      </c>
      <c r="B6" s="156" t="s">
        <v>99</v>
      </c>
      <c r="C6" s="146">
        <v>81</v>
      </c>
      <c r="D6" s="38" t="s">
        <v>67</v>
      </c>
      <c r="E6" s="158">
        <v>2</v>
      </c>
      <c r="F6" s="158"/>
      <c r="G6" s="158"/>
      <c r="H6" s="158"/>
      <c r="I6" s="158"/>
      <c r="J6" s="158"/>
      <c r="K6" s="159"/>
      <c r="L6" s="160"/>
      <c r="M6" s="159"/>
      <c r="N6" s="160"/>
      <c r="O6" s="161"/>
      <c r="P6" s="162"/>
      <c r="Q6" s="161"/>
      <c r="R6" s="162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151">
        <v>6519</v>
      </c>
      <c r="B7" s="156" t="s">
        <v>99</v>
      </c>
      <c r="C7" s="151">
        <v>92</v>
      </c>
      <c r="D7" s="38" t="s">
        <v>67</v>
      </c>
      <c r="E7" s="158"/>
      <c r="F7" s="158"/>
      <c r="G7" s="158">
        <v>7.5</v>
      </c>
      <c r="H7" s="158"/>
      <c r="I7" s="158">
        <v>7.25</v>
      </c>
      <c r="J7" s="158"/>
      <c r="K7" s="159">
        <v>8</v>
      </c>
      <c r="L7" s="160"/>
      <c r="M7" s="159">
        <v>8</v>
      </c>
      <c r="N7" s="160"/>
      <c r="O7" s="161"/>
      <c r="P7" s="162"/>
      <c r="Q7" s="161"/>
      <c r="R7" s="162"/>
      <c r="S7" s="25">
        <f t="shared" si="1"/>
        <v>30.75</v>
      </c>
      <c r="T7" s="25">
        <f t="shared" si="0"/>
        <v>30.75</v>
      </c>
      <c r="U7" s="29"/>
      <c r="V7" s="28"/>
    </row>
    <row r="8" spans="1:22" ht="15" customHeight="1" x14ac:dyDescent="0.25">
      <c r="A8" s="47"/>
      <c r="B8" s="49"/>
      <c r="C8" s="47"/>
      <c r="D8" s="38"/>
      <c r="E8" s="158"/>
      <c r="F8" s="158"/>
      <c r="G8" s="158"/>
      <c r="H8" s="158"/>
      <c r="I8" s="158"/>
      <c r="J8" s="158"/>
      <c r="K8" s="159"/>
      <c r="L8" s="160"/>
      <c r="M8" s="159"/>
      <c r="N8" s="160"/>
      <c r="O8" s="161"/>
      <c r="P8" s="162"/>
      <c r="Q8" s="161"/>
      <c r="R8" s="162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7"/>
      <c r="B9" s="49"/>
      <c r="C9" s="47"/>
      <c r="D9" s="38"/>
      <c r="E9" s="158"/>
      <c r="F9" s="158"/>
      <c r="G9" s="158"/>
      <c r="H9" s="158"/>
      <c r="I9" s="158"/>
      <c r="J9" s="158"/>
      <c r="K9" s="159"/>
      <c r="L9" s="160"/>
      <c r="M9" s="159"/>
      <c r="N9" s="160"/>
      <c r="O9" s="161"/>
      <c r="P9" s="162"/>
      <c r="Q9" s="161"/>
      <c r="R9" s="162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9"/>
      <c r="C10" s="47"/>
      <c r="D10" s="38"/>
      <c r="E10" s="158"/>
      <c r="F10" s="158"/>
      <c r="G10" s="158"/>
      <c r="H10" s="158"/>
      <c r="I10" s="167"/>
      <c r="J10" s="160"/>
      <c r="K10" s="159"/>
      <c r="L10" s="160"/>
      <c r="M10" s="159"/>
      <c r="N10" s="160"/>
      <c r="O10" s="161"/>
      <c r="P10" s="162"/>
      <c r="Q10" s="161"/>
      <c r="R10" s="162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58"/>
      <c r="F11" s="158"/>
      <c r="G11" s="158"/>
      <c r="H11" s="158"/>
      <c r="I11" s="167"/>
      <c r="J11" s="160"/>
      <c r="K11" s="159"/>
      <c r="L11" s="160"/>
      <c r="M11" s="159"/>
      <c r="N11" s="160"/>
      <c r="O11" s="161"/>
      <c r="P11" s="162"/>
      <c r="Q11" s="161"/>
      <c r="R11" s="162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7"/>
      <c r="D12" s="38"/>
      <c r="E12" s="158"/>
      <c r="F12" s="158"/>
      <c r="G12" s="158"/>
      <c r="H12" s="158"/>
      <c r="I12" s="167"/>
      <c r="J12" s="160"/>
      <c r="K12" s="159"/>
      <c r="L12" s="160"/>
      <c r="M12" s="159"/>
      <c r="N12" s="160"/>
      <c r="O12" s="161"/>
      <c r="P12" s="162"/>
      <c r="Q12" s="161"/>
      <c r="R12" s="162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58"/>
      <c r="F13" s="158"/>
      <c r="G13" s="158"/>
      <c r="H13" s="158"/>
      <c r="I13" s="167"/>
      <c r="J13" s="160"/>
      <c r="K13" s="159"/>
      <c r="L13" s="160"/>
      <c r="M13" s="159"/>
      <c r="N13" s="160"/>
      <c r="O13" s="161"/>
      <c r="P13" s="162"/>
      <c r="Q13" s="161"/>
      <c r="R13" s="162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58"/>
      <c r="F14" s="158"/>
      <c r="G14" s="158"/>
      <c r="H14" s="158"/>
      <c r="I14" s="167"/>
      <c r="J14" s="160"/>
      <c r="K14" s="159"/>
      <c r="L14" s="160"/>
      <c r="M14" s="159"/>
      <c r="N14" s="160"/>
      <c r="O14" s="161"/>
      <c r="P14" s="162"/>
      <c r="Q14" s="161"/>
      <c r="R14" s="162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58"/>
      <c r="F15" s="158"/>
      <c r="G15" s="158"/>
      <c r="H15" s="158"/>
      <c r="I15" s="167"/>
      <c r="J15" s="160"/>
      <c r="K15" s="159"/>
      <c r="L15" s="160"/>
      <c r="M15" s="159"/>
      <c r="N15" s="160"/>
      <c r="O15" s="161"/>
      <c r="P15" s="162"/>
      <c r="Q15" s="161"/>
      <c r="R15" s="162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58"/>
      <c r="F16" s="158"/>
      <c r="G16" s="158"/>
      <c r="H16" s="158"/>
      <c r="I16" s="167"/>
      <c r="J16" s="160"/>
      <c r="K16" s="159"/>
      <c r="L16" s="160"/>
      <c r="M16" s="159"/>
      <c r="N16" s="160"/>
      <c r="O16" s="161"/>
      <c r="P16" s="162"/>
      <c r="Q16" s="161"/>
      <c r="R16" s="162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92"/>
      <c r="B17" s="47"/>
      <c r="C17" s="47"/>
      <c r="D17" s="27"/>
      <c r="E17" s="159"/>
      <c r="F17" s="160"/>
      <c r="G17" s="159"/>
      <c r="H17" s="160"/>
      <c r="I17" s="167"/>
      <c r="J17" s="160"/>
      <c r="K17" s="159"/>
      <c r="L17" s="160"/>
      <c r="M17" s="159"/>
      <c r="N17" s="160"/>
      <c r="O17" s="161"/>
      <c r="P17" s="162"/>
      <c r="Q17" s="161"/>
      <c r="R17" s="16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91"/>
      <c r="B18" s="91"/>
      <c r="C18" s="91"/>
      <c r="D18" s="23"/>
      <c r="E18" s="159"/>
      <c r="F18" s="160"/>
      <c r="G18" s="159"/>
      <c r="H18" s="160"/>
      <c r="I18" s="159"/>
      <c r="J18" s="160"/>
      <c r="K18" s="159"/>
      <c r="L18" s="160"/>
      <c r="M18" s="159"/>
      <c r="N18" s="160"/>
      <c r="O18" s="161"/>
      <c r="P18" s="162"/>
      <c r="Q18" s="161"/>
      <c r="R18" s="162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59"/>
      <c r="F19" s="160"/>
      <c r="G19" s="159"/>
      <c r="H19" s="160"/>
      <c r="I19" s="159"/>
      <c r="J19" s="160"/>
      <c r="K19" s="159"/>
      <c r="L19" s="160"/>
      <c r="M19" s="159"/>
      <c r="N19" s="160"/>
      <c r="O19" s="161"/>
      <c r="P19" s="162"/>
      <c r="Q19" s="161"/>
      <c r="R19" s="162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91"/>
      <c r="B20" s="91"/>
      <c r="C20" s="91"/>
      <c r="D20" s="27"/>
      <c r="E20" s="159"/>
      <c r="F20" s="160"/>
      <c r="G20" s="159"/>
      <c r="H20" s="160"/>
      <c r="I20" s="159"/>
      <c r="J20" s="160"/>
      <c r="K20" s="159"/>
      <c r="L20" s="160"/>
      <c r="M20" s="159"/>
      <c r="N20" s="160"/>
      <c r="O20" s="161"/>
      <c r="P20" s="162"/>
      <c r="Q20" s="161"/>
      <c r="R20" s="162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59"/>
      <c r="F21" s="160"/>
      <c r="G21" s="159"/>
      <c r="H21" s="160"/>
      <c r="I21" s="159"/>
      <c r="J21" s="160"/>
      <c r="K21" s="159"/>
      <c r="L21" s="160"/>
      <c r="M21" s="159"/>
      <c r="N21" s="160"/>
      <c r="O21" s="161"/>
      <c r="P21" s="162"/>
      <c r="Q21" s="161"/>
      <c r="R21" s="162"/>
      <c r="S21" s="25">
        <f t="shared" si="1"/>
        <v>0</v>
      </c>
      <c r="T21" s="25">
        <f t="shared" si="0"/>
        <v>0</v>
      </c>
      <c r="U21" s="29"/>
      <c r="V21" s="28"/>
    </row>
    <row r="22" spans="1:22" ht="15.75" customHeight="1" x14ac:dyDescent="0.25">
      <c r="A22" s="97"/>
      <c r="B22" s="47"/>
      <c r="C22" s="47"/>
      <c r="D22" s="27"/>
      <c r="E22" s="159"/>
      <c r="F22" s="160"/>
      <c r="G22" s="159"/>
      <c r="H22" s="160"/>
      <c r="I22" s="159"/>
      <c r="J22" s="160"/>
      <c r="K22" s="159"/>
      <c r="L22" s="160"/>
      <c r="M22" s="159"/>
      <c r="N22" s="160"/>
      <c r="O22" s="161"/>
      <c r="P22" s="162"/>
      <c r="Q22" s="161"/>
      <c r="R22" s="162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91"/>
      <c r="B23" s="91"/>
      <c r="C23" s="91"/>
      <c r="D23" s="27"/>
      <c r="E23" s="159"/>
      <c r="F23" s="160"/>
      <c r="G23" s="159"/>
      <c r="H23" s="160"/>
      <c r="I23" s="159"/>
      <c r="J23" s="160"/>
      <c r="K23" s="159">
        <f>SUM(K6:K22)</f>
        <v>8</v>
      </c>
      <c r="L23" s="160"/>
      <c r="M23" s="159"/>
      <c r="N23" s="160"/>
      <c r="O23" s="161"/>
      <c r="P23" s="162"/>
      <c r="Q23" s="161"/>
      <c r="R23" s="162"/>
      <c r="S23" s="25">
        <f t="shared" si="1"/>
        <v>8</v>
      </c>
      <c r="T23" s="25">
        <f t="shared" si="0"/>
        <v>8</v>
      </c>
      <c r="U23" s="29"/>
      <c r="V23" s="28"/>
    </row>
    <row r="24" spans="1:22" x14ac:dyDescent="0.25">
      <c r="A24" s="111"/>
      <c r="B24" s="111"/>
      <c r="C24" s="111"/>
      <c r="D24" s="27"/>
      <c r="E24" s="159"/>
      <c r="F24" s="160"/>
      <c r="G24" s="158"/>
      <c r="H24" s="158"/>
      <c r="I24" s="159"/>
      <c r="J24" s="160"/>
      <c r="K24" s="159"/>
      <c r="L24" s="160"/>
      <c r="M24" s="159"/>
      <c r="N24" s="160"/>
      <c r="O24" s="161"/>
      <c r="P24" s="162"/>
      <c r="Q24" s="161"/>
      <c r="R24" s="162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59"/>
      <c r="F25" s="160"/>
      <c r="G25" s="159"/>
      <c r="H25" s="160"/>
      <c r="I25" s="159"/>
      <c r="J25" s="160"/>
      <c r="K25" s="159"/>
      <c r="L25" s="160"/>
      <c r="M25" s="159"/>
      <c r="N25" s="160"/>
      <c r="O25" s="161"/>
      <c r="P25" s="162"/>
      <c r="Q25" s="161"/>
      <c r="R25" s="162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59"/>
      <c r="F26" s="160"/>
      <c r="G26" s="159"/>
      <c r="H26" s="160"/>
      <c r="I26" s="159"/>
      <c r="J26" s="160"/>
      <c r="K26" s="159"/>
      <c r="L26" s="160"/>
      <c r="M26" s="159"/>
      <c r="N26" s="160"/>
      <c r="O26" s="161"/>
      <c r="P26" s="162"/>
      <c r="Q26" s="161"/>
      <c r="R26" s="162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63">
        <f>SUM(E4:E26)</f>
        <v>8</v>
      </c>
      <c r="F27" s="164"/>
      <c r="G27" s="163">
        <f>SUM(G4:G26)</f>
        <v>8</v>
      </c>
      <c r="H27" s="164"/>
      <c r="I27" s="163">
        <f>SUM(I4:I26)</f>
        <v>7.25</v>
      </c>
      <c r="J27" s="164"/>
      <c r="K27" s="163">
        <f>SUM(K4:K26)</f>
        <v>16</v>
      </c>
      <c r="L27" s="164"/>
      <c r="M27" s="163">
        <f>SUM(M4:M26)</f>
        <v>8</v>
      </c>
      <c r="N27" s="164"/>
      <c r="O27" s="163">
        <f>SUM(O4:O26)</f>
        <v>0</v>
      </c>
      <c r="P27" s="164"/>
      <c r="Q27" s="163">
        <f>SUM(Q4:Q26)</f>
        <v>0</v>
      </c>
      <c r="R27" s="164"/>
      <c r="S27" s="25">
        <f>SUM(S4:S26)</f>
        <v>47.25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47.25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-0.75</v>
      </c>
      <c r="K29" s="32"/>
      <c r="L29" s="32">
        <f>SUM(K27)-L28</f>
        <v>8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7.25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47.25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/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47.25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5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G21:H21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Kendrick</vt:lpstr>
      <vt:lpstr>McSharry</vt:lpstr>
      <vt:lpstr>Pender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2016-05-31T08:18:22Z</cp:lastPrinted>
  <dcterms:created xsi:type="dcterms:W3CDTF">2010-01-14T13:00:57Z</dcterms:created>
  <dcterms:modified xsi:type="dcterms:W3CDTF">2017-05-22T14:21:42Z</dcterms:modified>
</cp:coreProperties>
</file>