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4D3927E0-0AFF-47B7-BCE4-EED3CCA98B5D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40"/>
  <c r="K23" i="9"/>
  <c r="K23" i="16"/>
  <c r="K23" i="24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23" i="1" s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<sst xmlns="http://schemas.openxmlformats.org/spreadsheetml/2006/main" count="765" uniqueCount="105">
  <si>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</si>
  <si>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</si>
  <si>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</si>
  <si>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</si>
  <si>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</si>
  <si>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</si>
  <si>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</si>
  <si>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</si>
  <si>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</si>
  <si>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</si>
  <si>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</si>
  <si>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</si>
  <si>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</si>
  <si>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</si>
  <si>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</si>
  <si>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</si>
  <si>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</si>
  <si>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</si>
  <si>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</si>
  <si>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</si>
  <si>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</si>
  <si>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</si>
  <si>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</si>
  <si>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</si>
  <si>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</si>
  <si>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</si>
  <si>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</si>
  <si>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</si>
  <si>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</si>
  <si>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</si>
  <si>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</si>
  <si>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</si>
  <si>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</si>
  <si>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</si>
  <si>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</si>
  <si>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</si>
  <si>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</si>
  <si>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</si>
  <si>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</si>
  <si>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</si>
  <si>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</si>
  <si>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</si>
  <si>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</si>
  <si>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</si>
  <si>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</si>
  <si>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</si>
  <si>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</si>
  <si>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</si>
  <si>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</si>
  <si>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</si>
  <si>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</si>
  <si>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</si>
  <si>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</si>
  <si>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</si>
  <si>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</si>
  <si>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</si>
  <si>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</si>
  <si>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</si>
  <si>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</si>
  <si>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</si>
  <si>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</si>
  <si>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</si>
  <si>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</si>
  <si>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</si>
  <si>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</si>
  <si>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</si>
  <si>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sick</t>
  </si>
  <si>
    <t>door frames</t>
  </si>
  <si>
    <t>cupboard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</si>
  <si>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</si>
  <si>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</si>
  <si>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</si>
  <si>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</si>
  <si>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</si>
  <si>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</si>
  <si>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</si>
  <si>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shelves</t>
  </si>
  <si>
    <t>college</t>
  </si>
  <si>
    <t>panels</t>
  </si>
  <si>
    <t>door &amp; frame</t>
  </si>
  <si>
    <t>25to30</t>
  </si>
  <si>
    <t>vanity units</t>
  </si>
  <si>
    <t>battons</t>
  </si>
  <si>
    <t>forklift</t>
  </si>
  <si>
    <t>deliver to finishing factory</t>
  </si>
  <si>
    <t>van from fraikin</t>
  </si>
  <si>
    <t>gas from butlins</t>
  </si>
  <si>
    <t>unload lorry</t>
  </si>
  <si>
    <t>clear storage at stairways</t>
  </si>
  <si>
    <t>tables</t>
  </si>
  <si>
    <t>6519hert</t>
  </si>
  <si>
    <t>wardrobe</t>
  </si>
  <si>
    <t xml:space="preserve">scaffold in shed </t>
  </si>
  <si>
    <t>W/E 01.10.17</t>
  </si>
  <si>
    <t>make tea</t>
  </si>
  <si>
    <t>delivery 6598</t>
  </si>
  <si>
    <t>frame</t>
  </si>
  <si>
    <t>FENC02</t>
  </si>
  <si>
    <t>PAUL01</t>
  </si>
  <si>
    <t>offi01</t>
  </si>
  <si>
    <t>USEM01</t>
  </si>
  <si>
    <t>EPWO01</t>
  </si>
  <si>
    <t>PAUL02</t>
  </si>
  <si>
    <t>QANT01</t>
  </si>
  <si>
    <t>CENT01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</si>
</sst>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0" fontId="7" fillId="0" borderId="0" xfId="0" applyFont="1" applyFill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/>
    <xf numFmtId="2" fontId="11" fillId="0" borderId="3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3" borderId="2" xfId="0" applyNumberFormat="1" applyFont="1" applyFill="1" applyBorder="1"/>
    <xf numFmtId="0" fontId="11" fillId="3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/>
    <xf numFmtId="2" fontId="12" fillId="3" borderId="1" xfId="0" applyNumberFormat="1" applyFont="1" applyFill="1" applyBorder="1"/>
    <xf numFmtId="17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2" fillId="3" borderId="1" xfId="0" applyFont="1" applyFill="1" applyBorder="1"/>
    <xf numFmtId="2" fontId="12" fillId="3" borderId="2" xfId="0" applyNumberFormat="1" applyFont="1" applyFill="1" applyBorder="1" applyAlignment="1"/>
    <xf numFmtId="2" fontId="12" fillId="3" borderId="4" xfId="0" applyNumberFormat="1" applyFont="1" applyFill="1" applyBorder="1" applyAlignment="1"/>
    <xf numFmtId="2" fontId="12" fillId="3" borderId="1" xfId="0" applyNumberFormat="1" applyFont="1" applyFill="1" applyBorder="1" applyAlignment="1"/>
    <xf numFmtId="2" fontId="11" fillId="0" borderId="0" xfId="0" applyNumberFormat="1" applyFont="1" applyFill="1"/>
    <xf numFmtId="2" fontId="11" fillId="0" borderId="0" xfId="0" applyNumberFormat="1" applyFont="1"/>
    <xf numFmtId="2" fontId="11" fillId="6" borderId="0" xfId="0" applyNumberFormat="1" applyFont="1" applyFill="1"/>
    <xf numFmtId="0" fontId="11" fillId="0" borderId="0" xfId="0" applyFont="1" applyFill="1"/>
    <xf numFmtId="2" fontId="12" fillId="0" borderId="5" xfId="0" applyNumberFormat="1" applyFont="1" applyBorder="1"/>
    <xf numFmtId="2" fontId="12" fillId="0" borderId="0" xfId="0" applyNumberFormat="1" applyFont="1"/>
    <xf numFmtId="8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0" fontId="15" fillId="0" borderId="0" xfId="0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1" fillId="0" borderId="1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/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/>
    <xf numFmtId="2" fontId="19" fillId="0" borderId="4" xfId="0" applyNumberFormat="1" applyFont="1" applyFill="1" applyBorder="1" applyAlignment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/>
    <xf numFmtId="2" fontId="6" fillId="0" borderId="4" xfId="0" applyNumberFormat="1" applyFont="1" applyFill="1" applyBorder="1" applyAlignment="1"/>
    <xf numFmtId="2" fontId="8" fillId="0" borderId="2" xfId="0" applyNumberFormat="1" applyFont="1" applyFill="1" applyBorder="1" applyAlignment="1"/>
    <xf numFmtId="2" fontId="8" fillId="0" borderId="4" xfId="0" applyNumberFormat="1" applyFont="1" applyFill="1" applyBorder="1" applyAlignment="1"/>
    <xf numFmtId="2" fontId="8" fillId="0" borderId="2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6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/>
    <xf numFmtId="2" fontId="12" fillId="3" borderId="4" xfId="0" applyNumberFormat="1" applyFont="1" applyFill="1" applyBorder="1" applyAlignment="1"/>
    <xf numFmtId="17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K22" sqref="K6:K22"/>
    </sheetView>
  </sheetViews>
  <sheetFormatPr defaultRowHeight="18" x14ac:dyDescent="0.25"/>
  <cols>
    <col min="1" max="1" width="25.85546875" style="281" customWidth="1"/>
    <col min="2" max="2" width="16.28515625" style="281" customWidth="1"/>
    <col min="3" max="3" width="15.7109375" style="281" bestFit="1" customWidth="1"/>
    <col min="4" max="4" width="16" style="281" customWidth="1"/>
    <col min="5" max="5" width="26.85546875" style="281" bestFit="1" customWidth="1"/>
    <col min="6" max="6" width="24.140625" style="281" customWidth="1"/>
    <col min="7" max="7" width="16" style="283" customWidth="1"/>
    <col min="8" max="8" width="20.5703125" style="283" bestFit="1" customWidth="1"/>
    <col min="9" max="9" width="8.28515625" style="283" bestFit="1" customWidth="1"/>
    <col min="10" max="10" width="9.140625" style="281"/>
    <col min="11" max="11" width="10.42578125" style="281" customWidth="1"/>
    <col min="12" max="16384" width="9.140625" style="281"/>
  </cols>
  <sheetData>
    <row r="1" spans="1:11" x14ac:dyDescent="0.25">
      <c r="A1" s="280" t="s">
        <v>0</v>
      </c>
      <c r="D1" s="282"/>
      <c r="E1" s="281" t="s">
        <v>54</v>
      </c>
    </row>
    <row r="2" spans="1:11" x14ac:dyDescent="0.25">
      <c r="A2" s="280"/>
      <c r="D2" s="284"/>
      <c r="E2" s="281" t="s">
        <v>44</v>
      </c>
    </row>
    <row r="3" spans="1:11" x14ac:dyDescent="0.25">
      <c r="A3" s="280" t="s">
        <v>93</v>
      </c>
      <c r="D3" s="285"/>
      <c r="E3" s="281" t="s">
        <v>46</v>
      </c>
    </row>
    <row r="4" spans="1:11" ht="12.75" customHeight="1" x14ac:dyDescent="0.25"/>
    <row r="5" spans="1:11" x14ac:dyDescent="0.25">
      <c r="A5" s="286" t="s">
        <v>1</v>
      </c>
      <c r="B5" s="287" t="s">
        <v>2</v>
      </c>
      <c r="C5" s="287" t="s">
        <v>5</v>
      </c>
      <c r="D5" s="287" t="s">
        <v>3</v>
      </c>
      <c r="E5" s="287" t="s">
        <v>33</v>
      </c>
      <c r="F5" s="287" t="s">
        <v>34</v>
      </c>
      <c r="G5" s="287" t="s">
        <v>6</v>
      </c>
      <c r="H5" s="287" t="s">
        <v>29</v>
      </c>
      <c r="I5" s="287" t="s">
        <v>36</v>
      </c>
      <c r="K5" s="287" t="s">
        <v>43</v>
      </c>
    </row>
    <row r="6" spans="1:11" ht="17.25" customHeight="1" x14ac:dyDescent="0.25">
      <c r="A6" s="288" t="s">
        <v>56</v>
      </c>
      <c r="B6" s="289">
        <f>SUM(Buckingham!C29)</f>
        <v>40</v>
      </c>
      <c r="C6" s="289">
        <f>SUM(Buckingham!C30)</f>
        <v>0</v>
      </c>
      <c r="D6" s="289">
        <f>SUM(Buckingham!C31)</f>
        <v>0</v>
      </c>
      <c r="E6" s="289">
        <f>SUM(Buckingham!C32)</f>
        <v>0</v>
      </c>
      <c r="F6" s="289">
        <f>SUM(Buckingham!C33)</f>
        <v>0</v>
      </c>
      <c r="G6" s="290">
        <f>B6+C6+D6+E6+F6</f>
        <v>40</v>
      </c>
      <c r="H6" s="291">
        <f>SUM(Buckingham!C35)</f>
        <v>0</v>
      </c>
      <c r="I6" s="291">
        <f>SUM(Buckingham!C36)</f>
        <v>0</v>
      </c>
      <c r="K6" s="292">
        <f>SUM(Buckingham!I30)</f>
        <v>9</v>
      </c>
    </row>
    <row r="7" spans="1:11" x14ac:dyDescent="0.25">
      <c r="A7" s="288" t="s">
        <v>45</v>
      </c>
      <c r="B7" s="289">
        <f>SUM(Czege!C25)</f>
        <v>40</v>
      </c>
      <c r="C7" s="289">
        <f>SUM(Czege!C26)</f>
        <v>0</v>
      </c>
      <c r="D7" s="289">
        <f>SUM(Czege!C27)</f>
        <v>0</v>
      </c>
      <c r="E7" s="289">
        <f>SUM(Czege!C28)</f>
        <v>0</v>
      </c>
      <c r="F7" s="289">
        <f>SUM(Czege!C29)</f>
        <v>0</v>
      </c>
      <c r="G7" s="290">
        <f>B7+C7+D7+E7+F7</f>
        <v>40</v>
      </c>
      <c r="H7" s="293">
        <f>SUM(Czege!C31)</f>
        <v>0</v>
      </c>
      <c r="I7" s="293">
        <f>SUM(Czege!C32)</f>
        <v>0</v>
      </c>
      <c r="K7" s="292">
        <f>SUM(Czege!I26)</f>
        <v>0</v>
      </c>
    </row>
    <row r="8" spans="1:11" ht="17.25" customHeight="1" x14ac:dyDescent="0.25">
      <c r="A8" s="288" t="s">
        <v>7</v>
      </c>
      <c r="B8" s="289">
        <f>SUM(Doran!C31)</f>
        <v>32</v>
      </c>
      <c r="C8" s="289">
        <f>SUM(Doran!C32)</f>
        <v>0</v>
      </c>
      <c r="D8" s="289">
        <f>SUM(Doran!C33)</f>
        <v>0</v>
      </c>
      <c r="E8" s="289">
        <f>SUM(Doran!C34)</f>
        <v>8</v>
      </c>
      <c r="F8" s="289">
        <f>SUM(Doran!C35)</f>
        <v>0</v>
      </c>
      <c r="G8" s="290">
        <f t="shared" ref="G8:G22" si="0">B8+C8+D8+E8+F8</f>
        <v>40</v>
      </c>
      <c r="H8" s="293">
        <f>SUM(Doran!C37)</f>
        <v>0</v>
      </c>
      <c r="I8" s="293">
        <f>SUM(Doran!C38)</f>
        <v>0</v>
      </c>
      <c r="K8" s="292">
        <f>SUM(Doran!I32)</f>
        <v>0</v>
      </c>
    </row>
    <row r="9" spans="1:11" x14ac:dyDescent="0.25">
      <c r="A9" s="288" t="s">
        <v>53</v>
      </c>
      <c r="B9" s="289">
        <f>SUM(Drinkwater!C30)</f>
        <v>40</v>
      </c>
      <c r="C9" s="289">
        <f>SUM(Drinkwater!C31)</f>
        <v>0</v>
      </c>
      <c r="D9" s="289">
        <f>SUM(Drinkwater!C32)</f>
        <v>0</v>
      </c>
      <c r="E9" s="289">
        <f>SUM(Drinkwater!C33)</f>
        <v>0</v>
      </c>
      <c r="F9" s="289">
        <f>SUM(Drinkwater!C34)</f>
        <v>0</v>
      </c>
      <c r="G9" s="290">
        <f t="shared" si="0"/>
        <v>40</v>
      </c>
      <c r="H9" s="293">
        <f>SUM(Drinkwater!C36)</f>
        <v>0</v>
      </c>
      <c r="I9" s="293">
        <f>SUM(Drinkwater!C37)</f>
        <v>0</v>
      </c>
      <c r="K9" s="292">
        <f>SUM(Drinkwater!I31)</f>
        <v>2.5</v>
      </c>
    </row>
    <row r="10" spans="1:11" x14ac:dyDescent="0.25">
      <c r="A10" s="288" t="s">
        <v>55</v>
      </c>
      <c r="B10" s="289">
        <f>SUM(Hammond!C25)</f>
        <v>16</v>
      </c>
      <c r="C10" s="289">
        <f>SUM(Hammond!C26)</f>
        <v>0</v>
      </c>
      <c r="D10" s="289">
        <f>SUM(Hammond!C27)</f>
        <v>0</v>
      </c>
      <c r="E10" s="289">
        <f>SUM(Hammond!C28)</f>
        <v>24</v>
      </c>
      <c r="F10" s="289">
        <f>SUM(Hammond!C29)</f>
        <v>0</v>
      </c>
      <c r="G10" s="290">
        <f t="shared" si="0"/>
        <v>40</v>
      </c>
      <c r="H10" s="293">
        <f>SUM(Hammond!C31)</f>
        <v>0</v>
      </c>
      <c r="I10" s="293">
        <f>SUM(Hammond!C32)</f>
        <v>0</v>
      </c>
      <c r="K10" s="292">
        <f>SUM(Hammond!I26)</f>
        <v>0</v>
      </c>
    </row>
    <row r="11" spans="1:11" x14ac:dyDescent="0.25">
      <c r="A11" s="288" t="s">
        <v>8</v>
      </c>
      <c r="B11" s="289">
        <f>SUM('Harland '!C25)</f>
        <v>0</v>
      </c>
      <c r="C11" s="289">
        <f>SUM('Harland '!C26)</f>
        <v>0</v>
      </c>
      <c r="D11" s="289">
        <f>SUM('Harland '!C27)</f>
        <v>0</v>
      </c>
      <c r="E11" s="289">
        <f>SUM('Harland '!C28)</f>
        <v>40</v>
      </c>
      <c r="F11" s="289">
        <f>SUM('Harland '!C29)</f>
        <v>0</v>
      </c>
      <c r="G11" s="290">
        <f>B11+C11+D11+E11+F11</f>
        <v>40</v>
      </c>
      <c r="H11" s="293">
        <f>SUM('Harland '!C31)</f>
        <v>0</v>
      </c>
      <c r="I11" s="293">
        <f>SUM('Harland '!C32)</f>
        <v>0</v>
      </c>
      <c r="K11" s="292">
        <f>SUM('Harland '!I26)</f>
        <v>0</v>
      </c>
    </row>
    <row r="12" spans="1:11" ht="18" customHeight="1" x14ac:dyDescent="0.25">
      <c r="A12" s="288" t="s">
        <v>58</v>
      </c>
      <c r="B12" s="289">
        <f>SUM(Harrison!C25)</f>
        <v>0</v>
      </c>
      <c r="C12" s="289">
        <f>SUM(Harrison!C26)</f>
        <v>0</v>
      </c>
      <c r="D12" s="289">
        <f>SUM(Harrison!C27)</f>
        <v>0</v>
      </c>
      <c r="E12" s="289">
        <f>SUM(Harrison!C28)</f>
        <v>0</v>
      </c>
      <c r="F12" s="289">
        <f>SUM(Harrison!C29)</f>
        <v>0</v>
      </c>
      <c r="G12" s="290">
        <f>B12+C12+D12+E12+F12</f>
        <v>0</v>
      </c>
      <c r="H12" s="293">
        <f>SUM(Harrison!C31)</f>
        <v>0</v>
      </c>
      <c r="I12" s="293">
        <f>SUM(Harrison!C32)</f>
        <v>0</v>
      </c>
      <c r="K12" s="292">
        <f>SUM(Harrison!I26)</f>
        <v>0</v>
      </c>
    </row>
    <row r="13" spans="1:11" ht="17.25" customHeight="1" x14ac:dyDescent="0.25">
      <c r="A13" s="288" t="s">
        <v>9</v>
      </c>
      <c r="B13" s="289">
        <f>SUM(McSharry!C29)</f>
        <v>38</v>
      </c>
      <c r="C13" s="289">
        <f>SUM(McSharry!C30)</f>
        <v>0</v>
      </c>
      <c r="D13" s="289">
        <f>SUM(McSharry!A31)</f>
        <v>0</v>
      </c>
      <c r="E13" s="289">
        <f>SUM(McSharry!C32)</f>
        <v>0</v>
      </c>
      <c r="F13" s="289">
        <f>SUM(McSharry!C33)</f>
        <v>0</v>
      </c>
      <c r="G13" s="290">
        <f>B13+C13+D13+E13+F13</f>
        <v>38</v>
      </c>
      <c r="H13" s="293">
        <f>SUM(Harrison!C32)</f>
        <v>0</v>
      </c>
      <c r="I13" s="293">
        <f>SUM(Harrison!C33)</f>
        <v>0</v>
      </c>
      <c r="K13" s="292">
        <f>SUM(McSharry!I30)</f>
        <v>0</v>
      </c>
    </row>
    <row r="14" spans="1:11" ht="18" customHeight="1" x14ac:dyDescent="0.25">
      <c r="A14" s="288" t="s">
        <v>64</v>
      </c>
      <c r="B14" s="289">
        <f>SUM(Parker!C25)</f>
        <v>32</v>
      </c>
      <c r="C14" s="289">
        <f>SUM(Parker!C26)</f>
        <v>0</v>
      </c>
      <c r="D14" s="289">
        <f>SUM(Parker!C27)</f>
        <v>0</v>
      </c>
      <c r="E14" s="289">
        <f>SUM(Parker!C28)</f>
        <v>0</v>
      </c>
      <c r="F14" s="289">
        <f>SUM(Parker!C29)</f>
        <v>0</v>
      </c>
      <c r="G14" s="290">
        <f t="shared" si="0"/>
        <v>32</v>
      </c>
      <c r="H14" s="293">
        <f>SUM(Parker!C31)</f>
        <v>0</v>
      </c>
      <c r="I14" s="293">
        <f>SUM(Parker!C32)</f>
        <v>0</v>
      </c>
      <c r="K14" s="292">
        <f>SUM(Parker!I26)</f>
        <v>26</v>
      </c>
    </row>
    <row r="15" spans="1:11" x14ac:dyDescent="0.25">
      <c r="A15" s="288" t="s">
        <v>61</v>
      </c>
      <c r="B15" s="289">
        <f>SUM(Pender!C34)</f>
        <v>16</v>
      </c>
      <c r="C15" s="289">
        <f>SUM(Pender!C35)</f>
        <v>0</v>
      </c>
      <c r="D15" s="289">
        <f>SUM(Pender!C36)</f>
        <v>0</v>
      </c>
      <c r="E15" s="289">
        <f>SUM(Pender!C37)</f>
        <v>0</v>
      </c>
      <c r="F15" s="289">
        <f>SUM(Pender!C38)</f>
        <v>0</v>
      </c>
      <c r="G15" s="290">
        <f>B15+C15+D15+E15+F15</f>
        <v>16</v>
      </c>
      <c r="H15" s="293">
        <f>SUM(Pender!C40)</f>
        <v>0</v>
      </c>
      <c r="I15" s="293">
        <f>SUM(Pender!C41)</f>
        <v>0</v>
      </c>
      <c r="K15" s="292">
        <f>SUM(Pender!I35)</f>
        <v>6</v>
      </c>
    </row>
    <row r="16" spans="1:11" ht="18" customHeight="1" x14ac:dyDescent="0.25">
      <c r="A16" s="288" t="s">
        <v>10</v>
      </c>
      <c r="B16" s="289">
        <f>SUM('Reading-Jones'!C29)</f>
        <v>40</v>
      </c>
      <c r="C16" s="289">
        <f>SUM('Reading-Jones'!C30)</f>
        <v>0</v>
      </c>
      <c r="D16" s="289">
        <f>SUM('Reading-Jones'!C31)</f>
        <v>0</v>
      </c>
      <c r="E16" s="289">
        <f>SUM('Reading-Jones'!C32)</f>
        <v>0</v>
      </c>
      <c r="F16" s="289">
        <f>SUM('Reading-Jones'!C33)</f>
        <v>0</v>
      </c>
      <c r="G16" s="290">
        <f t="shared" si="0"/>
        <v>40</v>
      </c>
      <c r="H16" s="293">
        <f>SUM('Reading-Jones'!C35)</f>
        <v>0</v>
      </c>
      <c r="I16" s="293">
        <f>SUM('Reading-Jones'!C36)</f>
        <v>0</v>
      </c>
      <c r="K16" s="292">
        <f>SUM('Reading-Jones'!I30)</f>
        <v>4.5</v>
      </c>
    </row>
    <row r="17" spans="1:11" x14ac:dyDescent="0.25">
      <c r="A17" s="288" t="s">
        <v>11</v>
      </c>
      <c r="B17" s="289">
        <f>SUM(Spann!C31)</f>
        <v>40</v>
      </c>
      <c r="C17" s="289">
        <f>SUM(Spann!C32)</f>
        <v>0</v>
      </c>
      <c r="D17" s="289">
        <f>SUM(Spann!C33)</f>
        <v>0</v>
      </c>
      <c r="E17" s="289">
        <f>SUM(Spann!C34)</f>
        <v>0</v>
      </c>
      <c r="F17" s="289">
        <f>SUM(Spann!C35)</f>
        <v>0</v>
      </c>
      <c r="G17" s="290">
        <f t="shared" si="0"/>
        <v>40</v>
      </c>
      <c r="H17" s="293">
        <f>SUM(Spann!C37)</f>
        <v>0</v>
      </c>
      <c r="I17" s="293">
        <f>SUM(Spann!C38)</f>
        <v>0</v>
      </c>
      <c r="K17" s="292">
        <f>SUM(Spann!I32)</f>
        <v>2</v>
      </c>
    </row>
    <row r="18" spans="1:11" x14ac:dyDescent="0.25">
      <c r="A18" s="288" t="s">
        <v>12</v>
      </c>
      <c r="B18" s="289">
        <f>SUM(Taylor!C27)</f>
        <v>40</v>
      </c>
      <c r="C18" s="289">
        <f>SUM(Taylor!C28)</f>
        <v>0</v>
      </c>
      <c r="D18" s="289">
        <f>SUM(Taylor!C29)</f>
        <v>0</v>
      </c>
      <c r="E18" s="289">
        <v>0</v>
      </c>
      <c r="F18" s="289">
        <f>SUM(Taylor!C31)</f>
        <v>0</v>
      </c>
      <c r="G18" s="290">
        <f t="shared" si="0"/>
        <v>40</v>
      </c>
      <c r="H18" s="293">
        <f>SUM(Taylor!C33)</f>
        <v>0</v>
      </c>
      <c r="I18" s="293">
        <f>SUM(Taylor!C34)</f>
        <v>0</v>
      </c>
      <c r="K18" s="292">
        <f>SUM(Taylor!I28)</f>
        <v>0.5</v>
      </c>
    </row>
    <row r="19" spans="1:11" x14ac:dyDescent="0.25">
      <c r="A19" s="288" t="s">
        <v>48</v>
      </c>
      <c r="B19" s="289">
        <f>SUM(G.Ward!C25)</f>
        <v>40</v>
      </c>
      <c r="C19" s="289">
        <f>SUM(G.Ward!C26)</f>
        <v>0</v>
      </c>
      <c r="D19" s="289">
        <f>SUM(G.Ward!C27)</f>
        <v>0</v>
      </c>
      <c r="E19" s="289">
        <f>SUM(G.Ward!C28)</f>
        <v>0</v>
      </c>
      <c r="F19" s="289">
        <f>SUM(T.Winterburn!C34)</f>
        <v>0</v>
      </c>
      <c r="G19" s="290">
        <f t="shared" si="0"/>
        <v>40</v>
      </c>
      <c r="H19" s="293">
        <f>SUM(G.Ward!C31)</f>
        <v>0</v>
      </c>
      <c r="I19" s="293">
        <f>SUM(G.Ward!C32)</f>
        <v>0</v>
      </c>
      <c r="K19" s="292">
        <f>SUM(G.Ward!I26)</f>
        <v>6</v>
      </c>
    </row>
    <row r="20" spans="1:11" x14ac:dyDescent="0.25">
      <c r="A20" s="288" t="s">
        <v>50</v>
      </c>
      <c r="B20" s="289">
        <f>SUM(N.Winterburn!C29)</f>
        <v>40</v>
      </c>
      <c r="C20" s="289">
        <f>SUM(N.Winterburn!C30)</f>
        <v>0</v>
      </c>
      <c r="D20" s="289">
        <f>SUM(N.Winterburn!C31)</f>
        <v>0</v>
      </c>
      <c r="E20" s="289">
        <f>SUM(N.Winterburn!C32)</f>
        <v>0</v>
      </c>
      <c r="F20" s="289">
        <f>SUM(N.Winterburn!C33)</f>
        <v>0</v>
      </c>
      <c r="G20" s="290">
        <f t="shared" si="0"/>
        <v>40</v>
      </c>
      <c r="H20" s="293">
        <f>SUM(N.Winterburn!C35)</f>
        <v>0</v>
      </c>
      <c r="I20" s="293">
        <f>SUM(N.Winterburn!C36)</f>
        <v>0</v>
      </c>
      <c r="K20" s="292">
        <f>SUM(N.Winterburn!I30)</f>
        <v>12</v>
      </c>
    </row>
    <row r="21" spans="1:11" x14ac:dyDescent="0.25">
      <c r="A21" s="288" t="s">
        <v>13</v>
      </c>
      <c r="B21" s="289">
        <f>SUM(T.Winterburn!C30)</f>
        <v>40</v>
      </c>
      <c r="C21" s="289">
        <f>SUM(T.Winterburn!C31)</f>
        <v>0</v>
      </c>
      <c r="D21" s="289">
        <v>0</v>
      </c>
      <c r="E21" s="289">
        <f>SUM(T.Winterburn!C33)</f>
        <v>0</v>
      </c>
      <c r="F21" s="289">
        <f>SUM(T.Winterburn!C34)</f>
        <v>0</v>
      </c>
      <c r="G21" s="290">
        <f t="shared" si="0"/>
        <v>40</v>
      </c>
      <c r="H21" s="293">
        <f>SUM(T.Winterburn!C36)</f>
        <v>0</v>
      </c>
      <c r="I21" s="293">
        <f>SUM(T.Winterburn!C37)</f>
        <v>0</v>
      </c>
      <c r="K21" s="292">
        <f>SUM(T.Winterburn!I31)</f>
        <v>14.5</v>
      </c>
    </row>
    <row r="22" spans="1:11" x14ac:dyDescent="0.25">
      <c r="A22" s="288" t="s">
        <v>14</v>
      </c>
      <c r="B22" s="289">
        <f>SUM(Wright!C32)</f>
        <v>40</v>
      </c>
      <c r="C22" s="289">
        <f>SUM(Wright!C33)</f>
        <v>2.5</v>
      </c>
      <c r="D22" s="289">
        <f>SUM(Wright!C34)</f>
        <v>0</v>
      </c>
      <c r="E22" s="289">
        <f>SUM(Wright!C35)</f>
        <v>0</v>
      </c>
      <c r="F22" s="289">
        <f>SUM(Wright!C36)</f>
        <v>0</v>
      </c>
      <c r="G22" s="290">
        <f t="shared" si="0"/>
        <v>42.5</v>
      </c>
      <c r="H22" s="293">
        <f>SUM(Wright!C38)</f>
        <v>0</v>
      </c>
      <c r="I22" s="293">
        <f>SUM(Wright!C39)</f>
        <v>0</v>
      </c>
      <c r="K22" s="292">
        <f>SUM(Wright!I33)</f>
        <v>31</v>
      </c>
    </row>
    <row r="23" spans="1:11" ht="17.25" customHeight="1" x14ac:dyDescent="0.25">
      <c r="A23" s="294" t="s">
        <v>24</v>
      </c>
      <c r="B23" s="295">
        <f>SUM(B6:B22)</f>
        <v>534</v>
      </c>
      <c r="C23" s="295">
        <f t="shared" ref="B23:I23" si="1">SUM(C7:C22)</f>
        <v>2.5</v>
      </c>
      <c r="D23" s="295">
        <f t="shared" si="1"/>
        <v>0</v>
      </c>
      <c r="E23" s="295">
        <f t="shared" si="1"/>
        <v>72</v>
      </c>
      <c r="F23" s="295">
        <f t="shared" si="1"/>
        <v>0</v>
      </c>
      <c r="G23" s="295">
        <f t="shared" si="1"/>
        <v>568.5</v>
      </c>
      <c r="H23" s="296">
        <f t="shared" si="1"/>
        <v>0</v>
      </c>
      <c r="I23" s="296">
        <f t="shared" si="1"/>
        <v>0</v>
      </c>
      <c r="J23" s="283"/>
      <c r="K23" s="295">
        <f>SUM(K6:K22)</f>
        <v>114</v>
      </c>
    </row>
    <row r="24" spans="1:11" s="283" customFormat="1" x14ac:dyDescent="0.25">
      <c r="A24" s="281"/>
      <c r="B24" s="281"/>
      <c r="C24" s="281"/>
      <c r="D24" s="281"/>
      <c r="E24" s="281"/>
      <c r="F24" s="281"/>
      <c r="J24" s="281"/>
      <c r="K24" s="281"/>
    </row>
    <row r="26" spans="1:11" x14ac:dyDescent="0.25">
      <c r="A26" s="281" t="s">
        <v>30</v>
      </c>
      <c r="C26" s="297">
        <f>B23+C23+D23</f>
        <v>536.5</v>
      </c>
    </row>
    <row r="27" spans="1:11" x14ac:dyDescent="0.25">
      <c r="A27" s="281" t="s">
        <v>31</v>
      </c>
      <c r="C27" s="297">
        <f>K23</f>
        <v>114</v>
      </c>
    </row>
    <row r="28" spans="1:11" x14ac:dyDescent="0.25">
      <c r="A28" s="281" t="s">
        <v>35</v>
      </c>
      <c r="C28" s="298">
        <f>C27/C26</f>
        <v>0.21248835041938491</v>
      </c>
    </row>
    <row r="29" spans="1:11" x14ac:dyDescent="0.25">
      <c r="C29" s="28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252" customWidth="1"/>
    <col min="2" max="2" width="10.85546875" style="252" customWidth="1"/>
    <col min="3" max="3" width="10.42578125" style="252" customWidth="1"/>
    <col min="4" max="4" width="28.7109375" style="252" customWidth="1"/>
    <col min="5" max="17" width="7" style="252" customWidth="1"/>
    <col min="18" max="18" width="6.85546875" style="253" customWidth="1"/>
    <col min="19" max="19" width="7.7109375" style="253" customWidth="1"/>
    <col min="20" max="21" width="7.85546875" style="252" customWidth="1"/>
    <col min="22" max="22" width="7.7109375" style="252" customWidth="1"/>
    <col min="23" max="16384" width="9.140625" style="252"/>
  </cols>
  <sheetData>
    <row r="1" spans="1:22" x14ac:dyDescent="0.25">
      <c r="A1" s="250" t="s">
        <v>56</v>
      </c>
      <c r="B1" s="251"/>
      <c r="C1" s="251"/>
      <c r="S1" s="252"/>
    </row>
    <row r="2" spans="1:22" s="258" customFormat="1" x14ac:dyDescent="0.25">
      <c r="A2" s="254" t="str">
        <f>Analysis!A3</f>
        <v>W/E 01.10.17</v>
      </c>
      <c r="B2" s="255"/>
      <c r="C2" s="255"/>
      <c r="D2" s="255"/>
      <c r="E2" s="303" t="s">
        <v>15</v>
      </c>
      <c r="F2" s="303"/>
      <c r="G2" s="303" t="s">
        <v>16</v>
      </c>
      <c r="H2" s="303"/>
      <c r="I2" s="303" t="s">
        <v>17</v>
      </c>
      <c r="J2" s="303"/>
      <c r="K2" s="303" t="s">
        <v>18</v>
      </c>
      <c r="L2" s="303"/>
      <c r="M2" s="303" t="s">
        <v>19</v>
      </c>
      <c r="N2" s="303"/>
      <c r="O2" s="303" t="s">
        <v>20</v>
      </c>
      <c r="P2" s="303"/>
      <c r="Q2" s="303" t="s">
        <v>21</v>
      </c>
      <c r="R2" s="303"/>
      <c r="S2" s="256" t="s">
        <v>24</v>
      </c>
      <c r="T2" s="256" t="s">
        <v>39</v>
      </c>
      <c r="U2" s="257" t="s">
        <v>26</v>
      </c>
      <c r="V2" s="257" t="s">
        <v>27</v>
      </c>
    </row>
    <row r="3" spans="1:22" x14ac:dyDescent="0.25">
      <c r="A3" s="259" t="s">
        <v>22</v>
      </c>
      <c r="B3" s="259" t="s">
        <v>23</v>
      </c>
      <c r="C3" s="259" t="s">
        <v>49</v>
      </c>
      <c r="D3" s="259" t="s">
        <v>32</v>
      </c>
      <c r="E3" s="260">
        <v>8</v>
      </c>
      <c r="F3" s="260">
        <v>16.3</v>
      </c>
      <c r="G3" s="260">
        <v>8</v>
      </c>
      <c r="H3" s="260">
        <v>16.3</v>
      </c>
      <c r="I3" s="260">
        <v>8</v>
      </c>
      <c r="J3" s="260">
        <v>16.3</v>
      </c>
      <c r="K3" s="260">
        <v>8</v>
      </c>
      <c r="L3" s="260">
        <v>16.3</v>
      </c>
      <c r="M3" s="260">
        <v>8</v>
      </c>
      <c r="N3" s="260">
        <v>16.3</v>
      </c>
      <c r="O3" s="260"/>
      <c r="P3" s="260"/>
      <c r="Q3" s="261"/>
      <c r="R3" s="261"/>
      <c r="S3" s="262"/>
      <c r="T3" s="262"/>
      <c r="U3" s="263"/>
      <c r="V3" s="263"/>
    </row>
    <row r="4" spans="1:22" x14ac:dyDescent="0.25">
      <c r="A4" s="264">
        <v>6649</v>
      </c>
      <c r="B4" s="300" t="s">
        <v>97</v>
      </c>
      <c r="C4" s="255">
        <v>17</v>
      </c>
      <c r="D4" s="265" t="s">
        <v>67</v>
      </c>
      <c r="E4" s="301">
        <v>8</v>
      </c>
      <c r="F4" s="302"/>
      <c r="G4" s="301">
        <v>3.25</v>
      </c>
      <c r="H4" s="302"/>
      <c r="I4" s="301"/>
      <c r="J4" s="302"/>
      <c r="K4" s="301"/>
      <c r="L4" s="302"/>
      <c r="M4" s="304"/>
      <c r="N4" s="304"/>
      <c r="O4" s="301"/>
      <c r="P4" s="302"/>
      <c r="Q4" s="305"/>
      <c r="R4" s="306"/>
      <c r="S4" s="262">
        <f>E4+G4+I4+K4+M4+O4+Q4</f>
        <v>11.25</v>
      </c>
      <c r="T4" s="262">
        <f t="shared" ref="T4:T21" si="0">SUM(S4-U4-V4)</f>
        <v>11.25</v>
      </c>
      <c r="U4" s="266"/>
      <c r="V4" s="266"/>
    </row>
    <row r="5" spans="1:22" x14ac:dyDescent="0.25">
      <c r="A5" s="264">
        <v>6598</v>
      </c>
      <c r="B5" s="300" t="s">
        <v>98</v>
      </c>
      <c r="C5" s="255">
        <v>76</v>
      </c>
      <c r="D5" s="265" t="s">
        <v>76</v>
      </c>
      <c r="E5" s="301"/>
      <c r="F5" s="302"/>
      <c r="G5" s="301">
        <v>4</v>
      </c>
      <c r="H5" s="302"/>
      <c r="I5" s="301">
        <v>2</v>
      </c>
      <c r="J5" s="302"/>
      <c r="K5" s="301"/>
      <c r="L5" s="302"/>
      <c r="M5" s="301"/>
      <c r="N5" s="302"/>
      <c r="O5" s="301"/>
      <c r="P5" s="302"/>
      <c r="Q5" s="305"/>
      <c r="R5" s="306"/>
      <c r="S5" s="262">
        <f>E5+G5+I5+K5+M5+O5+Q5</f>
        <v>6</v>
      </c>
      <c r="T5" s="262">
        <f t="shared" si="0"/>
        <v>6</v>
      </c>
      <c r="U5" s="266"/>
      <c r="V5" s="266"/>
    </row>
    <row r="6" spans="1:22" x14ac:dyDescent="0.25">
      <c r="A6" s="264">
        <v>6649</v>
      </c>
      <c r="B6" s="300" t="s">
        <v>97</v>
      </c>
      <c r="C6" s="255">
        <v>16</v>
      </c>
      <c r="D6" s="265" t="s">
        <v>67</v>
      </c>
      <c r="E6" s="301"/>
      <c r="F6" s="302"/>
      <c r="G6" s="301">
        <v>0.25</v>
      </c>
      <c r="H6" s="302"/>
      <c r="I6" s="301"/>
      <c r="J6" s="302"/>
      <c r="K6" s="301"/>
      <c r="L6" s="302"/>
      <c r="M6" s="301"/>
      <c r="N6" s="302"/>
      <c r="O6" s="301"/>
      <c r="P6" s="302"/>
      <c r="Q6" s="305"/>
      <c r="R6" s="306"/>
      <c r="S6" s="262">
        <f>E6+G6+I6+K6+M6+O6+Q6</f>
        <v>0.25</v>
      </c>
      <c r="T6" s="262">
        <f t="shared" si="0"/>
        <v>0.25</v>
      </c>
      <c r="U6" s="266"/>
      <c r="V6" s="266"/>
    </row>
    <row r="7" spans="1:22" x14ac:dyDescent="0.25">
      <c r="A7" s="264">
        <v>6649</v>
      </c>
      <c r="B7" s="300" t="s">
        <v>97</v>
      </c>
      <c r="C7" s="255">
        <v>15</v>
      </c>
      <c r="D7" s="265" t="s">
        <v>67</v>
      </c>
      <c r="E7" s="307"/>
      <c r="F7" s="308"/>
      <c r="G7" s="301">
        <v>0.25</v>
      </c>
      <c r="H7" s="302"/>
      <c r="I7" s="301"/>
      <c r="J7" s="302"/>
      <c r="K7" s="301"/>
      <c r="L7" s="302"/>
      <c r="M7" s="301"/>
      <c r="N7" s="302"/>
      <c r="O7" s="301"/>
      <c r="P7" s="302"/>
      <c r="Q7" s="305"/>
      <c r="R7" s="306"/>
      <c r="S7" s="262">
        <f t="shared" ref="S7:S24" si="1">E7+G7+I7+K7+M7+O7+Q7</f>
        <v>0.25</v>
      </c>
      <c r="T7" s="262">
        <f t="shared" si="0"/>
        <v>0.25</v>
      </c>
      <c r="U7" s="266"/>
      <c r="V7" s="266"/>
    </row>
    <row r="8" spans="1:22" x14ac:dyDescent="0.25">
      <c r="A8" s="264">
        <v>6649</v>
      </c>
      <c r="B8" s="300" t="s">
        <v>97</v>
      </c>
      <c r="C8" s="255">
        <v>14</v>
      </c>
      <c r="D8" s="265" t="s">
        <v>67</v>
      </c>
      <c r="E8" s="307"/>
      <c r="F8" s="308"/>
      <c r="G8" s="301">
        <v>0.25</v>
      </c>
      <c r="H8" s="302"/>
      <c r="I8" s="301"/>
      <c r="J8" s="302"/>
      <c r="K8" s="301"/>
      <c r="L8" s="302"/>
      <c r="M8" s="301"/>
      <c r="N8" s="302"/>
      <c r="O8" s="301"/>
      <c r="P8" s="302"/>
      <c r="Q8" s="305"/>
      <c r="R8" s="306"/>
      <c r="S8" s="262">
        <f t="shared" si="1"/>
        <v>0.25</v>
      </c>
      <c r="T8" s="262">
        <f t="shared" si="0"/>
        <v>0.25</v>
      </c>
      <c r="U8" s="266"/>
      <c r="V8" s="266"/>
    </row>
    <row r="9" spans="1:22" x14ac:dyDescent="0.25">
      <c r="A9" s="264">
        <v>6649</v>
      </c>
      <c r="B9" s="300" t="s">
        <v>97</v>
      </c>
      <c r="C9" s="255">
        <v>4</v>
      </c>
      <c r="D9" s="265" t="s">
        <v>67</v>
      </c>
      <c r="E9" s="307"/>
      <c r="F9" s="308"/>
      <c r="G9" s="301"/>
      <c r="H9" s="302"/>
      <c r="I9" s="301">
        <v>6</v>
      </c>
      <c r="J9" s="302"/>
      <c r="K9" s="301">
        <v>2</v>
      </c>
      <c r="L9" s="302"/>
      <c r="M9" s="301">
        <v>0.5</v>
      </c>
      <c r="N9" s="302"/>
      <c r="O9" s="301"/>
      <c r="P9" s="302"/>
      <c r="Q9" s="305"/>
      <c r="R9" s="306"/>
      <c r="S9" s="262">
        <f>E9+G9+I9+K9+M9+O9+Q9</f>
        <v>8.5</v>
      </c>
      <c r="T9" s="262">
        <f>SUM(S9-U9-V9)</f>
        <v>8.5</v>
      </c>
      <c r="U9" s="266"/>
      <c r="V9" s="266"/>
    </row>
    <row r="10" spans="1:22" ht="15.75" customHeight="1" x14ac:dyDescent="0.25">
      <c r="A10" s="264">
        <v>6649</v>
      </c>
      <c r="B10" s="300" t="s">
        <v>97</v>
      </c>
      <c r="C10" s="255">
        <v>18</v>
      </c>
      <c r="D10" s="265" t="s">
        <v>67</v>
      </c>
      <c r="E10" s="307"/>
      <c r="F10" s="308"/>
      <c r="G10" s="301"/>
      <c r="H10" s="302"/>
      <c r="I10" s="301"/>
      <c r="J10" s="302"/>
      <c r="K10" s="301">
        <v>2</v>
      </c>
      <c r="L10" s="302"/>
      <c r="M10" s="301">
        <v>2.5</v>
      </c>
      <c r="N10" s="302"/>
      <c r="O10" s="301"/>
      <c r="P10" s="302"/>
      <c r="Q10" s="305"/>
      <c r="R10" s="306"/>
      <c r="S10" s="262">
        <f t="shared" si="1"/>
        <v>4.5</v>
      </c>
      <c r="T10" s="262">
        <f t="shared" si="0"/>
        <v>4.5</v>
      </c>
      <c r="U10" s="266"/>
      <c r="V10" s="266"/>
    </row>
    <row r="11" spans="1:22" x14ac:dyDescent="0.25">
      <c r="A11" s="264"/>
      <c r="B11" s="255"/>
      <c r="C11" s="255"/>
      <c r="D11" s="265"/>
      <c r="E11" s="307"/>
      <c r="F11" s="308"/>
      <c r="G11" s="301"/>
      <c r="H11" s="302"/>
      <c r="I11" s="301"/>
      <c r="J11" s="302"/>
      <c r="K11" s="301"/>
      <c r="L11" s="302"/>
      <c r="M11" s="301"/>
      <c r="N11" s="302"/>
      <c r="O11" s="301"/>
      <c r="P11" s="302"/>
      <c r="Q11" s="305"/>
      <c r="R11" s="306"/>
      <c r="S11" s="262">
        <f t="shared" si="1"/>
        <v>0</v>
      </c>
      <c r="T11" s="262">
        <f t="shared" si="0"/>
        <v>0</v>
      </c>
      <c r="U11" s="266"/>
      <c r="V11" s="266"/>
    </row>
    <row r="12" spans="1:22" x14ac:dyDescent="0.25">
      <c r="A12" s="264"/>
      <c r="B12" s="267"/>
      <c r="C12" s="264"/>
      <c r="D12" s="265"/>
      <c r="E12" s="307"/>
      <c r="F12" s="308"/>
      <c r="G12" s="301"/>
      <c r="H12" s="302"/>
      <c r="I12" s="301"/>
      <c r="J12" s="302"/>
      <c r="K12" s="301"/>
      <c r="L12" s="302"/>
      <c r="M12" s="301"/>
      <c r="N12" s="302"/>
      <c r="O12" s="301"/>
      <c r="P12" s="302"/>
      <c r="Q12" s="305"/>
      <c r="R12" s="306"/>
      <c r="S12" s="262">
        <f t="shared" ref="S12:S19" si="2">E12+G12+I12+K12+M12+O12+Q12</f>
        <v>0</v>
      </c>
      <c r="T12" s="262">
        <f t="shared" ref="T12:T19" si="3">SUM(S12-U12-V12)</f>
        <v>0</v>
      </c>
      <c r="U12" s="266"/>
      <c r="V12" s="266"/>
    </row>
    <row r="13" spans="1:22" x14ac:dyDescent="0.25">
      <c r="A13" s="264"/>
      <c r="B13" s="267"/>
      <c r="C13" s="264"/>
      <c r="D13" s="265"/>
      <c r="E13" s="307"/>
      <c r="F13" s="308"/>
      <c r="G13" s="301"/>
      <c r="H13" s="302"/>
      <c r="I13" s="301"/>
      <c r="J13" s="302"/>
      <c r="K13" s="301"/>
      <c r="L13" s="302"/>
      <c r="M13" s="301"/>
      <c r="N13" s="302"/>
      <c r="O13" s="301"/>
      <c r="P13" s="302"/>
      <c r="Q13" s="305"/>
      <c r="R13" s="306"/>
      <c r="S13" s="262">
        <f t="shared" si="2"/>
        <v>0</v>
      </c>
      <c r="T13" s="262">
        <f t="shared" si="3"/>
        <v>0</v>
      </c>
      <c r="U13" s="266"/>
      <c r="V13" s="266"/>
    </row>
    <row r="14" spans="1:22" ht="15" customHeight="1" x14ac:dyDescent="0.25">
      <c r="A14" s="264"/>
      <c r="B14" s="267"/>
      <c r="C14" s="264"/>
      <c r="D14" s="265"/>
      <c r="E14" s="307"/>
      <c r="F14" s="308"/>
      <c r="G14" s="301"/>
      <c r="H14" s="302"/>
      <c r="I14" s="301"/>
      <c r="J14" s="302"/>
      <c r="K14" s="301"/>
      <c r="L14" s="302"/>
      <c r="M14" s="301"/>
      <c r="N14" s="302"/>
      <c r="O14" s="301"/>
      <c r="P14" s="302"/>
      <c r="Q14" s="305"/>
      <c r="R14" s="306"/>
      <c r="S14" s="262">
        <f t="shared" si="2"/>
        <v>0</v>
      </c>
      <c r="T14" s="262">
        <f t="shared" si="3"/>
        <v>0</v>
      </c>
      <c r="U14" s="266"/>
      <c r="V14" s="266"/>
    </row>
    <row r="15" spans="1:22" x14ac:dyDescent="0.25">
      <c r="A15" s="264"/>
      <c r="B15" s="267"/>
      <c r="C15" s="264"/>
      <c r="D15" s="265"/>
      <c r="E15" s="307"/>
      <c r="F15" s="308"/>
      <c r="G15" s="301"/>
      <c r="H15" s="302"/>
      <c r="I15" s="301"/>
      <c r="J15" s="302"/>
      <c r="K15" s="301"/>
      <c r="L15" s="302"/>
      <c r="M15" s="301"/>
      <c r="N15" s="302"/>
      <c r="O15" s="301"/>
      <c r="P15" s="302"/>
      <c r="Q15" s="305"/>
      <c r="R15" s="306"/>
      <c r="S15" s="262">
        <f t="shared" si="2"/>
        <v>0</v>
      </c>
      <c r="T15" s="262">
        <f t="shared" si="3"/>
        <v>0</v>
      </c>
      <c r="U15" s="266"/>
      <c r="V15" s="266"/>
    </row>
    <row r="16" spans="1:22" x14ac:dyDescent="0.25">
      <c r="A16" s="264"/>
      <c r="B16" s="267"/>
      <c r="C16" s="264"/>
      <c r="D16" s="265"/>
      <c r="E16" s="307"/>
      <c r="F16" s="308"/>
      <c r="G16" s="301"/>
      <c r="H16" s="302"/>
      <c r="I16" s="301"/>
      <c r="J16" s="302"/>
      <c r="K16" s="301"/>
      <c r="L16" s="302"/>
      <c r="M16" s="301"/>
      <c r="N16" s="302"/>
      <c r="O16" s="301"/>
      <c r="P16" s="302"/>
      <c r="Q16" s="305"/>
      <c r="R16" s="306"/>
      <c r="S16" s="262">
        <f t="shared" si="2"/>
        <v>0</v>
      </c>
      <c r="T16" s="262">
        <f t="shared" si="3"/>
        <v>0</v>
      </c>
      <c r="U16" s="266"/>
      <c r="V16" s="266"/>
    </row>
    <row r="17" spans="1:22" x14ac:dyDescent="0.25">
      <c r="A17" s="264"/>
      <c r="B17" s="267"/>
      <c r="C17" s="264"/>
      <c r="D17" s="265"/>
      <c r="E17" s="307"/>
      <c r="F17" s="308"/>
      <c r="G17" s="301"/>
      <c r="H17" s="302"/>
      <c r="I17" s="301"/>
      <c r="J17" s="302"/>
      <c r="K17" s="301"/>
      <c r="L17" s="302"/>
      <c r="M17" s="301"/>
      <c r="N17" s="302"/>
      <c r="O17" s="301"/>
      <c r="P17" s="302"/>
      <c r="Q17" s="305"/>
      <c r="R17" s="306"/>
      <c r="S17" s="262">
        <f t="shared" si="2"/>
        <v>0</v>
      </c>
      <c r="T17" s="262">
        <f t="shared" si="3"/>
        <v>0</v>
      </c>
      <c r="U17" s="266"/>
      <c r="V17" s="266"/>
    </row>
    <row r="18" spans="1:22" x14ac:dyDescent="0.25">
      <c r="A18" s="255"/>
      <c r="B18" s="255"/>
      <c r="C18" s="255"/>
      <c r="D18" s="265"/>
      <c r="E18" s="307"/>
      <c r="F18" s="308"/>
      <c r="G18" s="301"/>
      <c r="H18" s="302"/>
      <c r="I18" s="301"/>
      <c r="J18" s="302"/>
      <c r="K18" s="301"/>
      <c r="L18" s="302"/>
      <c r="M18" s="301"/>
      <c r="N18" s="302"/>
      <c r="O18" s="301"/>
      <c r="P18" s="302"/>
      <c r="Q18" s="305"/>
      <c r="R18" s="306"/>
      <c r="S18" s="262">
        <f t="shared" si="2"/>
        <v>0</v>
      </c>
      <c r="T18" s="262">
        <f t="shared" si="3"/>
        <v>0</v>
      </c>
      <c r="U18" s="266"/>
      <c r="V18" s="266"/>
    </row>
    <row r="19" spans="1:22" x14ac:dyDescent="0.25">
      <c r="A19" s="255"/>
      <c r="B19" s="255"/>
      <c r="C19" s="255"/>
      <c r="D19" s="265"/>
      <c r="E19" s="307"/>
      <c r="F19" s="308"/>
      <c r="G19" s="301"/>
      <c r="H19" s="302"/>
      <c r="I19" s="301"/>
      <c r="J19" s="302"/>
      <c r="K19" s="301"/>
      <c r="L19" s="302"/>
      <c r="M19" s="301"/>
      <c r="N19" s="302"/>
      <c r="O19" s="301"/>
      <c r="P19" s="302"/>
      <c r="Q19" s="305"/>
      <c r="R19" s="306"/>
      <c r="S19" s="262">
        <f t="shared" si="2"/>
        <v>0</v>
      </c>
      <c r="T19" s="262">
        <f t="shared" si="3"/>
        <v>0</v>
      </c>
      <c r="U19" s="266"/>
      <c r="V19" s="266"/>
    </row>
    <row r="20" spans="1:22" x14ac:dyDescent="0.25">
      <c r="A20" s="255">
        <v>3600</v>
      </c>
      <c r="B20" s="299" t="s">
        <v>99</v>
      </c>
      <c r="C20" s="255"/>
      <c r="D20" s="265" t="s">
        <v>94</v>
      </c>
      <c r="E20" s="301"/>
      <c r="F20" s="302"/>
      <c r="G20" s="301"/>
      <c r="H20" s="302"/>
      <c r="I20" s="301"/>
      <c r="J20" s="302"/>
      <c r="K20" s="301"/>
      <c r="L20" s="302"/>
      <c r="M20" s="301">
        <v>0.5</v>
      </c>
      <c r="N20" s="302"/>
      <c r="O20" s="301"/>
      <c r="P20" s="302"/>
      <c r="Q20" s="305"/>
      <c r="R20" s="306"/>
      <c r="S20" s="262">
        <f t="shared" si="1"/>
        <v>0.5</v>
      </c>
      <c r="T20" s="262">
        <f t="shared" si="0"/>
        <v>0.5</v>
      </c>
      <c r="U20" s="266"/>
      <c r="V20" s="266"/>
    </row>
    <row r="21" spans="1:22" s="253" customFormat="1" x14ac:dyDescent="0.25">
      <c r="A21" s="255">
        <v>3600</v>
      </c>
      <c r="B21" s="299" t="s">
        <v>99</v>
      </c>
      <c r="C21" s="255"/>
      <c r="D21" s="265" t="s">
        <v>92</v>
      </c>
      <c r="E21" s="301"/>
      <c r="F21" s="302"/>
      <c r="G21" s="301"/>
      <c r="H21" s="302"/>
      <c r="I21" s="301"/>
      <c r="J21" s="302"/>
      <c r="K21" s="301">
        <v>4</v>
      </c>
      <c r="L21" s="302"/>
      <c r="M21" s="301">
        <v>4.5</v>
      </c>
      <c r="N21" s="302"/>
      <c r="O21" s="301"/>
      <c r="P21" s="302"/>
      <c r="Q21" s="305"/>
      <c r="R21" s="306"/>
      <c r="S21" s="262">
        <f t="shared" si="1"/>
        <v>8.5</v>
      </c>
      <c r="T21" s="262">
        <f t="shared" si="0"/>
        <v>8.5</v>
      </c>
      <c r="U21" s="266"/>
      <c r="V21" s="266"/>
    </row>
    <row r="22" spans="1:22" s="253" customFormat="1" x14ac:dyDescent="0.25">
      <c r="A22" s="268" t="s">
        <v>37</v>
      </c>
      <c r="B22" s="268"/>
      <c r="C22" s="255"/>
      <c r="D22" s="268"/>
      <c r="E22" s="301"/>
      <c r="F22" s="302"/>
      <c r="G22" s="301"/>
      <c r="H22" s="302"/>
      <c r="I22" s="301"/>
      <c r="J22" s="302"/>
      <c r="K22" s="301"/>
      <c r="L22" s="302"/>
      <c r="M22" s="301"/>
      <c r="N22" s="302"/>
      <c r="O22" s="305"/>
      <c r="P22" s="306"/>
      <c r="Q22" s="305"/>
      <c r="R22" s="306"/>
      <c r="S22" s="262">
        <f t="shared" si="1"/>
        <v>0</v>
      </c>
      <c r="T22" s="262"/>
      <c r="U22" s="269"/>
      <c r="V22" s="266"/>
    </row>
    <row r="23" spans="1:22" x14ac:dyDescent="0.25">
      <c r="A23" s="268" t="s">
        <v>38</v>
      </c>
      <c r="B23" s="268">
        <f>SUM(B6:B22)</f>
        <v>0</v>
      </c>
      <c r="C23" s="255"/>
      <c r="D23" s="255"/>
      <c r="E23" s="301"/>
      <c r="F23" s="302"/>
      <c r="G23" s="301"/>
      <c r="H23" s="302"/>
      <c r="I23" s="301"/>
      <c r="J23" s="302"/>
      <c r="K23" s="301"/>
      <c r="L23" s="302"/>
      <c r="M23" s="301"/>
      <c r="N23" s="302"/>
      <c r="O23" s="305"/>
      <c r="P23" s="306"/>
      <c r="Q23" s="305"/>
      <c r="R23" s="306"/>
      <c r="S23" s="262">
        <f t="shared" si="1"/>
        <v>0</v>
      </c>
      <c r="T23" s="262"/>
      <c r="U23" s="269"/>
      <c r="V23" s="266"/>
    </row>
    <row r="24" spans="1:22" x14ac:dyDescent="0.25">
      <c r="A24" s="269" t="s">
        <v>6</v>
      </c>
      <c r="B24" s="269"/>
      <c r="C24" s="269"/>
      <c r="D24" s="269"/>
      <c r="E24" s="309">
        <f>SUM(E4:E23)</f>
        <v>8</v>
      </c>
      <c r="F24" s="310"/>
      <c r="G24" s="309">
        <f>SUM(G4:G23)</f>
        <v>8</v>
      </c>
      <c r="H24" s="310"/>
      <c r="I24" s="309">
        <f>SUM(I4:I23)</f>
        <v>8</v>
      </c>
      <c r="J24" s="310"/>
      <c r="K24" s="309">
        <f t="shared" ref="K24" si="4">SUM(K4:K23)</f>
        <v>8</v>
      </c>
      <c r="L24" s="310"/>
      <c r="M24" s="309">
        <f t="shared" ref="M24" si="5">SUM(M4:M23)</f>
        <v>8</v>
      </c>
      <c r="N24" s="310"/>
      <c r="O24" s="309">
        <f>SUM(O4:O23)</f>
        <v>0</v>
      </c>
      <c r="P24" s="310"/>
      <c r="Q24" s="309">
        <f>SUM(Q4:Q23)</f>
        <v>0</v>
      </c>
      <c r="R24" s="310"/>
      <c r="S24" s="262">
        <f t="shared" si="1"/>
        <v>40</v>
      </c>
      <c r="T24" s="262"/>
      <c r="U24" s="269"/>
      <c r="V24" s="266"/>
    </row>
    <row r="25" spans="1:22" x14ac:dyDescent="0.25">
      <c r="A25" s="269" t="s">
        <v>2</v>
      </c>
      <c r="B25" s="269"/>
      <c r="C25" s="269"/>
      <c r="D25" s="269"/>
      <c r="E25" s="270"/>
      <c r="F25" s="271">
        <v>8</v>
      </c>
      <c r="G25" s="270"/>
      <c r="H25" s="271">
        <v>8</v>
      </c>
      <c r="I25" s="270"/>
      <c r="J25" s="271">
        <v>8</v>
      </c>
      <c r="K25" s="270"/>
      <c r="L25" s="271">
        <v>8</v>
      </c>
      <c r="M25" s="270"/>
      <c r="N25" s="271">
        <v>8</v>
      </c>
      <c r="O25" s="270"/>
      <c r="P25" s="271"/>
      <c r="Q25" s="270"/>
      <c r="R25" s="271"/>
      <c r="S25" s="262">
        <f>SUM(E25:R25)</f>
        <v>40</v>
      </c>
      <c r="T25" s="262">
        <f>SUM(T4:T24)</f>
        <v>40</v>
      </c>
      <c r="U25" s="266"/>
      <c r="V25" s="266"/>
    </row>
    <row r="26" spans="1:22" x14ac:dyDescent="0.25">
      <c r="A26" s="269" t="s">
        <v>41</v>
      </c>
      <c r="B26" s="269"/>
      <c r="C26" s="269"/>
      <c r="D26" s="269"/>
      <c r="E26" s="272"/>
      <c r="F26" s="272">
        <f>SUM(E24)-F25</f>
        <v>0</v>
      </c>
      <c r="G26" s="272"/>
      <c r="H26" s="272">
        <f>SUM(G24)-H25</f>
        <v>0</v>
      </c>
      <c r="I26" s="272"/>
      <c r="J26" s="272">
        <f>SUM(I24)-J25</f>
        <v>0</v>
      </c>
      <c r="K26" s="272"/>
      <c r="L26" s="272">
        <f t="shared" ref="L26" si="6">SUM(K24)-L25</f>
        <v>0</v>
      </c>
      <c r="M26" s="272"/>
      <c r="N26" s="272">
        <f t="shared" ref="N26" si="7">SUM(M24)-N25</f>
        <v>0</v>
      </c>
      <c r="O26" s="272"/>
      <c r="P26" s="272">
        <f>SUM(O24)</f>
        <v>0</v>
      </c>
      <c r="Q26" s="272"/>
      <c r="R26" s="272">
        <f>SUM(Q24)</f>
        <v>0</v>
      </c>
      <c r="S26" s="266">
        <f>SUM(E26:R26)</f>
        <v>0</v>
      </c>
      <c r="T26" s="266"/>
      <c r="U26" s="266">
        <f>SUM(U4:U25)</f>
        <v>0</v>
      </c>
      <c r="V26" s="266">
        <f>SUM(V4:V25)</f>
        <v>0</v>
      </c>
    </row>
    <row r="27" spans="1:22" x14ac:dyDescent="0.25">
      <c r="S27" s="252"/>
    </row>
    <row r="28" spans="1:22" x14ac:dyDescent="0.25">
      <c r="A28" s="250" t="s">
        <v>25</v>
      </c>
      <c r="B28" s="251"/>
      <c r="S28" s="252"/>
    </row>
    <row r="29" spans="1:22" x14ac:dyDescent="0.25">
      <c r="A29" s="252" t="s">
        <v>2</v>
      </c>
      <c r="C29" s="273">
        <f>SUM(T25)</f>
        <v>40</v>
      </c>
      <c r="I29" s="250">
        <v>3600</v>
      </c>
      <c r="S29" s="252"/>
    </row>
    <row r="30" spans="1:22" x14ac:dyDescent="0.25">
      <c r="A30" s="252" t="s">
        <v>26</v>
      </c>
      <c r="C30" s="273">
        <f>U26</f>
        <v>0</v>
      </c>
      <c r="D30" s="274"/>
      <c r="I30" s="275">
        <v>9</v>
      </c>
      <c r="S30" s="252"/>
    </row>
    <row r="31" spans="1:22" x14ac:dyDescent="0.25">
      <c r="A31" s="252" t="s">
        <v>27</v>
      </c>
      <c r="C31" s="274">
        <f>V26</f>
        <v>0</v>
      </c>
      <c r="I31" s="276"/>
      <c r="S31" s="252"/>
    </row>
    <row r="32" spans="1:22" x14ac:dyDescent="0.25">
      <c r="A32" s="252" t="s">
        <v>28</v>
      </c>
      <c r="C32" s="274">
        <f>S22</f>
        <v>0</v>
      </c>
      <c r="I32" s="273"/>
      <c r="S32" s="252"/>
    </row>
    <row r="33" spans="1:19" x14ac:dyDescent="0.25">
      <c r="A33" s="252" t="s">
        <v>4</v>
      </c>
      <c r="C33" s="274">
        <f>S23</f>
        <v>0</v>
      </c>
      <c r="S33" s="252"/>
    </row>
    <row r="34" spans="1:19" ht="16.5" thickBot="1" x14ac:dyDescent="0.3">
      <c r="A34" s="253" t="s">
        <v>6</v>
      </c>
      <c r="C34" s="277">
        <f>SUM(C29:C33)</f>
        <v>40</v>
      </c>
      <c r="E34" s="253" t="s">
        <v>42</v>
      </c>
      <c r="F34" s="253"/>
      <c r="G34" s="278">
        <f>S24-C34</f>
        <v>0</v>
      </c>
      <c r="S34" s="252"/>
    </row>
    <row r="35" spans="1:19" ht="16.5" thickTop="1" x14ac:dyDescent="0.25">
      <c r="A35" s="252" t="s">
        <v>29</v>
      </c>
      <c r="C35" s="279">
        <v>0</v>
      </c>
      <c r="D35" s="279"/>
      <c r="S35" s="252"/>
    </row>
    <row r="36" spans="1:19" x14ac:dyDescent="0.25">
      <c r="A36" s="252" t="s">
        <v>36</v>
      </c>
      <c r="C36" s="279">
        <v>0</v>
      </c>
      <c r="D36" s="279"/>
      <c r="S36" s="252"/>
    </row>
    <row r="37" spans="1:19" ht="15" x14ac:dyDescent="0.2">
      <c r="R37" s="252"/>
      <c r="S37" s="252"/>
    </row>
    <row r="38" spans="1:19" ht="15" x14ac:dyDescent="0.2">
      <c r="R38" s="252"/>
      <c r="S38" s="252"/>
    </row>
    <row r="39" spans="1:19" ht="15" x14ac:dyDescent="0.2">
      <c r="R39" s="252"/>
      <c r="S39" s="252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9" t="s">
        <v>15</v>
      </c>
      <c r="F2" s="319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178">
        <v>6519</v>
      </c>
      <c r="B4" s="300" t="s">
        <v>100</v>
      </c>
      <c r="C4" s="178">
        <v>242</v>
      </c>
      <c r="D4" s="25" t="s">
        <v>78</v>
      </c>
      <c r="E4" s="318">
        <v>4</v>
      </c>
      <c r="F4" s="318"/>
      <c r="G4" s="318"/>
      <c r="H4" s="318"/>
      <c r="I4" s="318"/>
      <c r="J4" s="318"/>
      <c r="K4" s="318"/>
      <c r="L4" s="318"/>
      <c r="M4" s="318"/>
      <c r="N4" s="318"/>
      <c r="O4" s="313"/>
      <c r="P4" s="314"/>
      <c r="Q4" s="315"/>
      <c r="R4" s="316"/>
      <c r="S4" s="12">
        <f>E4+G4+I4+K4+M4+O4+Q4</f>
        <v>4</v>
      </c>
      <c r="T4" s="12">
        <f t="shared" ref="T4:T17" si="0">SUM(S4-U4-V4)</f>
        <v>4</v>
      </c>
      <c r="U4" s="15"/>
      <c r="V4" s="15"/>
    </row>
    <row r="5" spans="1:22" x14ac:dyDescent="0.25">
      <c r="A5" s="178">
        <v>6649</v>
      </c>
      <c r="B5" s="300" t="s">
        <v>97</v>
      </c>
      <c r="C5" s="177">
        <v>17</v>
      </c>
      <c r="D5" s="25" t="s">
        <v>67</v>
      </c>
      <c r="E5" s="313">
        <v>4</v>
      </c>
      <c r="F5" s="314"/>
      <c r="G5" s="313"/>
      <c r="H5" s="314"/>
      <c r="I5" s="313"/>
      <c r="J5" s="314"/>
      <c r="K5" s="313"/>
      <c r="L5" s="314"/>
      <c r="M5" s="313"/>
      <c r="N5" s="314"/>
      <c r="O5" s="313"/>
      <c r="P5" s="314"/>
      <c r="Q5" s="315"/>
      <c r="R5" s="316"/>
      <c r="S5" s="12">
        <f t="shared" ref="S5:S20" si="1">E5+G5+I5+K5+M5+O5+Q5</f>
        <v>4</v>
      </c>
      <c r="T5" s="12">
        <f t="shared" si="0"/>
        <v>4</v>
      </c>
      <c r="U5" s="15"/>
      <c r="V5" s="15"/>
    </row>
    <row r="6" spans="1:22" x14ac:dyDescent="0.25">
      <c r="A6" s="182">
        <v>6641</v>
      </c>
      <c r="B6" s="300" t="s">
        <v>101</v>
      </c>
      <c r="C6" s="182">
        <v>2</v>
      </c>
      <c r="D6" s="25" t="s">
        <v>67</v>
      </c>
      <c r="E6" s="313"/>
      <c r="F6" s="314"/>
      <c r="G6" s="313">
        <v>1.5</v>
      </c>
      <c r="H6" s="314"/>
      <c r="I6" s="313"/>
      <c r="J6" s="314"/>
      <c r="K6" s="313">
        <v>3</v>
      </c>
      <c r="L6" s="314"/>
      <c r="M6" s="313"/>
      <c r="N6" s="314"/>
      <c r="O6" s="313"/>
      <c r="P6" s="314"/>
      <c r="Q6" s="315"/>
      <c r="R6" s="316"/>
      <c r="S6" s="12">
        <f t="shared" si="1"/>
        <v>4.5</v>
      </c>
      <c r="T6" s="12">
        <f t="shared" si="0"/>
        <v>4.5</v>
      </c>
      <c r="U6" s="15"/>
      <c r="V6" s="15"/>
    </row>
    <row r="7" spans="1:22" x14ac:dyDescent="0.25">
      <c r="A7" s="182">
        <v>6641</v>
      </c>
      <c r="B7" s="300" t="s">
        <v>101</v>
      </c>
      <c r="C7" s="182">
        <v>3</v>
      </c>
      <c r="D7" s="25" t="s">
        <v>67</v>
      </c>
      <c r="E7" s="313"/>
      <c r="F7" s="314"/>
      <c r="G7" s="313">
        <v>1.5</v>
      </c>
      <c r="H7" s="314"/>
      <c r="I7" s="313"/>
      <c r="J7" s="314"/>
      <c r="K7" s="313"/>
      <c r="L7" s="314"/>
      <c r="M7" s="313"/>
      <c r="N7" s="314"/>
      <c r="O7" s="313"/>
      <c r="P7" s="314"/>
      <c r="Q7" s="315"/>
      <c r="R7" s="316"/>
      <c r="S7" s="12">
        <f t="shared" si="1"/>
        <v>1.5</v>
      </c>
      <c r="T7" s="12">
        <f t="shared" si="0"/>
        <v>1.5</v>
      </c>
      <c r="U7" s="15"/>
      <c r="V7" s="15"/>
    </row>
    <row r="8" spans="1:22" x14ac:dyDescent="0.25">
      <c r="A8" s="182">
        <v>6641</v>
      </c>
      <c r="B8" s="300" t="s">
        <v>101</v>
      </c>
      <c r="C8" s="182">
        <v>8</v>
      </c>
      <c r="D8" s="25" t="s">
        <v>67</v>
      </c>
      <c r="E8" s="313"/>
      <c r="F8" s="314"/>
      <c r="G8" s="313">
        <v>1</v>
      </c>
      <c r="H8" s="314"/>
      <c r="I8" s="313"/>
      <c r="J8" s="314"/>
      <c r="K8" s="313"/>
      <c r="L8" s="314"/>
      <c r="M8" s="313"/>
      <c r="N8" s="314"/>
      <c r="O8" s="313"/>
      <c r="P8" s="314"/>
      <c r="Q8" s="315"/>
      <c r="R8" s="316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82">
        <v>6641</v>
      </c>
      <c r="B9" s="300" t="s">
        <v>101</v>
      </c>
      <c r="C9" s="182">
        <v>9</v>
      </c>
      <c r="D9" s="25" t="s">
        <v>67</v>
      </c>
      <c r="E9" s="313"/>
      <c r="F9" s="314"/>
      <c r="G9" s="313">
        <v>1</v>
      </c>
      <c r="H9" s="314"/>
      <c r="I9" s="313"/>
      <c r="J9" s="314"/>
      <c r="K9" s="313"/>
      <c r="L9" s="314"/>
      <c r="M9" s="313"/>
      <c r="N9" s="314"/>
      <c r="O9" s="313"/>
      <c r="P9" s="314"/>
      <c r="Q9" s="315"/>
      <c r="R9" s="316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182">
        <v>6598</v>
      </c>
      <c r="B10" s="300" t="s">
        <v>98</v>
      </c>
      <c r="C10" s="181">
        <v>76</v>
      </c>
      <c r="D10" s="25" t="s">
        <v>76</v>
      </c>
      <c r="E10" s="313"/>
      <c r="F10" s="314"/>
      <c r="G10" s="313">
        <v>3</v>
      </c>
      <c r="H10" s="314"/>
      <c r="I10" s="313">
        <v>1</v>
      </c>
      <c r="J10" s="314"/>
      <c r="K10" s="313"/>
      <c r="L10" s="314"/>
      <c r="M10" s="313"/>
      <c r="N10" s="314"/>
      <c r="O10" s="313"/>
      <c r="P10" s="314"/>
      <c r="Q10" s="315"/>
      <c r="R10" s="316"/>
      <c r="S10" s="12">
        <f t="shared" si="1"/>
        <v>4</v>
      </c>
      <c r="T10" s="12">
        <f t="shared" si="0"/>
        <v>4</v>
      </c>
      <c r="U10" s="15"/>
      <c r="V10" s="15"/>
    </row>
    <row r="11" spans="1:22" x14ac:dyDescent="0.25">
      <c r="A11" s="214">
        <v>6649</v>
      </c>
      <c r="B11" s="300" t="s">
        <v>97</v>
      </c>
      <c r="C11" s="213">
        <v>4</v>
      </c>
      <c r="D11" s="25" t="s">
        <v>67</v>
      </c>
      <c r="E11" s="313"/>
      <c r="F11" s="314"/>
      <c r="G11" s="313"/>
      <c r="H11" s="314"/>
      <c r="I11" s="313">
        <v>7</v>
      </c>
      <c r="J11" s="314"/>
      <c r="K11" s="313">
        <v>2</v>
      </c>
      <c r="L11" s="314"/>
      <c r="M11" s="313"/>
      <c r="N11" s="314"/>
      <c r="O11" s="313"/>
      <c r="P11" s="314"/>
      <c r="Q11" s="315"/>
      <c r="R11" s="316"/>
      <c r="S11" s="12">
        <f t="shared" si="1"/>
        <v>9</v>
      </c>
      <c r="T11" s="12">
        <f t="shared" si="0"/>
        <v>9</v>
      </c>
      <c r="U11" s="15"/>
      <c r="V11" s="15"/>
    </row>
    <row r="12" spans="1:22" x14ac:dyDescent="0.25">
      <c r="A12" s="82">
        <v>6707</v>
      </c>
      <c r="B12" s="300" t="s">
        <v>102</v>
      </c>
      <c r="C12" s="82">
        <v>1</v>
      </c>
      <c r="D12" s="25" t="s">
        <v>89</v>
      </c>
      <c r="E12" s="313"/>
      <c r="F12" s="314"/>
      <c r="G12" s="313"/>
      <c r="H12" s="314"/>
      <c r="I12" s="313"/>
      <c r="J12" s="314"/>
      <c r="K12" s="313">
        <v>3</v>
      </c>
      <c r="L12" s="314"/>
      <c r="M12" s="313">
        <v>8</v>
      </c>
      <c r="N12" s="314"/>
      <c r="O12" s="313"/>
      <c r="P12" s="314"/>
      <c r="Q12" s="315"/>
      <c r="R12" s="316"/>
      <c r="S12" s="12">
        <f t="shared" si="1"/>
        <v>11</v>
      </c>
      <c r="T12" s="12">
        <f t="shared" si="0"/>
        <v>11</v>
      </c>
      <c r="U12" s="15"/>
      <c r="V12" s="15"/>
    </row>
    <row r="13" spans="1:22" x14ac:dyDescent="0.25">
      <c r="A13" s="82"/>
      <c r="B13" s="82"/>
      <c r="C13" s="82"/>
      <c r="D13" s="25"/>
      <c r="E13" s="313"/>
      <c r="F13" s="314"/>
      <c r="G13" s="313"/>
      <c r="H13" s="314"/>
      <c r="I13" s="313"/>
      <c r="J13" s="314"/>
      <c r="K13" s="313"/>
      <c r="L13" s="314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13"/>
      <c r="F14" s="314"/>
      <c r="G14" s="313"/>
      <c r="H14" s="314"/>
      <c r="I14" s="313"/>
      <c r="J14" s="314"/>
      <c r="K14" s="313"/>
      <c r="L14" s="314"/>
      <c r="M14" s="313"/>
      <c r="N14" s="314"/>
      <c r="O14" s="313"/>
      <c r="P14" s="314"/>
      <c r="Q14" s="315"/>
      <c r="R14" s="316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60"/>
      <c r="B15" s="84"/>
      <c r="C15" s="84"/>
      <c r="D15" s="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54"/>
      <c r="B16" s="30"/>
      <c r="C16" s="30"/>
      <c r="D16" s="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5"/>
      <c r="R16" s="316"/>
      <c r="S16" s="12">
        <f t="shared" si="1"/>
        <v>0</v>
      </c>
      <c r="T16" s="12">
        <f t="shared" si="0"/>
        <v>0</v>
      </c>
      <c r="U16" s="15"/>
      <c r="V16" s="15"/>
    </row>
    <row r="17" spans="1:22" s="4" customFormat="1" x14ac:dyDescent="0.25">
      <c r="A17" s="155"/>
      <c r="B17" s="155"/>
      <c r="C17" s="155"/>
      <c r="D17" s="25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 t="shared" si="1"/>
        <v>0</v>
      </c>
      <c r="T17" s="12">
        <f t="shared" si="0"/>
        <v>0</v>
      </c>
      <c r="U17" s="15"/>
      <c r="V17" s="15"/>
    </row>
    <row r="18" spans="1:22" s="4" customFormat="1" x14ac:dyDescent="0.25">
      <c r="A18" s="10" t="s">
        <v>37</v>
      </c>
      <c r="B18" s="10"/>
      <c r="C18" s="10"/>
      <c r="D18" s="10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5"/>
      <c r="P18" s="316"/>
      <c r="Q18" s="315"/>
      <c r="R18" s="316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5"/>
      <c r="P19" s="316"/>
      <c r="Q19" s="315"/>
      <c r="R19" s="316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11">
        <f>SUM(E4:E19)</f>
        <v>8</v>
      </c>
      <c r="F20" s="312"/>
      <c r="G20" s="311">
        <f>SUM(G4:G19)</f>
        <v>8</v>
      </c>
      <c r="H20" s="312"/>
      <c r="I20" s="311">
        <f>SUM(I4:I19)</f>
        <v>8</v>
      </c>
      <c r="J20" s="312"/>
      <c r="K20" s="311">
        <f>SUM(K4:K19)</f>
        <v>8</v>
      </c>
      <c r="L20" s="312"/>
      <c r="M20" s="311">
        <f>SUM(M4:M19)</f>
        <v>8</v>
      </c>
      <c r="N20" s="312"/>
      <c r="O20" s="311">
        <f>SUM(O4:O19)</f>
        <v>0</v>
      </c>
      <c r="P20" s="312"/>
      <c r="Q20" s="311">
        <f>SUM(Q4:Q19)</f>
        <v>0</v>
      </c>
      <c r="R20" s="312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  <c r="S23" s="3"/>
    </row>
    <row r="24" spans="1:22" x14ac:dyDescent="0.25">
      <c r="A24" s="1" t="s">
        <v>25</v>
      </c>
      <c r="B24" s="2"/>
      <c r="S24" s="3"/>
    </row>
    <row r="25" spans="1:22" x14ac:dyDescent="0.25">
      <c r="A25" s="3" t="s">
        <v>2</v>
      </c>
      <c r="C25" s="27">
        <f>SUM(T21)</f>
        <v>40</v>
      </c>
      <c r="I25" s="1">
        <v>3600</v>
      </c>
      <c r="S25" s="3"/>
    </row>
    <row r="26" spans="1:22" x14ac:dyDescent="0.25">
      <c r="A26" s="3" t="s">
        <v>26</v>
      </c>
      <c r="C26" s="27">
        <f>U22</f>
        <v>0</v>
      </c>
      <c r="D26" s="20"/>
      <c r="I26" s="28"/>
      <c r="S26" s="3"/>
    </row>
    <row r="27" spans="1:22" x14ac:dyDescent="0.25">
      <c r="A27" s="3" t="s">
        <v>27</v>
      </c>
      <c r="C27" s="20">
        <f>V22</f>
        <v>0</v>
      </c>
      <c r="I27" s="29"/>
      <c r="S27" s="3"/>
    </row>
    <row r="28" spans="1:22" x14ac:dyDescent="0.25">
      <c r="A28" s="3" t="s">
        <v>28</v>
      </c>
      <c r="C28" s="20">
        <f>S18</f>
        <v>0</v>
      </c>
      <c r="I28" s="27"/>
      <c r="S28" s="3"/>
    </row>
    <row r="29" spans="1:22" x14ac:dyDescent="0.25">
      <c r="A29" s="3" t="s">
        <v>4</v>
      </c>
      <c r="C29" s="20">
        <f>S19</f>
        <v>0</v>
      </c>
      <c r="S29" s="3"/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  <c r="S30" s="3"/>
    </row>
    <row r="31" spans="1:22" ht="16.5" thickTop="1" x14ac:dyDescent="0.25">
      <c r="A31" s="3" t="s">
        <v>29</v>
      </c>
      <c r="C31" s="23">
        <v>0</v>
      </c>
      <c r="D31" s="23"/>
      <c r="S31" s="3"/>
    </row>
    <row r="32" spans="1:22" x14ac:dyDescent="0.25">
      <c r="A32" s="3" t="s">
        <v>36</v>
      </c>
      <c r="C32" s="23">
        <v>0</v>
      </c>
      <c r="D32" s="23"/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  <row r="36" spans="19:19" x14ac:dyDescent="0.25">
      <c r="S36" s="3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160"/>
      <c r="N3" s="160"/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178">
        <v>6649</v>
      </c>
      <c r="B4" s="300" t="s">
        <v>97</v>
      </c>
      <c r="C4" s="177">
        <v>4</v>
      </c>
      <c r="D4" s="25" t="s">
        <v>63</v>
      </c>
      <c r="E4" s="318">
        <v>8</v>
      </c>
      <c r="F4" s="318"/>
      <c r="G4" s="318">
        <v>8</v>
      </c>
      <c r="H4" s="318"/>
      <c r="I4" s="318">
        <v>4.5</v>
      </c>
      <c r="J4" s="318"/>
      <c r="K4" s="318"/>
      <c r="L4" s="318"/>
      <c r="M4" s="322"/>
      <c r="N4" s="322"/>
      <c r="O4" s="313"/>
      <c r="P4" s="314"/>
      <c r="Q4" s="315"/>
      <c r="R4" s="316"/>
      <c r="S4" s="12">
        <f>E4+G4+I4+K4+M4+O4+Q4</f>
        <v>20.5</v>
      </c>
      <c r="T4" s="12">
        <f t="shared" ref="T4:T23" si="0">SUM(S4-U4-V4)</f>
        <v>20.5</v>
      </c>
      <c r="U4" s="15"/>
      <c r="V4" s="15"/>
    </row>
    <row r="5" spans="1:22" x14ac:dyDescent="0.25">
      <c r="A5" s="170">
        <v>6598</v>
      </c>
      <c r="B5" s="300" t="s">
        <v>98</v>
      </c>
      <c r="C5" s="149">
        <v>89</v>
      </c>
      <c r="D5" s="25" t="s">
        <v>79</v>
      </c>
      <c r="E5" s="318"/>
      <c r="F5" s="318"/>
      <c r="G5" s="318"/>
      <c r="H5" s="318"/>
      <c r="I5" s="318">
        <v>3.5</v>
      </c>
      <c r="J5" s="318"/>
      <c r="K5" s="318">
        <v>8</v>
      </c>
      <c r="L5" s="318"/>
      <c r="M5" s="322"/>
      <c r="N5" s="322"/>
      <c r="O5" s="313"/>
      <c r="P5" s="314"/>
      <c r="Q5" s="315"/>
      <c r="R5" s="316"/>
      <c r="S5" s="12">
        <f t="shared" ref="S5:S26" si="1">E5+G5+I5+K5+M5+O5+Q5</f>
        <v>11.5</v>
      </c>
      <c r="T5" s="12">
        <f t="shared" si="0"/>
        <v>11.5</v>
      </c>
      <c r="U5" s="15"/>
      <c r="V5" s="15"/>
    </row>
    <row r="6" spans="1:22" x14ac:dyDescent="0.25">
      <c r="A6" s="170"/>
      <c r="B6" s="155"/>
      <c r="C6" s="155"/>
      <c r="D6" s="25"/>
      <c r="E6" s="318"/>
      <c r="F6" s="318"/>
      <c r="G6" s="318"/>
      <c r="H6" s="318"/>
      <c r="I6" s="318"/>
      <c r="J6" s="318"/>
      <c r="K6" s="318"/>
      <c r="L6" s="318"/>
      <c r="M6" s="322"/>
      <c r="N6" s="322"/>
      <c r="O6" s="313"/>
      <c r="P6" s="314"/>
      <c r="Q6" s="315"/>
      <c r="R6" s="31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64"/>
      <c r="B7" s="163"/>
      <c r="C7" s="163"/>
      <c r="D7" s="25"/>
      <c r="E7" s="318"/>
      <c r="F7" s="318"/>
      <c r="G7" s="318"/>
      <c r="H7" s="318"/>
      <c r="I7" s="318"/>
      <c r="J7" s="318"/>
      <c r="K7" s="318"/>
      <c r="L7" s="318"/>
      <c r="M7" s="322"/>
      <c r="N7" s="322"/>
      <c r="O7" s="313"/>
      <c r="P7" s="314"/>
      <c r="Q7" s="315"/>
      <c r="R7" s="31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6"/>
      <c r="B8" s="175"/>
      <c r="C8" s="175"/>
      <c r="D8" s="25"/>
      <c r="E8" s="318"/>
      <c r="F8" s="318"/>
      <c r="G8" s="318"/>
      <c r="H8" s="318"/>
      <c r="I8" s="318"/>
      <c r="J8" s="318"/>
      <c r="K8" s="318"/>
      <c r="L8" s="318"/>
      <c r="M8" s="322"/>
      <c r="N8" s="322"/>
      <c r="O8" s="313"/>
      <c r="P8" s="314"/>
      <c r="Q8" s="315"/>
      <c r="R8" s="31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48"/>
      <c r="B9" s="32"/>
      <c r="C9" s="148"/>
      <c r="D9" s="25"/>
      <c r="E9" s="318"/>
      <c r="F9" s="318"/>
      <c r="G9" s="318"/>
      <c r="H9" s="318"/>
      <c r="I9" s="318"/>
      <c r="J9" s="318"/>
      <c r="K9" s="318"/>
      <c r="L9" s="318"/>
      <c r="M9" s="322"/>
      <c r="N9" s="322"/>
      <c r="O9" s="313"/>
      <c r="P9" s="314"/>
      <c r="Q9" s="315"/>
      <c r="R9" s="31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48"/>
      <c r="B10" s="32"/>
      <c r="C10" s="148"/>
      <c r="D10" s="25"/>
      <c r="E10" s="318"/>
      <c r="F10" s="318"/>
      <c r="G10" s="318"/>
      <c r="H10" s="318"/>
      <c r="I10" s="318"/>
      <c r="J10" s="318"/>
      <c r="K10" s="318"/>
      <c r="L10" s="318"/>
      <c r="M10" s="322"/>
      <c r="N10" s="322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59"/>
      <c r="B11" s="158"/>
      <c r="C11" s="158"/>
      <c r="D11" s="25"/>
      <c r="E11" s="318"/>
      <c r="F11" s="318"/>
      <c r="G11" s="318"/>
      <c r="H11" s="318"/>
      <c r="I11" s="318"/>
      <c r="J11" s="318"/>
      <c r="K11" s="318"/>
      <c r="L11" s="318"/>
      <c r="M11" s="322"/>
      <c r="N11" s="322"/>
      <c r="O11" s="313"/>
      <c r="P11" s="314"/>
      <c r="Q11" s="315"/>
      <c r="R11" s="31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59"/>
      <c r="B12" s="32"/>
      <c r="C12" s="159"/>
      <c r="D12" s="25"/>
      <c r="E12" s="318"/>
      <c r="F12" s="318"/>
      <c r="G12" s="318"/>
      <c r="H12" s="318"/>
      <c r="I12" s="318"/>
      <c r="J12" s="318"/>
      <c r="K12" s="318"/>
      <c r="L12" s="318"/>
      <c r="M12" s="322"/>
      <c r="N12" s="322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59"/>
      <c r="B13" s="32"/>
      <c r="C13" s="159"/>
      <c r="D13" s="25"/>
      <c r="E13" s="318"/>
      <c r="F13" s="318"/>
      <c r="G13" s="318"/>
      <c r="H13" s="318"/>
      <c r="I13" s="318"/>
      <c r="J13" s="318"/>
      <c r="K13" s="313"/>
      <c r="L13" s="314"/>
      <c r="M13" s="322"/>
      <c r="N13" s="322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44"/>
      <c r="B14" s="32"/>
      <c r="C14" s="144"/>
      <c r="D14" s="25"/>
      <c r="E14" s="318"/>
      <c r="F14" s="318"/>
      <c r="G14" s="318"/>
      <c r="H14" s="318"/>
      <c r="I14" s="313"/>
      <c r="J14" s="314"/>
      <c r="K14" s="313"/>
      <c r="L14" s="314"/>
      <c r="M14" s="322"/>
      <c r="N14" s="322"/>
      <c r="O14" s="313"/>
      <c r="P14" s="314"/>
      <c r="Q14" s="315"/>
      <c r="R14" s="31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32"/>
      <c r="C15" s="135"/>
      <c r="D15" s="25"/>
      <c r="E15" s="313"/>
      <c r="F15" s="314"/>
      <c r="G15" s="313"/>
      <c r="H15" s="314"/>
      <c r="I15" s="313"/>
      <c r="J15" s="314"/>
      <c r="K15" s="313"/>
      <c r="L15" s="314"/>
      <c r="M15" s="322"/>
      <c r="N15" s="322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3"/>
      <c r="B16" s="32"/>
      <c r="C16" s="135"/>
      <c r="D16" s="25"/>
      <c r="E16" s="318"/>
      <c r="F16" s="318"/>
      <c r="G16" s="318"/>
      <c r="H16" s="318"/>
      <c r="I16" s="313"/>
      <c r="J16" s="314"/>
      <c r="K16" s="313"/>
      <c r="L16" s="314"/>
      <c r="M16" s="320"/>
      <c r="N16" s="321"/>
      <c r="O16" s="313"/>
      <c r="P16" s="314"/>
      <c r="Q16" s="315"/>
      <c r="R16" s="316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34"/>
      <c r="B17" s="134"/>
      <c r="C17" s="134"/>
      <c r="D17" s="25"/>
      <c r="E17" s="318"/>
      <c r="F17" s="318"/>
      <c r="G17" s="318"/>
      <c r="H17" s="318"/>
      <c r="I17" s="313"/>
      <c r="J17" s="314"/>
      <c r="K17" s="313"/>
      <c r="L17" s="314"/>
      <c r="M17" s="320"/>
      <c r="N17" s="321"/>
      <c r="O17" s="313"/>
      <c r="P17" s="314"/>
      <c r="Q17" s="315"/>
      <c r="R17" s="316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76"/>
      <c r="B18" s="32"/>
      <c r="C18" s="76"/>
      <c r="D18" s="25"/>
      <c r="E18" s="318"/>
      <c r="F18" s="318"/>
      <c r="G18" s="318"/>
      <c r="H18" s="318"/>
      <c r="I18" s="313"/>
      <c r="J18" s="314"/>
      <c r="K18" s="313"/>
      <c r="L18" s="314"/>
      <c r="M18" s="320"/>
      <c r="N18" s="321"/>
      <c r="O18" s="313"/>
      <c r="P18" s="314"/>
      <c r="Q18" s="315"/>
      <c r="R18" s="316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76"/>
      <c r="B19" s="32"/>
      <c r="C19" s="76"/>
      <c r="D19" s="25"/>
      <c r="E19" s="318"/>
      <c r="F19" s="318"/>
      <c r="G19" s="318"/>
      <c r="H19" s="318"/>
      <c r="I19" s="313"/>
      <c r="J19" s="314"/>
      <c r="K19" s="313"/>
      <c r="L19" s="314"/>
      <c r="M19" s="320"/>
      <c r="N19" s="321"/>
      <c r="O19" s="313"/>
      <c r="P19" s="314"/>
      <c r="Q19" s="315"/>
      <c r="R19" s="316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18"/>
      <c r="F20" s="318"/>
      <c r="G20" s="318"/>
      <c r="H20" s="318"/>
      <c r="I20" s="313"/>
      <c r="J20" s="314"/>
      <c r="K20" s="313"/>
      <c r="L20" s="314"/>
      <c r="M20" s="320"/>
      <c r="N20" s="321"/>
      <c r="O20" s="313"/>
      <c r="P20" s="314"/>
      <c r="Q20" s="315"/>
      <c r="R20" s="316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18"/>
      <c r="F21" s="318"/>
      <c r="G21" s="318"/>
      <c r="H21" s="318"/>
      <c r="I21" s="313"/>
      <c r="J21" s="314"/>
      <c r="K21" s="313"/>
      <c r="L21" s="314"/>
      <c r="M21" s="320"/>
      <c r="N21" s="321"/>
      <c r="O21" s="313"/>
      <c r="P21" s="314"/>
      <c r="Q21" s="315"/>
      <c r="R21" s="316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18"/>
      <c r="F22" s="318"/>
      <c r="G22" s="318"/>
      <c r="H22" s="318"/>
      <c r="I22" s="313"/>
      <c r="J22" s="314"/>
      <c r="K22" s="313"/>
      <c r="L22" s="314"/>
      <c r="M22" s="320"/>
      <c r="N22" s="321"/>
      <c r="O22" s="313"/>
      <c r="P22" s="314"/>
      <c r="Q22" s="315"/>
      <c r="R22" s="316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57"/>
      <c r="B23" s="157">
        <f>SUM(B6:B22)</f>
        <v>0</v>
      </c>
      <c r="C23" s="157"/>
      <c r="D23" s="25"/>
      <c r="E23" s="313"/>
      <c r="F23" s="314"/>
      <c r="G23" s="313"/>
      <c r="H23" s="314"/>
      <c r="I23" s="313"/>
      <c r="J23" s="314"/>
      <c r="K23" s="313"/>
      <c r="L23" s="314"/>
      <c r="M23" s="320"/>
      <c r="N23" s="321"/>
      <c r="O23" s="313"/>
      <c r="P23" s="314"/>
      <c r="Q23" s="315"/>
      <c r="R23" s="316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13"/>
      <c r="F24" s="314"/>
      <c r="G24" s="313"/>
      <c r="H24" s="314"/>
      <c r="I24" s="313"/>
      <c r="J24" s="314"/>
      <c r="K24" s="313"/>
      <c r="L24" s="314"/>
      <c r="M24" s="320">
        <v>8</v>
      </c>
      <c r="N24" s="321"/>
      <c r="O24" s="313"/>
      <c r="P24" s="314"/>
      <c r="Q24" s="315"/>
      <c r="R24" s="316"/>
      <c r="S24" s="12">
        <f t="shared" si="1"/>
        <v>8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5"/>
      <c r="P25" s="316"/>
      <c r="Q25" s="315"/>
      <c r="R25" s="316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11">
        <f>SUM(E4:E25)</f>
        <v>8</v>
      </c>
      <c r="F26" s="312"/>
      <c r="G26" s="311">
        <f>SUM(G4:G25)</f>
        <v>8</v>
      </c>
      <c r="H26" s="312"/>
      <c r="I26" s="311">
        <f>SUM(I4:I25)</f>
        <v>8</v>
      </c>
      <c r="J26" s="312"/>
      <c r="K26" s="311">
        <f>SUM(K4:K25)</f>
        <v>8</v>
      </c>
      <c r="L26" s="312"/>
      <c r="M26" s="311">
        <f>SUM(M4:M25)</f>
        <v>8</v>
      </c>
      <c r="N26" s="312"/>
      <c r="O26" s="311">
        <f>SUM(O4:O25)</f>
        <v>0</v>
      </c>
      <c r="P26" s="312"/>
      <c r="Q26" s="311">
        <f>SUM(Q4:Q25)</f>
        <v>0</v>
      </c>
      <c r="R26" s="312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15"/>
      <c r="F27" s="116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32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32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8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178">
        <v>6649</v>
      </c>
      <c r="B4" s="300" t="s">
        <v>97</v>
      </c>
      <c r="C4" s="177">
        <v>17</v>
      </c>
      <c r="D4" s="25" t="s">
        <v>67</v>
      </c>
      <c r="E4" s="318">
        <v>6</v>
      </c>
      <c r="F4" s="318"/>
      <c r="G4" s="318">
        <v>1</v>
      </c>
      <c r="H4" s="318"/>
      <c r="I4" s="313"/>
      <c r="J4" s="314"/>
      <c r="K4" s="313">
        <v>1</v>
      </c>
      <c r="L4" s="314"/>
      <c r="M4" s="313"/>
      <c r="N4" s="314"/>
      <c r="O4" s="313"/>
      <c r="P4" s="314"/>
      <c r="Q4" s="315"/>
      <c r="R4" s="316"/>
      <c r="S4" s="12">
        <f>E4+G4+I4+K4+M4+O4+Q4</f>
        <v>8</v>
      </c>
      <c r="T4" s="12">
        <f>SUM(S4-U4-V4)</f>
        <v>8</v>
      </c>
      <c r="U4" s="15"/>
      <c r="V4" s="15"/>
    </row>
    <row r="5" spans="1:22" x14ac:dyDescent="0.25">
      <c r="A5" s="178">
        <v>6641</v>
      </c>
      <c r="B5" s="300" t="s">
        <v>101</v>
      </c>
      <c r="C5" s="178">
        <v>8</v>
      </c>
      <c r="D5" s="25" t="s">
        <v>67</v>
      </c>
      <c r="E5" s="313">
        <v>1</v>
      </c>
      <c r="F5" s="314"/>
      <c r="G5" s="313">
        <v>1.5</v>
      </c>
      <c r="H5" s="314"/>
      <c r="I5" s="313"/>
      <c r="J5" s="314"/>
      <c r="K5" s="313"/>
      <c r="L5" s="314"/>
      <c r="M5" s="313"/>
      <c r="N5" s="314"/>
      <c r="O5" s="313"/>
      <c r="P5" s="314"/>
      <c r="Q5" s="315"/>
      <c r="R5" s="316"/>
      <c r="S5" s="12">
        <f t="shared" ref="S5:S25" si="0">E5+G5+I5+K5+M5+O5+Q5</f>
        <v>2.5</v>
      </c>
      <c r="T5" s="12">
        <f t="shared" ref="T5:T22" si="1">SUM(S5-U5-V5)</f>
        <v>2.5</v>
      </c>
      <c r="U5" s="15"/>
      <c r="V5" s="15"/>
    </row>
    <row r="6" spans="1:22" x14ac:dyDescent="0.25">
      <c r="A6" s="178">
        <v>6641</v>
      </c>
      <c r="B6" s="300" t="s">
        <v>101</v>
      </c>
      <c r="C6" s="178">
        <v>9</v>
      </c>
      <c r="D6" s="25" t="s">
        <v>67</v>
      </c>
      <c r="E6" s="313">
        <v>1</v>
      </c>
      <c r="F6" s="314"/>
      <c r="G6" s="313">
        <v>1.5</v>
      </c>
      <c r="H6" s="314"/>
      <c r="I6" s="313"/>
      <c r="J6" s="314"/>
      <c r="K6" s="313"/>
      <c r="L6" s="314"/>
      <c r="M6" s="318"/>
      <c r="N6" s="318"/>
      <c r="O6" s="313"/>
      <c r="P6" s="314"/>
      <c r="Q6" s="315"/>
      <c r="R6" s="316"/>
      <c r="S6" s="12">
        <f t="shared" si="0"/>
        <v>2.5</v>
      </c>
      <c r="T6" s="12">
        <f t="shared" si="1"/>
        <v>2.5</v>
      </c>
      <c r="U6" s="15"/>
      <c r="V6" s="15"/>
    </row>
    <row r="7" spans="1:22" x14ac:dyDescent="0.25">
      <c r="A7" s="214">
        <v>6649</v>
      </c>
      <c r="B7" s="300" t="s">
        <v>97</v>
      </c>
      <c r="C7" s="213">
        <v>18</v>
      </c>
      <c r="D7" s="25" t="s">
        <v>67</v>
      </c>
      <c r="E7" s="313"/>
      <c r="F7" s="314"/>
      <c r="G7" s="313">
        <v>2</v>
      </c>
      <c r="H7" s="314"/>
      <c r="I7" s="313">
        <v>2.5</v>
      </c>
      <c r="J7" s="314"/>
      <c r="K7" s="313"/>
      <c r="L7" s="314"/>
      <c r="M7" s="318"/>
      <c r="N7" s="318"/>
      <c r="O7" s="313"/>
      <c r="P7" s="314"/>
      <c r="Q7" s="315"/>
      <c r="R7" s="316"/>
      <c r="S7" s="12">
        <f t="shared" si="0"/>
        <v>4.5</v>
      </c>
      <c r="T7" s="12">
        <f t="shared" si="1"/>
        <v>4.5</v>
      </c>
      <c r="U7" s="15"/>
      <c r="V7" s="15"/>
    </row>
    <row r="8" spans="1:22" x14ac:dyDescent="0.25">
      <c r="A8" s="214">
        <v>6649</v>
      </c>
      <c r="B8" s="300" t="s">
        <v>97</v>
      </c>
      <c r="C8" s="213">
        <v>19</v>
      </c>
      <c r="D8" s="25" t="s">
        <v>67</v>
      </c>
      <c r="E8" s="318"/>
      <c r="F8" s="318"/>
      <c r="G8" s="318">
        <v>2</v>
      </c>
      <c r="H8" s="318"/>
      <c r="I8" s="318">
        <v>3</v>
      </c>
      <c r="J8" s="318"/>
      <c r="K8" s="318"/>
      <c r="L8" s="318"/>
      <c r="M8" s="318"/>
      <c r="N8" s="318"/>
      <c r="O8" s="313"/>
      <c r="P8" s="314"/>
      <c r="Q8" s="315"/>
      <c r="R8" s="316"/>
      <c r="S8" s="12">
        <f t="shared" si="0"/>
        <v>5</v>
      </c>
      <c r="T8" s="12">
        <f t="shared" si="1"/>
        <v>5</v>
      </c>
      <c r="U8" s="15"/>
      <c r="V8" s="15"/>
    </row>
    <row r="9" spans="1:22" x14ac:dyDescent="0.25">
      <c r="A9" s="216">
        <v>6707</v>
      </c>
      <c r="B9" s="300" t="s">
        <v>102</v>
      </c>
      <c r="C9" s="216">
        <v>1</v>
      </c>
      <c r="D9" s="25" t="s">
        <v>89</v>
      </c>
      <c r="E9" s="318"/>
      <c r="F9" s="318"/>
      <c r="G9" s="318"/>
      <c r="H9" s="318"/>
      <c r="I9" s="318"/>
      <c r="J9" s="318"/>
      <c r="K9" s="318">
        <v>7</v>
      </c>
      <c r="L9" s="318"/>
      <c r="M9" s="318">
        <v>8</v>
      </c>
      <c r="N9" s="318"/>
      <c r="O9" s="313"/>
      <c r="P9" s="314"/>
      <c r="Q9" s="315"/>
      <c r="R9" s="316"/>
      <c r="S9" s="12">
        <f t="shared" si="0"/>
        <v>15</v>
      </c>
      <c r="T9" s="12">
        <f t="shared" si="1"/>
        <v>15</v>
      </c>
      <c r="U9" s="15"/>
      <c r="V9" s="15"/>
    </row>
    <row r="10" spans="1:22" x14ac:dyDescent="0.25">
      <c r="A10" s="131"/>
      <c r="B10" s="32"/>
      <c r="C10" s="131"/>
      <c r="D10" s="25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3"/>
      <c r="P10" s="314"/>
      <c r="Q10" s="315"/>
      <c r="R10" s="31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1"/>
      <c r="B11" s="32"/>
      <c r="C11" s="131"/>
      <c r="D11" s="25"/>
      <c r="E11" s="313"/>
      <c r="F11" s="314"/>
      <c r="G11" s="313"/>
      <c r="H11" s="314"/>
      <c r="I11" s="313"/>
      <c r="J11" s="314"/>
      <c r="K11" s="313"/>
      <c r="L11" s="314"/>
      <c r="M11" s="313"/>
      <c r="N11" s="314"/>
      <c r="O11" s="313"/>
      <c r="P11" s="314"/>
      <c r="Q11" s="315"/>
      <c r="R11" s="31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27"/>
      <c r="B12" s="32"/>
      <c r="C12" s="127"/>
      <c r="D12" s="25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5"/>
      <c r="R12" s="31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23"/>
      <c r="B13" s="32"/>
      <c r="C13" s="123"/>
      <c r="D13" s="25"/>
      <c r="E13" s="313"/>
      <c r="F13" s="314"/>
      <c r="G13" s="313"/>
      <c r="H13" s="314"/>
      <c r="I13" s="313"/>
      <c r="J13" s="314"/>
      <c r="K13" s="313"/>
      <c r="L13" s="314"/>
      <c r="M13" s="313"/>
      <c r="N13" s="314"/>
      <c r="O13" s="313"/>
      <c r="P13" s="314"/>
      <c r="Q13" s="315"/>
      <c r="R13" s="316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24"/>
      <c r="B14" s="32"/>
      <c r="C14" s="124"/>
      <c r="D14" s="25"/>
      <c r="E14" s="313"/>
      <c r="F14" s="314"/>
      <c r="G14" s="313"/>
      <c r="H14" s="314"/>
      <c r="I14" s="313"/>
      <c r="J14" s="314"/>
      <c r="K14" s="313"/>
      <c r="L14" s="314"/>
      <c r="M14" s="313"/>
      <c r="N14" s="314"/>
      <c r="O14" s="313"/>
      <c r="P14" s="314"/>
      <c r="Q14" s="315"/>
      <c r="R14" s="316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17"/>
      <c r="B15" s="32"/>
      <c r="C15" s="117"/>
      <c r="D15" s="25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25"/>
      <c r="B16" s="32"/>
      <c r="C16" s="125"/>
      <c r="D16" s="25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5"/>
      <c r="R16" s="31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04"/>
      <c r="B17" s="32"/>
      <c r="C17" s="104"/>
      <c r="D17" s="25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26"/>
      <c r="B18" s="126"/>
      <c r="C18" s="126"/>
      <c r="D18" s="25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3"/>
      <c r="P18" s="314"/>
      <c r="Q18" s="315"/>
      <c r="R18" s="316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47"/>
      <c r="B19" s="147"/>
      <c r="C19" s="147"/>
      <c r="D19" s="25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53"/>
      <c r="B20" s="153"/>
      <c r="C20" s="153"/>
      <c r="D20" s="25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5"/>
      <c r="R20" s="316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46"/>
      <c r="B21" s="146"/>
      <c r="C21" s="146"/>
      <c r="D21" s="25"/>
      <c r="E21" s="313"/>
      <c r="F21" s="314"/>
      <c r="G21" s="313"/>
      <c r="H21" s="314"/>
      <c r="I21" s="313"/>
      <c r="J21" s="314"/>
      <c r="K21" s="313"/>
      <c r="L21" s="314"/>
      <c r="M21" s="313"/>
      <c r="N21" s="314"/>
      <c r="O21" s="313"/>
      <c r="P21" s="314"/>
      <c r="Q21" s="315"/>
      <c r="R21" s="316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213">
        <v>3600</v>
      </c>
      <c r="B22" s="213" t="s">
        <v>99</v>
      </c>
      <c r="C22" s="213"/>
      <c r="D22" s="25" t="s">
        <v>88</v>
      </c>
      <c r="E22" s="313"/>
      <c r="F22" s="314"/>
      <c r="G22" s="313"/>
      <c r="H22" s="314"/>
      <c r="I22" s="313">
        <v>2.5</v>
      </c>
      <c r="J22" s="314"/>
      <c r="K22" s="313"/>
      <c r="L22" s="314"/>
      <c r="M22" s="313"/>
      <c r="N22" s="314"/>
      <c r="O22" s="313"/>
      <c r="P22" s="314"/>
      <c r="Q22" s="315"/>
      <c r="R22" s="316"/>
      <c r="S22" s="12">
        <f>E22+G22+I22+K22+M22+O22+Q22</f>
        <v>2.5</v>
      </c>
      <c r="T22" s="12">
        <f t="shared" si="1"/>
        <v>2.5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13"/>
      <c r="F23" s="314"/>
      <c r="G23" s="313"/>
      <c r="H23" s="314"/>
      <c r="I23" s="313"/>
      <c r="J23" s="314"/>
      <c r="K23" s="313"/>
      <c r="L23" s="314"/>
      <c r="M23" s="313"/>
      <c r="N23" s="314"/>
      <c r="O23" s="313"/>
      <c r="P23" s="314"/>
      <c r="Q23" s="315"/>
      <c r="R23" s="316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13"/>
      <c r="F24" s="314"/>
      <c r="G24" s="313"/>
      <c r="H24" s="314"/>
      <c r="I24" s="313"/>
      <c r="J24" s="314"/>
      <c r="K24" s="313"/>
      <c r="L24" s="314"/>
      <c r="M24" s="313"/>
      <c r="N24" s="314"/>
      <c r="O24" s="315"/>
      <c r="P24" s="316"/>
      <c r="Q24" s="315"/>
      <c r="R24" s="316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11">
        <f>SUM(E4:E24)</f>
        <v>8</v>
      </c>
      <c r="F25" s="312"/>
      <c r="G25" s="311">
        <f>SUM(G4:G24)</f>
        <v>8</v>
      </c>
      <c r="H25" s="312"/>
      <c r="I25" s="311">
        <f>SUM(I4:I24)</f>
        <v>8</v>
      </c>
      <c r="J25" s="312"/>
      <c r="K25" s="311">
        <f>SUM(K4:K24)</f>
        <v>8</v>
      </c>
      <c r="L25" s="312"/>
      <c r="M25" s="311">
        <f>SUM(M4:M24)</f>
        <v>8</v>
      </c>
      <c r="N25" s="312"/>
      <c r="O25" s="311">
        <f>SUM(O4:O24)</f>
        <v>0</v>
      </c>
      <c r="P25" s="312"/>
      <c r="Q25" s="311">
        <f>SUM(Q4:Q24)</f>
        <v>0</v>
      </c>
      <c r="R25" s="312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15"/>
      <c r="F26" s="116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2.5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01.10.17</v>
      </c>
      <c r="B2" s="39"/>
      <c r="C2" s="39"/>
      <c r="D2" s="39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60"/>
      <c r="F3" s="160"/>
      <c r="G3" s="160"/>
      <c r="H3" s="160"/>
      <c r="I3" s="160"/>
      <c r="J3" s="160"/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216">
        <v>6649</v>
      </c>
      <c r="B4" s="300" t="s">
        <v>97</v>
      </c>
      <c r="C4" s="215">
        <v>4</v>
      </c>
      <c r="D4" s="25" t="s">
        <v>67</v>
      </c>
      <c r="E4" s="322"/>
      <c r="F4" s="322"/>
      <c r="G4" s="322"/>
      <c r="H4" s="322"/>
      <c r="I4" s="322"/>
      <c r="J4" s="322"/>
      <c r="K4" s="318">
        <v>3.5</v>
      </c>
      <c r="L4" s="318"/>
      <c r="M4" s="318">
        <v>3.5</v>
      </c>
      <c r="N4" s="318"/>
      <c r="O4" s="313"/>
      <c r="P4" s="314"/>
      <c r="Q4" s="315"/>
      <c r="R4" s="316"/>
      <c r="S4" s="12">
        <f>E4+G4+I4+K4+M4+O4+Q4</f>
        <v>7</v>
      </c>
      <c r="T4" s="12">
        <f>SUM(S4-U4-V4)</f>
        <v>7</v>
      </c>
      <c r="U4" s="15"/>
      <c r="V4" s="15"/>
    </row>
    <row r="5" spans="1:22" x14ac:dyDescent="0.25">
      <c r="A5" s="216">
        <v>6641</v>
      </c>
      <c r="B5" s="300" t="s">
        <v>101</v>
      </c>
      <c r="C5" s="216">
        <v>2</v>
      </c>
      <c r="D5" s="25" t="s">
        <v>67</v>
      </c>
      <c r="E5" s="322"/>
      <c r="F5" s="322"/>
      <c r="G5" s="322"/>
      <c r="H5" s="322"/>
      <c r="I5" s="322"/>
      <c r="J5" s="322"/>
      <c r="K5" s="318">
        <v>3</v>
      </c>
      <c r="L5" s="318"/>
      <c r="M5" s="318">
        <v>1.5</v>
      </c>
      <c r="N5" s="318"/>
      <c r="O5" s="313"/>
      <c r="P5" s="314"/>
      <c r="Q5" s="315"/>
      <c r="R5" s="316"/>
      <c r="S5" s="12">
        <f t="shared" ref="S5:S20" si="0">E5+G5+I5+K5+M5+O5+Q5</f>
        <v>4.5</v>
      </c>
      <c r="T5" s="12">
        <f t="shared" ref="T5:T17" si="1">SUM(S5-U5-V5)</f>
        <v>4.5</v>
      </c>
      <c r="U5" s="15"/>
      <c r="V5" s="15"/>
    </row>
    <row r="6" spans="1:22" x14ac:dyDescent="0.25">
      <c r="A6" s="216">
        <v>6707</v>
      </c>
      <c r="B6" s="300" t="s">
        <v>102</v>
      </c>
      <c r="C6" s="216">
        <v>1</v>
      </c>
      <c r="D6" s="25" t="s">
        <v>89</v>
      </c>
      <c r="E6" s="322"/>
      <c r="F6" s="322"/>
      <c r="G6" s="323"/>
      <c r="H6" s="321"/>
      <c r="I6" s="323"/>
      <c r="J6" s="321"/>
      <c r="K6" s="324">
        <v>1.5</v>
      </c>
      <c r="L6" s="314"/>
      <c r="M6" s="324">
        <v>3</v>
      </c>
      <c r="N6" s="314"/>
      <c r="O6" s="313"/>
      <c r="P6" s="314"/>
      <c r="Q6" s="315"/>
      <c r="R6" s="316"/>
      <c r="S6" s="12">
        <f t="shared" si="0"/>
        <v>4.5</v>
      </c>
      <c r="T6" s="12">
        <f t="shared" si="1"/>
        <v>4.5</v>
      </c>
      <c r="U6" s="15"/>
      <c r="V6" s="15"/>
    </row>
    <row r="7" spans="1:22" x14ac:dyDescent="0.25">
      <c r="A7" s="136"/>
      <c r="B7" s="32"/>
      <c r="C7" s="136"/>
      <c r="D7" s="25"/>
      <c r="E7" s="322"/>
      <c r="F7" s="322"/>
      <c r="G7" s="323"/>
      <c r="H7" s="321"/>
      <c r="I7" s="323"/>
      <c r="J7" s="321"/>
      <c r="K7" s="313"/>
      <c r="L7" s="314"/>
      <c r="M7" s="313"/>
      <c r="N7" s="314"/>
      <c r="O7" s="313"/>
      <c r="P7" s="314"/>
      <c r="Q7" s="315"/>
      <c r="R7" s="316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136"/>
      <c r="B8" s="32"/>
      <c r="C8" s="136"/>
      <c r="D8" s="25"/>
      <c r="E8" s="322"/>
      <c r="F8" s="322"/>
      <c r="G8" s="323"/>
      <c r="H8" s="321"/>
      <c r="I8" s="323"/>
      <c r="J8" s="321"/>
      <c r="K8" s="324"/>
      <c r="L8" s="314"/>
      <c r="M8" s="324"/>
      <c r="N8" s="314"/>
      <c r="O8" s="313"/>
      <c r="P8" s="314"/>
      <c r="Q8" s="315"/>
      <c r="R8" s="316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138"/>
      <c r="B9" s="32"/>
      <c r="C9" s="138"/>
      <c r="D9" s="25"/>
      <c r="E9" s="320"/>
      <c r="F9" s="321"/>
      <c r="G9" s="320"/>
      <c r="H9" s="321"/>
      <c r="I9" s="320"/>
      <c r="J9" s="321"/>
      <c r="K9" s="313"/>
      <c r="L9" s="314"/>
      <c r="M9" s="313"/>
      <c r="N9" s="314"/>
      <c r="O9" s="313"/>
      <c r="P9" s="314"/>
      <c r="Q9" s="315"/>
      <c r="R9" s="31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8"/>
      <c r="B10" s="32"/>
      <c r="C10" s="138"/>
      <c r="D10" s="25"/>
      <c r="E10" s="320"/>
      <c r="F10" s="321"/>
      <c r="G10" s="320"/>
      <c r="H10" s="321"/>
      <c r="I10" s="320"/>
      <c r="J10" s="321"/>
      <c r="K10" s="313"/>
      <c r="L10" s="314"/>
      <c r="M10" s="313"/>
      <c r="N10" s="314"/>
      <c r="O10" s="313"/>
      <c r="P10" s="314"/>
      <c r="Q10" s="315"/>
      <c r="R10" s="31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10"/>
      <c r="B11" s="32"/>
      <c r="C11" s="110"/>
      <c r="D11" s="25"/>
      <c r="E11" s="320"/>
      <c r="F11" s="321"/>
      <c r="G11" s="320"/>
      <c r="H11" s="321"/>
      <c r="I11" s="320"/>
      <c r="J11" s="321"/>
      <c r="K11" s="313"/>
      <c r="L11" s="314"/>
      <c r="M11" s="313"/>
      <c r="N11" s="314"/>
      <c r="O11" s="313"/>
      <c r="P11" s="314"/>
      <c r="Q11" s="315"/>
      <c r="R11" s="31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10"/>
      <c r="B12" s="32"/>
      <c r="C12" s="110"/>
      <c r="D12" s="25"/>
      <c r="E12" s="320"/>
      <c r="F12" s="321"/>
      <c r="G12" s="320"/>
      <c r="H12" s="321"/>
      <c r="I12" s="320"/>
      <c r="J12" s="321"/>
      <c r="K12" s="313"/>
      <c r="L12" s="314"/>
      <c r="M12" s="313"/>
      <c r="N12" s="314"/>
      <c r="O12" s="313"/>
      <c r="P12" s="314"/>
      <c r="Q12" s="315"/>
      <c r="R12" s="31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9"/>
      <c r="B13" s="109"/>
      <c r="C13" s="109"/>
      <c r="D13" s="25"/>
      <c r="E13" s="320"/>
      <c r="F13" s="321"/>
      <c r="G13" s="320"/>
      <c r="H13" s="321"/>
      <c r="I13" s="320"/>
      <c r="J13" s="321"/>
      <c r="K13" s="313"/>
      <c r="L13" s="314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8"/>
      <c r="B14" s="32"/>
      <c r="C14" s="98"/>
      <c r="D14" s="25"/>
      <c r="E14" s="320"/>
      <c r="F14" s="321"/>
      <c r="G14" s="320"/>
      <c r="H14" s="321"/>
      <c r="I14" s="320"/>
      <c r="J14" s="321"/>
      <c r="K14" s="313"/>
      <c r="L14" s="314"/>
      <c r="M14" s="313"/>
      <c r="N14" s="314"/>
      <c r="O14" s="313"/>
      <c r="P14" s="314"/>
      <c r="Q14" s="315"/>
      <c r="R14" s="316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56"/>
      <c r="B15" s="156"/>
      <c r="C15" s="156"/>
      <c r="D15" s="25"/>
      <c r="E15" s="320"/>
      <c r="F15" s="321"/>
      <c r="G15" s="320"/>
      <c r="H15" s="321"/>
      <c r="I15" s="320"/>
      <c r="J15" s="321"/>
      <c r="K15" s="313"/>
      <c r="L15" s="314"/>
      <c r="M15" s="313"/>
      <c r="N15" s="314"/>
      <c r="O15" s="313"/>
      <c r="P15" s="314"/>
      <c r="Q15" s="315"/>
      <c r="R15" s="316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56"/>
      <c r="B16" s="156"/>
      <c r="C16" s="156"/>
      <c r="D16" s="25"/>
      <c r="E16" s="320"/>
      <c r="F16" s="321"/>
      <c r="G16" s="320"/>
      <c r="H16" s="321"/>
      <c r="I16" s="320"/>
      <c r="J16" s="321"/>
      <c r="K16" s="313"/>
      <c r="L16" s="314"/>
      <c r="M16" s="313"/>
      <c r="N16" s="314"/>
      <c r="O16" s="313"/>
      <c r="P16" s="314"/>
      <c r="Q16" s="315"/>
      <c r="R16" s="316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46"/>
      <c r="B17" s="146"/>
      <c r="C17" s="146"/>
      <c r="D17" s="25"/>
      <c r="E17" s="320"/>
      <c r="F17" s="321"/>
      <c r="G17" s="320"/>
      <c r="H17" s="321"/>
      <c r="I17" s="320"/>
      <c r="J17" s="321"/>
      <c r="K17" s="313"/>
      <c r="L17" s="314"/>
      <c r="M17" s="313"/>
      <c r="N17" s="314"/>
      <c r="O17" s="313"/>
      <c r="P17" s="314"/>
      <c r="Q17" s="315"/>
      <c r="R17" s="316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20">
        <v>8</v>
      </c>
      <c r="F18" s="321"/>
      <c r="G18" s="320">
        <v>8</v>
      </c>
      <c r="H18" s="321"/>
      <c r="I18" s="320">
        <v>8</v>
      </c>
      <c r="J18" s="321"/>
      <c r="K18" s="313"/>
      <c r="L18" s="314"/>
      <c r="M18" s="313"/>
      <c r="N18" s="314"/>
      <c r="O18" s="315"/>
      <c r="P18" s="316"/>
      <c r="Q18" s="315"/>
      <c r="R18" s="316"/>
      <c r="S18" s="12">
        <f t="shared" si="0"/>
        <v>24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5"/>
      <c r="P19" s="316"/>
      <c r="Q19" s="315"/>
      <c r="R19" s="316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11">
        <f>SUM(E4:E19)</f>
        <v>8</v>
      </c>
      <c r="F20" s="312"/>
      <c r="G20" s="311">
        <f>SUM(G4:G19)</f>
        <v>8</v>
      </c>
      <c r="H20" s="312"/>
      <c r="I20" s="311">
        <f>SUM(I4:I19)</f>
        <v>8</v>
      </c>
      <c r="J20" s="312"/>
      <c r="K20" s="311">
        <f>SUM(K4:K19)</f>
        <v>8</v>
      </c>
      <c r="L20" s="312"/>
      <c r="M20" s="311">
        <f>SUM(M4:M19)</f>
        <v>8</v>
      </c>
      <c r="N20" s="312"/>
      <c r="O20" s="311">
        <f>SUM(O4:O19)</f>
        <v>0</v>
      </c>
      <c r="P20" s="312"/>
      <c r="Q20" s="311">
        <f>SUM(Q4:Q19)</f>
        <v>0</v>
      </c>
      <c r="R20" s="312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115"/>
      <c r="H21" s="116">
        <v>8</v>
      </c>
      <c r="I21" s="37"/>
      <c r="J21" s="38">
        <v>8</v>
      </c>
      <c r="K21" s="37"/>
      <c r="L21" s="38">
        <v>8</v>
      </c>
      <c r="M21" s="67"/>
      <c r="N21" s="68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16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9"/>
      <c r="N22" s="6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16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24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56"/>
      <c r="P3" s="56"/>
      <c r="Q3" s="11"/>
      <c r="R3" s="11"/>
      <c r="S3" s="12"/>
      <c r="T3" s="12"/>
      <c r="U3" s="13"/>
      <c r="V3" s="13"/>
    </row>
    <row r="4" spans="1:22" x14ac:dyDescent="0.25">
      <c r="A4" s="119"/>
      <c r="B4" s="118"/>
      <c r="C4" s="118"/>
      <c r="D4" s="25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13"/>
      <c r="P4" s="314"/>
      <c r="Q4" s="315"/>
      <c r="R4" s="316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168"/>
      <c r="B5" s="167"/>
      <c r="C5" s="167"/>
      <c r="D5" s="25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13"/>
      <c r="P5" s="314"/>
      <c r="Q5" s="315"/>
      <c r="R5" s="316"/>
      <c r="S5" s="12">
        <f>E5+G5+I5+K5+M5+O5+Q5</f>
        <v>0</v>
      </c>
      <c r="T5" s="12">
        <f>SUM(S5-U5-V5)</f>
        <v>0</v>
      </c>
      <c r="U5" s="15"/>
      <c r="V5" s="15"/>
    </row>
    <row r="6" spans="1:22" x14ac:dyDescent="0.25">
      <c r="A6" s="171"/>
      <c r="B6" s="32"/>
      <c r="C6" s="171"/>
      <c r="D6" s="25"/>
      <c r="E6" s="322"/>
      <c r="F6" s="322"/>
      <c r="G6" s="320"/>
      <c r="H6" s="321"/>
      <c r="I6" s="320"/>
      <c r="J6" s="321"/>
      <c r="K6" s="320"/>
      <c r="L6" s="321"/>
      <c r="M6" s="320"/>
      <c r="N6" s="321"/>
      <c r="O6" s="313"/>
      <c r="P6" s="314"/>
      <c r="Q6" s="315"/>
      <c r="R6" s="316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71"/>
      <c r="B7" s="32"/>
      <c r="C7" s="171"/>
      <c r="D7" s="25"/>
      <c r="E7" s="322"/>
      <c r="F7" s="322"/>
      <c r="G7" s="320"/>
      <c r="H7" s="321"/>
      <c r="I7" s="320"/>
      <c r="J7" s="321"/>
      <c r="K7" s="320"/>
      <c r="L7" s="321"/>
      <c r="M7" s="320"/>
      <c r="N7" s="321"/>
      <c r="O7" s="313"/>
      <c r="P7" s="314"/>
      <c r="Q7" s="315"/>
      <c r="R7" s="316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106"/>
      <c r="B8" s="32"/>
      <c r="C8" s="106"/>
      <c r="D8" s="25"/>
      <c r="E8" s="322"/>
      <c r="F8" s="322"/>
      <c r="G8" s="320"/>
      <c r="H8" s="321"/>
      <c r="I8" s="320"/>
      <c r="J8" s="321"/>
      <c r="K8" s="320"/>
      <c r="L8" s="321"/>
      <c r="M8" s="320"/>
      <c r="N8" s="321"/>
      <c r="O8" s="313"/>
      <c r="P8" s="314"/>
      <c r="Q8" s="315"/>
      <c r="R8" s="316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108"/>
      <c r="B9" s="32"/>
      <c r="C9" s="108"/>
      <c r="D9" s="25"/>
      <c r="E9" s="320"/>
      <c r="F9" s="321"/>
      <c r="G9" s="320"/>
      <c r="H9" s="321"/>
      <c r="I9" s="320"/>
      <c r="J9" s="321"/>
      <c r="K9" s="320"/>
      <c r="L9" s="321"/>
      <c r="M9" s="320"/>
      <c r="N9" s="321"/>
      <c r="O9" s="313"/>
      <c r="P9" s="314"/>
      <c r="Q9" s="315"/>
      <c r="R9" s="316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104"/>
      <c r="B10" s="32"/>
      <c r="C10" s="104"/>
      <c r="D10" s="25"/>
      <c r="E10" s="320"/>
      <c r="F10" s="321"/>
      <c r="G10" s="320"/>
      <c r="H10" s="321"/>
      <c r="I10" s="320"/>
      <c r="J10" s="321"/>
      <c r="K10" s="320"/>
      <c r="L10" s="321"/>
      <c r="M10" s="320"/>
      <c r="N10" s="321"/>
      <c r="O10" s="313"/>
      <c r="P10" s="314"/>
      <c r="Q10" s="315"/>
      <c r="R10" s="31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3"/>
      <c r="B11" s="32"/>
      <c r="C11" s="93"/>
      <c r="D11" s="25"/>
      <c r="E11" s="320"/>
      <c r="F11" s="321"/>
      <c r="G11" s="320"/>
      <c r="H11" s="321"/>
      <c r="I11" s="320"/>
      <c r="J11" s="321"/>
      <c r="K11" s="320"/>
      <c r="L11" s="321"/>
      <c r="M11" s="320"/>
      <c r="N11" s="321"/>
      <c r="O11" s="313"/>
      <c r="P11" s="314"/>
      <c r="Q11" s="315"/>
      <c r="R11" s="31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3"/>
      <c r="B12" s="32"/>
      <c r="C12" s="93"/>
      <c r="D12" s="25"/>
      <c r="E12" s="320"/>
      <c r="F12" s="321"/>
      <c r="G12" s="320"/>
      <c r="H12" s="321"/>
      <c r="I12" s="320"/>
      <c r="J12" s="321"/>
      <c r="K12" s="320"/>
      <c r="L12" s="321"/>
      <c r="M12" s="320"/>
      <c r="N12" s="321"/>
      <c r="O12" s="313"/>
      <c r="P12" s="314"/>
      <c r="Q12" s="315"/>
      <c r="R12" s="31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20"/>
      <c r="F13" s="321"/>
      <c r="G13" s="320"/>
      <c r="H13" s="321"/>
      <c r="I13" s="320"/>
      <c r="J13" s="321"/>
      <c r="K13" s="320"/>
      <c r="L13" s="321"/>
      <c r="M13" s="320"/>
      <c r="N13" s="321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13"/>
      <c r="P14" s="314"/>
      <c r="Q14" s="315"/>
      <c r="R14" s="316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20"/>
      <c r="F15" s="321"/>
      <c r="G15" s="320"/>
      <c r="H15" s="321"/>
      <c r="I15" s="320"/>
      <c r="J15" s="321"/>
      <c r="K15" s="320"/>
      <c r="L15" s="321"/>
      <c r="M15" s="320"/>
      <c r="N15" s="321"/>
      <c r="O15" s="313"/>
      <c r="P15" s="314"/>
      <c r="Q15" s="315"/>
      <c r="R15" s="316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/>
      <c r="B16" s="30"/>
      <c r="C16" s="30"/>
      <c r="D16" s="14"/>
      <c r="E16" s="320"/>
      <c r="F16" s="321"/>
      <c r="G16" s="320"/>
      <c r="H16" s="321"/>
      <c r="I16" s="320"/>
      <c r="J16" s="321"/>
      <c r="K16" s="320"/>
      <c r="L16" s="321"/>
      <c r="M16" s="320"/>
      <c r="N16" s="321"/>
      <c r="O16" s="313"/>
      <c r="P16" s="314"/>
      <c r="Q16" s="315"/>
      <c r="R16" s="316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/>
      <c r="B17" s="30"/>
      <c r="C17" s="30"/>
      <c r="D17" s="25"/>
      <c r="E17" s="320"/>
      <c r="F17" s="321"/>
      <c r="G17" s="320"/>
      <c r="H17" s="321"/>
      <c r="I17" s="320"/>
      <c r="J17" s="321"/>
      <c r="K17" s="320"/>
      <c r="L17" s="321"/>
      <c r="M17" s="320"/>
      <c r="N17" s="321"/>
      <c r="O17" s="313"/>
      <c r="P17" s="314"/>
      <c r="Q17" s="315"/>
      <c r="R17" s="316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20">
        <v>8</v>
      </c>
      <c r="F18" s="321"/>
      <c r="G18" s="320">
        <v>8</v>
      </c>
      <c r="H18" s="321"/>
      <c r="I18" s="320">
        <v>8</v>
      </c>
      <c r="J18" s="321"/>
      <c r="K18" s="320">
        <v>8</v>
      </c>
      <c r="L18" s="321"/>
      <c r="M18" s="320">
        <v>8</v>
      </c>
      <c r="N18" s="321"/>
      <c r="O18" s="313"/>
      <c r="P18" s="314"/>
      <c r="Q18" s="315"/>
      <c r="R18" s="316"/>
      <c r="S18" s="12">
        <f t="shared" si="0"/>
        <v>40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11">
        <f>SUM(E4:E19)</f>
        <v>8</v>
      </c>
      <c r="F20" s="312"/>
      <c r="G20" s="311">
        <f>SUM(G4:G19)</f>
        <v>8</v>
      </c>
      <c r="H20" s="312"/>
      <c r="I20" s="311">
        <f>SUM(I4:I19)</f>
        <v>8</v>
      </c>
      <c r="J20" s="312"/>
      <c r="K20" s="311">
        <f>SUM(K4:K19)</f>
        <v>8</v>
      </c>
      <c r="L20" s="312"/>
      <c r="M20" s="311">
        <f>SUM(M4:M19)</f>
        <v>8</v>
      </c>
      <c r="N20" s="312"/>
      <c r="O20" s="311">
        <f>SUM(O4:O19)</f>
        <v>0</v>
      </c>
      <c r="P20" s="312"/>
      <c r="Q20" s="311">
        <f>SUM(Q4:Q19)</f>
        <v>0</v>
      </c>
      <c r="R20" s="312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2"/>
      <c r="J21" s="53">
        <v>8</v>
      </c>
      <c r="K21" s="17"/>
      <c r="L21" s="18">
        <v>8</v>
      </c>
      <c r="M21" s="115"/>
      <c r="N21" s="11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53">
        <f>SUM(B6:B22)</f>
        <v>0</v>
      </c>
      <c r="I23" s="29"/>
      <c r="J23" s="29"/>
      <c r="K23" s="27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40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01.10.17</v>
      </c>
      <c r="B2" s="44"/>
      <c r="C2" s="44"/>
      <c r="D2" s="44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21" t="s">
        <v>66</v>
      </c>
      <c r="F3" s="121"/>
      <c r="G3" s="121" t="s">
        <v>66</v>
      </c>
      <c r="H3" s="121"/>
      <c r="I3" s="121" t="s">
        <v>66</v>
      </c>
      <c r="J3" s="121"/>
      <c r="K3" s="121" t="s">
        <v>66</v>
      </c>
      <c r="L3" s="121"/>
      <c r="M3" s="121" t="s">
        <v>66</v>
      </c>
      <c r="N3" s="121"/>
      <c r="O3" s="95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/>
      <c r="C4" s="32"/>
      <c r="D4" s="25" t="s">
        <v>62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13"/>
      <c r="P4" s="314"/>
      <c r="Q4" s="315"/>
      <c r="R4" s="316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102"/>
      <c r="B5" s="32"/>
      <c r="C5" s="102"/>
      <c r="D5" s="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13"/>
      <c r="P5" s="314"/>
      <c r="Q5" s="315"/>
      <c r="R5" s="316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114"/>
      <c r="B6" s="32"/>
      <c r="C6" s="114"/>
      <c r="D6" s="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13"/>
      <c r="P6" s="314"/>
      <c r="Q6" s="315"/>
      <c r="R6" s="31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94"/>
      <c r="B7" s="32"/>
      <c r="C7" s="94"/>
      <c r="D7" s="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13"/>
      <c r="P7" s="314"/>
      <c r="Q7" s="315"/>
      <c r="R7" s="31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00"/>
      <c r="B8" s="32"/>
      <c r="C8" s="100"/>
      <c r="D8" s="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13"/>
      <c r="P8" s="314"/>
      <c r="Q8" s="315"/>
      <c r="R8" s="31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81"/>
      <c r="B9" s="80"/>
      <c r="C9" s="80"/>
      <c r="D9" s="25"/>
      <c r="E9" s="326"/>
      <c r="F9" s="327"/>
      <c r="G9" s="326"/>
      <c r="H9" s="327"/>
      <c r="I9" s="326"/>
      <c r="J9" s="327"/>
      <c r="K9" s="326"/>
      <c r="L9" s="327"/>
      <c r="M9" s="326"/>
      <c r="N9" s="327"/>
      <c r="O9" s="313"/>
      <c r="P9" s="314"/>
      <c r="Q9" s="315"/>
      <c r="R9" s="31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81"/>
      <c r="B10" s="32"/>
      <c r="C10" s="81"/>
      <c r="D10" s="25"/>
      <c r="E10" s="326"/>
      <c r="F10" s="327"/>
      <c r="G10" s="326"/>
      <c r="H10" s="327"/>
      <c r="I10" s="326"/>
      <c r="J10" s="327"/>
      <c r="K10" s="326"/>
      <c r="L10" s="327"/>
      <c r="M10" s="326"/>
      <c r="N10" s="327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26"/>
      <c r="F11" s="327"/>
      <c r="G11" s="326"/>
      <c r="H11" s="327"/>
      <c r="I11" s="326"/>
      <c r="J11" s="327"/>
      <c r="K11" s="326"/>
      <c r="L11" s="327"/>
      <c r="M11" s="326"/>
      <c r="N11" s="327"/>
      <c r="O11" s="313"/>
      <c r="P11" s="314"/>
      <c r="Q11" s="315"/>
      <c r="R11" s="31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26"/>
      <c r="F12" s="327"/>
      <c r="G12" s="326"/>
      <c r="H12" s="327"/>
      <c r="I12" s="326"/>
      <c r="J12" s="327"/>
      <c r="K12" s="326"/>
      <c r="L12" s="327"/>
      <c r="M12" s="326"/>
      <c r="N12" s="327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26"/>
      <c r="F13" s="327"/>
      <c r="G13" s="326"/>
      <c r="H13" s="327"/>
      <c r="I13" s="326"/>
      <c r="J13" s="327"/>
      <c r="K13" s="326"/>
      <c r="L13" s="327"/>
      <c r="M13" s="326"/>
      <c r="N13" s="327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13"/>
      <c r="P14" s="314"/>
      <c r="Q14" s="315"/>
      <c r="R14" s="31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26"/>
      <c r="F15" s="327"/>
      <c r="G15" s="326"/>
      <c r="H15" s="327"/>
      <c r="I15" s="326"/>
      <c r="J15" s="327"/>
      <c r="K15" s="326"/>
      <c r="L15" s="327"/>
      <c r="M15" s="326"/>
      <c r="N15" s="327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26"/>
      <c r="F16" s="327"/>
      <c r="G16" s="326"/>
      <c r="H16" s="327"/>
      <c r="I16" s="326"/>
      <c r="J16" s="327"/>
      <c r="K16" s="326"/>
      <c r="L16" s="327"/>
      <c r="M16" s="326"/>
      <c r="N16" s="327"/>
      <c r="O16" s="313"/>
      <c r="P16" s="314"/>
      <c r="Q16" s="315"/>
      <c r="R16" s="31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7"/>
      <c r="B17" s="87"/>
      <c r="C17" s="87"/>
      <c r="D17" s="25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13"/>
      <c r="P17" s="314"/>
      <c r="Q17" s="315"/>
      <c r="R17" s="31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26"/>
      <c r="F18" s="327"/>
      <c r="G18" s="326"/>
      <c r="H18" s="327"/>
      <c r="I18" s="326"/>
      <c r="J18" s="327"/>
      <c r="K18" s="326"/>
      <c r="L18" s="327"/>
      <c r="M18" s="326"/>
      <c r="N18" s="327"/>
      <c r="O18" s="315"/>
      <c r="P18" s="316"/>
      <c r="Q18" s="315"/>
      <c r="R18" s="316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5"/>
      <c r="P19" s="316"/>
      <c r="Q19" s="315"/>
      <c r="R19" s="316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11">
        <f>SUM(E4:E19)</f>
        <v>0</v>
      </c>
      <c r="F20" s="312"/>
      <c r="G20" s="311">
        <f>SUM(G4:G19)</f>
        <v>0</v>
      </c>
      <c r="H20" s="312"/>
      <c r="I20" s="311">
        <f>SUM(I4:I19)</f>
        <v>0</v>
      </c>
      <c r="J20" s="312"/>
      <c r="K20" s="311">
        <f>SUM(K4:K19)</f>
        <v>0</v>
      </c>
      <c r="L20" s="312"/>
      <c r="M20" s="311">
        <f>SUM(M4:M19)</f>
        <v>0</v>
      </c>
      <c r="N20" s="312"/>
      <c r="O20" s="311">
        <f>SUM(O4:O19)</f>
        <v>0</v>
      </c>
      <c r="P20" s="312"/>
      <c r="Q20" s="311">
        <f>SUM(Q4:Q19)</f>
        <v>0</v>
      </c>
      <c r="R20" s="312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53">
        <f>SUM(B6:B22)</f>
        <v>0</v>
      </c>
      <c r="K23" s="27">
        <f>SUM(K6:K22)</f>
        <v>0</v>
      </c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3" sqref="K23:L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01.10.17</v>
      </c>
      <c r="B2" s="75"/>
      <c r="C2" s="75"/>
      <c r="D2" s="75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15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</v>
      </c>
      <c r="M3" s="41">
        <v>8</v>
      </c>
      <c r="N3" s="41">
        <v>16.3</v>
      </c>
      <c r="O3" s="79"/>
      <c r="P3" s="11"/>
      <c r="Q3" s="11"/>
      <c r="R3" s="11"/>
      <c r="S3" s="12"/>
      <c r="T3" s="12"/>
      <c r="U3" s="13"/>
      <c r="V3" s="13"/>
    </row>
    <row r="4" spans="1:22" x14ac:dyDescent="0.25">
      <c r="A4" s="145">
        <v>6704</v>
      </c>
      <c r="B4" s="300" t="s">
        <v>103</v>
      </c>
      <c r="C4" s="145">
        <v>1</v>
      </c>
      <c r="D4" s="25" t="s">
        <v>68</v>
      </c>
      <c r="E4" s="318">
        <v>6.5</v>
      </c>
      <c r="F4" s="318"/>
      <c r="G4" s="318">
        <v>8</v>
      </c>
      <c r="H4" s="318"/>
      <c r="I4" s="318">
        <v>2.5</v>
      </c>
      <c r="J4" s="318"/>
      <c r="K4" s="318"/>
      <c r="L4" s="318"/>
      <c r="M4" s="318"/>
      <c r="N4" s="318"/>
      <c r="O4" s="313"/>
      <c r="P4" s="314"/>
      <c r="Q4" s="315"/>
      <c r="R4" s="316"/>
      <c r="S4" s="12">
        <f>E4+G4+I4+K4+M4+O4+Q4</f>
        <v>17</v>
      </c>
      <c r="T4" s="12">
        <f t="shared" ref="T4:T21" si="0">SUM(S4-U4-V4)</f>
        <v>17</v>
      </c>
      <c r="U4" s="15"/>
      <c r="V4" s="15"/>
    </row>
    <row r="5" spans="1:22" x14ac:dyDescent="0.25">
      <c r="A5" s="214">
        <v>6649</v>
      </c>
      <c r="B5" s="300" t="s">
        <v>97</v>
      </c>
      <c r="C5" s="213">
        <v>4</v>
      </c>
      <c r="D5" s="25" t="s">
        <v>67</v>
      </c>
      <c r="E5" s="318"/>
      <c r="F5" s="318"/>
      <c r="G5" s="318"/>
      <c r="H5" s="318"/>
      <c r="I5" s="318">
        <v>5.5</v>
      </c>
      <c r="J5" s="318"/>
      <c r="K5" s="318">
        <v>2</v>
      </c>
      <c r="L5" s="318"/>
      <c r="M5" s="318"/>
      <c r="N5" s="318"/>
      <c r="O5" s="313"/>
      <c r="P5" s="314"/>
      <c r="Q5" s="315"/>
      <c r="R5" s="316"/>
      <c r="S5" s="12">
        <f t="shared" ref="S5:S24" si="1">E5+G5+I5+K5+M5+O5+Q5</f>
        <v>7.5</v>
      </c>
      <c r="T5" s="12">
        <f t="shared" si="0"/>
        <v>7.5</v>
      </c>
      <c r="U5" s="15"/>
      <c r="V5" s="15"/>
    </row>
    <row r="6" spans="1:22" x14ac:dyDescent="0.25">
      <c r="A6" s="216">
        <v>6641</v>
      </c>
      <c r="B6" s="300" t="s">
        <v>101</v>
      </c>
      <c r="C6" s="216">
        <v>2</v>
      </c>
      <c r="D6" s="25" t="s">
        <v>67</v>
      </c>
      <c r="E6" s="318"/>
      <c r="F6" s="318"/>
      <c r="G6" s="318"/>
      <c r="H6" s="318"/>
      <c r="I6" s="318"/>
      <c r="J6" s="318"/>
      <c r="K6" s="318">
        <v>2.5</v>
      </c>
      <c r="L6" s="318"/>
      <c r="M6" s="318"/>
      <c r="N6" s="318"/>
      <c r="O6" s="313"/>
      <c r="P6" s="314"/>
      <c r="Q6" s="315"/>
      <c r="R6" s="316"/>
      <c r="S6" s="12">
        <f t="shared" si="1"/>
        <v>2.5</v>
      </c>
      <c r="T6" s="12">
        <f t="shared" si="0"/>
        <v>2.5</v>
      </c>
      <c r="U6" s="15"/>
      <c r="V6" s="15"/>
    </row>
    <row r="7" spans="1:22" x14ac:dyDescent="0.25">
      <c r="A7" s="148" t="s">
        <v>90</v>
      </c>
      <c r="B7" s="300" t="s">
        <v>100</v>
      </c>
      <c r="C7" s="148">
        <v>1</v>
      </c>
      <c r="D7" s="25" t="s">
        <v>91</v>
      </c>
      <c r="E7" s="318"/>
      <c r="F7" s="318"/>
      <c r="G7" s="313"/>
      <c r="H7" s="314"/>
      <c r="I7" s="318"/>
      <c r="J7" s="318"/>
      <c r="K7" s="318">
        <v>3</v>
      </c>
      <c r="L7" s="318"/>
      <c r="M7" s="318">
        <v>8</v>
      </c>
      <c r="N7" s="318"/>
      <c r="O7" s="313"/>
      <c r="P7" s="314"/>
      <c r="Q7" s="315"/>
      <c r="R7" s="316"/>
      <c r="S7" s="12">
        <f t="shared" si="1"/>
        <v>11</v>
      </c>
      <c r="T7" s="12">
        <f t="shared" si="0"/>
        <v>11</v>
      </c>
      <c r="U7" s="15"/>
      <c r="V7" s="15"/>
    </row>
    <row r="8" spans="1:22" x14ac:dyDescent="0.25">
      <c r="A8" s="148"/>
      <c r="B8" s="32"/>
      <c r="C8" s="148"/>
      <c r="D8" s="25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3"/>
      <c r="P8" s="314"/>
      <c r="Q8" s="315"/>
      <c r="R8" s="31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59"/>
      <c r="B9" s="158"/>
      <c r="C9" s="158"/>
      <c r="D9" s="25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3"/>
      <c r="P9" s="314"/>
      <c r="Q9" s="315"/>
      <c r="R9" s="31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59"/>
      <c r="B10" s="158"/>
      <c r="C10" s="158"/>
      <c r="D10" s="25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8"/>
      <c r="B11" s="32"/>
      <c r="C11" s="103"/>
      <c r="D11" s="25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3"/>
      <c r="P11" s="314"/>
      <c r="Q11" s="315"/>
      <c r="R11" s="31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2"/>
      <c r="B12" s="111"/>
      <c r="C12" s="111"/>
      <c r="D12" s="25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02"/>
      <c r="B13" s="32"/>
      <c r="C13" s="102"/>
      <c r="D13" s="25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3"/>
      <c r="P13" s="314"/>
      <c r="Q13" s="315"/>
      <c r="R13" s="31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01"/>
      <c r="B14" s="101"/>
      <c r="C14" s="101"/>
      <c r="D14" s="25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3"/>
      <c r="P14" s="314"/>
      <c r="Q14" s="315"/>
      <c r="R14" s="31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1"/>
      <c r="B15" s="101"/>
      <c r="C15" s="101"/>
      <c r="D15" s="25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7"/>
      <c r="B16" s="32"/>
      <c r="C16" s="77"/>
      <c r="D16" s="25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5"/>
      <c r="R16" s="31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7"/>
      <c r="B17" s="32"/>
      <c r="C17" s="77"/>
      <c r="D17" s="25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82"/>
      <c r="B18" s="82"/>
      <c r="C18" s="82"/>
      <c r="D18" s="14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3"/>
      <c r="P18" s="314"/>
      <c r="Q18" s="315"/>
      <c r="R18" s="31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91"/>
      <c r="B19" s="91"/>
      <c r="C19" s="91"/>
      <c r="D19" s="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92"/>
      <c r="B20" s="92"/>
      <c r="C20" s="92"/>
      <c r="D20" s="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5"/>
      <c r="R20" s="316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07"/>
      <c r="B21" s="107"/>
      <c r="C21" s="107"/>
      <c r="D21" s="14"/>
      <c r="E21" s="313"/>
      <c r="F21" s="314"/>
      <c r="G21" s="313"/>
      <c r="H21" s="314"/>
      <c r="I21" s="313"/>
      <c r="J21" s="314"/>
      <c r="K21" s="313"/>
      <c r="L21" s="314"/>
      <c r="M21" s="313"/>
      <c r="N21" s="314"/>
      <c r="O21" s="313"/>
      <c r="P21" s="314"/>
      <c r="Q21" s="315"/>
      <c r="R21" s="316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13"/>
      <c r="F22" s="314"/>
      <c r="G22" s="313"/>
      <c r="H22" s="314"/>
      <c r="I22" s="313"/>
      <c r="J22" s="314"/>
      <c r="K22" s="313"/>
      <c r="L22" s="314"/>
      <c r="M22" s="313"/>
      <c r="N22" s="314"/>
      <c r="O22" s="315"/>
      <c r="P22" s="316"/>
      <c r="Q22" s="315"/>
      <c r="R22" s="316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0"/>
      <c r="D23" s="10"/>
      <c r="E23" s="313"/>
      <c r="F23" s="314"/>
      <c r="G23" s="313"/>
      <c r="H23" s="314"/>
      <c r="I23" s="313"/>
      <c r="J23" s="314"/>
      <c r="K23" s="313"/>
      <c r="L23" s="314"/>
      <c r="M23" s="313"/>
      <c r="N23" s="314"/>
      <c r="O23" s="315"/>
      <c r="P23" s="316"/>
      <c r="Q23" s="315"/>
      <c r="R23" s="31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11">
        <f>SUM(E4:E23)</f>
        <v>6.5</v>
      </c>
      <c r="F24" s="312"/>
      <c r="G24" s="311">
        <f>SUM(G4:G23)</f>
        <v>8</v>
      </c>
      <c r="H24" s="312"/>
      <c r="I24" s="311">
        <f>SUM(I4:I23)</f>
        <v>8</v>
      </c>
      <c r="J24" s="312"/>
      <c r="K24" s="311">
        <f>SUM(K4:K23)</f>
        <v>7.5</v>
      </c>
      <c r="L24" s="312"/>
      <c r="M24" s="311">
        <f>SUM(M4:M23)</f>
        <v>8</v>
      </c>
      <c r="N24" s="312"/>
      <c r="O24" s="311">
        <f>SUM(O4:O23)</f>
        <v>0</v>
      </c>
      <c r="P24" s="312"/>
      <c r="Q24" s="311">
        <f>SUM(Q4:Q23)</f>
        <v>0</v>
      </c>
      <c r="R24" s="312"/>
      <c r="S24" s="12">
        <f t="shared" si="1"/>
        <v>38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73"/>
      <c r="F25" s="74">
        <v>8</v>
      </c>
      <c r="G25" s="73"/>
      <c r="H25" s="74">
        <v>8</v>
      </c>
      <c r="I25" s="73"/>
      <c r="J25" s="74">
        <v>8</v>
      </c>
      <c r="K25" s="73"/>
      <c r="L25" s="74">
        <v>8</v>
      </c>
      <c r="M25" s="73"/>
      <c r="N25" s="74">
        <v>8</v>
      </c>
      <c r="O25" s="73"/>
      <c r="P25" s="74"/>
      <c r="Q25" s="73"/>
      <c r="R25" s="74"/>
      <c r="S25" s="12">
        <f>SUM(E25:R25)</f>
        <v>40</v>
      </c>
      <c r="T25" s="12">
        <f>SUM(T4:T24)</f>
        <v>38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-1.5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-0.5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-2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38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/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38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121" t="s">
        <v>66</v>
      </c>
      <c r="H3" s="121"/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14">
        <v>6649</v>
      </c>
      <c r="B4" s="300" t="s">
        <v>97</v>
      </c>
      <c r="C4" s="213">
        <v>18</v>
      </c>
      <c r="D4" s="25" t="s">
        <v>67</v>
      </c>
      <c r="E4" s="318"/>
      <c r="F4" s="318"/>
      <c r="G4" s="325"/>
      <c r="H4" s="325"/>
      <c r="I4" s="318">
        <v>3</v>
      </c>
      <c r="J4" s="318"/>
      <c r="K4" s="318">
        <v>3</v>
      </c>
      <c r="L4" s="318"/>
      <c r="M4" s="318"/>
      <c r="N4" s="318"/>
      <c r="O4" s="313"/>
      <c r="P4" s="314"/>
      <c r="Q4" s="315"/>
      <c r="R4" s="316"/>
      <c r="S4" s="12">
        <f>E4+G4+I4+K4+M4+O4+Q4</f>
        <v>6</v>
      </c>
      <c r="T4" s="12">
        <f t="shared" ref="T4:T17" si="0">SUM(S4-U4-V4)</f>
        <v>6</v>
      </c>
      <c r="U4" s="15"/>
      <c r="V4" s="15"/>
    </row>
    <row r="5" spans="1:22" x14ac:dyDescent="0.25">
      <c r="A5" s="162"/>
      <c r="B5" s="161"/>
      <c r="C5" s="161"/>
      <c r="D5" s="25"/>
      <c r="E5" s="318"/>
      <c r="F5" s="318"/>
      <c r="G5" s="325"/>
      <c r="H5" s="325"/>
      <c r="I5" s="318"/>
      <c r="J5" s="318"/>
      <c r="K5" s="318"/>
      <c r="L5" s="318"/>
      <c r="M5" s="318"/>
      <c r="N5" s="318"/>
      <c r="O5" s="313"/>
      <c r="P5" s="314"/>
      <c r="Q5" s="315"/>
      <c r="R5" s="316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166"/>
      <c r="B6" s="32"/>
      <c r="C6" s="166"/>
      <c r="D6" s="25"/>
      <c r="E6" s="318"/>
      <c r="F6" s="318"/>
      <c r="G6" s="325"/>
      <c r="H6" s="325"/>
      <c r="I6" s="318"/>
      <c r="J6" s="318"/>
      <c r="K6" s="318"/>
      <c r="L6" s="318"/>
      <c r="M6" s="318"/>
      <c r="N6" s="318"/>
      <c r="O6" s="313"/>
      <c r="P6" s="314"/>
      <c r="Q6" s="315"/>
      <c r="R6" s="31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68"/>
      <c r="B7" s="32"/>
      <c r="C7" s="151"/>
      <c r="D7" s="25"/>
      <c r="E7" s="318"/>
      <c r="F7" s="318"/>
      <c r="G7" s="325"/>
      <c r="H7" s="325"/>
      <c r="I7" s="318"/>
      <c r="J7" s="318"/>
      <c r="K7" s="318"/>
      <c r="L7" s="318"/>
      <c r="M7" s="318"/>
      <c r="N7" s="318"/>
      <c r="O7" s="313"/>
      <c r="P7" s="314"/>
      <c r="Q7" s="315"/>
      <c r="R7" s="31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0"/>
      <c r="B8" s="169"/>
      <c r="C8" s="169"/>
      <c r="D8" s="25"/>
      <c r="E8" s="318"/>
      <c r="F8" s="318"/>
      <c r="G8" s="325"/>
      <c r="H8" s="325"/>
      <c r="I8" s="318"/>
      <c r="J8" s="318"/>
      <c r="K8" s="318"/>
      <c r="L8" s="318"/>
      <c r="M8" s="318"/>
      <c r="N8" s="318"/>
      <c r="O8" s="313"/>
      <c r="P8" s="314"/>
      <c r="Q8" s="315"/>
      <c r="R8" s="31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0"/>
      <c r="B9" s="169"/>
      <c r="C9" s="169"/>
      <c r="D9" s="25"/>
      <c r="E9" s="328"/>
      <c r="F9" s="329"/>
      <c r="G9" s="326"/>
      <c r="H9" s="327"/>
      <c r="I9" s="313"/>
      <c r="J9" s="314"/>
      <c r="K9" s="313"/>
      <c r="L9" s="314"/>
      <c r="M9" s="313"/>
      <c r="N9" s="314"/>
      <c r="O9" s="313"/>
      <c r="P9" s="314"/>
      <c r="Q9" s="315"/>
      <c r="R9" s="31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54"/>
      <c r="B10" s="32"/>
      <c r="C10" s="154"/>
      <c r="D10" s="25"/>
      <c r="E10" s="328"/>
      <c r="F10" s="329"/>
      <c r="G10" s="326"/>
      <c r="H10" s="327"/>
      <c r="I10" s="313"/>
      <c r="J10" s="314"/>
      <c r="K10" s="313"/>
      <c r="L10" s="314"/>
      <c r="M10" s="313"/>
      <c r="N10" s="314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2"/>
      <c r="B11" s="32"/>
      <c r="C11" s="172"/>
      <c r="D11" s="25"/>
      <c r="E11" s="328"/>
      <c r="F11" s="329"/>
      <c r="G11" s="326"/>
      <c r="H11" s="327"/>
      <c r="I11" s="313"/>
      <c r="J11" s="314"/>
      <c r="K11" s="313"/>
      <c r="L11" s="314"/>
      <c r="M11" s="313"/>
      <c r="N11" s="314"/>
      <c r="O11" s="313"/>
      <c r="P11" s="314"/>
      <c r="Q11" s="315"/>
      <c r="R11" s="31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85"/>
      <c r="B12" s="32"/>
      <c r="C12" s="85"/>
      <c r="D12" s="25"/>
      <c r="E12" s="328"/>
      <c r="F12" s="329"/>
      <c r="G12" s="326"/>
      <c r="H12" s="327"/>
      <c r="I12" s="313"/>
      <c r="J12" s="314"/>
      <c r="K12" s="313"/>
      <c r="L12" s="314"/>
      <c r="M12" s="313"/>
      <c r="N12" s="314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27"/>
      <c r="B13" s="32"/>
      <c r="C13" s="127"/>
      <c r="D13" s="25"/>
      <c r="E13" s="328"/>
      <c r="F13" s="329"/>
      <c r="G13" s="326"/>
      <c r="H13" s="327"/>
      <c r="I13" s="313"/>
      <c r="J13" s="314"/>
      <c r="K13" s="313"/>
      <c r="L13" s="314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18"/>
      <c r="B14" s="118"/>
      <c r="C14" s="118"/>
      <c r="D14" s="25" t="s">
        <v>77</v>
      </c>
      <c r="E14" s="328"/>
      <c r="F14" s="329"/>
      <c r="G14" s="326"/>
      <c r="H14" s="327"/>
      <c r="I14" s="313"/>
      <c r="J14" s="314"/>
      <c r="K14" s="313"/>
      <c r="L14" s="314"/>
      <c r="M14" s="313">
        <v>8</v>
      </c>
      <c r="N14" s="314"/>
      <c r="O14" s="313"/>
      <c r="P14" s="314"/>
      <c r="Q14" s="315"/>
      <c r="R14" s="316"/>
      <c r="S14" s="12">
        <f t="shared" si="1"/>
        <v>8</v>
      </c>
      <c r="T14" s="12">
        <f t="shared" si="0"/>
        <v>8</v>
      </c>
      <c r="U14" s="15"/>
      <c r="V14" s="15"/>
    </row>
    <row r="15" spans="1:22" x14ac:dyDescent="0.25">
      <c r="A15" s="118"/>
      <c r="B15" s="118"/>
      <c r="C15" s="118"/>
      <c r="D15" s="25"/>
      <c r="E15" s="313"/>
      <c r="F15" s="314"/>
      <c r="G15" s="326"/>
      <c r="H15" s="327"/>
      <c r="I15" s="313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22">
        <v>3600</v>
      </c>
      <c r="B16" s="122" t="s">
        <v>99</v>
      </c>
      <c r="C16" s="122"/>
      <c r="D16" s="25" t="s">
        <v>65</v>
      </c>
      <c r="E16" s="313"/>
      <c r="F16" s="314"/>
      <c r="G16" s="326"/>
      <c r="H16" s="327"/>
      <c r="I16" s="318">
        <v>0.5</v>
      </c>
      <c r="J16" s="318"/>
      <c r="K16" s="318">
        <v>0.5</v>
      </c>
      <c r="L16" s="318"/>
      <c r="M16" s="318"/>
      <c r="N16" s="318"/>
      <c r="O16" s="313"/>
      <c r="P16" s="314"/>
      <c r="Q16" s="315"/>
      <c r="R16" s="316"/>
      <c r="S16" s="12">
        <f t="shared" si="1"/>
        <v>1</v>
      </c>
      <c r="T16" s="12">
        <f t="shared" si="0"/>
        <v>1</v>
      </c>
      <c r="U16" s="15"/>
      <c r="V16" s="15"/>
    </row>
    <row r="17" spans="1:22" x14ac:dyDescent="0.25">
      <c r="A17" s="90">
        <v>3600</v>
      </c>
      <c r="B17" s="90" t="s">
        <v>99</v>
      </c>
      <c r="C17" s="90"/>
      <c r="D17" s="25" t="s">
        <v>62</v>
      </c>
      <c r="E17" s="313">
        <v>8</v>
      </c>
      <c r="F17" s="314"/>
      <c r="G17" s="326"/>
      <c r="H17" s="327"/>
      <c r="I17" s="313">
        <v>4.5</v>
      </c>
      <c r="J17" s="314"/>
      <c r="K17" s="313">
        <v>4.5</v>
      </c>
      <c r="L17" s="314"/>
      <c r="M17" s="313"/>
      <c r="N17" s="314"/>
      <c r="O17" s="313"/>
      <c r="P17" s="314"/>
      <c r="Q17" s="315"/>
      <c r="R17" s="316"/>
      <c r="S17" s="12">
        <f t="shared" si="1"/>
        <v>17</v>
      </c>
      <c r="T17" s="12">
        <f t="shared" si="0"/>
        <v>17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13"/>
      <c r="F18" s="314"/>
      <c r="G18" s="326"/>
      <c r="H18" s="327"/>
      <c r="I18" s="313"/>
      <c r="J18" s="314"/>
      <c r="K18" s="313"/>
      <c r="L18" s="314"/>
      <c r="M18" s="313"/>
      <c r="N18" s="314"/>
      <c r="O18" s="313"/>
      <c r="P18" s="314"/>
      <c r="Q18" s="315"/>
      <c r="R18" s="316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5"/>
      <c r="P19" s="316"/>
      <c r="Q19" s="315"/>
      <c r="R19" s="316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11">
        <f>SUM(E4:E19)</f>
        <v>8</v>
      </c>
      <c r="F20" s="312"/>
      <c r="G20" s="311">
        <f>SUM(G4:G19)</f>
        <v>0</v>
      </c>
      <c r="H20" s="312"/>
      <c r="I20" s="311">
        <f t="shared" ref="I20" si="2">SUM(I4:I19)</f>
        <v>8</v>
      </c>
      <c r="J20" s="312"/>
      <c r="K20" s="311">
        <f t="shared" ref="K20" si="3">SUM(K4:K19)</f>
        <v>8</v>
      </c>
      <c r="L20" s="312"/>
      <c r="M20" s="311">
        <f t="shared" ref="M20" si="4">SUM(M4:M19)</f>
        <v>8</v>
      </c>
      <c r="N20" s="312"/>
      <c r="O20" s="311">
        <f>SUM(O4:O19)</f>
        <v>0</v>
      </c>
      <c r="P20" s="312"/>
      <c r="Q20" s="311">
        <f>SUM(Q4:Q19)</f>
        <v>0</v>
      </c>
      <c r="R20" s="312"/>
      <c r="S20" s="12">
        <f t="shared" si="1"/>
        <v>32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15"/>
      <c r="J21" s="116">
        <v>8</v>
      </c>
      <c r="K21" s="115"/>
      <c r="L21" s="116">
        <v>8</v>
      </c>
      <c r="M21" s="115"/>
      <c r="N21" s="11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-8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-8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53">
        <f>SUM(B6:B22)</f>
        <v>0</v>
      </c>
      <c r="K23" s="20">
        <f>SUM(K6:K22)</f>
        <v>13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26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32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24" sqref="K24:N26"/>
    </sheetView>
  </sheetViews>
  <sheetFormatPr defaultRowHeight="15.75" x14ac:dyDescent="0.25"/>
  <cols>
    <col min="1" max="1" width="11" style="3" customWidth="1"/>
    <col min="2" max="2" width="10.7109375" style="3" customWidth="1"/>
    <col min="3" max="3" width="10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60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9" t="s">
        <v>15</v>
      </c>
      <c r="F2" s="319"/>
      <c r="G2" s="317" t="s">
        <v>16</v>
      </c>
      <c r="H2" s="317"/>
      <c r="I2" s="319" t="s">
        <v>17</v>
      </c>
      <c r="J2" s="319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21" t="s">
        <v>66</v>
      </c>
      <c r="F3" s="121"/>
      <c r="G3" s="121" t="s">
        <v>66</v>
      </c>
      <c r="H3" s="121"/>
      <c r="I3" s="121" t="s">
        <v>66</v>
      </c>
      <c r="J3" s="121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166">
        <v>6649</v>
      </c>
      <c r="B4" s="300" t="s">
        <v>97</v>
      </c>
      <c r="C4" s="165">
        <v>18</v>
      </c>
      <c r="D4" s="25" t="s">
        <v>67</v>
      </c>
      <c r="E4" s="325"/>
      <c r="F4" s="325"/>
      <c r="G4" s="325"/>
      <c r="H4" s="325"/>
      <c r="I4" s="325"/>
      <c r="J4" s="325"/>
      <c r="K4" s="318">
        <v>5</v>
      </c>
      <c r="L4" s="318"/>
      <c r="M4" s="318">
        <v>4</v>
      </c>
      <c r="N4" s="318"/>
      <c r="O4" s="313"/>
      <c r="P4" s="314"/>
      <c r="Q4" s="315"/>
      <c r="R4" s="316"/>
      <c r="S4" s="12">
        <f>E4+G4+I4+K4+M4+O4+Q4</f>
        <v>9</v>
      </c>
      <c r="T4" s="12">
        <f t="shared" ref="T4:T26" si="0">SUM(S4-U4-V4)</f>
        <v>9</v>
      </c>
      <c r="U4" s="15"/>
      <c r="V4" s="15"/>
    </row>
    <row r="5" spans="1:22" x14ac:dyDescent="0.25">
      <c r="A5" s="166">
        <v>6701</v>
      </c>
      <c r="B5" s="165"/>
      <c r="C5" s="165">
        <v>1</v>
      </c>
      <c r="D5" s="25" t="s">
        <v>96</v>
      </c>
      <c r="E5" s="325"/>
      <c r="F5" s="325"/>
      <c r="G5" s="325"/>
      <c r="H5" s="325"/>
      <c r="I5" s="325"/>
      <c r="J5" s="325"/>
      <c r="K5" s="318"/>
      <c r="L5" s="318"/>
      <c r="M5" s="318">
        <v>1</v>
      </c>
      <c r="N5" s="318"/>
      <c r="O5" s="313"/>
      <c r="P5" s="314"/>
      <c r="Q5" s="315"/>
      <c r="R5" s="316"/>
      <c r="S5" s="12">
        <f t="shared" ref="S5:S29" si="1">E5+G5+I5+K5+M5+O5+Q5</f>
        <v>1</v>
      </c>
      <c r="T5" s="12">
        <f t="shared" si="0"/>
        <v>1</v>
      </c>
      <c r="U5" s="15"/>
      <c r="V5" s="15"/>
    </row>
    <row r="6" spans="1:22" x14ac:dyDescent="0.25">
      <c r="A6" s="166"/>
      <c r="B6" s="32"/>
      <c r="C6" s="166"/>
      <c r="D6" s="25"/>
      <c r="E6" s="325"/>
      <c r="F6" s="325"/>
      <c r="G6" s="325"/>
      <c r="H6" s="325"/>
      <c r="I6" s="325"/>
      <c r="J6" s="325"/>
      <c r="K6" s="318"/>
      <c r="L6" s="318"/>
      <c r="M6" s="318"/>
      <c r="N6" s="318"/>
      <c r="O6" s="313"/>
      <c r="P6" s="314"/>
      <c r="Q6" s="315"/>
      <c r="R6" s="31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68"/>
      <c r="B7" s="32"/>
      <c r="C7" s="168"/>
      <c r="D7" s="25"/>
      <c r="E7" s="326"/>
      <c r="F7" s="327"/>
      <c r="G7" s="326"/>
      <c r="H7" s="327"/>
      <c r="I7" s="326"/>
      <c r="J7" s="327"/>
      <c r="K7" s="318"/>
      <c r="L7" s="318"/>
      <c r="M7" s="318"/>
      <c r="N7" s="318"/>
      <c r="O7" s="313"/>
      <c r="P7" s="314"/>
      <c r="Q7" s="315"/>
      <c r="R7" s="31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0"/>
      <c r="B8" s="169"/>
      <c r="C8" s="169"/>
      <c r="D8" s="25"/>
      <c r="E8" s="326"/>
      <c r="F8" s="327"/>
      <c r="G8" s="326"/>
      <c r="H8" s="327"/>
      <c r="I8" s="326"/>
      <c r="J8" s="327"/>
      <c r="K8" s="313"/>
      <c r="L8" s="314"/>
      <c r="M8" s="313"/>
      <c r="N8" s="314"/>
      <c r="O8" s="313"/>
      <c r="P8" s="314"/>
      <c r="Q8" s="315"/>
      <c r="R8" s="31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0"/>
      <c r="B9" s="169"/>
      <c r="C9" s="169"/>
      <c r="D9" s="25"/>
      <c r="E9" s="326"/>
      <c r="F9" s="327"/>
      <c r="G9" s="326"/>
      <c r="H9" s="327"/>
      <c r="I9" s="326"/>
      <c r="J9" s="327"/>
      <c r="K9" s="313"/>
      <c r="L9" s="314"/>
      <c r="M9" s="313"/>
      <c r="N9" s="314"/>
      <c r="O9" s="313"/>
      <c r="P9" s="314"/>
      <c r="Q9" s="315"/>
      <c r="R9" s="31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0"/>
      <c r="B10" s="32"/>
      <c r="C10" s="170"/>
      <c r="D10" s="25"/>
      <c r="E10" s="326"/>
      <c r="F10" s="327"/>
      <c r="G10" s="326"/>
      <c r="H10" s="327"/>
      <c r="I10" s="326"/>
      <c r="J10" s="327"/>
      <c r="K10" s="313"/>
      <c r="L10" s="314"/>
      <c r="M10" s="313"/>
      <c r="N10" s="314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2"/>
      <c r="B11" s="32"/>
      <c r="C11" s="172"/>
      <c r="D11" s="25"/>
      <c r="E11" s="326"/>
      <c r="F11" s="327"/>
      <c r="G11" s="326"/>
      <c r="H11" s="327"/>
      <c r="I11" s="326"/>
      <c r="J11" s="327"/>
      <c r="K11" s="313"/>
      <c r="L11" s="314"/>
      <c r="M11" s="313"/>
      <c r="N11" s="314"/>
      <c r="O11" s="313"/>
      <c r="P11" s="314"/>
      <c r="Q11" s="315"/>
      <c r="R11" s="316"/>
      <c r="S11" s="12">
        <f>E11+G11+I11+K11+M11+O11+Q11</f>
        <v>0</v>
      </c>
      <c r="T11" s="12">
        <f t="shared" si="0"/>
        <v>0</v>
      </c>
      <c r="U11" s="15"/>
      <c r="V11" s="15"/>
    </row>
    <row r="12" spans="1:22" x14ac:dyDescent="0.25">
      <c r="A12" s="141"/>
      <c r="B12" s="32"/>
      <c r="C12" s="141"/>
      <c r="D12" s="25"/>
      <c r="E12" s="326"/>
      <c r="F12" s="327"/>
      <c r="G12" s="326"/>
      <c r="H12" s="327"/>
      <c r="I12" s="326"/>
      <c r="J12" s="327"/>
      <c r="K12" s="313"/>
      <c r="L12" s="314"/>
      <c r="M12" s="313"/>
      <c r="N12" s="314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1"/>
      <c r="B13" s="32"/>
      <c r="C13" s="141"/>
      <c r="D13" s="25"/>
      <c r="E13" s="326"/>
      <c r="F13" s="327"/>
      <c r="G13" s="326"/>
      <c r="H13" s="327"/>
      <c r="I13" s="326"/>
      <c r="J13" s="327"/>
      <c r="K13" s="313"/>
      <c r="L13" s="314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28"/>
      <c r="B14" s="32"/>
      <c r="C14" s="128"/>
      <c r="D14" s="25"/>
      <c r="E14" s="326"/>
      <c r="F14" s="327"/>
      <c r="G14" s="326"/>
      <c r="H14" s="327"/>
      <c r="I14" s="326"/>
      <c r="J14" s="327"/>
      <c r="K14" s="313"/>
      <c r="L14" s="314"/>
      <c r="M14" s="313"/>
      <c r="N14" s="314"/>
      <c r="O14" s="313"/>
      <c r="P14" s="314"/>
      <c r="Q14" s="315"/>
      <c r="R14" s="316"/>
      <c r="S14" s="12">
        <f>E14+G14+I14+K14+M14+O14+Q14</f>
        <v>0</v>
      </c>
      <c r="T14" s="12">
        <f>SUM(S14-U14-V14)</f>
        <v>0</v>
      </c>
      <c r="U14" s="15"/>
      <c r="V14" s="15"/>
    </row>
    <row r="15" spans="1:22" ht="15.75" customHeight="1" x14ac:dyDescent="0.25">
      <c r="A15" s="128"/>
      <c r="B15" s="32"/>
      <c r="C15" s="128"/>
      <c r="D15" s="25"/>
      <c r="E15" s="326"/>
      <c r="F15" s="327"/>
      <c r="G15" s="326"/>
      <c r="H15" s="327"/>
      <c r="I15" s="326"/>
      <c r="J15" s="327"/>
      <c r="K15" s="313"/>
      <c r="L15" s="314"/>
      <c r="M15" s="313"/>
      <c r="N15" s="314"/>
      <c r="O15" s="313"/>
      <c r="P15" s="314"/>
      <c r="Q15" s="315"/>
      <c r="R15" s="316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.75" customHeight="1" x14ac:dyDescent="0.25">
      <c r="A16" s="129"/>
      <c r="B16" s="32"/>
      <c r="C16" s="129"/>
      <c r="D16" s="25"/>
      <c r="E16" s="326"/>
      <c r="F16" s="327"/>
      <c r="G16" s="326"/>
      <c r="H16" s="327"/>
      <c r="I16" s="326"/>
      <c r="J16" s="327"/>
      <c r="K16" s="313"/>
      <c r="L16" s="314"/>
      <c r="M16" s="313"/>
      <c r="N16" s="314"/>
      <c r="O16" s="313"/>
      <c r="P16" s="314"/>
      <c r="Q16" s="315"/>
      <c r="R16" s="316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129"/>
      <c r="B17" s="32"/>
      <c r="C17" s="129"/>
      <c r="D17" s="25"/>
      <c r="E17" s="326"/>
      <c r="F17" s="327"/>
      <c r="G17" s="326"/>
      <c r="H17" s="327"/>
      <c r="I17" s="326"/>
      <c r="J17" s="327"/>
      <c r="K17" s="313"/>
      <c r="L17" s="314"/>
      <c r="M17" s="313"/>
      <c r="N17" s="314"/>
      <c r="O17" s="313"/>
      <c r="P17" s="314"/>
      <c r="Q17" s="315"/>
      <c r="R17" s="316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29"/>
      <c r="B18" s="32"/>
      <c r="C18" s="129"/>
      <c r="D18" s="25"/>
      <c r="E18" s="326"/>
      <c r="F18" s="327"/>
      <c r="G18" s="326"/>
      <c r="H18" s="327"/>
      <c r="I18" s="326"/>
      <c r="J18" s="327"/>
      <c r="K18" s="313"/>
      <c r="L18" s="314"/>
      <c r="M18" s="313"/>
      <c r="N18" s="314"/>
      <c r="O18" s="313"/>
      <c r="P18" s="314"/>
      <c r="Q18" s="315"/>
      <c r="R18" s="316"/>
      <c r="S18" s="12">
        <f>E18+G18+I18+K18+M18+O18+Q18</f>
        <v>0</v>
      </c>
      <c r="T18" s="12">
        <f>SUM(S18-U18-V18)</f>
        <v>0</v>
      </c>
      <c r="U18" s="15"/>
      <c r="V18" s="15"/>
    </row>
    <row r="19" spans="1:22" x14ac:dyDescent="0.25">
      <c r="A19" s="129"/>
      <c r="B19" s="32"/>
      <c r="C19" s="129"/>
      <c r="D19" s="25"/>
      <c r="E19" s="326"/>
      <c r="F19" s="327"/>
      <c r="G19" s="326"/>
      <c r="H19" s="327"/>
      <c r="I19" s="326"/>
      <c r="J19" s="327"/>
      <c r="K19" s="313"/>
      <c r="L19" s="314"/>
      <c r="M19" s="313"/>
      <c r="N19" s="314"/>
      <c r="O19" s="313"/>
      <c r="P19" s="314"/>
      <c r="Q19" s="315"/>
      <c r="R19" s="316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30"/>
      <c r="B20" s="130"/>
      <c r="C20" s="130"/>
      <c r="D20" s="25"/>
      <c r="E20" s="326"/>
      <c r="F20" s="327"/>
      <c r="G20" s="326"/>
      <c r="H20" s="327"/>
      <c r="I20" s="326"/>
      <c r="J20" s="327"/>
      <c r="K20" s="313"/>
      <c r="L20" s="314"/>
      <c r="M20" s="313"/>
      <c r="N20" s="314"/>
      <c r="O20" s="313"/>
      <c r="P20" s="314"/>
      <c r="Q20" s="315"/>
      <c r="R20" s="316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31"/>
      <c r="B21" s="32"/>
      <c r="C21" s="131"/>
      <c r="D21" s="25"/>
      <c r="E21" s="326"/>
      <c r="F21" s="327"/>
      <c r="G21" s="326"/>
      <c r="H21" s="327"/>
      <c r="I21" s="326"/>
      <c r="J21" s="327"/>
      <c r="K21" s="313"/>
      <c r="L21" s="314"/>
      <c r="M21" s="313"/>
      <c r="N21" s="314"/>
      <c r="O21" s="313"/>
      <c r="P21" s="314"/>
      <c r="Q21" s="315"/>
      <c r="R21" s="316"/>
      <c r="S21" s="12">
        <f t="shared" si="2"/>
        <v>0</v>
      </c>
      <c r="T21" s="12">
        <f t="shared" si="3"/>
        <v>0</v>
      </c>
      <c r="U21" s="15"/>
      <c r="V21" s="15"/>
    </row>
    <row r="22" spans="1:22" ht="15.75" customHeight="1" x14ac:dyDescent="0.25">
      <c r="A22" s="131"/>
      <c r="B22" s="32"/>
      <c r="C22" s="131"/>
      <c r="D22" s="25"/>
      <c r="E22" s="326"/>
      <c r="F22" s="327"/>
      <c r="G22" s="326"/>
      <c r="H22" s="327"/>
      <c r="I22" s="326"/>
      <c r="J22" s="327"/>
      <c r="K22" s="313"/>
      <c r="L22" s="314"/>
      <c r="M22" s="313"/>
      <c r="N22" s="314"/>
      <c r="O22" s="313"/>
      <c r="P22" s="314"/>
      <c r="Q22" s="315"/>
      <c r="R22" s="316"/>
      <c r="S22" s="12">
        <f>E22+G22+I22+K22+M22+O22+Q22</f>
        <v>0</v>
      </c>
      <c r="T22" s="12">
        <f>SUM(S22-U22-V22)</f>
        <v>0</v>
      </c>
      <c r="U22" s="15"/>
      <c r="V22" s="15"/>
    </row>
    <row r="23" spans="1:22" x14ac:dyDescent="0.25">
      <c r="A23" s="131"/>
      <c r="B23" s="32">
        <f>SUM(B6:B22)</f>
        <v>0</v>
      </c>
      <c r="C23" s="131"/>
      <c r="D23" s="25"/>
      <c r="E23" s="326"/>
      <c r="F23" s="327"/>
      <c r="G23" s="326"/>
      <c r="H23" s="327"/>
      <c r="I23" s="326"/>
      <c r="J23" s="327"/>
      <c r="K23" s="313"/>
      <c r="L23" s="314"/>
      <c r="M23" s="313"/>
      <c r="N23" s="314"/>
      <c r="O23" s="313"/>
      <c r="P23" s="314"/>
      <c r="Q23" s="315"/>
      <c r="R23" s="316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58">
        <v>3600</v>
      </c>
      <c r="B24" s="158" t="s">
        <v>99</v>
      </c>
      <c r="C24" s="158"/>
      <c r="D24" s="25" t="s">
        <v>65</v>
      </c>
      <c r="E24" s="326"/>
      <c r="F24" s="327"/>
      <c r="G24" s="326"/>
      <c r="H24" s="327"/>
      <c r="I24" s="326"/>
      <c r="J24" s="327"/>
      <c r="K24" s="313">
        <v>1</v>
      </c>
      <c r="L24" s="314"/>
      <c r="M24" s="313">
        <v>0.75</v>
      </c>
      <c r="N24" s="314"/>
      <c r="O24" s="313"/>
      <c r="P24" s="314"/>
      <c r="Q24" s="315"/>
      <c r="R24" s="316"/>
      <c r="S24" s="12">
        <f>E24+G24+I24+K24+M24+O24+Q24</f>
        <v>1.75</v>
      </c>
      <c r="T24" s="12">
        <f>SUM(S24-U24-V24)</f>
        <v>1.75</v>
      </c>
      <c r="U24" s="15"/>
      <c r="V24" s="15"/>
    </row>
    <row r="25" spans="1:22" x14ac:dyDescent="0.25">
      <c r="A25" s="145">
        <v>3600</v>
      </c>
      <c r="B25" s="145" t="s">
        <v>99</v>
      </c>
      <c r="C25" s="145"/>
      <c r="D25" s="25" t="s">
        <v>75</v>
      </c>
      <c r="E25" s="326"/>
      <c r="F25" s="327"/>
      <c r="G25" s="326"/>
      <c r="H25" s="327"/>
      <c r="I25" s="326"/>
      <c r="J25" s="327"/>
      <c r="K25" s="313"/>
      <c r="L25" s="314"/>
      <c r="M25" s="313">
        <v>0.25</v>
      </c>
      <c r="N25" s="314"/>
      <c r="O25" s="313"/>
      <c r="P25" s="314"/>
      <c r="Q25" s="315"/>
      <c r="R25" s="316"/>
      <c r="S25" s="12">
        <f>E25+G25+I25+K25+M25+O25+Q25</f>
        <v>0.25</v>
      </c>
      <c r="T25" s="12">
        <f>SUM(S25-U25-V25)</f>
        <v>0.25</v>
      </c>
      <c r="U25" s="15"/>
      <c r="V25" s="15"/>
    </row>
    <row r="26" spans="1:22" x14ac:dyDescent="0.25">
      <c r="A26" s="66">
        <v>3600</v>
      </c>
      <c r="B26" s="66" t="s">
        <v>99</v>
      </c>
      <c r="C26" s="66"/>
      <c r="D26" s="25" t="s">
        <v>74</v>
      </c>
      <c r="E26" s="326"/>
      <c r="F26" s="327"/>
      <c r="G26" s="326"/>
      <c r="H26" s="327"/>
      <c r="I26" s="326"/>
      <c r="J26" s="327"/>
      <c r="K26" s="313">
        <v>2</v>
      </c>
      <c r="L26" s="314"/>
      <c r="M26" s="313">
        <v>2</v>
      </c>
      <c r="N26" s="314"/>
      <c r="O26" s="313"/>
      <c r="P26" s="314"/>
      <c r="Q26" s="315"/>
      <c r="R26" s="316"/>
      <c r="S26" s="12">
        <f t="shared" si="1"/>
        <v>4</v>
      </c>
      <c r="T26" s="12">
        <f t="shared" si="0"/>
        <v>4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313"/>
      <c r="F27" s="314"/>
      <c r="G27" s="313"/>
      <c r="H27" s="314"/>
      <c r="I27" s="313"/>
      <c r="J27" s="314"/>
      <c r="K27" s="313"/>
      <c r="L27" s="314"/>
      <c r="M27" s="313"/>
      <c r="N27" s="314"/>
      <c r="O27" s="313"/>
      <c r="P27" s="314"/>
      <c r="Q27" s="315"/>
      <c r="R27" s="316"/>
      <c r="S27" s="12">
        <f t="shared" si="1"/>
        <v>0</v>
      </c>
      <c r="T27" s="12"/>
      <c r="U27" s="16"/>
      <c r="V27" s="15"/>
    </row>
    <row r="28" spans="1:22" x14ac:dyDescent="0.25">
      <c r="A28" s="10" t="s">
        <v>38</v>
      </c>
      <c r="B28" s="10"/>
      <c r="C28" s="10"/>
      <c r="D28" s="10"/>
      <c r="E28" s="313"/>
      <c r="F28" s="314"/>
      <c r="G28" s="313"/>
      <c r="H28" s="314"/>
      <c r="I28" s="313"/>
      <c r="J28" s="314"/>
      <c r="K28" s="313"/>
      <c r="L28" s="314"/>
      <c r="M28" s="313"/>
      <c r="N28" s="314"/>
      <c r="O28" s="315"/>
      <c r="P28" s="316"/>
      <c r="Q28" s="315"/>
      <c r="R28" s="316"/>
      <c r="S28" s="12">
        <f t="shared" si="1"/>
        <v>0</v>
      </c>
      <c r="T28" s="12"/>
      <c r="U28" s="16"/>
      <c r="V28" s="15"/>
    </row>
    <row r="29" spans="1:22" x14ac:dyDescent="0.25">
      <c r="A29" s="16" t="s">
        <v>6</v>
      </c>
      <c r="B29" s="16"/>
      <c r="C29" s="16"/>
      <c r="D29" s="16"/>
      <c r="E29" s="311">
        <f>SUM(E4:E28)</f>
        <v>0</v>
      </c>
      <c r="F29" s="312"/>
      <c r="G29" s="311">
        <f>SUM(G4:G28)</f>
        <v>0</v>
      </c>
      <c r="H29" s="312"/>
      <c r="I29" s="311">
        <f>SUM(I4:I28)</f>
        <v>0</v>
      </c>
      <c r="J29" s="312"/>
      <c r="K29" s="311">
        <f>SUM(K4:K28)</f>
        <v>8</v>
      </c>
      <c r="L29" s="312"/>
      <c r="M29" s="311">
        <f>SUM(M4:M28)</f>
        <v>8</v>
      </c>
      <c r="N29" s="312"/>
      <c r="O29" s="311">
        <f>SUM(O4:O28)</f>
        <v>0</v>
      </c>
      <c r="P29" s="312"/>
      <c r="Q29" s="311">
        <f>SUM(Q4:Q28)</f>
        <v>0</v>
      </c>
      <c r="R29" s="312"/>
      <c r="S29" s="12">
        <f t="shared" si="1"/>
        <v>16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62"/>
      <c r="F30" s="63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SUM(T4:T29)</f>
        <v>16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-8</v>
      </c>
      <c r="G31" s="19"/>
      <c r="H31" s="19">
        <f>SUM(G29)-H30</f>
        <v>-8</v>
      </c>
      <c r="I31" s="19"/>
      <c r="J31" s="19">
        <f>SUM(I29)-J30</f>
        <v>-8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-24</v>
      </c>
      <c r="T31" s="15"/>
      <c r="U31" s="15">
        <f>SUM(U4:U30)</f>
        <v>0</v>
      </c>
      <c r="V31" s="15">
        <f>SUM(V4:V30)</f>
        <v>0</v>
      </c>
    </row>
    <row r="32" spans="1:22" x14ac:dyDescent="0.25">
      <c r="E32" s="29"/>
      <c r="F32" s="29"/>
      <c r="G32" s="29"/>
      <c r="H32" s="29"/>
    </row>
    <row r="33" spans="1:9" x14ac:dyDescent="0.25">
      <c r="A33" s="1" t="s">
        <v>25</v>
      </c>
      <c r="B33" s="2"/>
    </row>
    <row r="34" spans="1:9" x14ac:dyDescent="0.25">
      <c r="A34" s="3" t="s">
        <v>2</v>
      </c>
      <c r="C34" s="27">
        <f>SUM(T30)</f>
        <v>16</v>
      </c>
      <c r="I34" s="1">
        <v>3600</v>
      </c>
    </row>
    <row r="35" spans="1:9" x14ac:dyDescent="0.25">
      <c r="A35" s="3" t="s">
        <v>26</v>
      </c>
      <c r="C35" s="27">
        <f>U31</f>
        <v>0</v>
      </c>
      <c r="D35" s="20"/>
      <c r="I35" s="28">
        <v>6</v>
      </c>
    </row>
    <row r="36" spans="1:9" x14ac:dyDescent="0.25">
      <c r="A36" s="3" t="s">
        <v>27</v>
      </c>
      <c r="C36" s="20">
        <f>V31</f>
        <v>0</v>
      </c>
      <c r="I36" s="29"/>
    </row>
    <row r="37" spans="1:9" x14ac:dyDescent="0.25">
      <c r="A37" s="3" t="s">
        <v>28</v>
      </c>
      <c r="C37" s="20">
        <f>S27</f>
        <v>0</v>
      </c>
      <c r="I37" s="27"/>
    </row>
    <row r="38" spans="1:9" x14ac:dyDescent="0.25">
      <c r="A38" s="3" t="s">
        <v>4</v>
      </c>
      <c r="C38" s="20">
        <f>S28</f>
        <v>0</v>
      </c>
    </row>
    <row r="39" spans="1:9" ht="16.5" thickBot="1" x14ac:dyDescent="0.3">
      <c r="A39" s="4" t="s">
        <v>6</v>
      </c>
      <c r="C39" s="26">
        <f>SUM(C34:C38)</f>
        <v>16</v>
      </c>
      <c r="E39" s="4" t="s">
        <v>42</v>
      </c>
      <c r="F39" s="4"/>
      <c r="G39" s="22">
        <f>S29-C39</f>
        <v>0</v>
      </c>
    </row>
    <row r="40" spans="1:9" ht="16.5" thickTop="1" x14ac:dyDescent="0.25">
      <c r="A40" s="3" t="s">
        <v>29</v>
      </c>
      <c r="C40" s="23">
        <v>0</v>
      </c>
      <c r="D40" s="23"/>
    </row>
    <row r="41" spans="1:9" x14ac:dyDescent="0.25">
      <c r="A41" s="3" t="s">
        <v>36</v>
      </c>
      <c r="C41" s="23">
        <v>0</v>
      </c>
      <c r="D41" s="23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3" customWidth="1"/>
    <col min="2" max="2" width="10.7109375" style="3" customWidth="1"/>
    <col min="3" max="3" width="10.42578125" style="3" customWidth="1"/>
    <col min="4" max="4" width="32.28515625" style="3" bestFit="1" customWidth="1"/>
    <col min="5" max="5" width="7" style="3" customWidth="1"/>
    <col min="6" max="6" width="6.85546875" style="3" customWidth="1"/>
    <col min="7" max="7" width="7" style="3" customWidth="1"/>
    <col min="8" max="8" width="6.85546875" style="3" customWidth="1"/>
    <col min="9" max="9" width="7" style="3" customWidth="1"/>
    <col min="10" max="10" width="6.85546875" style="3" customWidth="1"/>
    <col min="11" max="11" width="7" style="3" customWidth="1"/>
    <col min="12" max="12" width="6.85546875" style="3" customWidth="1"/>
    <col min="13" max="13" width="7" style="3" customWidth="1"/>
    <col min="14" max="14" width="6.85546875" style="3" customWidth="1"/>
    <col min="15" max="17" width="7" style="3" customWidth="1"/>
    <col min="18" max="18" width="7" style="4" customWidth="1"/>
    <col min="19" max="22" width="7.7109375" style="3" customWidth="1"/>
    <col min="23" max="16384" width="10.425781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178">
        <v>6649</v>
      </c>
      <c r="B4" s="300" t="s">
        <v>97</v>
      </c>
      <c r="C4" s="177">
        <v>17</v>
      </c>
      <c r="D4" s="25" t="s">
        <v>67</v>
      </c>
      <c r="E4" s="318">
        <v>6.5</v>
      </c>
      <c r="F4" s="318"/>
      <c r="G4" s="318"/>
      <c r="H4" s="318"/>
      <c r="I4" s="318"/>
      <c r="J4" s="318"/>
      <c r="K4" s="318"/>
      <c r="L4" s="318"/>
      <c r="M4" s="318"/>
      <c r="N4" s="318"/>
      <c r="O4" s="313"/>
      <c r="P4" s="314"/>
      <c r="Q4" s="315"/>
      <c r="R4" s="316"/>
      <c r="S4" s="12">
        <f>E4+G4+I4+K4+M4+O4+Q4</f>
        <v>6.5</v>
      </c>
      <c r="T4" s="12">
        <f t="shared" ref="T4:T21" si="0">SUM(S4-U4-V4)</f>
        <v>6.5</v>
      </c>
      <c r="U4" s="15"/>
      <c r="V4" s="15"/>
    </row>
    <row r="5" spans="1:22" x14ac:dyDescent="0.25">
      <c r="A5" s="168">
        <v>6641</v>
      </c>
      <c r="B5" s="300" t="s">
        <v>101</v>
      </c>
      <c r="C5" s="168">
        <v>8</v>
      </c>
      <c r="D5" s="25" t="s">
        <v>67</v>
      </c>
      <c r="E5" s="318"/>
      <c r="F5" s="318"/>
      <c r="G5" s="318">
        <v>1</v>
      </c>
      <c r="H5" s="318"/>
      <c r="I5" s="318"/>
      <c r="J5" s="318"/>
      <c r="K5" s="318"/>
      <c r="L5" s="318"/>
      <c r="M5" s="318"/>
      <c r="N5" s="318"/>
      <c r="O5" s="313"/>
      <c r="P5" s="314"/>
      <c r="Q5" s="315"/>
      <c r="R5" s="316"/>
      <c r="S5" s="12">
        <f>E5+G5+I5+K5+M5+O5+Q5</f>
        <v>1</v>
      </c>
      <c r="T5" s="12">
        <f t="shared" si="0"/>
        <v>1</v>
      </c>
      <c r="U5" s="15"/>
      <c r="V5" s="15"/>
    </row>
    <row r="6" spans="1:22" x14ac:dyDescent="0.25">
      <c r="A6" s="178">
        <v>6641</v>
      </c>
      <c r="B6" s="300" t="s">
        <v>101</v>
      </c>
      <c r="C6" s="172">
        <v>9</v>
      </c>
      <c r="D6" s="25" t="s">
        <v>67</v>
      </c>
      <c r="E6" s="318"/>
      <c r="F6" s="318"/>
      <c r="G6" s="318">
        <v>1</v>
      </c>
      <c r="H6" s="318"/>
      <c r="I6" s="318"/>
      <c r="J6" s="318"/>
      <c r="K6" s="318"/>
      <c r="L6" s="318"/>
      <c r="M6" s="318"/>
      <c r="N6" s="318"/>
      <c r="O6" s="313"/>
      <c r="P6" s="314"/>
      <c r="Q6" s="315"/>
      <c r="R6" s="316"/>
      <c r="S6" s="12">
        <f t="shared" ref="S6:S24" si="1">E6+G6+I6+K6+M6+O6+Q6</f>
        <v>1</v>
      </c>
      <c r="T6" s="12">
        <f t="shared" si="0"/>
        <v>1</v>
      </c>
      <c r="U6" s="15"/>
      <c r="V6" s="15"/>
    </row>
    <row r="7" spans="1:22" x14ac:dyDescent="0.25">
      <c r="A7" s="178">
        <v>6649</v>
      </c>
      <c r="B7" s="300" t="s">
        <v>97</v>
      </c>
      <c r="C7" s="177">
        <v>16</v>
      </c>
      <c r="D7" s="25" t="s">
        <v>67</v>
      </c>
      <c r="E7" s="318"/>
      <c r="F7" s="318"/>
      <c r="G7" s="318">
        <v>1</v>
      </c>
      <c r="H7" s="318"/>
      <c r="I7" s="318"/>
      <c r="J7" s="318"/>
      <c r="K7" s="318"/>
      <c r="L7" s="318"/>
      <c r="M7" s="318"/>
      <c r="N7" s="318"/>
      <c r="O7" s="313"/>
      <c r="P7" s="314"/>
      <c r="Q7" s="315"/>
      <c r="R7" s="316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80">
        <v>6641</v>
      </c>
      <c r="B8" s="300" t="s">
        <v>101</v>
      </c>
      <c r="C8" s="180">
        <v>2</v>
      </c>
      <c r="D8" s="25" t="s">
        <v>67</v>
      </c>
      <c r="E8" s="330"/>
      <c r="F8" s="331"/>
      <c r="G8" s="313">
        <v>1.5</v>
      </c>
      <c r="H8" s="314"/>
      <c r="I8" s="313"/>
      <c r="J8" s="314"/>
      <c r="K8" s="318">
        <v>3.5</v>
      </c>
      <c r="L8" s="318"/>
      <c r="M8" s="324"/>
      <c r="N8" s="314"/>
      <c r="O8" s="313"/>
      <c r="P8" s="314"/>
      <c r="Q8" s="315"/>
      <c r="R8" s="316"/>
      <c r="S8" s="12">
        <f>E8+G8+I8+K8+M8+O8+Q8</f>
        <v>5</v>
      </c>
      <c r="T8" s="12">
        <f t="shared" si="0"/>
        <v>5</v>
      </c>
      <c r="U8" s="15"/>
      <c r="V8" s="15"/>
    </row>
    <row r="9" spans="1:22" x14ac:dyDescent="0.25">
      <c r="A9" s="180">
        <v>6649</v>
      </c>
      <c r="B9" s="300" t="s">
        <v>97</v>
      </c>
      <c r="C9" s="179">
        <v>4</v>
      </c>
      <c r="D9" s="25" t="s">
        <v>67</v>
      </c>
      <c r="E9" s="318"/>
      <c r="F9" s="318"/>
      <c r="G9" s="318">
        <v>2</v>
      </c>
      <c r="H9" s="318"/>
      <c r="I9" s="318">
        <v>8</v>
      </c>
      <c r="J9" s="318"/>
      <c r="K9" s="318">
        <v>1.5</v>
      </c>
      <c r="L9" s="318"/>
      <c r="M9" s="318"/>
      <c r="N9" s="318"/>
      <c r="O9" s="313"/>
      <c r="P9" s="314"/>
      <c r="Q9" s="315"/>
      <c r="R9" s="316"/>
      <c r="S9" s="12">
        <f t="shared" si="1"/>
        <v>11.5</v>
      </c>
      <c r="T9" s="12">
        <f t="shared" si="0"/>
        <v>11.5</v>
      </c>
      <c r="U9" s="15"/>
      <c r="V9" s="15"/>
    </row>
    <row r="10" spans="1:22" x14ac:dyDescent="0.25">
      <c r="A10" s="216">
        <v>6649</v>
      </c>
      <c r="B10" s="300" t="s">
        <v>97</v>
      </c>
      <c r="C10" s="215">
        <v>18</v>
      </c>
      <c r="D10" s="25" t="s">
        <v>67</v>
      </c>
      <c r="E10" s="330"/>
      <c r="F10" s="331"/>
      <c r="G10" s="313"/>
      <c r="H10" s="314"/>
      <c r="I10" s="313"/>
      <c r="J10" s="314"/>
      <c r="K10" s="313">
        <v>3</v>
      </c>
      <c r="L10" s="314"/>
      <c r="M10" s="313">
        <v>6.5</v>
      </c>
      <c r="N10" s="314"/>
      <c r="O10" s="313"/>
      <c r="P10" s="314"/>
      <c r="Q10" s="315"/>
      <c r="R10" s="316"/>
      <c r="S10" s="12">
        <f t="shared" si="1"/>
        <v>9.5</v>
      </c>
      <c r="T10" s="12">
        <f t="shared" si="0"/>
        <v>9.5</v>
      </c>
      <c r="U10" s="15"/>
      <c r="V10" s="15"/>
    </row>
    <row r="11" spans="1:22" x14ac:dyDescent="0.25">
      <c r="A11" s="150"/>
      <c r="B11" s="149"/>
      <c r="C11" s="149"/>
      <c r="D11" s="25"/>
      <c r="E11" s="330"/>
      <c r="F11" s="331"/>
      <c r="G11" s="313"/>
      <c r="H11" s="314"/>
      <c r="I11" s="313"/>
      <c r="J11" s="314"/>
      <c r="K11" s="313"/>
      <c r="L11" s="314"/>
      <c r="M11" s="313"/>
      <c r="N11" s="314"/>
      <c r="O11" s="313"/>
      <c r="P11" s="314"/>
      <c r="Q11" s="315"/>
      <c r="R11" s="316"/>
      <c r="S11" s="12">
        <f>E11+G11+I11+K11+M11+O11+Q11</f>
        <v>0</v>
      </c>
      <c r="T11" s="12">
        <f>SUM(S11-U11-V11)</f>
        <v>0</v>
      </c>
      <c r="U11" s="15"/>
      <c r="V11" s="15"/>
    </row>
    <row r="12" spans="1:22" x14ac:dyDescent="0.25">
      <c r="A12" s="114"/>
      <c r="B12" s="113"/>
      <c r="C12" s="113"/>
      <c r="D12" s="25"/>
      <c r="E12" s="330"/>
      <c r="F12" s="331"/>
      <c r="G12" s="330"/>
      <c r="H12" s="331"/>
      <c r="I12" s="330"/>
      <c r="J12" s="331"/>
      <c r="K12" s="330"/>
      <c r="L12" s="331"/>
      <c r="M12" s="313"/>
      <c r="N12" s="314"/>
      <c r="O12" s="313"/>
      <c r="P12" s="314"/>
      <c r="Q12" s="315"/>
      <c r="R12" s="316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04"/>
      <c r="B13" s="32"/>
      <c r="C13" s="104"/>
      <c r="D13" s="25"/>
      <c r="E13" s="330"/>
      <c r="F13" s="331"/>
      <c r="G13" s="330"/>
      <c r="H13" s="331"/>
      <c r="I13" s="330"/>
      <c r="J13" s="331"/>
      <c r="K13" s="330"/>
      <c r="L13" s="331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0"/>
      <c r="B14" s="32"/>
      <c r="C14" s="70"/>
      <c r="D14" s="25"/>
      <c r="E14" s="330"/>
      <c r="F14" s="331"/>
      <c r="G14" s="330"/>
      <c r="H14" s="331"/>
      <c r="I14" s="330"/>
      <c r="J14" s="331"/>
      <c r="K14" s="330"/>
      <c r="L14" s="331"/>
      <c r="M14" s="328"/>
      <c r="N14" s="329"/>
      <c r="O14" s="313"/>
      <c r="P14" s="314"/>
      <c r="Q14" s="315"/>
      <c r="R14" s="31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30"/>
      <c r="B15" s="30"/>
      <c r="C15" s="30"/>
      <c r="D15" s="14"/>
      <c r="E15" s="330"/>
      <c r="F15" s="331"/>
      <c r="G15" s="330"/>
      <c r="H15" s="331"/>
      <c r="I15" s="330"/>
      <c r="J15" s="331"/>
      <c r="K15" s="330"/>
      <c r="L15" s="331"/>
      <c r="M15" s="328"/>
      <c r="N15" s="329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0"/>
      <c r="B16" s="30"/>
      <c r="C16" s="30"/>
      <c r="D16" s="14"/>
      <c r="E16" s="332"/>
      <c r="F16" s="333"/>
      <c r="G16" s="332"/>
      <c r="H16" s="333"/>
      <c r="I16" s="332"/>
      <c r="J16" s="333"/>
      <c r="K16" s="332"/>
      <c r="L16" s="333"/>
      <c r="M16" s="313"/>
      <c r="N16" s="314"/>
      <c r="O16" s="313"/>
      <c r="P16" s="314"/>
      <c r="Q16" s="315"/>
      <c r="R16" s="31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9"/>
      <c r="B17" s="89"/>
      <c r="C17" s="89"/>
      <c r="D17" s="25"/>
      <c r="E17" s="332"/>
      <c r="F17" s="333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84"/>
      <c r="B18" s="84"/>
      <c r="C18" s="84"/>
      <c r="D18" s="25"/>
      <c r="E18" s="330"/>
      <c r="F18" s="331"/>
      <c r="G18" s="330"/>
      <c r="H18" s="331"/>
      <c r="I18" s="330"/>
      <c r="J18" s="331"/>
      <c r="K18" s="313"/>
      <c r="L18" s="314"/>
      <c r="M18" s="313"/>
      <c r="N18" s="314"/>
      <c r="O18" s="313"/>
      <c r="P18" s="314"/>
      <c r="Q18" s="315"/>
      <c r="R18" s="31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20"/>
      <c r="B19" s="120"/>
      <c r="C19" s="120"/>
      <c r="D19" s="25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46">
        <v>3600</v>
      </c>
      <c r="B20" s="146" t="s">
        <v>99</v>
      </c>
      <c r="C20" s="146"/>
      <c r="D20" s="25" t="s">
        <v>85</v>
      </c>
      <c r="E20" s="313"/>
      <c r="F20" s="314"/>
      <c r="G20" s="313">
        <v>1.5</v>
      </c>
      <c r="H20" s="314"/>
      <c r="I20" s="313"/>
      <c r="J20" s="314"/>
      <c r="K20" s="313"/>
      <c r="L20" s="314"/>
      <c r="M20" s="313">
        <v>1.5</v>
      </c>
      <c r="N20" s="314"/>
      <c r="O20" s="313"/>
      <c r="P20" s="314"/>
      <c r="Q20" s="315"/>
      <c r="R20" s="316"/>
      <c r="S20" s="12">
        <f t="shared" si="1"/>
        <v>3</v>
      </c>
      <c r="T20" s="12">
        <f t="shared" si="0"/>
        <v>3</v>
      </c>
      <c r="U20" s="15"/>
      <c r="V20" s="15"/>
    </row>
    <row r="21" spans="1:22" x14ac:dyDescent="0.25">
      <c r="A21" s="146">
        <v>3600</v>
      </c>
      <c r="B21" s="146" t="s">
        <v>99</v>
      </c>
      <c r="C21" s="146"/>
      <c r="D21" s="25" t="s">
        <v>84</v>
      </c>
      <c r="E21" s="313">
        <v>1.5</v>
      </c>
      <c r="F21" s="314"/>
      <c r="G21" s="313"/>
      <c r="H21" s="314"/>
      <c r="I21" s="313"/>
      <c r="J21" s="314"/>
      <c r="K21" s="313"/>
      <c r="L21" s="314"/>
      <c r="M21" s="313"/>
      <c r="N21" s="314"/>
      <c r="O21" s="313"/>
      <c r="P21" s="314"/>
      <c r="Q21" s="315"/>
      <c r="R21" s="316"/>
      <c r="S21" s="12">
        <f t="shared" si="1"/>
        <v>1.5</v>
      </c>
      <c r="T21" s="12">
        <f t="shared" si="0"/>
        <v>1.5</v>
      </c>
      <c r="U21" s="15"/>
      <c r="V21" s="15"/>
    </row>
    <row r="22" spans="1:22" x14ac:dyDescent="0.25">
      <c r="A22" s="10" t="s">
        <v>37</v>
      </c>
      <c r="B22" s="10"/>
      <c r="C22" s="14"/>
      <c r="D22" s="14"/>
      <c r="E22" s="313"/>
      <c r="F22" s="314"/>
      <c r="G22" s="313"/>
      <c r="H22" s="314"/>
      <c r="I22" s="313"/>
      <c r="J22" s="314"/>
      <c r="K22" s="313"/>
      <c r="L22" s="314"/>
      <c r="M22" s="313"/>
      <c r="N22" s="314"/>
      <c r="O22" s="313"/>
      <c r="P22" s="314"/>
      <c r="Q22" s="315"/>
      <c r="R22" s="316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4"/>
      <c r="D23" s="14"/>
      <c r="E23" s="313"/>
      <c r="F23" s="314"/>
      <c r="G23" s="313"/>
      <c r="H23" s="314"/>
      <c r="I23" s="313"/>
      <c r="J23" s="314"/>
      <c r="K23" s="313"/>
      <c r="L23" s="314"/>
      <c r="M23" s="313"/>
      <c r="N23" s="314"/>
      <c r="O23" s="313"/>
      <c r="P23" s="314"/>
      <c r="Q23" s="315"/>
      <c r="R23" s="31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11">
        <f>SUM(E4:E23)</f>
        <v>8</v>
      </c>
      <c r="F24" s="312"/>
      <c r="G24" s="311">
        <f>SUM(G4:G23)</f>
        <v>8</v>
      </c>
      <c r="H24" s="312"/>
      <c r="I24" s="311">
        <f>SUM(I4:I23)</f>
        <v>8</v>
      </c>
      <c r="J24" s="312"/>
      <c r="K24" s="311">
        <f>SUM(K4:K23)</f>
        <v>8</v>
      </c>
      <c r="L24" s="312"/>
      <c r="M24" s="311">
        <f>SUM(M4:M23)</f>
        <v>8</v>
      </c>
      <c r="N24" s="312"/>
      <c r="O24" s="311">
        <f>SUM(O4:O23)</f>
        <v>0</v>
      </c>
      <c r="P24" s="312"/>
      <c r="Q24" s="311">
        <f>SUM(Q4:Q23)</f>
        <v>0</v>
      </c>
      <c r="R24" s="312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115"/>
      <c r="J25" s="116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G27" s="51"/>
      <c r="H27" s="51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4.5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159">
        <v>6598</v>
      </c>
      <c r="B4" s="300" t="s">
        <v>98</v>
      </c>
      <c r="C4" s="159">
        <v>93</v>
      </c>
      <c r="D4" s="25" t="s">
        <v>82</v>
      </c>
      <c r="E4" s="318">
        <v>1</v>
      </c>
      <c r="F4" s="318"/>
      <c r="G4" s="318"/>
      <c r="H4" s="318"/>
      <c r="I4" s="318"/>
      <c r="J4" s="318"/>
      <c r="K4" s="318"/>
      <c r="L4" s="318"/>
      <c r="M4" s="318"/>
      <c r="N4" s="318"/>
      <c r="O4" s="313"/>
      <c r="P4" s="314"/>
      <c r="Q4" s="315"/>
      <c r="R4" s="316"/>
      <c r="S4" s="12">
        <f>E4+G4+I4+K4+M4+O4+Q4</f>
        <v>1</v>
      </c>
      <c r="T4" s="12">
        <f t="shared" ref="T4:T23" si="0">SUM(S4-U4-V4)</f>
        <v>1</v>
      </c>
      <c r="U4" s="15"/>
      <c r="V4" s="15"/>
    </row>
    <row r="5" spans="1:22" x14ac:dyDescent="0.25">
      <c r="A5" s="178">
        <v>6649</v>
      </c>
      <c r="B5" s="300" t="s">
        <v>97</v>
      </c>
      <c r="C5" s="178">
        <v>4</v>
      </c>
      <c r="D5" s="25" t="s">
        <v>63</v>
      </c>
      <c r="E5" s="318">
        <v>6.5</v>
      </c>
      <c r="F5" s="318"/>
      <c r="G5" s="313">
        <v>7.5</v>
      </c>
      <c r="H5" s="314"/>
      <c r="I5" s="313">
        <v>7</v>
      </c>
      <c r="J5" s="314"/>
      <c r="K5" s="318">
        <v>1</v>
      </c>
      <c r="L5" s="318"/>
      <c r="M5" s="318"/>
      <c r="N5" s="318"/>
      <c r="O5" s="313"/>
      <c r="P5" s="314"/>
      <c r="Q5" s="315"/>
      <c r="R5" s="316"/>
      <c r="S5" s="12">
        <f>E5+G5+I5+K5+M5+O5+Q5</f>
        <v>22</v>
      </c>
      <c r="T5" s="12">
        <f t="shared" si="0"/>
        <v>22</v>
      </c>
      <c r="U5" s="15"/>
      <c r="V5" s="15"/>
    </row>
    <row r="6" spans="1:22" x14ac:dyDescent="0.25">
      <c r="A6" s="216">
        <v>6649</v>
      </c>
      <c r="B6" s="300" t="s">
        <v>97</v>
      </c>
      <c r="C6" s="216">
        <v>18</v>
      </c>
      <c r="D6" s="25" t="s">
        <v>63</v>
      </c>
      <c r="E6" s="318"/>
      <c r="F6" s="318"/>
      <c r="G6" s="313"/>
      <c r="H6" s="314"/>
      <c r="I6" s="313"/>
      <c r="J6" s="314"/>
      <c r="K6" s="318">
        <v>7</v>
      </c>
      <c r="L6" s="318"/>
      <c r="M6" s="313">
        <v>8</v>
      </c>
      <c r="N6" s="314"/>
      <c r="O6" s="313"/>
      <c r="P6" s="314"/>
      <c r="Q6" s="315"/>
      <c r="R6" s="316"/>
      <c r="S6" s="12">
        <f t="shared" ref="S6:S25" si="1">E6+G6+I6+K6+M6+O6+Q6</f>
        <v>15</v>
      </c>
      <c r="T6" s="12">
        <f t="shared" si="0"/>
        <v>15</v>
      </c>
      <c r="U6" s="15"/>
      <c r="V6" s="15"/>
    </row>
    <row r="7" spans="1:22" x14ac:dyDescent="0.25">
      <c r="A7" s="174"/>
      <c r="B7" s="32"/>
      <c r="C7" s="174"/>
      <c r="D7" s="25"/>
      <c r="E7" s="318"/>
      <c r="F7" s="318"/>
      <c r="G7" s="313"/>
      <c r="H7" s="314"/>
      <c r="I7" s="313"/>
      <c r="J7" s="314"/>
      <c r="K7" s="318"/>
      <c r="L7" s="318"/>
      <c r="M7" s="313"/>
      <c r="N7" s="314"/>
      <c r="O7" s="313"/>
      <c r="P7" s="314"/>
      <c r="Q7" s="315"/>
      <c r="R7" s="316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142"/>
      <c r="B8" s="32"/>
      <c r="C8" s="142"/>
      <c r="D8" s="25"/>
      <c r="E8" s="318"/>
      <c r="F8" s="318"/>
      <c r="G8" s="313"/>
      <c r="H8" s="314"/>
      <c r="I8" s="313"/>
      <c r="J8" s="314"/>
      <c r="K8" s="318"/>
      <c r="L8" s="318"/>
      <c r="M8" s="313"/>
      <c r="N8" s="314"/>
      <c r="O8" s="313"/>
      <c r="P8" s="314"/>
      <c r="Q8" s="315"/>
      <c r="R8" s="31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2"/>
      <c r="B9" s="32"/>
      <c r="C9" s="132"/>
      <c r="D9" s="25"/>
      <c r="E9" s="318"/>
      <c r="F9" s="318"/>
      <c r="G9" s="313"/>
      <c r="H9" s="314"/>
      <c r="I9" s="313"/>
      <c r="J9" s="314"/>
      <c r="K9" s="313"/>
      <c r="L9" s="314"/>
      <c r="M9" s="313"/>
      <c r="N9" s="314"/>
      <c r="O9" s="313"/>
      <c r="P9" s="314"/>
      <c r="Q9" s="315"/>
      <c r="R9" s="31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29"/>
      <c r="B10" s="32"/>
      <c r="C10" s="129"/>
      <c r="D10" s="25"/>
      <c r="E10" s="318"/>
      <c r="F10" s="318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3"/>
      <c r="B11" s="32"/>
      <c r="C11" s="133"/>
      <c r="D11" s="25"/>
      <c r="E11" s="318"/>
      <c r="F11" s="318"/>
      <c r="G11" s="313"/>
      <c r="H11" s="314"/>
      <c r="I11" s="318"/>
      <c r="J11" s="318"/>
      <c r="K11" s="318"/>
      <c r="L11" s="318"/>
      <c r="M11" s="313"/>
      <c r="N11" s="314"/>
      <c r="O11" s="313"/>
      <c r="P11" s="314"/>
      <c r="Q11" s="315"/>
      <c r="R11" s="31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3"/>
      <c r="B12" s="32"/>
      <c r="C12" s="133"/>
      <c r="D12" s="25"/>
      <c r="E12" s="318"/>
      <c r="F12" s="318"/>
      <c r="G12" s="313"/>
      <c r="H12" s="314"/>
      <c r="I12" s="318"/>
      <c r="J12" s="318"/>
      <c r="K12" s="313"/>
      <c r="L12" s="314"/>
      <c r="M12" s="313"/>
      <c r="N12" s="314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30"/>
      <c r="B13" s="130"/>
      <c r="C13" s="130"/>
      <c r="D13" s="25"/>
      <c r="E13" s="318"/>
      <c r="F13" s="318"/>
      <c r="G13" s="313"/>
      <c r="H13" s="314"/>
      <c r="I13" s="318"/>
      <c r="J13" s="318"/>
      <c r="K13" s="313"/>
      <c r="L13" s="314"/>
      <c r="M13" s="313"/>
      <c r="N13" s="314"/>
      <c r="O13" s="313"/>
      <c r="P13" s="314"/>
      <c r="Q13" s="315"/>
      <c r="R13" s="31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0"/>
      <c r="B14" s="130"/>
      <c r="C14" s="130"/>
      <c r="D14" s="25"/>
      <c r="E14" s="318"/>
      <c r="F14" s="318"/>
      <c r="G14" s="313"/>
      <c r="H14" s="314"/>
      <c r="I14" s="318"/>
      <c r="J14" s="318"/>
      <c r="K14" s="313"/>
      <c r="L14" s="314"/>
      <c r="M14" s="313"/>
      <c r="N14" s="314"/>
      <c r="O14" s="313"/>
      <c r="P14" s="314"/>
      <c r="Q14" s="315"/>
      <c r="R14" s="316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72"/>
      <c r="B15" s="32"/>
      <c r="C15" s="72"/>
      <c r="D15" s="25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71"/>
      <c r="B16" s="32"/>
      <c r="C16" s="71"/>
      <c r="D16" s="25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5"/>
      <c r="R16" s="316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5"/>
      <c r="B17" s="65"/>
      <c r="C17" s="31"/>
      <c r="D17" s="25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8"/>
      <c r="B18" s="78"/>
      <c r="C18" s="78"/>
      <c r="D18" s="14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3"/>
      <c r="P18" s="314"/>
      <c r="Q18" s="315"/>
      <c r="R18" s="316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88"/>
      <c r="B19" s="88"/>
      <c r="C19" s="88"/>
      <c r="D19" s="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84"/>
      <c r="B20" s="84"/>
      <c r="C20" s="84"/>
      <c r="D20" s="25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5"/>
      <c r="R20" s="316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86"/>
      <c r="B21" s="86"/>
      <c r="C21" s="86"/>
      <c r="D21" s="14"/>
      <c r="E21" s="313"/>
      <c r="F21" s="314"/>
      <c r="G21" s="313"/>
      <c r="H21" s="314"/>
      <c r="I21" s="313"/>
      <c r="J21" s="314"/>
      <c r="K21" s="313"/>
      <c r="L21" s="314"/>
      <c r="M21" s="313"/>
      <c r="N21" s="314"/>
      <c r="O21" s="313"/>
      <c r="P21" s="314"/>
      <c r="Q21" s="315"/>
      <c r="R21" s="316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31"/>
      <c r="B22" s="131"/>
      <c r="C22" s="131"/>
      <c r="D22" s="14"/>
      <c r="E22" s="313"/>
      <c r="F22" s="314"/>
      <c r="G22" s="313"/>
      <c r="H22" s="314"/>
      <c r="I22" s="313"/>
      <c r="J22" s="314"/>
      <c r="K22" s="313"/>
      <c r="L22" s="314"/>
      <c r="M22" s="313"/>
      <c r="N22" s="314"/>
      <c r="O22" s="313"/>
      <c r="P22" s="314"/>
      <c r="Q22" s="315"/>
      <c r="R22" s="316"/>
      <c r="S22" s="12">
        <f>E22+G22+I22+K22+M22+O22+Q22</f>
        <v>0</v>
      </c>
      <c r="T22" s="12">
        <f t="shared" si="0"/>
        <v>0</v>
      </c>
      <c r="U22" s="15"/>
      <c r="V22" s="15"/>
    </row>
    <row r="23" spans="1:22" x14ac:dyDescent="0.25">
      <c r="A23" s="83">
        <v>3600</v>
      </c>
      <c r="B23" s="83">
        <f>SUM(B6:B22)</f>
        <v>0</v>
      </c>
      <c r="C23" s="83"/>
      <c r="D23" s="25" t="s">
        <v>83</v>
      </c>
      <c r="E23" s="313">
        <v>0.5</v>
      </c>
      <c r="F23" s="314"/>
      <c r="G23" s="313">
        <v>0.5</v>
      </c>
      <c r="H23" s="314"/>
      <c r="I23" s="313">
        <v>1</v>
      </c>
      <c r="J23" s="314"/>
      <c r="K23" s="313"/>
      <c r="L23" s="314"/>
      <c r="M23" s="313"/>
      <c r="N23" s="314"/>
      <c r="O23" s="313"/>
      <c r="P23" s="314"/>
      <c r="Q23" s="315"/>
      <c r="R23" s="316"/>
      <c r="S23" s="12">
        <f t="shared" si="1"/>
        <v>2</v>
      </c>
      <c r="T23" s="12">
        <f t="shared" si="0"/>
        <v>2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13"/>
      <c r="F24" s="314"/>
      <c r="G24" s="313"/>
      <c r="H24" s="314"/>
      <c r="I24" s="313"/>
      <c r="J24" s="314"/>
      <c r="K24" s="313"/>
      <c r="L24" s="314"/>
      <c r="M24" s="313"/>
      <c r="N24" s="314"/>
      <c r="O24" s="315"/>
      <c r="P24" s="316"/>
      <c r="Q24" s="315"/>
      <c r="R24" s="316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5"/>
      <c r="P25" s="316"/>
      <c r="Q25" s="315"/>
      <c r="R25" s="316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11">
        <f>SUM(E4:E25)</f>
        <v>8</v>
      </c>
      <c r="F26" s="312"/>
      <c r="G26" s="311">
        <f>SUM(G4:G25)</f>
        <v>8</v>
      </c>
      <c r="H26" s="312"/>
      <c r="I26" s="311">
        <f>SUM(I4:I25)</f>
        <v>8</v>
      </c>
      <c r="J26" s="312"/>
      <c r="K26" s="311">
        <f>SUM(K4:K25)</f>
        <v>8</v>
      </c>
      <c r="L26" s="312"/>
      <c r="M26" s="311">
        <f>SUM(M4:M25)</f>
        <v>8</v>
      </c>
      <c r="N26" s="312"/>
      <c r="O26" s="311">
        <f>SUM(O4:O25)</f>
        <v>0</v>
      </c>
      <c r="P26" s="312"/>
      <c r="Q26" s="311">
        <f>SUM(Q4:Q25)</f>
        <v>0</v>
      </c>
      <c r="R26" s="312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2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220" customWidth="1"/>
    <col min="2" max="2" width="10.7109375" style="220" customWidth="1"/>
    <col min="3" max="3" width="10" style="220" customWidth="1"/>
    <col min="4" max="4" width="28.7109375" style="220" customWidth="1"/>
    <col min="5" max="5" width="6.85546875" style="220" customWidth="1"/>
    <col min="6" max="13" width="7" style="220" customWidth="1"/>
    <col min="14" max="14" width="6.85546875" style="220" customWidth="1"/>
    <col min="15" max="17" width="7" style="220" customWidth="1"/>
    <col min="18" max="18" width="7" style="221" customWidth="1"/>
    <col min="19" max="19" width="7.7109375" style="220" customWidth="1"/>
    <col min="20" max="21" width="7.85546875" style="220" customWidth="1"/>
    <col min="22" max="22" width="7.7109375" style="220" customWidth="1"/>
    <col min="23" max="16384" width="9.140625" style="220"/>
  </cols>
  <sheetData>
    <row r="1" spans="1:22" x14ac:dyDescent="0.25">
      <c r="A1" s="218" t="s">
        <v>12</v>
      </c>
      <c r="B1" s="219"/>
      <c r="C1" s="219"/>
    </row>
    <row r="2" spans="1:22" s="226" customFormat="1" x14ac:dyDescent="0.25">
      <c r="A2" s="222" t="str">
        <f>Analysis!A3</f>
        <v>W/E 01.10.17</v>
      </c>
      <c r="B2" s="223"/>
      <c r="C2" s="223"/>
      <c r="D2" s="223"/>
      <c r="E2" s="341" t="s">
        <v>15</v>
      </c>
      <c r="F2" s="341"/>
      <c r="G2" s="341" t="s">
        <v>16</v>
      </c>
      <c r="H2" s="341"/>
      <c r="I2" s="341" t="s">
        <v>17</v>
      </c>
      <c r="J2" s="341"/>
      <c r="K2" s="341" t="s">
        <v>18</v>
      </c>
      <c r="L2" s="341"/>
      <c r="M2" s="341" t="s">
        <v>19</v>
      </c>
      <c r="N2" s="341"/>
      <c r="O2" s="341" t="s">
        <v>20</v>
      </c>
      <c r="P2" s="341"/>
      <c r="Q2" s="341" t="s">
        <v>21</v>
      </c>
      <c r="R2" s="341"/>
      <c r="S2" s="224" t="s">
        <v>24</v>
      </c>
      <c r="T2" s="224" t="s">
        <v>39</v>
      </c>
      <c r="U2" s="225" t="s">
        <v>26</v>
      </c>
      <c r="V2" s="225" t="s">
        <v>27</v>
      </c>
    </row>
    <row r="3" spans="1:22" x14ac:dyDescent="0.25">
      <c r="A3" s="227" t="s">
        <v>22</v>
      </c>
      <c r="B3" s="227" t="s">
        <v>23</v>
      </c>
      <c r="C3" s="227" t="s">
        <v>49</v>
      </c>
      <c r="D3" s="227" t="s">
        <v>32</v>
      </c>
      <c r="E3" s="228">
        <v>8</v>
      </c>
      <c r="F3" s="228">
        <v>16.3</v>
      </c>
      <c r="G3" s="228">
        <v>8</v>
      </c>
      <c r="H3" s="228">
        <v>16.3</v>
      </c>
      <c r="I3" s="228">
        <v>8</v>
      </c>
      <c r="J3" s="228">
        <v>16.3</v>
      </c>
      <c r="K3" s="228">
        <v>8</v>
      </c>
      <c r="L3" s="228">
        <v>16.3</v>
      </c>
      <c r="M3" s="228">
        <v>8</v>
      </c>
      <c r="N3" s="228">
        <v>16.3</v>
      </c>
      <c r="O3" s="228"/>
      <c r="P3" s="228"/>
      <c r="Q3" s="229"/>
      <c r="R3" s="229"/>
      <c r="S3" s="230"/>
      <c r="T3" s="230"/>
      <c r="U3" s="231"/>
      <c r="V3" s="231"/>
    </row>
    <row r="4" spans="1:22" x14ac:dyDescent="0.25">
      <c r="A4" s="232">
        <v>6649</v>
      </c>
      <c r="B4" s="300" t="s">
        <v>97</v>
      </c>
      <c r="C4" s="223">
        <v>16</v>
      </c>
      <c r="D4" s="233" t="s">
        <v>63</v>
      </c>
      <c r="E4" s="336">
        <v>2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  <c r="R4" s="338"/>
      <c r="S4" s="230">
        <f>E4+G4+I4+K4+M4+O4+Q4</f>
        <v>2</v>
      </c>
      <c r="T4" s="230">
        <f>SUM(S4-U4-V4)</f>
        <v>2</v>
      </c>
      <c r="U4" s="234"/>
      <c r="V4" s="234"/>
    </row>
    <row r="5" spans="1:22" x14ac:dyDescent="0.25">
      <c r="A5" s="232">
        <v>6649</v>
      </c>
      <c r="B5" s="300" t="s">
        <v>97</v>
      </c>
      <c r="C5" s="223">
        <v>17</v>
      </c>
      <c r="D5" s="233" t="s">
        <v>63</v>
      </c>
      <c r="E5" s="336">
        <v>6</v>
      </c>
      <c r="F5" s="336"/>
      <c r="G5" s="336">
        <v>4.5</v>
      </c>
      <c r="H5" s="336"/>
      <c r="I5" s="336">
        <v>1.5</v>
      </c>
      <c r="J5" s="336"/>
      <c r="K5" s="336">
        <v>2.25</v>
      </c>
      <c r="L5" s="336"/>
      <c r="M5" s="336"/>
      <c r="N5" s="336"/>
      <c r="O5" s="336"/>
      <c r="P5" s="336"/>
      <c r="Q5" s="337"/>
      <c r="R5" s="338"/>
      <c r="S5" s="230">
        <f t="shared" ref="S5:S21" si="0">E5+G5+I5+K5+M5+O5+Q5</f>
        <v>14.25</v>
      </c>
      <c r="T5" s="230">
        <f t="shared" ref="T5:T19" si="1">SUM(S5-U5-V5)</f>
        <v>14.25</v>
      </c>
      <c r="U5" s="234"/>
      <c r="V5" s="234"/>
    </row>
    <row r="6" spans="1:22" x14ac:dyDescent="0.25">
      <c r="A6" s="232">
        <v>6641</v>
      </c>
      <c r="B6" s="300" t="s">
        <v>101</v>
      </c>
      <c r="C6" s="232">
        <v>2</v>
      </c>
      <c r="D6" s="233" t="s">
        <v>67</v>
      </c>
      <c r="E6" s="336"/>
      <c r="F6" s="336"/>
      <c r="G6" s="336">
        <v>2</v>
      </c>
      <c r="H6" s="336"/>
      <c r="I6" s="336"/>
      <c r="J6" s="336"/>
      <c r="K6" s="336">
        <v>0.75</v>
      </c>
      <c r="L6" s="336"/>
      <c r="M6" s="336"/>
      <c r="N6" s="336"/>
      <c r="O6" s="336"/>
      <c r="P6" s="336"/>
      <c r="Q6" s="337"/>
      <c r="R6" s="338"/>
      <c r="S6" s="230">
        <f t="shared" si="0"/>
        <v>2.75</v>
      </c>
      <c r="T6" s="230">
        <f t="shared" si="1"/>
        <v>2.75</v>
      </c>
      <c r="U6" s="234"/>
      <c r="V6" s="234"/>
    </row>
    <row r="7" spans="1:22" x14ac:dyDescent="0.25">
      <c r="A7" s="232">
        <v>6649</v>
      </c>
      <c r="B7" s="300" t="s">
        <v>97</v>
      </c>
      <c r="C7" s="223">
        <v>4</v>
      </c>
      <c r="D7" s="233" t="s">
        <v>67</v>
      </c>
      <c r="E7" s="339"/>
      <c r="F7" s="340"/>
      <c r="G7" s="339">
        <v>1.5</v>
      </c>
      <c r="H7" s="340"/>
      <c r="I7" s="342">
        <v>6</v>
      </c>
      <c r="J7" s="340"/>
      <c r="K7" s="342">
        <v>2.5</v>
      </c>
      <c r="L7" s="340"/>
      <c r="M7" s="342"/>
      <c r="N7" s="340"/>
      <c r="O7" s="336"/>
      <c r="P7" s="336"/>
      <c r="Q7" s="337"/>
      <c r="R7" s="338"/>
      <c r="S7" s="230">
        <f t="shared" si="0"/>
        <v>10</v>
      </c>
      <c r="T7" s="230">
        <f t="shared" si="1"/>
        <v>10</v>
      </c>
      <c r="U7" s="234"/>
      <c r="V7" s="234"/>
    </row>
    <row r="8" spans="1:22" x14ac:dyDescent="0.25">
      <c r="A8" s="216" t="s">
        <v>90</v>
      </c>
      <c r="B8" s="300" t="s">
        <v>100</v>
      </c>
      <c r="C8" s="216">
        <v>1</v>
      </c>
      <c r="D8" s="25" t="s">
        <v>91</v>
      </c>
      <c r="E8" s="336"/>
      <c r="F8" s="336"/>
      <c r="G8" s="336"/>
      <c r="H8" s="336"/>
      <c r="I8" s="336"/>
      <c r="J8" s="336"/>
      <c r="K8" s="336">
        <v>2.5</v>
      </c>
      <c r="L8" s="336"/>
      <c r="M8" s="336">
        <v>8</v>
      </c>
      <c r="N8" s="336"/>
      <c r="O8" s="336"/>
      <c r="P8" s="336"/>
      <c r="Q8" s="337"/>
      <c r="R8" s="338"/>
      <c r="S8" s="230">
        <f t="shared" si="0"/>
        <v>10.5</v>
      </c>
      <c r="T8" s="230">
        <f t="shared" si="1"/>
        <v>10.5</v>
      </c>
      <c r="U8" s="234"/>
      <c r="V8" s="234"/>
    </row>
    <row r="9" spans="1:22" x14ac:dyDescent="0.25">
      <c r="A9" s="232"/>
      <c r="B9" s="235"/>
      <c r="C9" s="232"/>
      <c r="D9" s="233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7"/>
      <c r="R9" s="338"/>
      <c r="S9" s="230">
        <f t="shared" si="0"/>
        <v>0</v>
      </c>
      <c r="T9" s="230">
        <f t="shared" si="1"/>
        <v>0</v>
      </c>
      <c r="U9" s="234"/>
      <c r="V9" s="234"/>
    </row>
    <row r="10" spans="1:22" x14ac:dyDescent="0.25">
      <c r="A10" s="232"/>
      <c r="B10" s="235"/>
      <c r="C10" s="232"/>
      <c r="D10" s="233"/>
      <c r="E10" s="339"/>
      <c r="F10" s="340"/>
      <c r="G10" s="339"/>
      <c r="H10" s="340"/>
      <c r="I10" s="339"/>
      <c r="J10" s="340"/>
      <c r="K10" s="336"/>
      <c r="L10" s="336"/>
      <c r="M10" s="336"/>
      <c r="N10" s="336"/>
      <c r="O10" s="336"/>
      <c r="P10" s="336"/>
      <c r="Q10" s="337"/>
      <c r="R10" s="338"/>
      <c r="S10" s="230">
        <f t="shared" si="0"/>
        <v>0</v>
      </c>
      <c r="T10" s="230">
        <f t="shared" si="1"/>
        <v>0</v>
      </c>
      <c r="U10" s="234"/>
      <c r="V10" s="234"/>
    </row>
    <row r="11" spans="1:22" x14ac:dyDescent="0.25">
      <c r="A11" s="223"/>
      <c r="B11" s="223"/>
      <c r="C11" s="223"/>
      <c r="D11" s="233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7"/>
      <c r="R11" s="338"/>
      <c r="S11" s="230">
        <f t="shared" si="0"/>
        <v>0</v>
      </c>
      <c r="T11" s="230">
        <f t="shared" si="1"/>
        <v>0</v>
      </c>
      <c r="U11" s="234"/>
      <c r="V11" s="234"/>
    </row>
    <row r="12" spans="1:22" x14ac:dyDescent="0.25">
      <c r="A12" s="232"/>
      <c r="B12" s="235"/>
      <c r="C12" s="232"/>
      <c r="D12" s="233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7"/>
      <c r="R12" s="338"/>
      <c r="S12" s="230">
        <f t="shared" si="0"/>
        <v>0</v>
      </c>
      <c r="T12" s="230">
        <f t="shared" si="1"/>
        <v>0</v>
      </c>
      <c r="U12" s="234"/>
      <c r="V12" s="234"/>
    </row>
    <row r="13" spans="1:22" x14ac:dyDescent="0.25">
      <c r="A13" s="223"/>
      <c r="B13" s="223"/>
      <c r="C13" s="223"/>
      <c r="D13" s="233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7"/>
      <c r="R13" s="338"/>
      <c r="S13" s="230">
        <f t="shared" si="0"/>
        <v>0</v>
      </c>
      <c r="T13" s="230">
        <f t="shared" si="1"/>
        <v>0</v>
      </c>
      <c r="U13" s="234"/>
      <c r="V13" s="234"/>
    </row>
    <row r="14" spans="1:22" x14ac:dyDescent="0.25">
      <c r="A14" s="232"/>
      <c r="B14" s="232"/>
      <c r="C14" s="232"/>
      <c r="D14" s="2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7"/>
      <c r="R14" s="338"/>
      <c r="S14" s="230">
        <f t="shared" si="0"/>
        <v>0</v>
      </c>
      <c r="T14" s="230">
        <f t="shared" si="1"/>
        <v>0</v>
      </c>
      <c r="U14" s="234"/>
      <c r="V14" s="234"/>
    </row>
    <row r="15" spans="1:22" x14ac:dyDescent="0.25">
      <c r="A15" s="232"/>
      <c r="B15" s="232"/>
      <c r="C15" s="232"/>
      <c r="D15" s="2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7"/>
      <c r="R15" s="338"/>
      <c r="S15" s="230">
        <f t="shared" si="0"/>
        <v>0</v>
      </c>
      <c r="T15" s="230">
        <f t="shared" si="1"/>
        <v>0</v>
      </c>
      <c r="U15" s="234"/>
      <c r="V15" s="234"/>
    </row>
    <row r="16" spans="1:22" x14ac:dyDescent="0.25">
      <c r="A16" s="237"/>
      <c r="B16" s="232"/>
      <c r="C16" s="232"/>
      <c r="D16" s="2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7"/>
      <c r="R16" s="338"/>
      <c r="S16" s="230">
        <f t="shared" si="0"/>
        <v>0</v>
      </c>
      <c r="T16" s="230">
        <f t="shared" si="1"/>
        <v>0</v>
      </c>
      <c r="U16" s="234"/>
      <c r="V16" s="234"/>
    </row>
    <row r="17" spans="1:22" x14ac:dyDescent="0.25">
      <c r="A17" s="223"/>
      <c r="B17" s="223"/>
      <c r="C17" s="223"/>
      <c r="D17" s="2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7"/>
      <c r="R17" s="338"/>
      <c r="S17" s="230">
        <f t="shared" si="0"/>
        <v>0</v>
      </c>
      <c r="T17" s="230">
        <f t="shared" si="1"/>
        <v>0</v>
      </c>
      <c r="U17" s="234"/>
      <c r="V17" s="234"/>
    </row>
    <row r="18" spans="1:22" x14ac:dyDescent="0.25">
      <c r="A18" s="223"/>
      <c r="B18" s="223"/>
      <c r="C18" s="223"/>
      <c r="D18" s="233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7"/>
      <c r="R18" s="338"/>
      <c r="S18" s="230">
        <f t="shared" si="0"/>
        <v>0</v>
      </c>
      <c r="T18" s="230">
        <f t="shared" si="1"/>
        <v>0</v>
      </c>
      <c r="U18" s="234"/>
      <c r="V18" s="234"/>
    </row>
    <row r="19" spans="1:22" x14ac:dyDescent="0.25">
      <c r="A19" s="223">
        <v>3600</v>
      </c>
      <c r="B19" s="299" t="s">
        <v>99</v>
      </c>
      <c r="C19" s="223"/>
      <c r="D19" s="233" t="s">
        <v>87</v>
      </c>
      <c r="E19" s="339"/>
      <c r="F19" s="340"/>
      <c r="G19" s="339"/>
      <c r="H19" s="340"/>
      <c r="I19" s="339">
        <v>0.5</v>
      </c>
      <c r="J19" s="340"/>
      <c r="K19" s="336"/>
      <c r="L19" s="336"/>
      <c r="M19" s="336"/>
      <c r="N19" s="336"/>
      <c r="O19" s="336"/>
      <c r="P19" s="336"/>
      <c r="Q19" s="337"/>
      <c r="R19" s="338"/>
      <c r="S19" s="230">
        <f t="shared" si="0"/>
        <v>0.5</v>
      </c>
      <c r="T19" s="230">
        <f t="shared" si="1"/>
        <v>0.5</v>
      </c>
      <c r="U19" s="234"/>
      <c r="V19" s="234"/>
    </row>
    <row r="20" spans="1:22" x14ac:dyDescent="0.25">
      <c r="A20" s="227" t="s">
        <v>37</v>
      </c>
      <c r="B20" s="227"/>
      <c r="C20" s="227"/>
      <c r="D20" s="227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  <c r="R20" s="338"/>
      <c r="S20" s="230">
        <f t="shared" si="0"/>
        <v>0</v>
      </c>
      <c r="T20" s="230"/>
      <c r="U20" s="238"/>
      <c r="V20" s="234"/>
    </row>
    <row r="21" spans="1:22" x14ac:dyDescent="0.25">
      <c r="A21" s="227" t="s">
        <v>38</v>
      </c>
      <c r="B21" s="227"/>
      <c r="C21" s="227"/>
      <c r="D21" s="227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  <c r="R21" s="338"/>
      <c r="S21" s="230">
        <f t="shared" si="0"/>
        <v>0</v>
      </c>
      <c r="T21" s="230"/>
      <c r="U21" s="238"/>
      <c r="V21" s="234"/>
    </row>
    <row r="22" spans="1:22" x14ac:dyDescent="0.25">
      <c r="A22" s="238" t="s">
        <v>6</v>
      </c>
      <c r="B22" s="238"/>
      <c r="C22" s="238"/>
      <c r="D22" s="238"/>
      <c r="E22" s="334">
        <f>SUM(E4:E21)</f>
        <v>8</v>
      </c>
      <c r="F22" s="335"/>
      <c r="G22" s="334">
        <f>SUM(G4:G21)</f>
        <v>8</v>
      </c>
      <c r="H22" s="335"/>
      <c r="I22" s="334">
        <f>SUM(I4:I21)</f>
        <v>8</v>
      </c>
      <c r="J22" s="335"/>
      <c r="K22" s="334">
        <f>SUM(K4:K21)</f>
        <v>8</v>
      </c>
      <c r="L22" s="335"/>
      <c r="M22" s="334">
        <f>SUM(M4:M21)</f>
        <v>8</v>
      </c>
      <c r="N22" s="335"/>
      <c r="O22" s="334">
        <f>SUM(O4:O21)</f>
        <v>0</v>
      </c>
      <c r="P22" s="335"/>
      <c r="Q22" s="334">
        <f>SUM(Q4:Q21)</f>
        <v>0</v>
      </c>
      <c r="R22" s="335"/>
      <c r="S22" s="230">
        <f>E22+G22+I22+K22+M22+O22+Q22</f>
        <v>40</v>
      </c>
      <c r="T22" s="230"/>
      <c r="U22" s="238"/>
      <c r="V22" s="234"/>
    </row>
    <row r="23" spans="1:22" x14ac:dyDescent="0.25">
      <c r="A23" s="238" t="s">
        <v>2</v>
      </c>
      <c r="B23" s="238">
        <f>SUM(B6:B22)</f>
        <v>0</v>
      </c>
      <c r="C23" s="238"/>
      <c r="D23" s="238"/>
      <c r="E23" s="239"/>
      <c r="F23" s="240">
        <v>8</v>
      </c>
      <c r="G23" s="239"/>
      <c r="H23" s="240">
        <v>8</v>
      </c>
      <c r="I23" s="239"/>
      <c r="J23" s="240">
        <v>8</v>
      </c>
      <c r="K23" s="239">
        <f>SUM(K6:K22)</f>
        <v>13.75</v>
      </c>
      <c r="L23" s="240">
        <v>8</v>
      </c>
      <c r="M23" s="239"/>
      <c r="N23" s="240">
        <v>8</v>
      </c>
      <c r="O23" s="239"/>
      <c r="P23" s="240"/>
      <c r="Q23" s="239"/>
      <c r="R23" s="240"/>
      <c r="S23" s="230">
        <f>SUM(E23:R23)</f>
        <v>53.75</v>
      </c>
      <c r="T23" s="230">
        <f>SUM(T4:T22)</f>
        <v>40</v>
      </c>
      <c r="U23" s="234"/>
      <c r="V23" s="234"/>
    </row>
    <row r="24" spans="1:22" x14ac:dyDescent="0.25">
      <c r="A24" s="238" t="s">
        <v>41</v>
      </c>
      <c r="B24" s="238"/>
      <c r="C24" s="238"/>
      <c r="D24" s="238"/>
      <c r="E24" s="241"/>
      <c r="F24" s="241">
        <f>SUM(E22)-F23</f>
        <v>0</v>
      </c>
      <c r="G24" s="241"/>
      <c r="H24" s="241">
        <f>SUM(G22)-H23</f>
        <v>0</v>
      </c>
      <c r="I24" s="241"/>
      <c r="J24" s="241">
        <f>SUM(I22)-J23</f>
        <v>0</v>
      </c>
      <c r="K24" s="241"/>
      <c r="L24" s="241">
        <f>SUM(K22)-L23</f>
        <v>0</v>
      </c>
      <c r="M24" s="241"/>
      <c r="N24" s="241">
        <f>SUM(M22)-N23</f>
        <v>0</v>
      </c>
      <c r="O24" s="241"/>
      <c r="P24" s="241">
        <f>SUM(O22)</f>
        <v>0</v>
      </c>
      <c r="Q24" s="241"/>
      <c r="R24" s="241">
        <f>SUM(Q22)</f>
        <v>0</v>
      </c>
      <c r="S24" s="234">
        <f>SUM(E24:R24)</f>
        <v>0</v>
      </c>
      <c r="T24" s="234"/>
      <c r="U24" s="234">
        <f>SUM(U4:U23)</f>
        <v>0</v>
      </c>
      <c r="V24" s="234">
        <f>SUM(V4:V23)</f>
        <v>0</v>
      </c>
    </row>
    <row r="26" spans="1:22" x14ac:dyDescent="0.25">
      <c r="A26" s="218" t="s">
        <v>25</v>
      </c>
      <c r="B26" s="219"/>
    </row>
    <row r="27" spans="1:22" x14ac:dyDescent="0.25">
      <c r="A27" s="220" t="s">
        <v>2</v>
      </c>
      <c r="C27" s="242">
        <f>SUM(T23)</f>
        <v>40</v>
      </c>
      <c r="I27" s="218">
        <v>3600</v>
      </c>
    </row>
    <row r="28" spans="1:22" x14ac:dyDescent="0.25">
      <c r="A28" s="220" t="s">
        <v>26</v>
      </c>
      <c r="C28" s="242">
        <f>U24</f>
        <v>0</v>
      </c>
      <c r="D28" s="243"/>
      <c r="I28" s="244">
        <v>0.5</v>
      </c>
    </row>
    <row r="29" spans="1:22" x14ac:dyDescent="0.25">
      <c r="A29" s="220" t="s">
        <v>27</v>
      </c>
      <c r="C29" s="243">
        <f>V24</f>
        <v>0</v>
      </c>
      <c r="I29" s="245"/>
    </row>
    <row r="30" spans="1:22" x14ac:dyDescent="0.25">
      <c r="A30" s="220" t="s">
        <v>28</v>
      </c>
      <c r="C30" s="243">
        <f>S20</f>
        <v>0</v>
      </c>
      <c r="I30" s="242"/>
    </row>
    <row r="31" spans="1:22" x14ac:dyDescent="0.25">
      <c r="A31" s="220" t="s">
        <v>4</v>
      </c>
      <c r="C31" s="243">
        <f>S21</f>
        <v>0</v>
      </c>
    </row>
    <row r="32" spans="1:22" ht="16.5" thickBot="1" x14ac:dyDescent="0.3">
      <c r="A32" s="221" t="s">
        <v>6</v>
      </c>
      <c r="C32" s="246">
        <f>SUM(C27:C31)</f>
        <v>40</v>
      </c>
      <c r="E32" s="221" t="s">
        <v>42</v>
      </c>
      <c r="F32" s="221"/>
      <c r="G32" s="247">
        <v>0</v>
      </c>
    </row>
    <row r="33" spans="1:4" ht="16.5" thickTop="1" x14ac:dyDescent="0.25">
      <c r="A33" s="220" t="s">
        <v>29</v>
      </c>
      <c r="C33" s="248">
        <v>0</v>
      </c>
      <c r="D33" s="248"/>
    </row>
    <row r="34" spans="1:4" x14ac:dyDescent="0.25">
      <c r="A34" s="220" t="s">
        <v>36</v>
      </c>
      <c r="C34" s="248">
        <v>0</v>
      </c>
      <c r="D34" s="248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G16" sqref="G16:N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178">
        <v>6649</v>
      </c>
      <c r="B4" s="300" t="s">
        <v>97</v>
      </c>
      <c r="C4" s="177">
        <v>17</v>
      </c>
      <c r="D4" s="25" t="s">
        <v>63</v>
      </c>
      <c r="E4" s="318">
        <v>8</v>
      </c>
      <c r="F4" s="318"/>
      <c r="G4" s="318">
        <v>1</v>
      </c>
      <c r="H4" s="318"/>
      <c r="I4" s="318"/>
      <c r="J4" s="318"/>
      <c r="K4" s="318"/>
      <c r="L4" s="318"/>
      <c r="M4" s="318"/>
      <c r="N4" s="318"/>
      <c r="O4" s="313"/>
      <c r="P4" s="314"/>
      <c r="Q4" s="315"/>
      <c r="R4" s="316"/>
      <c r="S4" s="12">
        <f>E4+G4+I4+K4+M4+O4+Q4</f>
        <v>9</v>
      </c>
      <c r="T4" s="12">
        <f t="shared" ref="T4:T17" si="0">SUM(S4-U4-V4)</f>
        <v>9</v>
      </c>
      <c r="U4" s="15"/>
      <c r="V4" s="15"/>
    </row>
    <row r="5" spans="1:22" x14ac:dyDescent="0.25">
      <c r="A5" s="170">
        <v>6641</v>
      </c>
      <c r="B5" s="300" t="s">
        <v>101</v>
      </c>
      <c r="C5" s="169">
        <v>8</v>
      </c>
      <c r="D5" s="25" t="s">
        <v>63</v>
      </c>
      <c r="E5" s="318"/>
      <c r="F5" s="318"/>
      <c r="G5" s="318">
        <v>4</v>
      </c>
      <c r="H5" s="318"/>
      <c r="I5" s="318"/>
      <c r="J5" s="318"/>
      <c r="K5" s="318"/>
      <c r="L5" s="318"/>
      <c r="M5" s="318"/>
      <c r="N5" s="318"/>
      <c r="O5" s="313"/>
      <c r="P5" s="314"/>
      <c r="Q5" s="315"/>
      <c r="R5" s="316"/>
      <c r="S5" s="12">
        <f>E5+G5+I5+K5+M5+O5+Q5</f>
        <v>4</v>
      </c>
      <c r="T5" s="12">
        <f t="shared" si="0"/>
        <v>4</v>
      </c>
      <c r="U5" s="15"/>
      <c r="V5" s="15"/>
    </row>
    <row r="6" spans="1:22" x14ac:dyDescent="0.25">
      <c r="A6" s="180">
        <v>6641</v>
      </c>
      <c r="B6" s="300" t="s">
        <v>101</v>
      </c>
      <c r="C6" s="179">
        <v>3</v>
      </c>
      <c r="D6" s="25" t="s">
        <v>63</v>
      </c>
      <c r="E6" s="318"/>
      <c r="F6" s="318"/>
      <c r="G6" s="318">
        <v>0.5</v>
      </c>
      <c r="H6" s="318"/>
      <c r="I6" s="324"/>
      <c r="J6" s="314"/>
      <c r="K6" s="324"/>
      <c r="L6" s="314"/>
      <c r="M6" s="324"/>
      <c r="N6" s="314"/>
      <c r="O6" s="313"/>
      <c r="P6" s="314"/>
      <c r="Q6" s="315"/>
      <c r="R6" s="316"/>
      <c r="S6" s="12">
        <f>E6+G6+I6+K6+M6+O6+Q6</f>
        <v>0.5</v>
      </c>
      <c r="T6" s="12">
        <f>SUM(S6-U6-V6)</f>
        <v>0.5</v>
      </c>
      <c r="U6" s="15"/>
      <c r="V6" s="15"/>
    </row>
    <row r="7" spans="1:22" x14ac:dyDescent="0.25">
      <c r="A7" s="180">
        <v>6649</v>
      </c>
      <c r="B7" s="300" t="s">
        <v>97</v>
      </c>
      <c r="C7" s="179">
        <v>4</v>
      </c>
      <c r="D7" s="25" t="s">
        <v>63</v>
      </c>
      <c r="E7" s="318"/>
      <c r="F7" s="318"/>
      <c r="G7" s="318">
        <v>1</v>
      </c>
      <c r="H7" s="318"/>
      <c r="I7" s="324">
        <v>8</v>
      </c>
      <c r="J7" s="314"/>
      <c r="K7" s="324">
        <v>2.5</v>
      </c>
      <c r="L7" s="314"/>
      <c r="M7" s="324"/>
      <c r="N7" s="314"/>
      <c r="O7" s="313"/>
      <c r="P7" s="314"/>
      <c r="Q7" s="315"/>
      <c r="R7" s="316"/>
      <c r="S7" s="12">
        <f t="shared" ref="S7:S20" si="1">E7+G7+I7+K7+M7+O7+Q7</f>
        <v>11.5</v>
      </c>
      <c r="T7" s="12">
        <f t="shared" si="0"/>
        <v>11.5</v>
      </c>
      <c r="U7" s="15"/>
      <c r="V7" s="15"/>
    </row>
    <row r="8" spans="1:22" x14ac:dyDescent="0.25">
      <c r="A8" s="105">
        <v>6641</v>
      </c>
      <c r="B8" s="300" t="s">
        <v>101</v>
      </c>
      <c r="C8" s="105">
        <v>2</v>
      </c>
      <c r="D8" s="25" t="s">
        <v>63</v>
      </c>
      <c r="E8" s="318"/>
      <c r="F8" s="318"/>
      <c r="G8" s="318"/>
      <c r="H8" s="318"/>
      <c r="I8" s="324"/>
      <c r="J8" s="314"/>
      <c r="K8" s="313">
        <v>1.5</v>
      </c>
      <c r="L8" s="314"/>
      <c r="M8" s="313"/>
      <c r="N8" s="314"/>
      <c r="O8" s="313"/>
      <c r="P8" s="314"/>
      <c r="Q8" s="315"/>
      <c r="R8" s="316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216">
        <v>6707</v>
      </c>
      <c r="B9" s="300" t="s">
        <v>102</v>
      </c>
      <c r="C9" s="216">
        <v>1</v>
      </c>
      <c r="D9" s="25" t="s">
        <v>89</v>
      </c>
      <c r="E9" s="313"/>
      <c r="F9" s="314"/>
      <c r="G9" s="313"/>
      <c r="H9" s="314"/>
      <c r="I9" s="313"/>
      <c r="J9" s="314"/>
      <c r="K9" s="313">
        <v>3</v>
      </c>
      <c r="L9" s="314"/>
      <c r="M9" s="313">
        <v>4.5</v>
      </c>
      <c r="N9" s="314"/>
      <c r="O9" s="313"/>
      <c r="P9" s="314"/>
      <c r="Q9" s="315"/>
      <c r="R9" s="316"/>
      <c r="S9" s="12">
        <f t="shared" si="1"/>
        <v>7.5</v>
      </c>
      <c r="T9" s="12">
        <f t="shared" si="0"/>
        <v>7.5</v>
      </c>
      <c r="U9" s="15"/>
      <c r="V9" s="15"/>
    </row>
    <row r="10" spans="1:22" x14ac:dyDescent="0.25">
      <c r="A10" s="64"/>
      <c r="B10" s="30"/>
      <c r="C10" s="30"/>
      <c r="D10" s="25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5"/>
      <c r="R10" s="31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65"/>
      <c r="B11" s="32"/>
      <c r="C11" s="65"/>
      <c r="D11" s="25"/>
      <c r="E11" s="318"/>
      <c r="F11" s="318"/>
      <c r="G11" s="318"/>
      <c r="H11" s="318"/>
      <c r="I11" s="324"/>
      <c r="J11" s="314"/>
      <c r="K11" s="313"/>
      <c r="L11" s="314"/>
      <c r="M11" s="313"/>
      <c r="N11" s="314"/>
      <c r="O11" s="313"/>
      <c r="P11" s="314"/>
      <c r="Q11" s="315"/>
      <c r="R11" s="31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18"/>
      <c r="F12" s="318"/>
      <c r="G12" s="318"/>
      <c r="H12" s="318"/>
      <c r="I12" s="324"/>
      <c r="J12" s="314"/>
      <c r="K12" s="313"/>
      <c r="L12" s="314"/>
      <c r="M12" s="313"/>
      <c r="N12" s="314"/>
      <c r="O12" s="313"/>
      <c r="P12" s="314"/>
      <c r="Q12" s="315"/>
      <c r="R12" s="31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0"/>
      <c r="B13" s="30"/>
      <c r="C13" s="30"/>
      <c r="D13" s="14"/>
      <c r="E13" s="313"/>
      <c r="F13" s="314"/>
      <c r="G13" s="313"/>
      <c r="H13" s="314"/>
      <c r="I13" s="324"/>
      <c r="J13" s="314"/>
      <c r="K13" s="313"/>
      <c r="L13" s="314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4"/>
      <c r="B14" s="84"/>
      <c r="C14" s="84"/>
      <c r="D14" s="25"/>
      <c r="E14" s="318"/>
      <c r="F14" s="318"/>
      <c r="G14" s="318"/>
      <c r="H14" s="318"/>
      <c r="I14" s="324"/>
      <c r="J14" s="314"/>
      <c r="K14" s="313"/>
      <c r="L14" s="314"/>
      <c r="M14" s="313"/>
      <c r="N14" s="314"/>
      <c r="O14" s="313"/>
      <c r="P14" s="314"/>
      <c r="Q14" s="315"/>
      <c r="R14" s="31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37"/>
      <c r="C15" s="137"/>
      <c r="D15" s="25"/>
      <c r="E15" s="318"/>
      <c r="F15" s="318"/>
      <c r="G15" s="318"/>
      <c r="H15" s="318"/>
      <c r="I15" s="324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91">
        <v>3600</v>
      </c>
      <c r="B16" s="91" t="s">
        <v>99</v>
      </c>
      <c r="C16" s="91"/>
      <c r="D16" s="14" t="s">
        <v>95</v>
      </c>
      <c r="E16" s="313"/>
      <c r="F16" s="314"/>
      <c r="G16" s="313"/>
      <c r="H16" s="314"/>
      <c r="I16" s="313"/>
      <c r="J16" s="314"/>
      <c r="K16" s="313"/>
      <c r="L16" s="314"/>
      <c r="M16" s="313">
        <v>2</v>
      </c>
      <c r="N16" s="314"/>
      <c r="O16" s="313"/>
      <c r="P16" s="314"/>
      <c r="Q16" s="315"/>
      <c r="R16" s="316"/>
      <c r="S16" s="12">
        <f t="shared" si="1"/>
        <v>2</v>
      </c>
      <c r="T16" s="12">
        <f t="shared" si="0"/>
        <v>2</v>
      </c>
      <c r="U16" s="15"/>
      <c r="V16" s="15"/>
    </row>
    <row r="17" spans="1:22" x14ac:dyDescent="0.25">
      <c r="A17" s="179">
        <v>3600</v>
      </c>
      <c r="B17" s="179" t="s">
        <v>99</v>
      </c>
      <c r="C17" s="179"/>
      <c r="D17" s="25" t="s">
        <v>85</v>
      </c>
      <c r="E17" s="313"/>
      <c r="F17" s="314"/>
      <c r="G17" s="313">
        <v>1.5</v>
      </c>
      <c r="H17" s="314"/>
      <c r="I17" s="324"/>
      <c r="J17" s="314"/>
      <c r="K17" s="313">
        <v>1</v>
      </c>
      <c r="L17" s="314"/>
      <c r="M17" s="313">
        <v>1.5</v>
      </c>
      <c r="N17" s="314"/>
      <c r="O17" s="313"/>
      <c r="P17" s="314"/>
      <c r="Q17" s="315"/>
      <c r="R17" s="316"/>
      <c r="S17" s="12">
        <f t="shared" si="1"/>
        <v>4</v>
      </c>
      <c r="T17" s="12">
        <f t="shared" si="0"/>
        <v>4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5"/>
      <c r="P18" s="316"/>
      <c r="Q18" s="315"/>
      <c r="R18" s="316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5"/>
      <c r="P19" s="316"/>
      <c r="Q19" s="315"/>
      <c r="R19" s="316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11">
        <f>SUM(E4:E19)</f>
        <v>8</v>
      </c>
      <c r="F20" s="312"/>
      <c r="G20" s="311">
        <f>SUM(G4:G19)</f>
        <v>8</v>
      </c>
      <c r="H20" s="312"/>
      <c r="I20" s="311">
        <f>SUM(I4:I19)</f>
        <v>8</v>
      </c>
      <c r="J20" s="312"/>
      <c r="K20" s="311">
        <f>SUM(K4:K19)</f>
        <v>8</v>
      </c>
      <c r="L20" s="312"/>
      <c r="M20" s="311">
        <f>SUM(M4:M19)</f>
        <v>8</v>
      </c>
      <c r="N20" s="312"/>
      <c r="O20" s="311">
        <f>SUM(O4:O19)</f>
        <v>0</v>
      </c>
      <c r="P20" s="312"/>
      <c r="Q20" s="311">
        <f>SUM(Q4:Q19)</f>
        <v>0</v>
      </c>
      <c r="R20" s="312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15"/>
      <c r="H21" s="116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>
        <f>SUM(K6:K22)</f>
        <v>16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6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M21" sqref="M21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12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178">
        <v>6649</v>
      </c>
      <c r="B4" s="300" t="s">
        <v>97</v>
      </c>
      <c r="C4" s="177">
        <v>17</v>
      </c>
      <c r="D4" s="25" t="s">
        <v>63</v>
      </c>
      <c r="E4" s="313">
        <v>3</v>
      </c>
      <c r="F4" s="314"/>
      <c r="G4" s="313">
        <v>1</v>
      </c>
      <c r="H4" s="314"/>
      <c r="I4" s="313"/>
      <c r="J4" s="314"/>
      <c r="K4" s="313"/>
      <c r="L4" s="314"/>
      <c r="M4" s="313"/>
      <c r="N4" s="314"/>
      <c r="O4" s="313"/>
      <c r="P4" s="314"/>
      <c r="Q4" s="315"/>
      <c r="R4" s="316"/>
      <c r="S4" s="12">
        <f>E4+G4+I4+K4+M4+O4+Q4</f>
        <v>4</v>
      </c>
      <c r="T4" s="12">
        <f>SUM(S4-U4-V4)</f>
        <v>4</v>
      </c>
      <c r="U4" s="15"/>
      <c r="V4" s="15"/>
    </row>
    <row r="5" spans="1:22" ht="15.75" customHeight="1" x14ac:dyDescent="0.25">
      <c r="A5" s="178">
        <v>6641</v>
      </c>
      <c r="B5" s="300" t="s">
        <v>101</v>
      </c>
      <c r="C5" s="178">
        <v>8</v>
      </c>
      <c r="D5" s="25" t="s">
        <v>67</v>
      </c>
      <c r="E5" s="313">
        <v>0.5</v>
      </c>
      <c r="F5" s="314"/>
      <c r="G5" s="313"/>
      <c r="H5" s="314"/>
      <c r="I5" s="313"/>
      <c r="J5" s="314"/>
      <c r="K5" s="313"/>
      <c r="L5" s="314"/>
      <c r="M5" s="313"/>
      <c r="N5" s="314"/>
      <c r="O5" s="313"/>
      <c r="P5" s="314"/>
      <c r="Q5" s="315"/>
      <c r="R5" s="316"/>
      <c r="S5" s="12">
        <f>E5+G5+I5+K5+M5+O5+Q5</f>
        <v>0.5</v>
      </c>
      <c r="T5" s="12">
        <f>SUM(S5-U5-V5)</f>
        <v>0.5</v>
      </c>
      <c r="U5" s="15"/>
      <c r="V5" s="15"/>
    </row>
    <row r="6" spans="1:22" x14ac:dyDescent="0.25">
      <c r="A6" s="178">
        <v>6641</v>
      </c>
      <c r="B6" s="300" t="s">
        <v>101</v>
      </c>
      <c r="C6" s="178">
        <v>9</v>
      </c>
      <c r="D6" s="25" t="s">
        <v>67</v>
      </c>
      <c r="E6" s="313">
        <v>0.5</v>
      </c>
      <c r="F6" s="314"/>
      <c r="G6" s="313"/>
      <c r="H6" s="314"/>
      <c r="I6" s="318"/>
      <c r="J6" s="318"/>
      <c r="K6" s="313"/>
      <c r="L6" s="314"/>
      <c r="M6" s="318"/>
      <c r="N6" s="318"/>
      <c r="O6" s="313"/>
      <c r="P6" s="314"/>
      <c r="Q6" s="315"/>
      <c r="R6" s="316"/>
      <c r="S6" s="12">
        <f t="shared" ref="S6:S24" si="0">E6+G6+I6+K6+M6+O6+Q6</f>
        <v>0.5</v>
      </c>
      <c r="T6" s="12">
        <f t="shared" ref="T6:T21" si="1">SUM(S6-U6-V6)</f>
        <v>0.5</v>
      </c>
      <c r="U6" s="15"/>
      <c r="V6" s="15"/>
    </row>
    <row r="7" spans="1:22" x14ac:dyDescent="0.25">
      <c r="A7" s="178">
        <v>6538</v>
      </c>
      <c r="B7" s="300" t="s">
        <v>104</v>
      </c>
      <c r="C7" s="32" t="s">
        <v>80</v>
      </c>
      <c r="D7" s="25" t="s">
        <v>81</v>
      </c>
      <c r="E7" s="313">
        <v>3</v>
      </c>
      <c r="F7" s="314"/>
      <c r="G7" s="313">
        <v>3</v>
      </c>
      <c r="H7" s="314"/>
      <c r="I7" s="313">
        <v>1</v>
      </c>
      <c r="J7" s="314"/>
      <c r="K7" s="313">
        <v>4</v>
      </c>
      <c r="L7" s="314"/>
      <c r="M7" s="313"/>
      <c r="N7" s="314"/>
      <c r="O7" s="313"/>
      <c r="P7" s="314"/>
      <c r="Q7" s="315"/>
      <c r="R7" s="316"/>
      <c r="S7" s="12">
        <f>E7+G7+I7+K7+M7+O7+Q7</f>
        <v>11</v>
      </c>
      <c r="T7" s="12">
        <f t="shared" si="1"/>
        <v>11</v>
      </c>
      <c r="U7" s="15"/>
      <c r="V7" s="15"/>
    </row>
    <row r="8" spans="1:22" x14ac:dyDescent="0.25">
      <c r="A8" s="214">
        <v>6649</v>
      </c>
      <c r="B8" s="300" t="s">
        <v>97</v>
      </c>
      <c r="C8" s="213">
        <v>4</v>
      </c>
      <c r="D8" s="25" t="s">
        <v>63</v>
      </c>
      <c r="E8" s="313"/>
      <c r="F8" s="314"/>
      <c r="G8" s="313">
        <v>3</v>
      </c>
      <c r="H8" s="314"/>
      <c r="I8" s="313">
        <v>6</v>
      </c>
      <c r="J8" s="314"/>
      <c r="K8" s="318">
        <v>3</v>
      </c>
      <c r="L8" s="318"/>
      <c r="M8" s="313"/>
      <c r="N8" s="314"/>
      <c r="O8" s="313"/>
      <c r="P8" s="314"/>
      <c r="Q8" s="315"/>
      <c r="R8" s="316"/>
      <c r="S8" s="12">
        <f>E8+G8+I8+K8+M8+O8+Q8</f>
        <v>12</v>
      </c>
      <c r="T8" s="12">
        <f t="shared" si="1"/>
        <v>12</v>
      </c>
      <c r="U8" s="15"/>
      <c r="V8" s="15"/>
    </row>
    <row r="9" spans="1:22" x14ac:dyDescent="0.25">
      <c r="A9" s="140"/>
      <c r="B9" s="139"/>
      <c r="C9" s="139"/>
      <c r="D9" s="25"/>
      <c r="E9" s="313"/>
      <c r="F9" s="314"/>
      <c r="G9" s="313"/>
      <c r="H9" s="314"/>
      <c r="I9" s="313"/>
      <c r="J9" s="314"/>
      <c r="K9" s="313"/>
      <c r="L9" s="314"/>
      <c r="M9" s="313"/>
      <c r="N9" s="314"/>
      <c r="O9" s="313"/>
      <c r="P9" s="314"/>
      <c r="Q9" s="315"/>
      <c r="R9" s="31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40"/>
      <c r="B10" s="32"/>
      <c r="C10" s="140"/>
      <c r="D10" s="25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5"/>
      <c r="R10" s="31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6"/>
      <c r="B11" s="32"/>
      <c r="C11" s="96"/>
      <c r="D11" s="25"/>
      <c r="E11" s="313"/>
      <c r="F11" s="314"/>
      <c r="G11" s="313"/>
      <c r="H11" s="314"/>
      <c r="I11" s="313"/>
      <c r="J11" s="314"/>
      <c r="K11" s="313"/>
      <c r="L11" s="314"/>
      <c r="M11" s="313"/>
      <c r="N11" s="314"/>
      <c r="O11" s="313"/>
      <c r="P11" s="314"/>
      <c r="Q11" s="315"/>
      <c r="R11" s="31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7"/>
      <c r="B12" s="32"/>
      <c r="C12" s="97"/>
      <c r="D12" s="25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5"/>
      <c r="R12" s="31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19"/>
      <c r="B13" s="32"/>
      <c r="C13" s="119"/>
      <c r="D13" s="25"/>
      <c r="E13" s="313"/>
      <c r="F13" s="314"/>
      <c r="G13" s="313"/>
      <c r="H13" s="314"/>
      <c r="I13" s="313"/>
      <c r="J13" s="314"/>
      <c r="K13" s="313"/>
      <c r="L13" s="314"/>
      <c r="M13" s="313"/>
      <c r="N13" s="314"/>
      <c r="O13" s="313"/>
      <c r="P13" s="314"/>
      <c r="Q13" s="315"/>
      <c r="R13" s="31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9"/>
      <c r="B14" s="99"/>
      <c r="C14" s="99"/>
      <c r="D14" s="25"/>
      <c r="E14" s="313"/>
      <c r="F14" s="314"/>
      <c r="G14" s="313"/>
      <c r="H14" s="314"/>
      <c r="I14" s="313"/>
      <c r="J14" s="314"/>
      <c r="K14" s="313"/>
      <c r="L14" s="314"/>
      <c r="M14" s="313"/>
      <c r="N14" s="314"/>
      <c r="O14" s="313"/>
      <c r="P14" s="314"/>
      <c r="Q14" s="315"/>
      <c r="R14" s="31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00"/>
      <c r="B15" s="32"/>
      <c r="C15" s="100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5"/>
      <c r="R15" s="31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5"/>
      <c r="R16" s="31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55"/>
      <c r="B18" s="30"/>
      <c r="C18" s="30"/>
      <c r="D18" s="14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3"/>
      <c r="P18" s="314"/>
      <c r="Q18" s="315"/>
      <c r="R18" s="316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73"/>
      <c r="B19" s="173"/>
      <c r="C19" s="173"/>
      <c r="D19" s="25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73"/>
      <c r="B20" s="173"/>
      <c r="C20" s="173"/>
      <c r="D20" s="25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5"/>
      <c r="R20" s="316"/>
      <c r="S20" s="12">
        <f t="shared" si="0"/>
        <v>0</v>
      </c>
      <c r="T20" s="12">
        <f t="shared" si="1"/>
        <v>0</v>
      </c>
      <c r="U20" s="15"/>
      <c r="V20" s="15"/>
    </row>
    <row r="21" spans="1:22" s="4" customFormat="1" x14ac:dyDescent="0.25">
      <c r="A21" s="59">
        <v>3600</v>
      </c>
      <c r="B21" s="59" t="s">
        <v>99</v>
      </c>
      <c r="C21" s="59"/>
      <c r="D21" s="14" t="s">
        <v>69</v>
      </c>
      <c r="E21" s="313">
        <v>1</v>
      </c>
      <c r="F21" s="314"/>
      <c r="G21" s="313">
        <v>1</v>
      </c>
      <c r="H21" s="314"/>
      <c r="I21" s="313">
        <v>1</v>
      </c>
      <c r="J21" s="314"/>
      <c r="K21" s="313">
        <v>1</v>
      </c>
      <c r="L21" s="314"/>
      <c r="M21" s="313">
        <v>8</v>
      </c>
      <c r="N21" s="314"/>
      <c r="O21" s="313"/>
      <c r="P21" s="314"/>
      <c r="Q21" s="315"/>
      <c r="R21" s="316"/>
      <c r="S21" s="12">
        <f t="shared" si="0"/>
        <v>12</v>
      </c>
      <c r="T21" s="12">
        <f t="shared" si="1"/>
        <v>12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13"/>
      <c r="F22" s="314"/>
      <c r="G22" s="313"/>
      <c r="H22" s="314"/>
      <c r="I22" s="313"/>
      <c r="J22" s="314"/>
      <c r="K22" s="313"/>
      <c r="L22" s="314"/>
      <c r="M22" s="313"/>
      <c r="N22" s="314"/>
      <c r="O22" s="313"/>
      <c r="P22" s="314"/>
      <c r="Q22" s="315"/>
      <c r="R22" s="316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>
        <f>SUM(B6:B22)</f>
        <v>0</v>
      </c>
      <c r="C23" s="6"/>
      <c r="D23" s="6"/>
      <c r="E23" s="313"/>
      <c r="F23" s="314"/>
      <c r="G23" s="313"/>
      <c r="H23" s="314"/>
      <c r="I23" s="313"/>
      <c r="J23" s="314"/>
      <c r="K23" s="313"/>
      <c r="L23" s="314"/>
      <c r="M23" s="313"/>
      <c r="N23" s="314"/>
      <c r="O23" s="315"/>
      <c r="P23" s="316"/>
      <c r="Q23" s="315"/>
      <c r="R23" s="316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11">
        <f>SUM(E4:E23)</f>
        <v>8</v>
      </c>
      <c r="F24" s="312"/>
      <c r="G24" s="311">
        <f>SUM(G4:G23)</f>
        <v>8</v>
      </c>
      <c r="H24" s="312"/>
      <c r="I24" s="311">
        <f>SUM(I4:I23)</f>
        <v>8</v>
      </c>
      <c r="J24" s="312"/>
      <c r="K24" s="311">
        <f>SUM(K4:K23)</f>
        <v>8</v>
      </c>
      <c r="L24" s="312"/>
      <c r="M24" s="311">
        <f>SUM(M4:M23)</f>
        <v>8</v>
      </c>
      <c r="N24" s="312"/>
      <c r="O24" s="311">
        <f>SUM(O4:O23)</f>
        <v>0</v>
      </c>
      <c r="P24" s="312"/>
      <c r="Q24" s="311">
        <f>SUM(Q4:Q23)</f>
        <v>0</v>
      </c>
      <c r="R24" s="312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7"/>
      <c r="J25" s="5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12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21" sqref="E21:N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01.10.17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178">
        <v>6649</v>
      </c>
      <c r="B4" s="300" t="s">
        <v>97</v>
      </c>
      <c r="C4" s="177">
        <v>17</v>
      </c>
      <c r="D4" s="25" t="s">
        <v>63</v>
      </c>
      <c r="E4" s="313">
        <v>6</v>
      </c>
      <c r="F4" s="314"/>
      <c r="G4" s="313">
        <v>1</v>
      </c>
      <c r="H4" s="314"/>
      <c r="I4" s="313"/>
      <c r="J4" s="314"/>
      <c r="K4" s="313"/>
      <c r="L4" s="314"/>
      <c r="M4" s="313"/>
      <c r="N4" s="314"/>
      <c r="O4" s="318"/>
      <c r="P4" s="318"/>
      <c r="Q4" s="343"/>
      <c r="R4" s="343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178">
        <v>6641</v>
      </c>
      <c r="B5" s="300" t="s">
        <v>101</v>
      </c>
      <c r="C5" s="178">
        <v>8</v>
      </c>
      <c r="D5" s="25" t="s">
        <v>67</v>
      </c>
      <c r="E5" s="313">
        <v>0.5</v>
      </c>
      <c r="F5" s="314"/>
      <c r="G5" s="313">
        <v>1</v>
      </c>
      <c r="H5" s="314"/>
      <c r="I5" s="313"/>
      <c r="J5" s="314"/>
      <c r="K5" s="313"/>
      <c r="L5" s="314"/>
      <c r="M5" s="313"/>
      <c r="N5" s="314"/>
      <c r="O5" s="318"/>
      <c r="P5" s="318"/>
      <c r="Q5" s="343"/>
      <c r="R5" s="343"/>
      <c r="S5" s="12">
        <f t="shared" si="0"/>
        <v>1.5</v>
      </c>
      <c r="T5" s="12">
        <f t="shared" si="1"/>
        <v>1.5</v>
      </c>
      <c r="U5" s="15"/>
      <c r="V5" s="15"/>
    </row>
    <row r="6" spans="1:22" x14ac:dyDescent="0.25">
      <c r="A6" s="178">
        <v>6641</v>
      </c>
      <c r="B6" s="300" t="s">
        <v>101</v>
      </c>
      <c r="C6" s="178">
        <v>9</v>
      </c>
      <c r="D6" s="25" t="s">
        <v>67</v>
      </c>
      <c r="E6" s="313">
        <v>0.5</v>
      </c>
      <c r="F6" s="314"/>
      <c r="G6" s="313">
        <v>1</v>
      </c>
      <c r="H6" s="314"/>
      <c r="I6" s="318"/>
      <c r="J6" s="318"/>
      <c r="K6" s="313"/>
      <c r="L6" s="314"/>
      <c r="M6" s="318"/>
      <c r="N6" s="318"/>
      <c r="O6" s="318"/>
      <c r="P6" s="318"/>
      <c r="Q6" s="343"/>
      <c r="R6" s="343"/>
      <c r="S6" s="12">
        <f t="shared" si="0"/>
        <v>1.5</v>
      </c>
      <c r="T6" s="12">
        <f t="shared" si="1"/>
        <v>1.5</v>
      </c>
      <c r="U6" s="15"/>
      <c r="V6" s="15"/>
    </row>
    <row r="7" spans="1:22" x14ac:dyDescent="0.25">
      <c r="A7" s="178">
        <v>6538</v>
      </c>
      <c r="B7" s="300" t="s">
        <v>104</v>
      </c>
      <c r="C7" s="32" t="s">
        <v>80</v>
      </c>
      <c r="D7" s="25" t="s">
        <v>81</v>
      </c>
      <c r="E7" s="318"/>
      <c r="F7" s="318"/>
      <c r="G7" s="318">
        <v>1</v>
      </c>
      <c r="H7" s="318"/>
      <c r="I7" s="318">
        <v>2.5</v>
      </c>
      <c r="J7" s="318"/>
      <c r="K7" s="318"/>
      <c r="L7" s="318"/>
      <c r="M7" s="318"/>
      <c r="N7" s="318"/>
      <c r="O7" s="318"/>
      <c r="P7" s="318"/>
      <c r="Q7" s="343"/>
      <c r="R7" s="343"/>
      <c r="S7" s="12">
        <f t="shared" si="0"/>
        <v>3.5</v>
      </c>
      <c r="T7" s="12">
        <f t="shared" si="1"/>
        <v>3.5</v>
      </c>
      <c r="U7" s="15"/>
      <c r="V7" s="15"/>
    </row>
    <row r="8" spans="1:22" x14ac:dyDescent="0.25">
      <c r="A8" s="214">
        <v>6649</v>
      </c>
      <c r="B8" s="300" t="s">
        <v>97</v>
      </c>
      <c r="C8" s="213">
        <v>4</v>
      </c>
      <c r="D8" s="25" t="s">
        <v>63</v>
      </c>
      <c r="E8" s="313"/>
      <c r="F8" s="314"/>
      <c r="G8" s="313"/>
      <c r="H8" s="314"/>
      <c r="I8" s="313">
        <v>2</v>
      </c>
      <c r="J8" s="314"/>
      <c r="K8" s="313">
        <v>7</v>
      </c>
      <c r="L8" s="314"/>
      <c r="M8" s="318"/>
      <c r="N8" s="318"/>
      <c r="O8" s="318"/>
      <c r="P8" s="318"/>
      <c r="Q8" s="343"/>
      <c r="R8" s="343"/>
      <c r="S8" s="12">
        <f t="shared" si="0"/>
        <v>9</v>
      </c>
      <c r="T8" s="12">
        <f t="shared" si="1"/>
        <v>9</v>
      </c>
      <c r="U8" s="15"/>
      <c r="V8" s="15"/>
    </row>
    <row r="9" spans="1:22" x14ac:dyDescent="0.25">
      <c r="A9" s="214">
        <v>6641</v>
      </c>
      <c r="B9" s="300" t="s">
        <v>101</v>
      </c>
      <c r="C9" s="214">
        <v>2</v>
      </c>
      <c r="D9" s="25" t="s">
        <v>67</v>
      </c>
      <c r="E9" s="313"/>
      <c r="F9" s="314"/>
      <c r="G9" s="313">
        <v>3</v>
      </c>
      <c r="H9" s="314"/>
      <c r="I9" s="313"/>
      <c r="J9" s="314"/>
      <c r="K9" s="313"/>
      <c r="L9" s="314"/>
      <c r="M9" s="313"/>
      <c r="N9" s="314"/>
      <c r="O9" s="313"/>
      <c r="P9" s="314"/>
      <c r="Q9" s="315"/>
      <c r="R9" s="316"/>
      <c r="S9" s="12">
        <f t="shared" si="0"/>
        <v>3</v>
      </c>
      <c r="T9" s="12">
        <f t="shared" si="1"/>
        <v>3</v>
      </c>
      <c r="U9" s="15"/>
      <c r="V9" s="15"/>
    </row>
    <row r="10" spans="1:22" x14ac:dyDescent="0.25">
      <c r="A10" s="119"/>
      <c r="B10" s="32"/>
      <c r="C10" s="119"/>
      <c r="D10" s="25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5"/>
      <c r="R10" s="31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19"/>
      <c r="B11" s="32"/>
      <c r="C11" s="119"/>
      <c r="D11" s="25"/>
      <c r="E11" s="318"/>
      <c r="F11" s="318"/>
      <c r="G11" s="318"/>
      <c r="H11" s="318"/>
      <c r="I11" s="318"/>
      <c r="J11" s="318"/>
      <c r="K11" s="318"/>
      <c r="L11" s="318"/>
      <c r="M11" s="313"/>
      <c r="N11" s="314"/>
      <c r="O11" s="313"/>
      <c r="P11" s="314"/>
      <c r="Q11" s="315"/>
      <c r="R11" s="31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19"/>
      <c r="B12" s="32"/>
      <c r="C12" s="119"/>
      <c r="D12" s="25"/>
      <c r="E12" s="318"/>
      <c r="F12" s="318"/>
      <c r="G12" s="318"/>
      <c r="H12" s="318"/>
      <c r="I12" s="318"/>
      <c r="J12" s="318"/>
      <c r="K12" s="318"/>
      <c r="L12" s="318"/>
      <c r="M12" s="313"/>
      <c r="N12" s="314"/>
      <c r="O12" s="313"/>
      <c r="P12" s="314"/>
      <c r="Q12" s="315"/>
      <c r="R12" s="316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19"/>
      <c r="B13" s="32"/>
      <c r="C13" s="119"/>
      <c r="D13" s="25"/>
      <c r="E13" s="318"/>
      <c r="F13" s="318"/>
      <c r="G13" s="318"/>
      <c r="H13" s="318"/>
      <c r="I13" s="318"/>
      <c r="J13" s="318"/>
      <c r="K13" s="318"/>
      <c r="L13" s="318"/>
      <c r="M13" s="313"/>
      <c r="N13" s="314"/>
      <c r="O13" s="313"/>
      <c r="P13" s="314"/>
      <c r="Q13" s="315"/>
      <c r="R13" s="31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18"/>
      <c r="B14" s="118"/>
      <c r="C14" s="118"/>
      <c r="D14" s="25"/>
      <c r="E14" s="318"/>
      <c r="F14" s="318"/>
      <c r="G14" s="318"/>
      <c r="H14" s="318"/>
      <c r="I14" s="318"/>
      <c r="J14" s="318"/>
      <c r="K14" s="318"/>
      <c r="L14" s="318"/>
      <c r="M14" s="313"/>
      <c r="N14" s="314"/>
      <c r="O14" s="313"/>
      <c r="P14" s="314"/>
      <c r="Q14" s="315"/>
      <c r="R14" s="31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61"/>
      <c r="B15" s="32"/>
      <c r="C15" s="61"/>
      <c r="D15" s="25"/>
      <c r="E15" s="318"/>
      <c r="F15" s="318"/>
      <c r="G15" s="318"/>
      <c r="H15" s="318"/>
      <c r="I15" s="318"/>
      <c r="J15" s="318"/>
      <c r="K15" s="318"/>
      <c r="L15" s="318"/>
      <c r="M15" s="313"/>
      <c r="N15" s="314"/>
      <c r="O15" s="313"/>
      <c r="P15" s="314"/>
      <c r="Q15" s="315"/>
      <c r="R15" s="316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61"/>
      <c r="B16" s="32"/>
      <c r="C16" s="61"/>
      <c r="D16" s="25"/>
      <c r="E16" s="318"/>
      <c r="F16" s="318"/>
      <c r="G16" s="318"/>
      <c r="H16" s="318"/>
      <c r="I16" s="318"/>
      <c r="J16" s="318"/>
      <c r="K16" s="318"/>
      <c r="L16" s="318"/>
      <c r="M16" s="313"/>
      <c r="N16" s="314"/>
      <c r="O16" s="313"/>
      <c r="P16" s="314"/>
      <c r="Q16" s="315"/>
      <c r="R16" s="316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0"/>
      <c r="B17" s="30"/>
      <c r="C17" s="30"/>
      <c r="D17" s="14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5"/>
      <c r="R17" s="316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73"/>
      <c r="B18" s="173"/>
      <c r="C18" s="173"/>
      <c r="D18" s="25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3"/>
      <c r="P18" s="314"/>
      <c r="Q18" s="315"/>
      <c r="R18" s="316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73"/>
      <c r="B19" s="173"/>
      <c r="C19" s="173"/>
      <c r="D19" s="25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/>
      <c r="P19" s="314"/>
      <c r="Q19" s="315"/>
      <c r="R19" s="316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73"/>
      <c r="B20" s="173"/>
      <c r="C20" s="173"/>
      <c r="D20" s="25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5"/>
      <c r="R20" s="316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213">
        <v>3600</v>
      </c>
      <c r="B21" s="213" t="s">
        <v>99</v>
      </c>
      <c r="C21" s="213"/>
      <c r="D21" s="25" t="s">
        <v>88</v>
      </c>
      <c r="E21" s="313"/>
      <c r="F21" s="314"/>
      <c r="G21" s="313"/>
      <c r="H21" s="314"/>
      <c r="I21" s="313">
        <v>2.5</v>
      </c>
      <c r="J21" s="314"/>
      <c r="K21" s="313"/>
      <c r="L21" s="314"/>
      <c r="M21" s="313"/>
      <c r="N21" s="314"/>
      <c r="O21" s="313"/>
      <c r="P21" s="314"/>
      <c r="Q21" s="315"/>
      <c r="R21" s="316"/>
      <c r="S21" s="12">
        <f t="shared" si="2"/>
        <v>2.5</v>
      </c>
      <c r="T21" s="12">
        <f t="shared" si="3"/>
        <v>2.5</v>
      </c>
      <c r="U21" s="15"/>
      <c r="V21" s="15"/>
    </row>
    <row r="22" spans="1:22" x14ac:dyDescent="0.25">
      <c r="A22" s="152">
        <v>3600</v>
      </c>
      <c r="B22" s="152" t="s">
        <v>99</v>
      </c>
      <c r="C22" s="152"/>
      <c r="D22" s="14" t="s">
        <v>69</v>
      </c>
      <c r="E22" s="313">
        <v>1</v>
      </c>
      <c r="F22" s="314"/>
      <c r="G22" s="313">
        <v>1</v>
      </c>
      <c r="H22" s="314"/>
      <c r="I22" s="313">
        <v>1</v>
      </c>
      <c r="J22" s="314"/>
      <c r="K22" s="313">
        <v>1</v>
      </c>
      <c r="L22" s="314"/>
      <c r="M22" s="313">
        <v>8</v>
      </c>
      <c r="N22" s="314"/>
      <c r="O22" s="313"/>
      <c r="P22" s="314"/>
      <c r="Q22" s="315"/>
      <c r="R22" s="316"/>
      <c r="S22" s="12">
        <f t="shared" si="2"/>
        <v>12</v>
      </c>
      <c r="T22" s="12">
        <f t="shared" si="3"/>
        <v>12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13"/>
      <c r="F23" s="314"/>
      <c r="G23" s="313"/>
      <c r="H23" s="314"/>
      <c r="I23" s="313"/>
      <c r="J23" s="314"/>
      <c r="K23" s="313"/>
      <c r="L23" s="314"/>
      <c r="M23" s="313"/>
      <c r="N23" s="314"/>
      <c r="O23" s="313"/>
      <c r="P23" s="314"/>
      <c r="Q23" s="315"/>
      <c r="R23" s="316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13"/>
      <c r="F24" s="314"/>
      <c r="G24" s="313"/>
      <c r="H24" s="314"/>
      <c r="I24" s="313"/>
      <c r="J24" s="314"/>
      <c r="K24" s="313"/>
      <c r="L24" s="314"/>
      <c r="M24" s="313"/>
      <c r="N24" s="314"/>
      <c r="O24" s="313"/>
      <c r="P24" s="314"/>
      <c r="Q24" s="315"/>
      <c r="R24" s="316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11">
        <f>SUM(E4:E24)</f>
        <v>8</v>
      </c>
      <c r="F25" s="312"/>
      <c r="G25" s="311">
        <f>SUM(G4:G24)</f>
        <v>8</v>
      </c>
      <c r="H25" s="312"/>
      <c r="I25" s="311">
        <f>SUM(I4:I24)</f>
        <v>8</v>
      </c>
      <c r="J25" s="312"/>
      <c r="K25" s="311">
        <f>SUM(K4:K24)</f>
        <v>8</v>
      </c>
      <c r="L25" s="312"/>
      <c r="M25" s="311">
        <f>SUM(M4:M24)</f>
        <v>8</v>
      </c>
      <c r="N25" s="312"/>
      <c r="O25" s="311">
        <f>SUM(O4:O24)</f>
        <v>0</v>
      </c>
      <c r="P25" s="312"/>
      <c r="Q25" s="311">
        <f>SUM(Q4:Q24)</f>
        <v>0</v>
      </c>
      <c r="R25" s="312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14.5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9" sqref="E19:N24"/>
    </sheetView>
  </sheetViews>
  <sheetFormatPr defaultRowHeight="15.75" x14ac:dyDescent="0.25"/>
  <cols>
    <col min="1" max="1" width="10.5703125" style="185" customWidth="1"/>
    <col min="2" max="2" width="10.7109375" style="185" customWidth="1"/>
    <col min="3" max="3" width="10.42578125" style="185" customWidth="1"/>
    <col min="4" max="4" width="28.7109375" style="185" customWidth="1"/>
    <col min="5" max="13" width="7" style="185" customWidth="1"/>
    <col min="14" max="14" width="6.85546875" style="185" customWidth="1"/>
    <col min="15" max="17" width="7" style="185" customWidth="1"/>
    <col min="18" max="18" width="6.85546875" style="186" customWidth="1"/>
    <col min="19" max="19" width="7.7109375" style="185" customWidth="1"/>
    <col min="20" max="21" width="7.85546875" style="185" customWidth="1"/>
    <col min="22" max="22" width="7.7109375" style="185" customWidth="1"/>
    <col min="23" max="16384" width="9.140625" style="185"/>
  </cols>
  <sheetData>
    <row r="1" spans="1:22" x14ac:dyDescent="0.25">
      <c r="A1" s="183" t="s">
        <v>14</v>
      </c>
      <c r="B1" s="184"/>
      <c r="C1" s="184"/>
    </row>
    <row r="2" spans="1:22" s="191" customFormat="1" x14ac:dyDescent="0.25">
      <c r="A2" s="187" t="str">
        <f>Analysis!A3</f>
        <v>W/E 01.10.17</v>
      </c>
      <c r="B2" s="188"/>
      <c r="C2" s="188"/>
      <c r="D2" s="188"/>
      <c r="E2" s="348" t="s">
        <v>15</v>
      </c>
      <c r="F2" s="348"/>
      <c r="G2" s="348" t="s">
        <v>16</v>
      </c>
      <c r="H2" s="348"/>
      <c r="I2" s="348" t="s">
        <v>17</v>
      </c>
      <c r="J2" s="348"/>
      <c r="K2" s="348" t="s">
        <v>18</v>
      </c>
      <c r="L2" s="348"/>
      <c r="M2" s="348" t="s">
        <v>19</v>
      </c>
      <c r="N2" s="348"/>
      <c r="O2" s="348" t="s">
        <v>20</v>
      </c>
      <c r="P2" s="348"/>
      <c r="Q2" s="348" t="s">
        <v>21</v>
      </c>
      <c r="R2" s="348"/>
      <c r="S2" s="189" t="s">
        <v>24</v>
      </c>
      <c r="T2" s="189" t="s">
        <v>39</v>
      </c>
      <c r="U2" s="190" t="s">
        <v>26</v>
      </c>
      <c r="V2" s="190" t="s">
        <v>27</v>
      </c>
    </row>
    <row r="3" spans="1:22" x14ac:dyDescent="0.25">
      <c r="A3" s="192" t="s">
        <v>22</v>
      </c>
      <c r="B3" s="192" t="s">
        <v>23</v>
      </c>
      <c r="C3" s="192" t="s">
        <v>49</v>
      </c>
      <c r="D3" s="192" t="s">
        <v>32</v>
      </c>
      <c r="E3" s="193">
        <v>8</v>
      </c>
      <c r="F3" s="193">
        <v>16.3</v>
      </c>
      <c r="G3" s="193">
        <v>8</v>
      </c>
      <c r="H3" s="193">
        <v>16.3</v>
      </c>
      <c r="I3" s="193">
        <v>8</v>
      </c>
      <c r="J3" s="193">
        <v>16.3</v>
      </c>
      <c r="K3" s="193">
        <v>8</v>
      </c>
      <c r="L3" s="193">
        <v>16.3</v>
      </c>
      <c r="M3" s="193">
        <v>8</v>
      </c>
      <c r="N3" s="193">
        <v>16.3</v>
      </c>
      <c r="O3" s="193"/>
      <c r="P3" s="193"/>
      <c r="Q3" s="194"/>
      <c r="R3" s="194"/>
      <c r="S3" s="195"/>
      <c r="T3" s="195"/>
      <c r="U3" s="196"/>
      <c r="V3" s="196"/>
    </row>
    <row r="4" spans="1:22" x14ac:dyDescent="0.25">
      <c r="A4" s="197">
        <v>6649</v>
      </c>
      <c r="B4" s="300" t="s">
        <v>97</v>
      </c>
      <c r="C4" s="188">
        <v>17</v>
      </c>
      <c r="D4" s="198" t="s">
        <v>67</v>
      </c>
      <c r="E4" s="344">
        <v>2</v>
      </c>
      <c r="F4" s="345"/>
      <c r="G4" s="344">
        <v>3</v>
      </c>
      <c r="H4" s="345"/>
      <c r="I4" s="349"/>
      <c r="J4" s="345"/>
      <c r="K4" s="344"/>
      <c r="L4" s="345"/>
      <c r="M4" s="344"/>
      <c r="N4" s="345"/>
      <c r="O4" s="344"/>
      <c r="P4" s="345"/>
      <c r="Q4" s="346"/>
      <c r="R4" s="347"/>
      <c r="S4" s="195">
        <f t="shared" ref="S4:S24" si="0">E4+G4+I4+K4+M4+O4+Q4</f>
        <v>5</v>
      </c>
      <c r="T4" s="195">
        <f t="shared" ref="T4:T24" si="1">SUM(S4-U4-V4)</f>
        <v>5</v>
      </c>
      <c r="U4" s="199"/>
      <c r="V4" s="199"/>
    </row>
    <row r="5" spans="1:22" x14ac:dyDescent="0.25">
      <c r="A5" s="197">
        <v>6641</v>
      </c>
      <c r="B5" s="300" t="s">
        <v>101</v>
      </c>
      <c r="C5" s="197">
        <v>4</v>
      </c>
      <c r="D5" s="198" t="s">
        <v>67</v>
      </c>
      <c r="E5" s="344"/>
      <c r="F5" s="345"/>
      <c r="G5" s="344"/>
      <c r="H5" s="345"/>
      <c r="I5" s="344">
        <v>2</v>
      </c>
      <c r="J5" s="345"/>
      <c r="K5" s="344">
        <v>2</v>
      </c>
      <c r="L5" s="345"/>
      <c r="M5" s="344"/>
      <c r="N5" s="345"/>
      <c r="O5" s="344"/>
      <c r="P5" s="345"/>
      <c r="Q5" s="346"/>
      <c r="R5" s="347"/>
      <c r="S5" s="195">
        <f t="shared" si="0"/>
        <v>4</v>
      </c>
      <c r="T5" s="195">
        <f t="shared" si="1"/>
        <v>4</v>
      </c>
      <c r="U5" s="199"/>
      <c r="V5" s="199"/>
    </row>
    <row r="6" spans="1:22" x14ac:dyDescent="0.25">
      <c r="A6" s="197">
        <v>6641</v>
      </c>
      <c r="B6" s="300" t="s">
        <v>101</v>
      </c>
      <c r="C6" s="197">
        <v>9</v>
      </c>
      <c r="D6" s="198" t="s">
        <v>67</v>
      </c>
      <c r="E6" s="344">
        <v>0.5</v>
      </c>
      <c r="F6" s="345"/>
      <c r="G6" s="344"/>
      <c r="H6" s="345"/>
      <c r="I6" s="344"/>
      <c r="J6" s="345"/>
      <c r="K6" s="344"/>
      <c r="L6" s="345"/>
      <c r="M6" s="344"/>
      <c r="N6" s="345"/>
      <c r="O6" s="344"/>
      <c r="P6" s="345"/>
      <c r="Q6" s="346"/>
      <c r="R6" s="347"/>
      <c r="S6" s="195">
        <f t="shared" si="0"/>
        <v>0.5</v>
      </c>
      <c r="T6" s="195">
        <f t="shared" si="1"/>
        <v>0.5</v>
      </c>
      <c r="U6" s="199"/>
      <c r="V6" s="199"/>
    </row>
    <row r="7" spans="1:22" x14ac:dyDescent="0.25">
      <c r="A7" s="197">
        <v>6649</v>
      </c>
      <c r="B7" s="300" t="s">
        <v>97</v>
      </c>
      <c r="C7" s="188">
        <v>16</v>
      </c>
      <c r="D7" s="198" t="s">
        <v>67</v>
      </c>
      <c r="E7" s="344">
        <v>0.5</v>
      </c>
      <c r="F7" s="345"/>
      <c r="G7" s="344"/>
      <c r="H7" s="345"/>
      <c r="I7" s="344"/>
      <c r="J7" s="345"/>
      <c r="K7" s="344"/>
      <c r="L7" s="345"/>
      <c r="M7" s="344"/>
      <c r="N7" s="345"/>
      <c r="O7" s="344"/>
      <c r="P7" s="345"/>
      <c r="Q7" s="346"/>
      <c r="R7" s="347"/>
      <c r="S7" s="195">
        <f t="shared" si="0"/>
        <v>0.5</v>
      </c>
      <c r="T7" s="195">
        <f t="shared" si="1"/>
        <v>0.5</v>
      </c>
      <c r="U7" s="199"/>
      <c r="V7" s="199"/>
    </row>
    <row r="8" spans="1:22" x14ac:dyDescent="0.25">
      <c r="A8" s="197">
        <v>6649</v>
      </c>
      <c r="B8" s="300" t="s">
        <v>97</v>
      </c>
      <c r="C8" s="217">
        <v>18</v>
      </c>
      <c r="D8" s="198" t="s">
        <v>67</v>
      </c>
      <c r="E8" s="344">
        <v>0.5</v>
      </c>
      <c r="F8" s="345"/>
      <c r="G8" s="344"/>
      <c r="H8" s="345"/>
      <c r="I8" s="344"/>
      <c r="J8" s="345"/>
      <c r="K8" s="344"/>
      <c r="L8" s="345"/>
      <c r="M8" s="344"/>
      <c r="N8" s="345"/>
      <c r="O8" s="344"/>
      <c r="P8" s="345"/>
      <c r="Q8" s="346"/>
      <c r="R8" s="347"/>
      <c r="S8" s="195">
        <f t="shared" si="0"/>
        <v>0.5</v>
      </c>
      <c r="T8" s="195">
        <f t="shared" si="1"/>
        <v>0.5</v>
      </c>
      <c r="U8" s="199"/>
      <c r="V8" s="199"/>
    </row>
    <row r="9" spans="1:22" x14ac:dyDescent="0.25">
      <c r="A9" s="264">
        <v>6598</v>
      </c>
      <c r="B9" s="300" t="s">
        <v>98</v>
      </c>
      <c r="C9" s="255">
        <v>76</v>
      </c>
      <c r="D9" s="265" t="s">
        <v>76</v>
      </c>
      <c r="E9" s="344"/>
      <c r="F9" s="345"/>
      <c r="G9" s="344"/>
      <c r="H9" s="345"/>
      <c r="I9" s="344"/>
      <c r="J9" s="345"/>
      <c r="K9" s="344"/>
      <c r="L9" s="345"/>
      <c r="M9" s="344">
        <v>1</v>
      </c>
      <c r="N9" s="345"/>
      <c r="O9" s="344"/>
      <c r="P9" s="345"/>
      <c r="Q9" s="346"/>
      <c r="R9" s="347"/>
      <c r="S9" s="195">
        <f t="shared" si="0"/>
        <v>1</v>
      </c>
      <c r="T9" s="195">
        <f t="shared" si="1"/>
        <v>1</v>
      </c>
      <c r="U9" s="199"/>
      <c r="V9" s="199"/>
    </row>
    <row r="10" spans="1:22" x14ac:dyDescent="0.25">
      <c r="A10" s="197"/>
      <c r="B10" s="200"/>
      <c r="C10" s="197"/>
      <c r="D10" s="198"/>
      <c r="E10" s="344"/>
      <c r="F10" s="345"/>
      <c r="G10" s="344"/>
      <c r="H10" s="345"/>
      <c r="I10" s="344"/>
      <c r="J10" s="345"/>
      <c r="K10" s="344"/>
      <c r="L10" s="345"/>
      <c r="M10" s="344"/>
      <c r="N10" s="345"/>
      <c r="O10" s="344"/>
      <c r="P10" s="345"/>
      <c r="Q10" s="346"/>
      <c r="R10" s="347"/>
      <c r="S10" s="195">
        <f t="shared" si="0"/>
        <v>0</v>
      </c>
      <c r="T10" s="195">
        <f t="shared" si="1"/>
        <v>0</v>
      </c>
      <c r="U10" s="199"/>
      <c r="V10" s="199"/>
    </row>
    <row r="11" spans="1:22" x14ac:dyDescent="0.25">
      <c r="A11" s="197"/>
      <c r="B11" s="200"/>
      <c r="C11" s="197"/>
      <c r="D11" s="198"/>
      <c r="E11" s="344"/>
      <c r="F11" s="345"/>
      <c r="G11" s="344"/>
      <c r="H11" s="345"/>
      <c r="I11" s="344"/>
      <c r="J11" s="345"/>
      <c r="K11" s="344"/>
      <c r="L11" s="345"/>
      <c r="M11" s="344"/>
      <c r="N11" s="345"/>
      <c r="O11" s="344"/>
      <c r="P11" s="345"/>
      <c r="Q11" s="346"/>
      <c r="R11" s="347"/>
      <c r="S11" s="195">
        <f t="shared" si="0"/>
        <v>0</v>
      </c>
      <c r="T11" s="195">
        <f t="shared" si="1"/>
        <v>0</v>
      </c>
      <c r="U11" s="199"/>
      <c r="V11" s="199"/>
    </row>
    <row r="12" spans="1:22" x14ac:dyDescent="0.25">
      <c r="A12" s="197"/>
      <c r="B12" s="200"/>
      <c r="C12" s="197"/>
      <c r="D12" s="198"/>
      <c r="E12" s="344"/>
      <c r="F12" s="345"/>
      <c r="G12" s="344"/>
      <c r="H12" s="345"/>
      <c r="I12" s="344"/>
      <c r="J12" s="345"/>
      <c r="K12" s="344"/>
      <c r="L12" s="345"/>
      <c r="M12" s="344"/>
      <c r="N12" s="345"/>
      <c r="O12" s="344"/>
      <c r="P12" s="345"/>
      <c r="Q12" s="346"/>
      <c r="R12" s="347"/>
      <c r="S12" s="195">
        <f t="shared" si="0"/>
        <v>0</v>
      </c>
      <c r="T12" s="195">
        <f t="shared" si="1"/>
        <v>0</v>
      </c>
      <c r="U12" s="199"/>
      <c r="V12" s="199"/>
    </row>
    <row r="13" spans="1:22" x14ac:dyDescent="0.25">
      <c r="A13" s="188"/>
      <c r="B13" s="188"/>
      <c r="C13" s="188"/>
      <c r="D13" s="198"/>
      <c r="E13" s="344"/>
      <c r="F13" s="345"/>
      <c r="G13" s="344"/>
      <c r="H13" s="345"/>
      <c r="I13" s="344"/>
      <c r="J13" s="345"/>
      <c r="K13" s="344"/>
      <c r="L13" s="345"/>
      <c r="M13" s="344"/>
      <c r="N13" s="345"/>
      <c r="O13" s="344"/>
      <c r="P13" s="345"/>
      <c r="Q13" s="346"/>
      <c r="R13" s="347"/>
      <c r="S13" s="195">
        <f t="shared" si="0"/>
        <v>0</v>
      </c>
      <c r="T13" s="195">
        <f t="shared" si="1"/>
        <v>0</v>
      </c>
      <c r="U13" s="199"/>
      <c r="V13" s="199"/>
    </row>
    <row r="14" spans="1:22" x14ac:dyDescent="0.25">
      <c r="A14" s="197"/>
      <c r="B14" s="200"/>
      <c r="C14" s="197"/>
      <c r="E14" s="344"/>
      <c r="F14" s="345"/>
      <c r="G14" s="344"/>
      <c r="H14" s="345"/>
      <c r="I14" s="344"/>
      <c r="J14" s="345"/>
      <c r="K14" s="344"/>
      <c r="L14" s="345"/>
      <c r="M14" s="344"/>
      <c r="N14" s="345"/>
      <c r="O14" s="344"/>
      <c r="P14" s="345"/>
      <c r="Q14" s="346"/>
      <c r="R14" s="347"/>
      <c r="S14" s="195">
        <f t="shared" ref="S14:S15" si="2">E14+G14+I14+K14+M14+O14+Q14</f>
        <v>0</v>
      </c>
      <c r="T14" s="195">
        <f t="shared" ref="T14:T15" si="3">SUM(S14-U14-V14)</f>
        <v>0</v>
      </c>
      <c r="U14" s="199"/>
      <c r="V14" s="199"/>
    </row>
    <row r="15" spans="1:22" x14ac:dyDescent="0.25">
      <c r="A15" s="188"/>
      <c r="B15" s="188"/>
      <c r="C15" s="188"/>
      <c r="D15" s="198"/>
      <c r="E15" s="344"/>
      <c r="F15" s="345"/>
      <c r="G15" s="344"/>
      <c r="H15" s="345"/>
      <c r="I15" s="344"/>
      <c r="J15" s="345"/>
      <c r="K15" s="344"/>
      <c r="L15" s="345"/>
      <c r="M15" s="344"/>
      <c r="N15" s="345"/>
      <c r="O15" s="344"/>
      <c r="P15" s="345"/>
      <c r="Q15" s="346"/>
      <c r="R15" s="347"/>
      <c r="S15" s="195">
        <f t="shared" si="2"/>
        <v>0</v>
      </c>
      <c r="T15" s="195">
        <f t="shared" si="3"/>
        <v>0</v>
      </c>
      <c r="U15" s="199"/>
      <c r="V15" s="199"/>
    </row>
    <row r="16" spans="1:22" x14ac:dyDescent="0.25">
      <c r="A16" s="188"/>
      <c r="B16" s="188"/>
      <c r="C16" s="188"/>
      <c r="D16" s="198"/>
      <c r="E16" s="344"/>
      <c r="F16" s="345"/>
      <c r="G16" s="344"/>
      <c r="H16" s="345"/>
      <c r="I16" s="344"/>
      <c r="J16" s="345"/>
      <c r="K16" s="344"/>
      <c r="L16" s="345"/>
      <c r="M16" s="344"/>
      <c r="N16" s="345"/>
      <c r="O16" s="344"/>
      <c r="P16" s="345"/>
      <c r="Q16" s="346"/>
      <c r="R16" s="347"/>
      <c r="S16" s="195">
        <f t="shared" si="0"/>
        <v>0</v>
      </c>
      <c r="T16" s="195">
        <f t="shared" si="1"/>
        <v>0</v>
      </c>
      <c r="U16" s="199"/>
      <c r="V16" s="199"/>
    </row>
    <row r="17" spans="1:22" ht="15.75" customHeight="1" x14ac:dyDescent="0.25">
      <c r="A17" s="188"/>
      <c r="B17" s="188"/>
      <c r="C17" s="188"/>
      <c r="D17" s="198"/>
      <c r="E17" s="344"/>
      <c r="F17" s="345"/>
      <c r="G17" s="344"/>
      <c r="H17" s="345"/>
      <c r="I17" s="344"/>
      <c r="J17" s="345"/>
      <c r="K17" s="344"/>
      <c r="L17" s="345"/>
      <c r="M17" s="344"/>
      <c r="N17" s="345"/>
      <c r="O17" s="344"/>
      <c r="P17" s="345"/>
      <c r="Q17" s="346"/>
      <c r="R17" s="347"/>
      <c r="S17" s="195">
        <f t="shared" si="0"/>
        <v>0</v>
      </c>
      <c r="T17" s="195">
        <f t="shared" si="1"/>
        <v>0</v>
      </c>
      <c r="U17" s="199"/>
      <c r="V17" s="199"/>
    </row>
    <row r="18" spans="1:22" x14ac:dyDescent="0.25">
      <c r="A18" s="188"/>
      <c r="B18" s="188"/>
      <c r="C18" s="188"/>
      <c r="D18" s="198"/>
      <c r="E18" s="344"/>
      <c r="F18" s="345"/>
      <c r="G18" s="344"/>
      <c r="H18" s="345"/>
      <c r="I18" s="344"/>
      <c r="J18" s="345"/>
      <c r="K18" s="344"/>
      <c r="L18" s="345"/>
      <c r="M18" s="344"/>
      <c r="N18" s="345"/>
      <c r="O18" s="344"/>
      <c r="P18" s="345"/>
      <c r="Q18" s="346"/>
      <c r="R18" s="347"/>
      <c r="S18" s="195">
        <f t="shared" si="0"/>
        <v>0</v>
      </c>
      <c r="T18" s="195">
        <f t="shared" si="1"/>
        <v>0</v>
      </c>
      <c r="U18" s="199"/>
      <c r="V18" s="199"/>
    </row>
    <row r="19" spans="1:22" x14ac:dyDescent="0.25">
      <c r="A19" s="249">
        <v>3600</v>
      </c>
      <c r="B19" s="299" t="s">
        <v>99</v>
      </c>
      <c r="C19" s="249"/>
      <c r="D19" s="198" t="s">
        <v>86</v>
      </c>
      <c r="E19" s="344"/>
      <c r="F19" s="345"/>
      <c r="G19" s="344">
        <v>0.5</v>
      </c>
      <c r="H19" s="345"/>
      <c r="I19" s="344"/>
      <c r="J19" s="345"/>
      <c r="K19" s="344"/>
      <c r="L19" s="345"/>
      <c r="M19" s="344"/>
      <c r="N19" s="345"/>
      <c r="O19" s="344"/>
      <c r="P19" s="345"/>
      <c r="Q19" s="346"/>
      <c r="R19" s="347"/>
      <c r="S19" s="195">
        <f t="shared" si="0"/>
        <v>0.5</v>
      </c>
      <c r="T19" s="195">
        <f t="shared" si="1"/>
        <v>0.5</v>
      </c>
      <c r="U19" s="199"/>
      <c r="V19" s="199"/>
    </row>
    <row r="20" spans="1:22" x14ac:dyDescent="0.25">
      <c r="A20" s="213">
        <v>3600</v>
      </c>
      <c r="B20" s="299" t="s">
        <v>99</v>
      </c>
      <c r="C20" s="213"/>
      <c r="D20" s="25" t="s">
        <v>88</v>
      </c>
      <c r="E20" s="344"/>
      <c r="F20" s="345"/>
      <c r="G20" s="344"/>
      <c r="H20" s="345"/>
      <c r="I20" s="344">
        <v>2.5</v>
      </c>
      <c r="J20" s="345"/>
      <c r="K20" s="350"/>
      <c r="L20" s="350"/>
      <c r="M20" s="344"/>
      <c r="N20" s="345"/>
      <c r="O20" s="344"/>
      <c r="P20" s="345"/>
      <c r="Q20" s="346"/>
      <c r="R20" s="347"/>
      <c r="S20" s="195">
        <f t="shared" si="0"/>
        <v>2.5</v>
      </c>
      <c r="T20" s="195">
        <f t="shared" si="1"/>
        <v>2.5</v>
      </c>
      <c r="U20" s="199"/>
      <c r="V20" s="199"/>
    </row>
    <row r="21" spans="1:22" x14ac:dyDescent="0.25">
      <c r="A21" s="188">
        <v>3600</v>
      </c>
      <c r="B21" s="299" t="s">
        <v>99</v>
      </c>
      <c r="C21" s="188"/>
      <c r="D21" s="192" t="s">
        <v>70</v>
      </c>
      <c r="E21" s="344">
        <v>0.25</v>
      </c>
      <c r="F21" s="345"/>
      <c r="G21" s="344">
        <v>0.25</v>
      </c>
      <c r="H21" s="345"/>
      <c r="I21" s="344">
        <v>0.25</v>
      </c>
      <c r="J21" s="345"/>
      <c r="K21" s="344"/>
      <c r="L21" s="345"/>
      <c r="M21" s="344"/>
      <c r="N21" s="345"/>
      <c r="O21" s="344"/>
      <c r="P21" s="345"/>
      <c r="Q21" s="346"/>
      <c r="R21" s="347"/>
      <c r="S21" s="195">
        <f t="shared" si="0"/>
        <v>0.75</v>
      </c>
      <c r="T21" s="195">
        <f t="shared" si="1"/>
        <v>0.75</v>
      </c>
      <c r="U21" s="199"/>
      <c r="V21" s="199"/>
    </row>
    <row r="22" spans="1:22" x14ac:dyDescent="0.25">
      <c r="A22" s="188">
        <v>3600</v>
      </c>
      <c r="B22" s="299" t="s">
        <v>99</v>
      </c>
      <c r="C22" s="188"/>
      <c r="D22" s="192" t="s">
        <v>71</v>
      </c>
      <c r="E22" s="344">
        <v>1.5</v>
      </c>
      <c r="F22" s="345"/>
      <c r="G22" s="344"/>
      <c r="H22" s="345"/>
      <c r="I22" s="344"/>
      <c r="J22" s="345"/>
      <c r="K22" s="344"/>
      <c r="L22" s="345"/>
      <c r="M22" s="344"/>
      <c r="N22" s="345"/>
      <c r="O22" s="344"/>
      <c r="P22" s="345"/>
      <c r="Q22" s="346"/>
      <c r="R22" s="347"/>
      <c r="S22" s="195">
        <f t="shared" si="0"/>
        <v>1.5</v>
      </c>
      <c r="T22" s="195">
        <f t="shared" si="1"/>
        <v>1.5</v>
      </c>
      <c r="U22" s="199"/>
      <c r="V22" s="199"/>
    </row>
    <row r="23" spans="1:22" ht="15.75" customHeight="1" x14ac:dyDescent="0.25">
      <c r="A23" s="197">
        <v>3600</v>
      </c>
      <c r="B23" s="299">
        <f>SUM(B6:B22)</f>
        <v>0</v>
      </c>
      <c r="C23" s="197"/>
      <c r="D23" s="201" t="s">
        <v>72</v>
      </c>
      <c r="E23" s="344">
        <v>3</v>
      </c>
      <c r="F23" s="345"/>
      <c r="G23" s="344">
        <v>4.5</v>
      </c>
      <c r="H23" s="345"/>
      <c r="I23" s="344">
        <v>3.5</v>
      </c>
      <c r="J23" s="345"/>
      <c r="K23" s="344">
        <v>6.25</v>
      </c>
      <c r="L23" s="345"/>
      <c r="M23" s="344">
        <v>7.25</v>
      </c>
      <c r="N23" s="345"/>
      <c r="O23" s="344"/>
      <c r="P23" s="345"/>
      <c r="Q23" s="346"/>
      <c r="R23" s="347"/>
      <c r="S23" s="195">
        <f t="shared" si="0"/>
        <v>24.5</v>
      </c>
      <c r="T23" s="195">
        <f t="shared" si="1"/>
        <v>22</v>
      </c>
      <c r="U23" s="199">
        <v>2.5</v>
      </c>
      <c r="V23" s="199"/>
    </row>
    <row r="24" spans="1:22" x14ac:dyDescent="0.25">
      <c r="A24" s="197">
        <v>3600</v>
      </c>
      <c r="B24" s="299" t="s">
        <v>99</v>
      </c>
      <c r="C24" s="197"/>
      <c r="D24" s="201" t="s">
        <v>73</v>
      </c>
      <c r="E24" s="344">
        <v>0.25</v>
      </c>
      <c r="F24" s="345"/>
      <c r="G24" s="344">
        <v>0.25</v>
      </c>
      <c r="H24" s="345"/>
      <c r="I24" s="344">
        <v>0.25</v>
      </c>
      <c r="J24" s="345"/>
      <c r="K24" s="344">
        <v>0.25</v>
      </c>
      <c r="L24" s="345"/>
      <c r="M24" s="344">
        <v>0.25</v>
      </c>
      <c r="N24" s="345"/>
      <c r="O24" s="344"/>
      <c r="P24" s="345"/>
      <c r="Q24" s="346"/>
      <c r="R24" s="347"/>
      <c r="S24" s="195">
        <f t="shared" si="0"/>
        <v>1.25</v>
      </c>
      <c r="T24" s="195">
        <f t="shared" si="1"/>
        <v>1.25</v>
      </c>
      <c r="U24" s="199"/>
      <c r="V24" s="199"/>
    </row>
    <row r="25" spans="1:22" x14ac:dyDescent="0.25">
      <c r="A25" s="192" t="s">
        <v>37</v>
      </c>
      <c r="B25" s="192"/>
      <c r="C25" s="192"/>
      <c r="D25" s="192"/>
      <c r="E25" s="344"/>
      <c r="F25" s="345"/>
      <c r="G25" s="344"/>
      <c r="H25" s="345"/>
      <c r="I25" s="344"/>
      <c r="J25" s="345"/>
      <c r="K25" s="344"/>
      <c r="L25" s="345"/>
      <c r="M25" s="344"/>
      <c r="N25" s="345"/>
      <c r="O25" s="346"/>
      <c r="P25" s="347"/>
      <c r="Q25" s="346"/>
      <c r="R25" s="347"/>
      <c r="S25" s="195">
        <f>E25+G25+I25+K25+M25+O25+Q25</f>
        <v>0</v>
      </c>
      <c r="T25" s="195"/>
      <c r="U25" s="202"/>
      <c r="V25" s="199"/>
    </row>
    <row r="26" spans="1:22" x14ac:dyDescent="0.25">
      <c r="A26" s="192" t="s">
        <v>38</v>
      </c>
      <c r="B26" s="192"/>
      <c r="C26" s="192"/>
      <c r="D26" s="192"/>
      <c r="E26" s="344"/>
      <c r="F26" s="345"/>
      <c r="G26" s="344"/>
      <c r="H26" s="345"/>
      <c r="I26" s="344"/>
      <c r="J26" s="345"/>
      <c r="K26" s="344"/>
      <c r="L26" s="345"/>
      <c r="M26" s="344"/>
      <c r="N26" s="345"/>
      <c r="O26" s="346"/>
      <c r="P26" s="347"/>
      <c r="Q26" s="346"/>
      <c r="R26" s="347"/>
      <c r="S26" s="195">
        <f>E26+G26+I26+K26+M26+O26+Q26</f>
        <v>0</v>
      </c>
      <c r="T26" s="195"/>
      <c r="U26" s="202"/>
      <c r="V26" s="199"/>
    </row>
    <row r="27" spans="1:22" x14ac:dyDescent="0.25">
      <c r="A27" s="202" t="s">
        <v>6</v>
      </c>
      <c r="B27" s="202"/>
      <c r="C27" s="202"/>
      <c r="D27" s="202"/>
      <c r="E27" s="351">
        <f t="shared" ref="E27:G27" si="4">SUM(E4:E26)</f>
        <v>8.5</v>
      </c>
      <c r="F27" s="352"/>
      <c r="G27" s="351">
        <f t="shared" si="4"/>
        <v>8.5</v>
      </c>
      <c r="H27" s="352"/>
      <c r="I27" s="351">
        <f t="shared" ref="I27" si="5">SUM(I4:I26)</f>
        <v>8.5</v>
      </c>
      <c r="J27" s="352"/>
      <c r="K27" s="351">
        <f t="shared" ref="K27" si="6">SUM(K4:K26)</f>
        <v>8.5</v>
      </c>
      <c r="L27" s="352"/>
      <c r="M27" s="351">
        <f t="shared" ref="M27" si="7">SUM(M4:M26)</f>
        <v>8.5</v>
      </c>
      <c r="N27" s="352"/>
      <c r="O27" s="351">
        <f>SUM(O4:O26)</f>
        <v>0</v>
      </c>
      <c r="P27" s="352"/>
      <c r="Q27" s="351">
        <f>SUM(Q4:Q26)</f>
        <v>0</v>
      </c>
      <c r="R27" s="352"/>
      <c r="S27" s="195">
        <f>SUM(S4:S26)</f>
        <v>42.5</v>
      </c>
      <c r="T27" s="195"/>
      <c r="U27" s="202"/>
      <c r="V27" s="199"/>
    </row>
    <row r="28" spans="1:22" x14ac:dyDescent="0.25">
      <c r="A28" s="202" t="s">
        <v>2</v>
      </c>
      <c r="B28" s="202"/>
      <c r="C28" s="202"/>
      <c r="D28" s="202"/>
      <c r="E28" s="203"/>
      <c r="F28" s="204">
        <v>8</v>
      </c>
      <c r="G28" s="203"/>
      <c r="H28" s="204">
        <v>8</v>
      </c>
      <c r="I28" s="203"/>
      <c r="J28" s="204">
        <v>8</v>
      </c>
      <c r="K28" s="203"/>
      <c r="L28" s="204">
        <v>8</v>
      </c>
      <c r="M28" s="203"/>
      <c r="N28" s="204">
        <v>8</v>
      </c>
      <c r="O28" s="203"/>
      <c r="P28" s="204"/>
      <c r="Q28" s="203"/>
      <c r="R28" s="204"/>
      <c r="S28" s="195">
        <f>SUM(E28:R28)</f>
        <v>40</v>
      </c>
      <c r="T28" s="195">
        <f>SUM(T4:T25)</f>
        <v>40</v>
      </c>
      <c r="U28" s="199"/>
      <c r="V28" s="199"/>
    </row>
    <row r="29" spans="1:22" x14ac:dyDescent="0.25">
      <c r="A29" s="202" t="s">
        <v>41</v>
      </c>
      <c r="B29" s="202"/>
      <c r="C29" s="202"/>
      <c r="D29" s="202"/>
      <c r="E29" s="205"/>
      <c r="F29" s="205">
        <f>SUM(E27)-F28</f>
        <v>0.5</v>
      </c>
      <c r="G29" s="205"/>
      <c r="H29" s="205">
        <f>SUM(G27)-H28</f>
        <v>0.5</v>
      </c>
      <c r="I29" s="205"/>
      <c r="J29" s="205">
        <f>SUM(I27)-J28</f>
        <v>0.5</v>
      </c>
      <c r="K29" s="205"/>
      <c r="L29" s="205">
        <f>SUM(K27)-L28</f>
        <v>0.5</v>
      </c>
      <c r="M29" s="205"/>
      <c r="N29" s="205">
        <f>SUM(M27)-N28</f>
        <v>0.5</v>
      </c>
      <c r="O29" s="205"/>
      <c r="P29" s="205">
        <f>SUM(O27)</f>
        <v>0</v>
      </c>
      <c r="Q29" s="205"/>
      <c r="R29" s="205">
        <f>SUM(Q27)</f>
        <v>0</v>
      </c>
      <c r="S29" s="199">
        <v>2.5</v>
      </c>
      <c r="T29" s="199"/>
      <c r="U29" s="199">
        <f>SUM(U4:U28)</f>
        <v>2.5</v>
      </c>
      <c r="V29" s="199">
        <f>SUM(V4:V28)</f>
        <v>0</v>
      </c>
    </row>
    <row r="31" spans="1:22" x14ac:dyDescent="0.25">
      <c r="A31" s="183" t="s">
        <v>25</v>
      </c>
      <c r="B31" s="184"/>
    </row>
    <row r="32" spans="1:22" x14ac:dyDescent="0.25">
      <c r="A32" s="185" t="s">
        <v>2</v>
      </c>
      <c r="C32" s="206">
        <f>SUM(T28)</f>
        <v>40</v>
      </c>
      <c r="I32" s="183">
        <v>3600</v>
      </c>
    </row>
    <row r="33" spans="1:9" x14ac:dyDescent="0.25">
      <c r="A33" s="185" t="s">
        <v>26</v>
      </c>
      <c r="C33" s="206">
        <f>U29</f>
        <v>2.5</v>
      </c>
      <c r="D33" s="207"/>
      <c r="I33" s="208">
        <v>31</v>
      </c>
    </row>
    <row r="34" spans="1:9" x14ac:dyDescent="0.25">
      <c r="A34" s="185" t="s">
        <v>27</v>
      </c>
      <c r="C34" s="207">
        <f>V29</f>
        <v>0</v>
      </c>
      <c r="I34" s="209"/>
    </row>
    <row r="35" spans="1:9" x14ac:dyDescent="0.25">
      <c r="A35" s="185" t="s">
        <v>28</v>
      </c>
      <c r="C35" s="207">
        <f>S25</f>
        <v>0</v>
      </c>
      <c r="I35" s="206"/>
    </row>
    <row r="36" spans="1:9" x14ac:dyDescent="0.25">
      <c r="A36" s="185" t="s">
        <v>4</v>
      </c>
      <c r="C36" s="207">
        <f>S26</f>
        <v>0</v>
      </c>
    </row>
    <row r="37" spans="1:9" ht="16.5" thickBot="1" x14ac:dyDescent="0.3">
      <c r="A37" s="186" t="s">
        <v>6</v>
      </c>
      <c r="C37" s="210">
        <f>SUM(C32:C36)</f>
        <v>42.5</v>
      </c>
      <c r="E37" s="186" t="s">
        <v>42</v>
      </c>
      <c r="F37" s="186"/>
      <c r="G37" s="211">
        <f>S27-C37</f>
        <v>0</v>
      </c>
    </row>
    <row r="38" spans="1:9" ht="16.5" thickTop="1" x14ac:dyDescent="0.25">
      <c r="A38" s="185" t="s">
        <v>29</v>
      </c>
      <c r="C38" s="212">
        <v>0</v>
      </c>
      <c r="D38" s="212"/>
    </row>
    <row r="39" spans="1:9" x14ac:dyDescent="0.25">
      <c r="A39" s="185" t="s">
        <v>36</v>
      </c>
      <c r="C39" s="212">
        <v>0</v>
      </c>
      <c r="D39" s="212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2017-10-02T10:16:23Z</cp:lastPrinted>
  <dcterms:created xsi:type="dcterms:W3CDTF">2010-01-14T13:00:57Z</dcterms:created>
  <dcterms:modified xsi:type="dcterms:W3CDTF">2018-09-26T14:24:25Z</dcterms:modified>
</cp:coreProperties>
</file>