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A6D7EE71-F25B-4925-989F-EF1BD80DB2C5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C23" i="1" l="1"/>
  <c r="D23" i="1"/>
  <c r="B23" i="1"/>
  <c r="K23" i="1"/>
  <c r="M20" i="28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S5" i="16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S9" i="18"/>
  <c r="T9" i="18" s="1"/>
  <c r="S8" i="18"/>
  <c r="T8" i="18" s="1"/>
  <c r="S7" i="18"/>
  <c r="T7" i="18" s="1"/>
  <c r="S6" i="18"/>
  <c r="S5" i="18"/>
  <c r="S4" i="18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I24" i="30"/>
  <c r="J26" i="30" s="1"/>
  <c r="M20" i="38"/>
  <c r="N22" i="38" s="1"/>
  <c r="S5" i="30" l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S5" i="28"/>
  <c r="T5" i="28" s="1"/>
  <c r="S4" i="28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S5" i="5"/>
  <c r="S6" i="5"/>
  <c r="S7" i="5"/>
  <c r="T7" i="5" s="1"/>
  <c r="S8" i="5"/>
  <c r="T8" i="5" s="1"/>
  <c r="S9" i="5"/>
  <c r="S10" i="5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S22" i="5"/>
  <c r="T22" i="5" s="1"/>
  <c r="S23" i="5"/>
  <c r="S24" i="5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K24" i="39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S5" i="39"/>
  <c r="T5" i="39" s="1"/>
  <c r="S4" i="39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E25" i="32"/>
  <c r="S24" i="32"/>
  <c r="C34" i="32" s="1"/>
  <c r="S23" i="32"/>
  <c r="C33" i="32" s="1"/>
  <c r="E9" i="1" s="1"/>
  <c r="S22" i="32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S6" i="17"/>
  <c r="T6" i="17" s="1"/>
  <c r="S5" i="17"/>
  <c r="S4" i="17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I20" i="9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S11" i="22"/>
  <c r="S10" i="22"/>
  <c r="T10" i="22" s="1"/>
  <c r="S9" i="22"/>
  <c r="T9" i="22" s="1"/>
  <c r="S8" i="22"/>
  <c r="T8" i="22" s="1"/>
  <c r="S7" i="22"/>
  <c r="T7" i="22" s="1"/>
  <c r="S6" i="22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K21" i="1"/>
  <c r="T21" i="6"/>
  <c r="T21" i="32"/>
  <c r="T21" i="18"/>
  <c r="T17" i="22"/>
  <c r="T21" i="22" s="1"/>
  <c r="C25" i="22" s="1"/>
  <c r="B7" i="1" s="1"/>
  <c r="K7" i="1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<sst xmlns="http://schemas.openxmlformats.org/spreadsheetml/2006/main" count="886" uniqueCount="125">
  <si>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</si>
  <si>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</si>
  <si>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</si>
  <si>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</si>
  <si>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</si>
  <si>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</si>
  <si>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</si>
  <si>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</si>
  <si>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</si>
  <si>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</si>
  <si>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</si>
  <si>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</si>
  <si>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</si>
  <si>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</si>
  <si>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</si>
  <si>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</si>
  <si>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</si>
  <si>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</si>
  <si>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</si>
  <si>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</si>
  <si>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</si>
  <si>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</si>
  <si>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</si>
  <si>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</si>
  <si>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</si>
  <si>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</si>
  <si>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</si>
  <si>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</si>
  <si>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</si>
  <si>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</si>
  <si>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</si>
  <si>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</si>
  <si>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</si>
  <si>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</si>
  <si>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</si>
  <si>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</si>
  <si>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</si>
  <si>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</si>
  <si>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</si>
  <si>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</si>
  <si>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</si>
  <si>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</si>
  <si>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</si>
  <si>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</si>
  <si>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</si>
  <si>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</si>
  <si>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</si>
  <si>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</si>
  <si>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</si>
  <si>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</si>
  <si>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</si>
  <si>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</si>
  <si>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</si>
  <si>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</si>
  <si>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</si>
  <si>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</si>
  <si>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</si>
  <si>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</si>
  <si>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</si>
  <si>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</si>
  <si>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</si>
  <si>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</si>
  <si>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</si>
  <si>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</si>
  <si>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</si>
  <si>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</si>
  <si>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</si>
  <si>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T Jerman</t>
  </si>
  <si>
    <t>T.JERMAN</t>
  </si>
  <si>
    <t>vanity units</t>
  </si>
  <si>
    <t>labouring</t>
  </si>
  <si>
    <t>maintenance re saw</t>
  </si>
  <si>
    <t>extraction / silo</t>
  </si>
  <si>
    <t>frames</t>
  </si>
  <si>
    <t>10to11</t>
  </si>
  <si>
    <t>moving materials</t>
  </si>
  <si>
    <t>wall battons</t>
  </si>
  <si>
    <t>fork lift</t>
  </si>
  <si>
    <t>26to27</t>
  </si>
  <si>
    <t>from storage stairways 6538</t>
  </si>
  <si>
    <t>29to30</t>
  </si>
  <si>
    <t>frame</t>
  </si>
  <si>
    <t>load lorry</t>
  </si>
  <si>
    <t>bin store</t>
  </si>
  <si>
    <t>15to16</t>
  </si>
  <si>
    <t>condiment unit</t>
  </si>
  <si>
    <t>drink shelves</t>
  </si>
  <si>
    <t>28to30</t>
  </si>
  <si>
    <t>doors</t>
  </si>
  <si>
    <t>architraves</t>
  </si>
  <si>
    <t>31to32</t>
  </si>
  <si>
    <t>mdf templates</t>
  </si>
  <si>
    <t>W/E 02.04.17</t>
  </si>
  <si>
    <t>sick</t>
  </si>
  <si>
    <t>booking up 6598</t>
  </si>
  <si>
    <t>unload van rubbish</t>
  </si>
  <si>
    <t>from storage jms 6538</t>
  </si>
  <si>
    <t>lippings</t>
  </si>
  <si>
    <t>load van</t>
  </si>
  <si>
    <t>6519smx</t>
  </si>
  <si>
    <t>12to13</t>
  </si>
  <si>
    <t>window boards</t>
  </si>
  <si>
    <t>25to26</t>
  </si>
  <si>
    <t>battons</t>
  </si>
  <si>
    <t>19to20</t>
  </si>
  <si>
    <t>linings</t>
  </si>
  <si>
    <t>architrave</t>
  </si>
  <si>
    <t>van back to fraikin</t>
  </si>
  <si>
    <t>delivery  6675 / 6637</t>
  </si>
  <si>
    <t>make tea</t>
  </si>
  <si>
    <t>sort sash window 6637</t>
  </si>
  <si>
    <t>desk</t>
  </si>
  <si>
    <t>maintenance resaw</t>
  </si>
  <si>
    <t>PAUL01</t>
  </si>
  <si>
    <t>BAIL01</t>
  </si>
  <si>
    <t>USEM01</t>
  </si>
  <si>
    <t>offi01</t>
  </si>
  <si>
    <t>CENT01</t>
  </si>
  <si>
    <t>LORD01</t>
  </si>
  <si>
    <t>WEST08</t>
  </si>
  <si>
    <t>WEST10</t>
  </si>
  <si>
    <t>LILL03</t>
  </si>
  <si>
    <t>BATH04</t>
  </si>
  <si>
    <t>ELMO01</t>
  </si>
  <si>
    <t>O/T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</si>
</sst>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Fill="1" applyBorder="1" applyAlignment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/>
    <xf numFmtId="2" fontId="11" fillId="8" borderId="4" xfId="0" applyNumberFormat="1" applyFont="1" applyFill="1" applyBorder="1" applyAlignment="1"/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8" borderId="6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D28" sqref="D28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36.251999999999995</v>
      </c>
      <c r="C6" s="9">
        <f>SUM(Buckingham!C30)</f>
        <v>11.5</v>
      </c>
      <c r="D6" s="9">
        <f>SUM(Buckingham!C31)</f>
        <v>0.5</v>
      </c>
      <c r="E6" s="9">
        <f>SUM(Buckingham!C32)</f>
        <v>0</v>
      </c>
      <c r="F6" s="9">
        <f>SUM(Buckingham!C33)</f>
        <v>0</v>
      </c>
      <c r="G6" s="10">
        <f>B6+C6+D6+E6+F6</f>
        <v>48.251999999999995</v>
      </c>
      <c r="H6" s="61">
        <f>SUM(Buckingham!C35)</f>
        <v>0</v>
      </c>
      <c r="I6" s="61">
        <f>SUM(Buckingham!C36)</f>
        <v>0</v>
      </c>
      <c r="K6" s="43">
        <f>SUM(Buckingham!I30)</f>
        <v>3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10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50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38.5</v>
      </c>
      <c r="C8" s="9">
        <f>SUM(Doran!C32)</f>
        <v>11.5</v>
      </c>
      <c r="D8" s="9">
        <f>SUM(Doran!C33)</f>
        <v>2.25</v>
      </c>
      <c r="E8" s="9">
        <f>SUM(Doran!C34)</f>
        <v>0</v>
      </c>
      <c r="F8" s="9">
        <f>SUM(Doran!C35)</f>
        <v>0</v>
      </c>
      <c r="G8" s="10">
        <f t="shared" ref="G8:G22" si="0">B8+C8+D8+E8+F8</f>
        <v>52.25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31.5</v>
      </c>
      <c r="C9" s="9">
        <f>SUM(Drinkwater!C31)</f>
        <v>11.5</v>
      </c>
      <c r="D9" s="9">
        <f>SUM(Drinkwater!C32)</f>
        <v>1.5</v>
      </c>
      <c r="E9" s="9">
        <f>SUM(Drinkwater!C33)</f>
        <v>8</v>
      </c>
      <c r="F9" s="9">
        <f>SUM(Drinkwater!C34)</f>
        <v>0</v>
      </c>
      <c r="G9" s="10">
        <f t="shared" si="0"/>
        <v>52.5</v>
      </c>
      <c r="H9" s="11">
        <f>SUM(Drinkwater!C36)</f>
        <v>0</v>
      </c>
      <c r="I9" s="11">
        <f>SUM(Drinkwater!C37)</f>
        <v>0</v>
      </c>
      <c r="K9" s="43">
        <f>SUM(Drinkwater!I31)</f>
        <v>3.75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9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49</v>
      </c>
      <c r="H10" s="11">
        <f>SUM(Hammond!C31)</f>
        <v>0</v>
      </c>
      <c r="I10" s="11">
        <f>SUM(Hammond!C32)</f>
        <v>0</v>
      </c>
      <c r="K10" s="43">
        <f>SUM(Hammond!I26)</f>
        <v>0.5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6.75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43.75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ht="17.25" customHeight="1" x14ac:dyDescent="0.25">
      <c r="A13" s="8" t="s">
        <v>67</v>
      </c>
      <c r="B13" s="9">
        <f>SUM(Jerman!C29)</f>
        <v>40</v>
      </c>
      <c r="C13" s="9">
        <f>SUM(Jerman!C30)</f>
        <v>5</v>
      </c>
      <c r="D13" s="9">
        <f>SUM(Jerman!A31)</f>
        <v>0</v>
      </c>
      <c r="E13" s="9">
        <f>SUM(Jerman!C32)</f>
        <v>0</v>
      </c>
      <c r="F13" s="9">
        <f>SUM(Jerman!C33)</f>
        <v>0</v>
      </c>
      <c r="G13" s="10">
        <f>B13+C13+D13+E13+F13</f>
        <v>45</v>
      </c>
      <c r="H13" s="11">
        <f>SUM(Harrison!C32)</f>
        <v>0</v>
      </c>
      <c r="I13" s="11">
        <f>SUM(Harrison!C33)</f>
        <v>0</v>
      </c>
      <c r="K13" s="43">
        <f>SUM(Jerman!I30)</f>
        <v>3.5</v>
      </c>
    </row>
    <row r="14" spans="1:11" ht="18" customHeight="1" x14ac:dyDescent="0.25">
      <c r="A14" s="8" t="s">
        <v>9</v>
      </c>
      <c r="B14" s="9">
        <f>SUM(McSharry!C25)</f>
        <v>39.25</v>
      </c>
      <c r="C14" s="9">
        <f>SUM(McSharry!C26)</f>
        <v>11.25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50.5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0</v>
      </c>
      <c r="H15" s="11">
        <f>SUM(Pender!C40)</f>
        <v>0</v>
      </c>
      <c r="I15" s="11">
        <f>SUM(Pender!C41)</f>
        <v>0</v>
      </c>
      <c r="K15" s="43">
        <f>SUM(Pender!I35)</f>
        <v>0</v>
      </c>
    </row>
    <row r="16" spans="1:11" ht="18" customHeight="1" x14ac:dyDescent="0.25">
      <c r="A16" s="8" t="s">
        <v>10</v>
      </c>
      <c r="B16" s="9">
        <f>SUM('Reading-Jones'!C29)</f>
        <v>0</v>
      </c>
      <c r="C16" s="9">
        <f>SUM('Reading-Jones'!C30)</f>
        <v>0</v>
      </c>
      <c r="D16" s="9">
        <f>SUM('Reading-Jones'!C31)</f>
        <v>0</v>
      </c>
      <c r="E16" s="9">
        <f>SUM('Reading-Jones'!C32)</f>
        <v>40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11.5</v>
      </c>
      <c r="D17" s="9">
        <f>SUM(Spann!C33)</f>
        <v>4.5</v>
      </c>
      <c r="E17" s="9">
        <f>SUM(Spann!C34)</f>
        <v>0</v>
      </c>
      <c r="F17" s="9">
        <f>SUM(Spann!C35)</f>
        <v>0</v>
      </c>
      <c r="G17" s="10">
        <f t="shared" si="0"/>
        <v>56</v>
      </c>
      <c r="H17" s="11">
        <f>SUM(Spann!C37)</f>
        <v>0</v>
      </c>
      <c r="I17" s="11">
        <f>SUM(Spann!C38)</f>
        <v>0</v>
      </c>
      <c r="K17" s="43">
        <f>SUM(Spann!I32)</f>
        <v>9.5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11.5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51.5</v>
      </c>
      <c r="H18" s="11">
        <f>SUM(Taylor!C33)</f>
        <v>0</v>
      </c>
      <c r="I18" s="11">
        <f>SUM(Taylor!C34)</f>
        <v>0</v>
      </c>
      <c r="K18" s="43">
        <f>SUM(Taylor!I28)</f>
        <v>2</v>
      </c>
    </row>
    <row r="19" spans="1:11" x14ac:dyDescent="0.25">
      <c r="A19" s="8" t="s">
        <v>48</v>
      </c>
      <c r="B19" s="9">
        <f>SUM(G.Ward!C25)</f>
        <v>36.5</v>
      </c>
      <c r="C19" s="9">
        <f>SUM(G.Ward!C26)</f>
        <v>0.25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36.75</v>
      </c>
      <c r="H19" s="11">
        <f>SUM(G.Ward!C31)</f>
        <v>0</v>
      </c>
      <c r="I19" s="11">
        <f>SUM(G.Ward!C32)</f>
        <v>0</v>
      </c>
      <c r="K19" s="43">
        <f>SUM(G.Ward!I26)</f>
        <v>1.5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8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48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11.5</v>
      </c>
      <c r="D21" s="9">
        <v>2.5</v>
      </c>
      <c r="E21" s="9">
        <f>SUM(T.Winterburn!C33)</f>
        <v>0</v>
      </c>
      <c r="F21" s="9">
        <f>SUM(T.Winterburn!C34)</f>
        <v>0</v>
      </c>
      <c r="G21" s="10">
        <f t="shared" si="0"/>
        <v>54</v>
      </c>
      <c r="H21" s="11">
        <f>SUM(T.Winterburn!C36)</f>
        <v>0</v>
      </c>
      <c r="I21" s="11">
        <f>SUM(T.Winterburn!C37)</f>
        <v>0</v>
      </c>
      <c r="K21" s="43">
        <f>SUM(T.Winterburn!I31)</f>
        <v>6</v>
      </c>
    </row>
    <row r="22" spans="1:11" x14ac:dyDescent="0.25">
      <c r="A22" s="8" t="s">
        <v>14</v>
      </c>
      <c r="B22" s="9">
        <f>SUM(Wright!C32)</f>
        <v>40</v>
      </c>
      <c r="C22" s="9">
        <f>SUM(Wright!C33)</f>
        <v>11.5</v>
      </c>
      <c r="D22" s="9">
        <f>SUM(Wright!C34)</f>
        <v>7</v>
      </c>
      <c r="E22" s="9">
        <f>SUM(Wright!C35)</f>
        <v>0</v>
      </c>
      <c r="F22" s="9">
        <f>SUM(Wright!C36)</f>
        <v>0</v>
      </c>
      <c r="G22" s="10">
        <f t="shared" si="0"/>
        <v>58.5</v>
      </c>
      <c r="H22" s="11">
        <f>SUM(Wright!C38)</f>
        <v>0</v>
      </c>
      <c r="I22" s="11">
        <f>SUM(Wright!C39)</f>
        <v>0</v>
      </c>
      <c r="K22" s="43">
        <f>SUM(Wright!I33)</f>
        <v>52.5</v>
      </c>
    </row>
    <row r="23" spans="1:11" ht="17.25" customHeight="1" x14ac:dyDescent="0.25">
      <c r="A23" s="12" t="s">
        <v>24</v>
      </c>
      <c r="B23" s="13">
        <f>SUM(B6:B22)</f>
        <v>579.00199999999995</v>
      </c>
      <c r="C23" s="13">
        <f t="shared" ref="C23:D23" si="1">SUM(C6:C22)</f>
        <v>130.75</v>
      </c>
      <c r="D23" s="13">
        <f t="shared" si="1"/>
        <v>18.25</v>
      </c>
      <c r="E23" s="13">
        <f t="shared" ref="B23:I23" si="2">SUM(E7:E22)</f>
        <v>48</v>
      </c>
      <c r="F23" s="13">
        <f t="shared" si="2"/>
        <v>0</v>
      </c>
      <c r="G23" s="13">
        <f t="shared" si="2"/>
        <v>727.75</v>
      </c>
      <c r="H23" s="14">
        <f t="shared" si="2"/>
        <v>0</v>
      </c>
      <c r="I23" s="14">
        <f t="shared" si="2"/>
        <v>0</v>
      </c>
      <c r="J23" s="4"/>
      <c r="K23" s="13">
        <f>SUM(K6:K22)</f>
        <v>127.25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728.00199999999995</v>
      </c>
    </row>
    <row r="27" spans="1:11" x14ac:dyDescent="0.25">
      <c r="A27" s="1" t="s">
        <v>31</v>
      </c>
      <c r="C27" s="35">
        <f>K23</f>
        <v>127.25</v>
      </c>
    </row>
    <row r="28" spans="1:11" x14ac:dyDescent="0.25">
      <c r="A28" s="1" t="s">
        <v>35</v>
      </c>
      <c r="C28" s="41">
        <f>C27/C26</f>
        <v>0.17479347584209934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U18" sqref="U18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7.15</v>
      </c>
      <c r="F3" s="63">
        <v>17.3</v>
      </c>
      <c r="G3" s="63">
        <v>7.15</v>
      </c>
      <c r="H3" s="63">
        <v>17.3</v>
      </c>
      <c r="I3" s="63">
        <v>7</v>
      </c>
      <c r="J3" s="63">
        <v>17.3</v>
      </c>
      <c r="K3" s="63">
        <v>8.4499999999999993</v>
      </c>
      <c r="L3" s="63">
        <v>17</v>
      </c>
      <c r="M3" s="63">
        <v>7.15</v>
      </c>
      <c r="N3" s="63">
        <v>17</v>
      </c>
      <c r="O3" s="63">
        <v>7.15</v>
      </c>
      <c r="P3" s="63">
        <v>11</v>
      </c>
      <c r="Q3" s="52"/>
      <c r="R3" s="52"/>
      <c r="S3" s="25"/>
      <c r="T3" s="25"/>
      <c r="U3" s="26"/>
      <c r="V3" s="26"/>
    </row>
    <row r="4" spans="1:22" x14ac:dyDescent="0.25">
      <c r="A4" s="187">
        <v>6520</v>
      </c>
      <c r="B4" s="202" t="s">
        <v>118</v>
      </c>
      <c r="C4" s="187">
        <v>18</v>
      </c>
      <c r="D4" s="38" t="s">
        <v>83</v>
      </c>
      <c r="E4" s="210">
        <v>9.75</v>
      </c>
      <c r="F4" s="210"/>
      <c r="G4" s="210">
        <v>9.75</v>
      </c>
      <c r="H4" s="210"/>
      <c r="I4" s="210">
        <v>10</v>
      </c>
      <c r="J4" s="210"/>
      <c r="K4" s="210">
        <v>7.75</v>
      </c>
      <c r="L4" s="210"/>
      <c r="M4" s="210">
        <v>7.5</v>
      </c>
      <c r="N4" s="210"/>
      <c r="O4" s="205">
        <v>3.75</v>
      </c>
      <c r="P4" s="206"/>
      <c r="Q4" s="203"/>
      <c r="R4" s="204"/>
      <c r="S4" s="25">
        <f>E4+G4+I4+K4+M4+O4+Q4</f>
        <v>48.5</v>
      </c>
      <c r="T4" s="25">
        <v>48.5</v>
      </c>
      <c r="U4" s="28">
        <v>0</v>
      </c>
      <c r="V4" s="28"/>
    </row>
    <row r="5" spans="1:22" x14ac:dyDescent="0.25">
      <c r="A5" s="199">
        <v>6648</v>
      </c>
      <c r="B5" s="202" t="s">
        <v>114</v>
      </c>
      <c r="C5" s="199" t="s">
        <v>87</v>
      </c>
      <c r="D5" s="38" t="s">
        <v>73</v>
      </c>
      <c r="E5" s="210"/>
      <c r="F5" s="210"/>
      <c r="G5" s="210"/>
      <c r="H5" s="210"/>
      <c r="I5" s="210"/>
      <c r="J5" s="210"/>
      <c r="K5" s="210"/>
      <c r="L5" s="210"/>
      <c r="M5" s="210">
        <v>2</v>
      </c>
      <c r="N5" s="210"/>
      <c r="O5" s="205"/>
      <c r="P5" s="206"/>
      <c r="Q5" s="203"/>
      <c r="R5" s="204"/>
      <c r="S5" s="25">
        <f t="shared" ref="S5:S20" si="0">E5+G5+I5+K5+M5+O5+Q5</f>
        <v>2</v>
      </c>
      <c r="T5" s="25">
        <f t="shared" ref="T5:T17" si="1">SUM(S5-U5-V5)</f>
        <v>-9.25</v>
      </c>
      <c r="U5" s="28">
        <v>11.25</v>
      </c>
      <c r="V5" s="28"/>
    </row>
    <row r="6" spans="1:22" x14ac:dyDescent="0.25">
      <c r="A6" s="175"/>
      <c r="B6" s="48"/>
      <c r="C6" s="175"/>
      <c r="D6" s="38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05"/>
      <c r="P6" s="206"/>
      <c r="Q6" s="203"/>
      <c r="R6" s="204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58"/>
      <c r="B7" s="158"/>
      <c r="C7" s="158"/>
      <c r="D7" s="38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05"/>
      <c r="P7" s="206"/>
      <c r="Q7" s="203"/>
      <c r="R7" s="20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74"/>
      <c r="B8" s="158"/>
      <c r="C8" s="158"/>
      <c r="D8" s="38"/>
      <c r="E8" s="210"/>
      <c r="F8" s="210"/>
      <c r="G8" s="210"/>
      <c r="H8" s="210"/>
      <c r="I8" s="215"/>
      <c r="J8" s="206"/>
      <c r="K8" s="215"/>
      <c r="L8" s="206"/>
      <c r="M8" s="215"/>
      <c r="N8" s="206"/>
      <c r="O8" s="205"/>
      <c r="P8" s="206"/>
      <c r="Q8" s="203"/>
      <c r="R8" s="20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7"/>
      <c r="B9" s="157"/>
      <c r="C9" s="157"/>
      <c r="D9" s="38"/>
      <c r="E9" s="216"/>
      <c r="F9" s="217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3"/>
      <c r="R9" s="20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7"/>
      <c r="B10" s="48"/>
      <c r="C10" s="117"/>
      <c r="D10" s="38"/>
      <c r="E10" s="216"/>
      <c r="F10" s="217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3"/>
      <c r="R10" s="20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4"/>
      <c r="B11" s="164"/>
      <c r="C11" s="164"/>
      <c r="D11" s="38"/>
      <c r="E11" s="216"/>
      <c r="F11" s="217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3"/>
      <c r="R11" s="20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2"/>
      <c r="B12" s="48"/>
      <c r="C12" s="132"/>
      <c r="D12" s="38"/>
      <c r="E12" s="216"/>
      <c r="F12" s="217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3"/>
      <c r="R12" s="20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17"/>
      <c r="B13" s="48"/>
      <c r="C13" s="117"/>
      <c r="D13" s="38"/>
      <c r="E13" s="216"/>
      <c r="F13" s="217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7"/>
      <c r="B14" s="48"/>
      <c r="C14" s="117"/>
      <c r="D14" s="38"/>
      <c r="E14" s="216"/>
      <c r="F14" s="217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17"/>
      <c r="B15" s="48"/>
      <c r="C15" s="117"/>
      <c r="D15" s="38"/>
      <c r="E15" s="216"/>
      <c r="F15" s="217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37"/>
      <c r="B16" s="137"/>
      <c r="C16" s="137"/>
      <c r="D16" s="38"/>
      <c r="E16" s="218"/>
      <c r="F16" s="218"/>
      <c r="G16" s="210"/>
      <c r="H16" s="210"/>
      <c r="I16" s="215"/>
      <c r="J16" s="206"/>
      <c r="K16" s="205"/>
      <c r="L16" s="206"/>
      <c r="M16" s="215"/>
      <c r="N16" s="206"/>
      <c r="O16" s="205"/>
      <c r="P16" s="206"/>
      <c r="Q16" s="203"/>
      <c r="R16" s="20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48"/>
      <c r="B17" s="148"/>
      <c r="C17" s="148"/>
      <c r="D17" s="27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3"/>
      <c r="P19" s="204"/>
      <c r="Q19" s="203"/>
      <c r="R19" s="204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9.75</v>
      </c>
      <c r="F20" s="208"/>
      <c r="G20" s="207">
        <f>SUM(G4:G19)</f>
        <v>9.75</v>
      </c>
      <c r="H20" s="208"/>
      <c r="I20" s="207">
        <f>SUM(I4:I19)</f>
        <v>10</v>
      </c>
      <c r="J20" s="208"/>
      <c r="K20" s="207">
        <f>SUM(K4:K19)</f>
        <v>7.75</v>
      </c>
      <c r="L20" s="208"/>
      <c r="M20" s="207">
        <f>SUM(M4:M19)</f>
        <v>9.5</v>
      </c>
      <c r="N20" s="208"/>
      <c r="O20" s="207">
        <f>SUM(O4:O19)</f>
        <v>3.75</v>
      </c>
      <c r="P20" s="208"/>
      <c r="Q20" s="207">
        <f>SUM(Q4:Q19)</f>
        <v>0</v>
      </c>
      <c r="R20" s="208"/>
      <c r="S20" s="25">
        <f t="shared" si="0"/>
        <v>50.5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1.75</v>
      </c>
      <c r="G22" s="32"/>
      <c r="H22" s="32">
        <f>SUM(G20)-H21</f>
        <v>1.75</v>
      </c>
      <c r="I22" s="32"/>
      <c r="J22" s="32">
        <v>2</v>
      </c>
      <c r="K22" s="32"/>
      <c r="L22" s="32">
        <v>0.5</v>
      </c>
      <c r="M22" s="32"/>
      <c r="N22" s="32">
        <v>1.25</v>
      </c>
      <c r="O22" s="32"/>
      <c r="P22" s="32">
        <f>SUM(O20)</f>
        <v>3.75</v>
      </c>
      <c r="Q22" s="32"/>
      <c r="R22" s="32">
        <f>SUM(Q20)</f>
        <v>0</v>
      </c>
      <c r="S22" s="28">
        <f>SUM(E22:R22)</f>
        <v>11</v>
      </c>
      <c r="T22" s="28"/>
      <c r="U22" s="28">
        <f>SUM(U4:U21)</f>
        <v>11.25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11.25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50.5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topLeftCell="D1" zoomScale="90" zoomScaleNormal="90" workbookViewId="0">
      <selection activeCell="I25" sqref="I25:J25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11" t="s">
        <v>15</v>
      </c>
      <c r="F2" s="211"/>
      <c r="G2" s="209" t="s">
        <v>16</v>
      </c>
      <c r="H2" s="209"/>
      <c r="I2" s="211" t="s">
        <v>17</v>
      </c>
      <c r="J2" s="211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9" t="s">
        <v>93</v>
      </c>
      <c r="F3" s="189"/>
      <c r="G3" s="189" t="s">
        <v>93</v>
      </c>
      <c r="H3" s="189"/>
      <c r="I3" s="189" t="s">
        <v>93</v>
      </c>
      <c r="J3" s="189"/>
      <c r="K3" s="189" t="s">
        <v>93</v>
      </c>
      <c r="L3" s="189"/>
      <c r="M3" s="189" t="s">
        <v>93</v>
      </c>
      <c r="N3" s="189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65">
        <v>6598</v>
      </c>
      <c r="B4" s="48"/>
      <c r="C4" s="165" t="s">
        <v>74</v>
      </c>
      <c r="D4" s="38" t="s">
        <v>76</v>
      </c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05"/>
      <c r="P4" s="206"/>
      <c r="Q4" s="203"/>
      <c r="R4" s="204"/>
      <c r="S4" s="25">
        <f>E4+G4+I4+K4+M4+O4+Q4</f>
        <v>0</v>
      </c>
      <c r="T4" s="25">
        <f t="shared" ref="T4:T26" si="0">SUM(S4-U4-V4)</f>
        <v>0</v>
      </c>
      <c r="U4" s="28"/>
      <c r="V4" s="28"/>
    </row>
    <row r="5" spans="1:22" x14ac:dyDescent="0.25">
      <c r="A5" s="176">
        <v>6520</v>
      </c>
      <c r="B5" s="176"/>
      <c r="C5" s="176">
        <v>17</v>
      </c>
      <c r="D5" s="38" t="s">
        <v>86</v>
      </c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05"/>
      <c r="P5" s="206"/>
      <c r="Q5" s="203"/>
      <c r="R5" s="204"/>
      <c r="S5" s="25">
        <f t="shared" ref="S5:S29" si="1">E5+G5+I5+K5+M5+O5+Q5</f>
        <v>0</v>
      </c>
      <c r="T5" s="25">
        <f t="shared" si="0"/>
        <v>0</v>
      </c>
      <c r="U5" s="28"/>
      <c r="V5" s="28"/>
    </row>
    <row r="6" spans="1:22" x14ac:dyDescent="0.25">
      <c r="A6" s="176">
        <v>6598</v>
      </c>
      <c r="B6" s="176"/>
      <c r="C6" s="176" t="s">
        <v>78</v>
      </c>
      <c r="D6" s="38" t="s">
        <v>73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05"/>
      <c r="P6" s="206"/>
      <c r="Q6" s="203"/>
      <c r="R6" s="20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81">
        <v>6648</v>
      </c>
      <c r="B7" s="48"/>
      <c r="C7" s="181">
        <v>26</v>
      </c>
      <c r="D7" s="38" t="s">
        <v>73</v>
      </c>
      <c r="E7" s="219"/>
      <c r="F7" s="220"/>
      <c r="G7" s="219"/>
      <c r="H7" s="220"/>
      <c r="I7" s="219"/>
      <c r="J7" s="220"/>
      <c r="K7" s="219"/>
      <c r="L7" s="220"/>
      <c r="M7" s="219"/>
      <c r="N7" s="220"/>
      <c r="O7" s="205"/>
      <c r="P7" s="206"/>
      <c r="Q7" s="203"/>
      <c r="R7" s="20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1">
        <v>6648</v>
      </c>
      <c r="B8" s="48"/>
      <c r="C8" s="181">
        <v>24</v>
      </c>
      <c r="D8" s="38" t="s">
        <v>73</v>
      </c>
      <c r="E8" s="219"/>
      <c r="F8" s="220"/>
      <c r="G8" s="219"/>
      <c r="H8" s="220"/>
      <c r="I8" s="219"/>
      <c r="J8" s="220"/>
      <c r="K8" s="219"/>
      <c r="L8" s="220"/>
      <c r="M8" s="219"/>
      <c r="N8" s="220"/>
      <c r="O8" s="205"/>
      <c r="P8" s="206"/>
      <c r="Q8" s="203"/>
      <c r="R8" s="20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1">
        <v>6648</v>
      </c>
      <c r="B9" s="48"/>
      <c r="C9" s="181" t="s">
        <v>87</v>
      </c>
      <c r="D9" s="38" t="s">
        <v>73</v>
      </c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05"/>
      <c r="P9" s="206"/>
      <c r="Q9" s="203"/>
      <c r="R9" s="20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5">
        <v>6648</v>
      </c>
      <c r="B10" s="48"/>
      <c r="C10" s="165">
        <v>22</v>
      </c>
      <c r="D10" s="38" t="s">
        <v>88</v>
      </c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05"/>
      <c r="P10" s="206"/>
      <c r="Q10" s="203"/>
      <c r="R10" s="20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1">
        <v>6648</v>
      </c>
      <c r="B11" s="48"/>
      <c r="C11" s="181">
        <v>21</v>
      </c>
      <c r="D11" s="38" t="s">
        <v>89</v>
      </c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05"/>
      <c r="P11" s="206"/>
      <c r="Q11" s="203"/>
      <c r="R11" s="204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65"/>
      <c r="B12" s="48"/>
      <c r="C12" s="165"/>
      <c r="D12" s="38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05"/>
      <c r="P12" s="206"/>
      <c r="Q12" s="203"/>
      <c r="R12" s="20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2"/>
      <c r="B13" s="182"/>
      <c r="C13" s="182"/>
      <c r="D13" s="38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3">
        <v>6598</v>
      </c>
      <c r="B14" s="48"/>
      <c r="C14" s="183" t="s">
        <v>80</v>
      </c>
      <c r="D14" s="38" t="s">
        <v>73</v>
      </c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05"/>
      <c r="P14" s="206"/>
      <c r="Q14" s="203"/>
      <c r="R14" s="204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83">
        <v>6598</v>
      </c>
      <c r="B15" s="48"/>
      <c r="C15" s="183" t="s">
        <v>90</v>
      </c>
      <c r="D15" s="38" t="s">
        <v>73</v>
      </c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05"/>
      <c r="P15" s="206"/>
      <c r="Q15" s="203"/>
      <c r="R15" s="204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83">
        <v>6519</v>
      </c>
      <c r="B16" s="48"/>
      <c r="C16" s="183">
        <v>115</v>
      </c>
      <c r="D16" s="38" t="s">
        <v>91</v>
      </c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05"/>
      <c r="P16" s="206"/>
      <c r="Q16" s="203"/>
      <c r="R16" s="20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83">
        <v>6519</v>
      </c>
      <c r="B17" s="48"/>
      <c r="C17" s="183">
        <v>120</v>
      </c>
      <c r="D17" s="38" t="s">
        <v>91</v>
      </c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05"/>
      <c r="P17" s="206"/>
      <c r="Q17" s="203"/>
      <c r="R17" s="20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83">
        <v>6519</v>
      </c>
      <c r="B18" s="48"/>
      <c r="C18" s="183">
        <v>191</v>
      </c>
      <c r="D18" s="38" t="s">
        <v>91</v>
      </c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05"/>
      <c r="P18" s="206"/>
      <c r="Q18" s="203"/>
      <c r="R18" s="204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3"/>
      <c r="B19" s="93"/>
      <c r="C19" s="47"/>
      <c r="D19" s="38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05"/>
      <c r="P19" s="206"/>
      <c r="Q19" s="203"/>
      <c r="R19" s="204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8"/>
      <c r="B20" s="108"/>
      <c r="C20" s="47"/>
      <c r="D20" s="27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05"/>
      <c r="P20" s="206"/>
      <c r="Q20" s="203"/>
      <c r="R20" s="20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05"/>
      <c r="P21" s="206"/>
      <c r="Q21" s="203"/>
      <c r="R21" s="204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8"/>
      <c r="B22" s="108"/>
      <c r="C22" s="47"/>
      <c r="D22" s="27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05"/>
      <c r="P22" s="206"/>
      <c r="Q22" s="203"/>
      <c r="R22" s="204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7"/>
      <c r="B23" s="127"/>
      <c r="C23" s="127"/>
      <c r="D23" s="27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05"/>
      <c r="P23" s="206"/>
      <c r="Q23" s="203"/>
      <c r="R23" s="204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5"/>
      <c r="B24" s="115"/>
      <c r="C24" s="115"/>
      <c r="D24" s="27"/>
      <c r="E24" s="219"/>
      <c r="F24" s="220"/>
      <c r="G24" s="219"/>
      <c r="H24" s="220"/>
      <c r="I24" s="219"/>
      <c r="J24" s="220"/>
      <c r="K24" s="219"/>
      <c r="L24" s="220"/>
      <c r="M24" s="219"/>
      <c r="N24" s="220"/>
      <c r="O24" s="205"/>
      <c r="P24" s="206"/>
      <c r="Q24" s="203"/>
      <c r="R24" s="204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21">
        <v>3600</v>
      </c>
      <c r="B25" s="121"/>
      <c r="C25" s="121"/>
      <c r="D25" s="27" t="s">
        <v>71</v>
      </c>
      <c r="E25" s="219"/>
      <c r="F25" s="220"/>
      <c r="G25" s="219"/>
      <c r="H25" s="220"/>
      <c r="I25" s="219"/>
      <c r="J25" s="220"/>
      <c r="K25" s="219"/>
      <c r="L25" s="220"/>
      <c r="M25" s="219"/>
      <c r="N25" s="220"/>
      <c r="O25" s="205"/>
      <c r="P25" s="206"/>
      <c r="Q25" s="203"/>
      <c r="R25" s="204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96">
        <v>3600</v>
      </c>
      <c r="B26" s="96"/>
      <c r="C26" s="96"/>
      <c r="D26" s="38" t="s">
        <v>61</v>
      </c>
      <c r="E26" s="219"/>
      <c r="F26" s="220"/>
      <c r="G26" s="219"/>
      <c r="H26" s="220"/>
      <c r="I26" s="219"/>
      <c r="J26" s="220"/>
      <c r="K26" s="219"/>
      <c r="L26" s="220"/>
      <c r="M26" s="219"/>
      <c r="N26" s="220"/>
      <c r="O26" s="205"/>
      <c r="P26" s="206"/>
      <c r="Q26" s="203"/>
      <c r="R26" s="204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19"/>
      <c r="F27" s="220"/>
      <c r="G27" s="219"/>
      <c r="H27" s="220"/>
      <c r="I27" s="219"/>
      <c r="J27" s="220"/>
      <c r="K27" s="219"/>
      <c r="L27" s="220"/>
      <c r="M27" s="219"/>
      <c r="N27" s="220"/>
      <c r="O27" s="205"/>
      <c r="P27" s="206"/>
      <c r="Q27" s="203"/>
      <c r="R27" s="204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05"/>
      <c r="F28" s="206"/>
      <c r="G28" s="205"/>
      <c r="H28" s="206"/>
      <c r="I28" s="205"/>
      <c r="J28" s="206"/>
      <c r="K28" s="205"/>
      <c r="L28" s="206"/>
      <c r="M28" s="205"/>
      <c r="N28" s="206"/>
      <c r="O28" s="203"/>
      <c r="P28" s="204"/>
      <c r="Q28" s="203"/>
      <c r="R28" s="204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07">
        <f>SUM(E4:E28)</f>
        <v>0</v>
      </c>
      <c r="F29" s="208"/>
      <c r="G29" s="207">
        <f>SUM(G4:G28)</f>
        <v>0</v>
      </c>
      <c r="H29" s="208"/>
      <c r="I29" s="207">
        <f>SUM(I4:I28)</f>
        <v>0</v>
      </c>
      <c r="J29" s="208"/>
      <c r="K29" s="207">
        <f>SUM(K4:K28)</f>
        <v>0</v>
      </c>
      <c r="L29" s="208"/>
      <c r="M29" s="207">
        <f>SUM(M4:M28)</f>
        <v>0</v>
      </c>
      <c r="N29" s="208"/>
      <c r="O29" s="207">
        <f>SUM(O4:O28)</f>
        <v>0</v>
      </c>
      <c r="P29" s="208"/>
      <c r="Q29" s="207">
        <f>SUM(Q4:Q28)</f>
        <v>0</v>
      </c>
      <c r="R29" s="208"/>
      <c r="S29" s="25">
        <f t="shared" si="1"/>
        <v>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9"/>
      <c r="F30" s="90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-8</v>
      </c>
      <c r="G31" s="32"/>
      <c r="H31" s="32">
        <f>SUM(G29)-H30</f>
        <v>-8</v>
      </c>
      <c r="I31" s="32"/>
      <c r="J31" s="32">
        <f>SUM(I29)-J30</f>
        <v>-8</v>
      </c>
      <c r="K31" s="32"/>
      <c r="L31" s="32">
        <f>SUM(K29)-L30</f>
        <v>-8</v>
      </c>
      <c r="M31" s="32"/>
      <c r="N31" s="32">
        <f>SUM(M29)-N30</f>
        <v>-8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-40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/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topLeftCell="E1" zoomScale="90" zoomScaleNormal="90" workbookViewId="0">
      <selection activeCell="I25" sqref="I25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75">
        <v>6598</v>
      </c>
      <c r="B4" s="48"/>
      <c r="C4" s="175" t="s">
        <v>74</v>
      </c>
      <c r="D4" s="38" t="s">
        <v>76</v>
      </c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05"/>
      <c r="P4" s="206"/>
      <c r="Q4" s="203"/>
      <c r="R4" s="204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177">
        <v>6598</v>
      </c>
      <c r="B5" s="48"/>
      <c r="C5" s="177" t="s">
        <v>78</v>
      </c>
      <c r="D5" s="38" t="s">
        <v>73</v>
      </c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05"/>
      <c r="P5" s="206"/>
      <c r="Q5" s="203"/>
      <c r="R5" s="204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83">
        <v>6598</v>
      </c>
      <c r="B6" s="48"/>
      <c r="C6" s="183" t="s">
        <v>80</v>
      </c>
      <c r="D6" s="38" t="s">
        <v>73</v>
      </c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05"/>
      <c r="P6" s="206"/>
      <c r="Q6" s="203"/>
      <c r="R6" s="204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83">
        <v>6598</v>
      </c>
      <c r="B7" s="48"/>
      <c r="C7" s="183" t="s">
        <v>90</v>
      </c>
      <c r="D7" s="38" t="s">
        <v>73</v>
      </c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05"/>
      <c r="P7" s="206"/>
      <c r="Q7" s="203"/>
      <c r="R7" s="20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7"/>
      <c r="B8" s="48"/>
      <c r="C8" s="177"/>
      <c r="D8" s="38"/>
      <c r="E8" s="222"/>
      <c r="F8" s="223"/>
      <c r="G8" s="212"/>
      <c r="H8" s="213"/>
      <c r="I8" s="226"/>
      <c r="J8" s="213"/>
      <c r="K8" s="214"/>
      <c r="L8" s="214"/>
      <c r="M8" s="226"/>
      <c r="N8" s="213"/>
      <c r="O8" s="205"/>
      <c r="P8" s="206"/>
      <c r="Q8" s="203"/>
      <c r="R8" s="204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83">
        <v>6648</v>
      </c>
      <c r="B9" s="48"/>
      <c r="C9" s="183" t="s">
        <v>78</v>
      </c>
      <c r="D9" s="38" t="s">
        <v>73</v>
      </c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05"/>
      <c r="P9" s="206"/>
      <c r="Q9" s="203"/>
      <c r="R9" s="20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8"/>
      <c r="B10" s="48"/>
      <c r="C10" s="168"/>
      <c r="D10" s="38"/>
      <c r="E10" s="222"/>
      <c r="F10" s="223"/>
      <c r="G10" s="212"/>
      <c r="H10" s="213"/>
      <c r="I10" s="212"/>
      <c r="J10" s="213"/>
      <c r="K10" s="212"/>
      <c r="L10" s="213"/>
      <c r="M10" s="212"/>
      <c r="N10" s="213"/>
      <c r="O10" s="205"/>
      <c r="P10" s="206"/>
      <c r="Q10" s="203"/>
      <c r="R10" s="20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0"/>
      <c r="B11" s="48"/>
      <c r="C11" s="130"/>
      <c r="D11" s="38"/>
      <c r="E11" s="222"/>
      <c r="F11" s="223"/>
      <c r="G11" s="212"/>
      <c r="H11" s="213"/>
      <c r="I11" s="212"/>
      <c r="J11" s="213"/>
      <c r="K11" s="222"/>
      <c r="L11" s="223"/>
      <c r="M11" s="212"/>
      <c r="N11" s="213"/>
      <c r="O11" s="205"/>
      <c r="P11" s="206"/>
      <c r="Q11" s="203"/>
      <c r="R11" s="204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83"/>
      <c r="B12" s="48"/>
      <c r="C12" s="183"/>
      <c r="D12" s="38"/>
      <c r="E12" s="222"/>
      <c r="F12" s="223"/>
      <c r="G12" s="222"/>
      <c r="H12" s="223"/>
      <c r="I12" s="224"/>
      <c r="J12" s="225"/>
      <c r="K12" s="222"/>
      <c r="L12" s="223"/>
      <c r="M12" s="212"/>
      <c r="N12" s="213"/>
      <c r="O12" s="205"/>
      <c r="P12" s="206"/>
      <c r="Q12" s="203"/>
      <c r="R12" s="204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83"/>
      <c r="B13" s="48"/>
      <c r="C13" s="183"/>
      <c r="D13" s="38"/>
      <c r="E13" s="222"/>
      <c r="F13" s="223"/>
      <c r="G13" s="222"/>
      <c r="H13" s="223"/>
      <c r="I13" s="224"/>
      <c r="J13" s="225"/>
      <c r="K13" s="222"/>
      <c r="L13" s="223"/>
      <c r="M13" s="212"/>
      <c r="N13" s="213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4"/>
      <c r="B14" s="48"/>
      <c r="C14" s="104"/>
      <c r="D14" s="38"/>
      <c r="E14" s="222"/>
      <c r="F14" s="223"/>
      <c r="G14" s="222"/>
      <c r="H14" s="223"/>
      <c r="I14" s="224"/>
      <c r="J14" s="225"/>
      <c r="K14" s="222"/>
      <c r="L14" s="223"/>
      <c r="M14" s="224"/>
      <c r="N14" s="225"/>
      <c r="O14" s="205"/>
      <c r="P14" s="206"/>
      <c r="Q14" s="203"/>
      <c r="R14" s="20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22"/>
      <c r="F15" s="223"/>
      <c r="G15" s="222"/>
      <c r="H15" s="223"/>
      <c r="I15" s="224"/>
      <c r="J15" s="225"/>
      <c r="K15" s="222"/>
      <c r="L15" s="223"/>
      <c r="M15" s="224"/>
      <c r="N15" s="225"/>
      <c r="O15" s="205"/>
      <c r="P15" s="206"/>
      <c r="Q15" s="203"/>
      <c r="R15" s="20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27"/>
      <c r="F16" s="228"/>
      <c r="G16" s="227"/>
      <c r="H16" s="228"/>
      <c r="I16" s="212"/>
      <c r="J16" s="213"/>
      <c r="K16" s="227"/>
      <c r="L16" s="228"/>
      <c r="M16" s="212"/>
      <c r="N16" s="213"/>
      <c r="O16" s="205"/>
      <c r="P16" s="206"/>
      <c r="Q16" s="203"/>
      <c r="R16" s="20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5"/>
      <c r="B17" s="145"/>
      <c r="C17" s="145"/>
      <c r="D17" s="38"/>
      <c r="E17" s="227"/>
      <c r="F17" s="228"/>
      <c r="G17" s="212"/>
      <c r="H17" s="213"/>
      <c r="I17" s="212"/>
      <c r="J17" s="213"/>
      <c r="K17" s="212"/>
      <c r="L17" s="213"/>
      <c r="M17" s="212"/>
      <c r="N17" s="213"/>
      <c r="O17" s="205"/>
      <c r="P17" s="206"/>
      <c r="Q17" s="203"/>
      <c r="R17" s="20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7"/>
      <c r="B18" s="127"/>
      <c r="C18" s="127"/>
      <c r="D18" s="38"/>
      <c r="E18" s="222"/>
      <c r="F18" s="223"/>
      <c r="G18" s="222"/>
      <c r="H18" s="223"/>
      <c r="I18" s="212"/>
      <c r="J18" s="213"/>
      <c r="K18" s="212"/>
      <c r="L18" s="213"/>
      <c r="M18" s="212"/>
      <c r="N18" s="213"/>
      <c r="O18" s="205"/>
      <c r="P18" s="206"/>
      <c r="Q18" s="203"/>
      <c r="R18" s="20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6"/>
      <c r="B19" s="126"/>
      <c r="C19" s="126"/>
      <c r="D19" s="38"/>
      <c r="E19" s="212"/>
      <c r="F19" s="213"/>
      <c r="G19" s="212"/>
      <c r="H19" s="213"/>
      <c r="I19" s="212"/>
      <c r="J19" s="213"/>
      <c r="K19" s="212"/>
      <c r="L19" s="213"/>
      <c r="M19" s="212"/>
      <c r="N19" s="213"/>
      <c r="O19" s="205"/>
      <c r="P19" s="206"/>
      <c r="Q19" s="203"/>
      <c r="R19" s="20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2"/>
      <c r="B20" s="102"/>
      <c r="C20" s="102"/>
      <c r="D20" s="38"/>
      <c r="E20" s="212"/>
      <c r="F20" s="213"/>
      <c r="G20" s="212"/>
      <c r="H20" s="213"/>
      <c r="I20" s="212"/>
      <c r="J20" s="213"/>
      <c r="K20" s="212"/>
      <c r="L20" s="213"/>
      <c r="M20" s="212"/>
      <c r="N20" s="213"/>
      <c r="O20" s="205"/>
      <c r="P20" s="206"/>
      <c r="Q20" s="203"/>
      <c r="R20" s="20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39"/>
      <c r="B21" s="139"/>
      <c r="C21" s="139"/>
      <c r="D21" s="38"/>
      <c r="E21" s="212"/>
      <c r="F21" s="213"/>
      <c r="G21" s="212"/>
      <c r="H21" s="213"/>
      <c r="I21" s="212"/>
      <c r="J21" s="213"/>
      <c r="K21" s="212"/>
      <c r="L21" s="213"/>
      <c r="M21" s="212"/>
      <c r="N21" s="213"/>
      <c r="O21" s="205"/>
      <c r="P21" s="206"/>
      <c r="Q21" s="203"/>
      <c r="R21" s="204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12">
        <v>8</v>
      </c>
      <c r="F22" s="213"/>
      <c r="G22" s="212">
        <v>8</v>
      </c>
      <c r="H22" s="213"/>
      <c r="I22" s="212">
        <v>8</v>
      </c>
      <c r="J22" s="213"/>
      <c r="K22" s="212">
        <v>8</v>
      </c>
      <c r="L22" s="213"/>
      <c r="M22" s="212">
        <v>8</v>
      </c>
      <c r="N22" s="213"/>
      <c r="O22" s="205"/>
      <c r="P22" s="206"/>
      <c r="Q22" s="203"/>
      <c r="R22" s="204"/>
      <c r="S22" s="25">
        <f t="shared" si="1"/>
        <v>40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5"/>
      <c r="P23" s="206"/>
      <c r="Q23" s="203"/>
      <c r="R23" s="20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8</v>
      </c>
      <c r="F24" s="208"/>
      <c r="G24" s="207">
        <f>SUM(G4:G23)</f>
        <v>8</v>
      </c>
      <c r="H24" s="208"/>
      <c r="I24" s="207">
        <f>SUM(I4:I23)</f>
        <v>8</v>
      </c>
      <c r="J24" s="208"/>
      <c r="K24" s="207">
        <f>SUM(K4:K23)</f>
        <v>8</v>
      </c>
      <c r="L24" s="208"/>
      <c r="M24" s="207">
        <f>SUM(M4:M23)</f>
        <v>8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v>1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40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E22" sqref="E22:P2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</v>
      </c>
      <c r="Q3" s="51"/>
      <c r="R3" s="51"/>
      <c r="S3" s="25"/>
      <c r="T3" s="25"/>
      <c r="U3" s="26"/>
      <c r="V3" s="26"/>
    </row>
    <row r="4" spans="1:22" x14ac:dyDescent="0.25">
      <c r="A4" s="184">
        <v>6598</v>
      </c>
      <c r="B4" s="202" t="s">
        <v>113</v>
      </c>
      <c r="C4" s="184" t="s">
        <v>90</v>
      </c>
      <c r="D4" s="38" t="s">
        <v>73</v>
      </c>
      <c r="E4" s="210">
        <v>8.75</v>
      </c>
      <c r="F4" s="210"/>
      <c r="G4" s="205"/>
      <c r="H4" s="206"/>
      <c r="I4" s="205">
        <v>1</v>
      </c>
      <c r="J4" s="206"/>
      <c r="K4" s="210">
        <v>4</v>
      </c>
      <c r="L4" s="210"/>
      <c r="M4" s="210"/>
      <c r="N4" s="210"/>
      <c r="O4" s="205"/>
      <c r="P4" s="206"/>
      <c r="Q4" s="203"/>
      <c r="R4" s="204"/>
      <c r="S4" s="25">
        <f>E4+G4+I4+K4+M4+O4+Q4</f>
        <v>13.75</v>
      </c>
      <c r="T4" s="25">
        <v>13.75</v>
      </c>
      <c r="U4" s="28">
        <v>0</v>
      </c>
      <c r="V4" s="28"/>
    </row>
    <row r="5" spans="1:22" x14ac:dyDescent="0.25">
      <c r="A5" s="198">
        <v>6598</v>
      </c>
      <c r="B5" s="202" t="s">
        <v>113</v>
      </c>
      <c r="C5" s="198">
        <v>39</v>
      </c>
      <c r="D5" s="38" t="s">
        <v>73</v>
      </c>
      <c r="E5" s="210"/>
      <c r="F5" s="210"/>
      <c r="G5" s="205"/>
      <c r="H5" s="206"/>
      <c r="I5" s="205"/>
      <c r="J5" s="206"/>
      <c r="K5" s="210"/>
      <c r="L5" s="210"/>
      <c r="M5" s="210">
        <v>4.5</v>
      </c>
      <c r="N5" s="210"/>
      <c r="O5" s="205">
        <v>4.5</v>
      </c>
      <c r="P5" s="206"/>
      <c r="Q5" s="203"/>
      <c r="R5" s="204"/>
      <c r="S5" s="25">
        <f>E5+G5+I5+K5+M5+O5+Q5</f>
        <v>9</v>
      </c>
      <c r="T5" s="25">
        <v>9</v>
      </c>
      <c r="U5" s="28"/>
      <c r="V5" s="28">
        <v>0</v>
      </c>
    </row>
    <row r="6" spans="1:22" x14ac:dyDescent="0.25">
      <c r="A6" s="188">
        <v>6648</v>
      </c>
      <c r="B6" s="202" t="s">
        <v>114</v>
      </c>
      <c r="C6" s="188" t="s">
        <v>87</v>
      </c>
      <c r="D6" s="38" t="s">
        <v>73</v>
      </c>
      <c r="E6" s="210">
        <v>0.5</v>
      </c>
      <c r="F6" s="210"/>
      <c r="G6" s="205">
        <v>9.25</v>
      </c>
      <c r="H6" s="206"/>
      <c r="I6" s="205">
        <v>7</v>
      </c>
      <c r="J6" s="206"/>
      <c r="K6" s="210">
        <v>4</v>
      </c>
      <c r="L6" s="210"/>
      <c r="M6" s="205"/>
      <c r="N6" s="206"/>
      <c r="O6" s="205"/>
      <c r="P6" s="206"/>
      <c r="Q6" s="203"/>
      <c r="R6" s="204"/>
      <c r="S6" s="25">
        <f t="shared" ref="S6:S25" si="0">E6+G6+I6+K6+M6+O6+Q6</f>
        <v>20.75</v>
      </c>
      <c r="T6" s="25">
        <f t="shared" ref="T6:T22" si="1">SUM(S6-U6-V6)</f>
        <v>4.75</v>
      </c>
      <c r="U6" s="28">
        <v>11.5</v>
      </c>
      <c r="V6" s="28">
        <v>4.5</v>
      </c>
    </row>
    <row r="7" spans="1:22" x14ac:dyDescent="0.25">
      <c r="A7" s="198">
        <v>6598</v>
      </c>
      <c r="B7" s="202" t="s">
        <v>113</v>
      </c>
      <c r="C7" s="198">
        <v>38</v>
      </c>
      <c r="D7" s="38" t="s">
        <v>73</v>
      </c>
      <c r="E7" s="210"/>
      <c r="F7" s="210"/>
      <c r="G7" s="205"/>
      <c r="H7" s="206"/>
      <c r="I7" s="205"/>
      <c r="J7" s="206"/>
      <c r="K7" s="210"/>
      <c r="L7" s="210"/>
      <c r="M7" s="205">
        <v>3</v>
      </c>
      <c r="N7" s="206"/>
      <c r="O7" s="205"/>
      <c r="P7" s="206"/>
      <c r="Q7" s="203"/>
      <c r="R7" s="204"/>
      <c r="S7" s="25">
        <f t="shared" si="0"/>
        <v>3</v>
      </c>
      <c r="T7" s="25">
        <v>3</v>
      </c>
      <c r="U7" s="28">
        <v>0</v>
      </c>
      <c r="V7" s="28"/>
    </row>
    <row r="8" spans="1:22" ht="16.5" customHeight="1" x14ac:dyDescent="0.25">
      <c r="A8" s="187"/>
      <c r="B8" s="187"/>
      <c r="C8" s="187"/>
      <c r="D8" s="38"/>
      <c r="E8" s="210"/>
      <c r="F8" s="210"/>
      <c r="G8" s="205"/>
      <c r="H8" s="206"/>
      <c r="I8" s="205"/>
      <c r="J8" s="206"/>
      <c r="K8" s="210"/>
      <c r="L8" s="210"/>
      <c r="M8" s="205"/>
      <c r="N8" s="206"/>
      <c r="O8" s="205"/>
      <c r="P8" s="206"/>
      <c r="Q8" s="203"/>
      <c r="R8" s="20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6"/>
      <c r="B9" s="156"/>
      <c r="C9" s="156"/>
      <c r="D9" s="38"/>
      <c r="E9" s="210"/>
      <c r="F9" s="210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3"/>
      <c r="R9" s="20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6"/>
      <c r="B10" s="156"/>
      <c r="C10" s="156"/>
      <c r="D10" s="38"/>
      <c r="E10" s="210"/>
      <c r="F10" s="210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3"/>
      <c r="R10" s="20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3"/>
      <c r="B11" s="48"/>
      <c r="C11" s="173"/>
      <c r="D11" s="38"/>
      <c r="E11" s="210"/>
      <c r="F11" s="210"/>
      <c r="G11" s="205"/>
      <c r="H11" s="206"/>
      <c r="I11" s="210"/>
      <c r="J11" s="210"/>
      <c r="K11" s="210"/>
      <c r="L11" s="210"/>
      <c r="M11" s="205"/>
      <c r="N11" s="206"/>
      <c r="O11" s="205"/>
      <c r="P11" s="206"/>
      <c r="Q11" s="203"/>
      <c r="R11" s="20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2"/>
      <c r="B12" s="48"/>
      <c r="C12" s="112"/>
      <c r="D12" s="38"/>
      <c r="E12" s="210"/>
      <c r="F12" s="210"/>
      <c r="G12" s="205"/>
      <c r="H12" s="206"/>
      <c r="I12" s="210"/>
      <c r="J12" s="210"/>
      <c r="K12" s="205"/>
      <c r="L12" s="206"/>
      <c r="M12" s="205"/>
      <c r="N12" s="206"/>
      <c r="O12" s="205"/>
      <c r="P12" s="206"/>
      <c r="Q12" s="203"/>
      <c r="R12" s="204"/>
      <c r="S12" s="25">
        <f t="shared" si="0"/>
        <v>0</v>
      </c>
      <c r="T12" s="25">
        <f t="shared" si="1"/>
        <v>0</v>
      </c>
      <c r="U12" s="28"/>
      <c r="V12" s="28"/>
    </row>
    <row r="13" spans="1:22" ht="15" customHeight="1" x14ac:dyDescent="0.25">
      <c r="A13" s="112"/>
      <c r="B13" s="48"/>
      <c r="C13" s="112"/>
      <c r="D13" s="38"/>
      <c r="E13" s="210"/>
      <c r="F13" s="210"/>
      <c r="G13" s="205"/>
      <c r="H13" s="206"/>
      <c r="I13" s="210"/>
      <c r="J13" s="210"/>
      <c r="K13" s="205"/>
      <c r="L13" s="206"/>
      <c r="M13" s="205"/>
      <c r="N13" s="206"/>
      <c r="O13" s="205"/>
      <c r="P13" s="206"/>
      <c r="Q13" s="203"/>
      <c r="R13" s="204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06"/>
      <c r="B14" s="48"/>
      <c r="C14" s="106"/>
      <c r="D14" s="38"/>
      <c r="E14" s="210"/>
      <c r="F14" s="210"/>
      <c r="G14" s="205"/>
      <c r="H14" s="206"/>
      <c r="I14" s="210"/>
      <c r="J14" s="210"/>
      <c r="K14" s="205"/>
      <c r="L14" s="206"/>
      <c r="M14" s="205"/>
      <c r="N14" s="206"/>
      <c r="O14" s="205"/>
      <c r="P14" s="206"/>
      <c r="Q14" s="203"/>
      <c r="R14" s="204"/>
      <c r="S14" s="25">
        <f t="shared" si="0"/>
        <v>0</v>
      </c>
      <c r="T14" s="25">
        <f t="shared" si="1"/>
        <v>0</v>
      </c>
      <c r="U14" s="28"/>
      <c r="V14" s="28"/>
    </row>
    <row r="15" spans="1:22" ht="15" customHeight="1" x14ac:dyDescent="0.25">
      <c r="A15" s="107"/>
      <c r="B15" s="48"/>
      <c r="C15" s="107"/>
      <c r="D15" s="38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5"/>
      <c r="B16" s="48"/>
      <c r="C16" s="105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3"/>
      <c r="B17" s="93"/>
      <c r="C17" s="47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5"/>
      <c r="B18" s="115"/>
      <c r="C18" s="115"/>
      <c r="D18" s="27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41"/>
      <c r="B19" s="141"/>
      <c r="C19" s="141"/>
      <c r="D19" s="27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3"/>
      <c r="R19" s="20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7"/>
      <c r="B20" s="127"/>
      <c r="C20" s="127"/>
      <c r="D20" s="38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03"/>
      <c r="R20" s="20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6"/>
      <c r="B21" s="136"/>
      <c r="C21" s="136"/>
      <c r="D21" s="27"/>
      <c r="E21" s="205"/>
      <c r="F21" s="206"/>
      <c r="G21" s="205"/>
      <c r="H21" s="206"/>
      <c r="I21" s="205"/>
      <c r="J21" s="206"/>
      <c r="K21" s="205"/>
      <c r="L21" s="206"/>
      <c r="M21" s="205"/>
      <c r="N21" s="206"/>
      <c r="O21" s="205"/>
      <c r="P21" s="206"/>
      <c r="Q21" s="203"/>
      <c r="R21" s="20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44">
        <v>3600</v>
      </c>
      <c r="B22" s="144" t="s">
        <v>116</v>
      </c>
      <c r="C22" s="144"/>
      <c r="D22" s="27" t="s">
        <v>112</v>
      </c>
      <c r="E22" s="205"/>
      <c r="F22" s="206"/>
      <c r="G22" s="205"/>
      <c r="H22" s="206"/>
      <c r="I22" s="205"/>
      <c r="J22" s="206"/>
      <c r="K22" s="205"/>
      <c r="L22" s="206"/>
      <c r="M22" s="205">
        <v>0.5</v>
      </c>
      <c r="N22" s="206"/>
      <c r="O22" s="205"/>
      <c r="P22" s="206"/>
      <c r="Q22" s="203"/>
      <c r="R22" s="204"/>
      <c r="S22" s="25">
        <f>E22+G22+I22+K22+M22+O22+Q22</f>
        <v>0.5</v>
      </c>
      <c r="T22" s="25">
        <f t="shared" si="1"/>
        <v>0.5</v>
      </c>
      <c r="U22" s="28"/>
      <c r="V22" s="28"/>
    </row>
    <row r="23" spans="1:22" x14ac:dyDescent="0.25">
      <c r="A23" s="125">
        <v>3600</v>
      </c>
      <c r="B23" s="125" t="s">
        <v>116</v>
      </c>
      <c r="C23" s="125"/>
      <c r="D23" s="38" t="s">
        <v>61</v>
      </c>
      <c r="E23" s="205">
        <v>0.75</v>
      </c>
      <c r="F23" s="206"/>
      <c r="G23" s="205">
        <v>0.75</v>
      </c>
      <c r="H23" s="206"/>
      <c r="I23" s="205">
        <v>2</v>
      </c>
      <c r="J23" s="206"/>
      <c r="K23" s="205">
        <v>2</v>
      </c>
      <c r="L23" s="206"/>
      <c r="M23" s="205">
        <v>2</v>
      </c>
      <c r="N23" s="206"/>
      <c r="O23" s="205">
        <v>1.5</v>
      </c>
      <c r="P23" s="206"/>
      <c r="Q23" s="203"/>
      <c r="R23" s="204"/>
      <c r="S23" s="25">
        <f t="shared" si="0"/>
        <v>9</v>
      </c>
      <c r="T23" s="25">
        <v>9</v>
      </c>
      <c r="U23" s="28">
        <v>0</v>
      </c>
      <c r="V23" s="28"/>
    </row>
    <row r="24" spans="1:22" x14ac:dyDescent="0.25">
      <c r="A24" s="23" t="s">
        <v>37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03"/>
      <c r="P24" s="204"/>
      <c r="Q24" s="203"/>
      <c r="R24" s="204"/>
      <c r="S24" s="25">
        <f t="shared" si="0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5"/>
      <c r="F25" s="206"/>
      <c r="G25" s="205"/>
      <c r="H25" s="206"/>
      <c r="I25" s="205"/>
      <c r="J25" s="206"/>
      <c r="K25" s="205"/>
      <c r="L25" s="206"/>
      <c r="M25" s="205"/>
      <c r="N25" s="206"/>
      <c r="O25" s="203"/>
      <c r="P25" s="204"/>
      <c r="Q25" s="203"/>
      <c r="R25" s="204"/>
      <c r="S25" s="25">
        <f t="shared" si="0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7">
        <f>SUM(E4:E25)</f>
        <v>10</v>
      </c>
      <c r="F26" s="208"/>
      <c r="G26" s="207">
        <f>SUM(G4:G25)</f>
        <v>10</v>
      </c>
      <c r="H26" s="208"/>
      <c r="I26" s="207">
        <f>SUM(I4:I25)</f>
        <v>10</v>
      </c>
      <c r="J26" s="208"/>
      <c r="K26" s="207">
        <f>SUM(K4:K25)</f>
        <v>10</v>
      </c>
      <c r="L26" s="208"/>
      <c r="M26" s="207">
        <f>SUM(M4:M25)</f>
        <v>10</v>
      </c>
      <c r="N26" s="208"/>
      <c r="O26" s="207">
        <f>SUM(O4:O25)</f>
        <v>6</v>
      </c>
      <c r="P26" s="208"/>
      <c r="Q26" s="207">
        <f>SUM(Q4:Q25)</f>
        <v>0</v>
      </c>
      <c r="R26" s="208"/>
      <c r="S26" s="25">
        <f>SUM(S2:S25)</f>
        <v>56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2</v>
      </c>
      <c r="G28" s="32"/>
      <c r="H28" s="32">
        <f>SUM(G26)-H27</f>
        <v>2</v>
      </c>
      <c r="I28" s="32"/>
      <c r="J28" s="32">
        <f>SUM(I26)-J27</f>
        <v>2</v>
      </c>
      <c r="K28" s="32"/>
      <c r="L28" s="32">
        <f>SUM(K26)-L27</f>
        <v>2</v>
      </c>
      <c r="M28" s="32"/>
      <c r="N28" s="32">
        <f>SUM(M26)-N27</f>
        <v>2</v>
      </c>
      <c r="O28" s="32"/>
      <c r="P28" s="32">
        <f>SUM(O26)</f>
        <v>6</v>
      </c>
      <c r="Q28" s="32"/>
      <c r="R28" s="32">
        <f>SUM(Q26)</f>
        <v>0</v>
      </c>
      <c r="S28" s="28">
        <f>SUM(E28:R28)</f>
        <v>16</v>
      </c>
      <c r="T28" s="28"/>
      <c r="U28" s="28">
        <f>SUM(U2:U27)</f>
        <v>11.5</v>
      </c>
      <c r="V28" s="28">
        <f>SUM(V2:V27)</f>
        <v>4.5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11.5</v>
      </c>
      <c r="D32" s="33"/>
      <c r="I32" s="44">
        <v>9.5</v>
      </c>
    </row>
    <row r="33" spans="1:9" x14ac:dyDescent="0.25">
      <c r="A33" s="16" t="s">
        <v>27</v>
      </c>
      <c r="C33" s="33">
        <f>V28</f>
        <v>4.5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56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V6" sqref="V6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</v>
      </c>
      <c r="I3" s="63">
        <v>7</v>
      </c>
      <c r="J3" s="63">
        <v>17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9.5</v>
      </c>
      <c r="Q3" s="24"/>
      <c r="R3" s="24"/>
      <c r="S3" s="25"/>
      <c r="T3" s="25"/>
      <c r="U3" s="26"/>
      <c r="V3" s="26"/>
    </row>
    <row r="4" spans="1:22" x14ac:dyDescent="0.25">
      <c r="A4" s="187">
        <v>6520</v>
      </c>
      <c r="B4" s="202" t="s">
        <v>118</v>
      </c>
      <c r="C4" s="187" t="s">
        <v>84</v>
      </c>
      <c r="D4" s="38" t="s">
        <v>85</v>
      </c>
      <c r="E4" s="210">
        <v>2.5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03"/>
      <c r="R4" s="204"/>
      <c r="S4" s="25">
        <f>E4+G4+I4+K4+M4+O4+Q4</f>
        <v>2.5</v>
      </c>
      <c r="T4" s="25">
        <v>2.5</v>
      </c>
      <c r="U4" s="28">
        <v>0</v>
      </c>
      <c r="V4" s="28"/>
    </row>
    <row r="5" spans="1:22" x14ac:dyDescent="0.25">
      <c r="A5" s="188">
        <v>6520</v>
      </c>
      <c r="B5" s="202" t="s">
        <v>118</v>
      </c>
      <c r="C5" s="188">
        <v>18</v>
      </c>
      <c r="D5" s="38" t="s">
        <v>83</v>
      </c>
      <c r="E5" s="210">
        <v>1.25</v>
      </c>
      <c r="F5" s="210"/>
      <c r="G5" s="210"/>
      <c r="H5" s="210"/>
      <c r="I5" s="210"/>
      <c r="J5" s="210"/>
      <c r="K5" s="210">
        <v>2.5</v>
      </c>
      <c r="L5" s="210"/>
      <c r="M5" s="210">
        <v>8.5</v>
      </c>
      <c r="N5" s="210"/>
      <c r="O5" s="210">
        <v>2.5</v>
      </c>
      <c r="P5" s="210"/>
      <c r="Q5" s="203"/>
      <c r="R5" s="204"/>
      <c r="S5" s="25">
        <f t="shared" ref="S5:S21" si="0">E5+G5+I5+K5+M5+O5+Q5</f>
        <v>14.75</v>
      </c>
      <c r="T5" s="25">
        <v>14.75</v>
      </c>
      <c r="U5" s="28">
        <v>0</v>
      </c>
      <c r="V5" s="28"/>
    </row>
    <row r="6" spans="1:22" x14ac:dyDescent="0.25">
      <c r="A6" s="188">
        <v>6598</v>
      </c>
      <c r="B6" s="202" t="s">
        <v>113</v>
      </c>
      <c r="C6" s="188" t="s">
        <v>74</v>
      </c>
      <c r="D6" s="38" t="s">
        <v>76</v>
      </c>
      <c r="E6" s="205">
        <v>6.25</v>
      </c>
      <c r="F6" s="206"/>
      <c r="G6" s="210">
        <v>8.5</v>
      </c>
      <c r="H6" s="210"/>
      <c r="I6" s="210">
        <v>2.5</v>
      </c>
      <c r="J6" s="210"/>
      <c r="K6" s="210">
        <v>6</v>
      </c>
      <c r="L6" s="210"/>
      <c r="M6" s="210"/>
      <c r="N6" s="210"/>
      <c r="O6" s="210"/>
      <c r="P6" s="210"/>
      <c r="Q6" s="203"/>
      <c r="R6" s="204"/>
      <c r="S6" s="25">
        <f t="shared" si="0"/>
        <v>23.25</v>
      </c>
      <c r="T6" s="25">
        <v>23.25</v>
      </c>
      <c r="U6" s="28">
        <v>0</v>
      </c>
      <c r="V6" s="28"/>
    </row>
    <row r="7" spans="1:22" x14ac:dyDescent="0.25">
      <c r="A7" s="191">
        <v>6598</v>
      </c>
      <c r="B7" s="202" t="s">
        <v>113</v>
      </c>
      <c r="C7" s="191" t="s">
        <v>78</v>
      </c>
      <c r="D7" s="38" t="s">
        <v>82</v>
      </c>
      <c r="E7" s="205"/>
      <c r="F7" s="206"/>
      <c r="G7" s="205">
        <v>0.5</v>
      </c>
      <c r="H7" s="206"/>
      <c r="I7" s="215"/>
      <c r="J7" s="206"/>
      <c r="K7" s="215"/>
      <c r="L7" s="206"/>
      <c r="M7" s="215"/>
      <c r="N7" s="206"/>
      <c r="O7" s="210"/>
      <c r="P7" s="210"/>
      <c r="Q7" s="203"/>
      <c r="R7" s="204"/>
      <c r="S7" s="25">
        <f t="shared" si="0"/>
        <v>0.5</v>
      </c>
      <c r="T7" s="25">
        <f t="shared" ref="T7:T19" si="1">SUM(S7-U7-V7)</f>
        <v>0.5</v>
      </c>
      <c r="U7" s="28"/>
      <c r="V7" s="28"/>
    </row>
    <row r="8" spans="1:22" x14ac:dyDescent="0.25">
      <c r="A8" s="191">
        <v>6598</v>
      </c>
      <c r="B8" s="202" t="s">
        <v>113</v>
      </c>
      <c r="C8" s="191" t="s">
        <v>80</v>
      </c>
      <c r="D8" s="38" t="s">
        <v>82</v>
      </c>
      <c r="E8" s="205"/>
      <c r="F8" s="206"/>
      <c r="G8" s="210">
        <v>0.5</v>
      </c>
      <c r="H8" s="210"/>
      <c r="I8" s="210"/>
      <c r="J8" s="210"/>
      <c r="K8" s="210"/>
      <c r="L8" s="210"/>
      <c r="M8" s="210"/>
      <c r="N8" s="210"/>
      <c r="O8" s="210"/>
      <c r="P8" s="210"/>
      <c r="Q8" s="203"/>
      <c r="R8" s="204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77">
        <v>6648</v>
      </c>
      <c r="B9" s="202" t="s">
        <v>114</v>
      </c>
      <c r="C9" s="177">
        <v>22</v>
      </c>
      <c r="D9" s="38" t="s">
        <v>88</v>
      </c>
      <c r="E9" s="210"/>
      <c r="F9" s="210"/>
      <c r="G9" s="210"/>
      <c r="H9" s="210"/>
      <c r="I9" s="210">
        <v>7</v>
      </c>
      <c r="J9" s="210"/>
      <c r="K9" s="210"/>
      <c r="L9" s="210"/>
      <c r="M9" s="210"/>
      <c r="N9" s="210"/>
      <c r="O9" s="210"/>
      <c r="P9" s="210"/>
      <c r="Q9" s="203"/>
      <c r="R9" s="204"/>
      <c r="S9" s="25">
        <f t="shared" si="0"/>
        <v>7</v>
      </c>
      <c r="T9" s="25">
        <f t="shared" si="1"/>
        <v>-4.5</v>
      </c>
      <c r="U9" s="28">
        <v>11.5</v>
      </c>
      <c r="V9" s="28"/>
    </row>
    <row r="10" spans="1:22" x14ac:dyDescent="0.25">
      <c r="A10" s="199">
        <v>6648</v>
      </c>
      <c r="B10" s="202" t="s">
        <v>114</v>
      </c>
      <c r="C10" s="199" t="s">
        <v>87</v>
      </c>
      <c r="D10" s="38" t="s">
        <v>73</v>
      </c>
      <c r="E10" s="216"/>
      <c r="F10" s="217"/>
      <c r="G10" s="205"/>
      <c r="H10" s="206"/>
      <c r="I10" s="205"/>
      <c r="J10" s="206"/>
      <c r="K10" s="210"/>
      <c r="L10" s="210"/>
      <c r="M10" s="210">
        <v>1</v>
      </c>
      <c r="N10" s="210"/>
      <c r="O10" s="210"/>
      <c r="P10" s="210"/>
      <c r="Q10" s="203"/>
      <c r="R10" s="204"/>
      <c r="S10" s="25">
        <f t="shared" si="0"/>
        <v>1</v>
      </c>
      <c r="T10" s="25">
        <f t="shared" si="1"/>
        <v>1</v>
      </c>
      <c r="U10" s="28"/>
      <c r="V10" s="28"/>
    </row>
    <row r="11" spans="1:22" x14ac:dyDescent="0.25">
      <c r="A11" s="176"/>
      <c r="B11" s="176"/>
      <c r="C11" s="176"/>
      <c r="D11" s="38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03"/>
      <c r="R11" s="20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2"/>
      <c r="B12" s="48"/>
      <c r="C12" s="132"/>
      <c r="D12" s="38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03"/>
      <c r="R12" s="20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0"/>
      <c r="B13" s="180"/>
      <c r="C13" s="180"/>
      <c r="D13" s="38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03"/>
      <c r="R13" s="204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03"/>
      <c r="R14" s="20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03"/>
      <c r="R15" s="20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03"/>
      <c r="R16" s="20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03"/>
      <c r="R17" s="20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8"/>
      <c r="B18" s="138"/>
      <c r="C18" s="138"/>
      <c r="D18" s="38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03"/>
      <c r="R18" s="204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49">
        <v>3600</v>
      </c>
      <c r="B19" s="149" t="s">
        <v>116</v>
      </c>
      <c r="C19" s="149"/>
      <c r="D19" s="27" t="s">
        <v>110</v>
      </c>
      <c r="E19" s="205"/>
      <c r="F19" s="206"/>
      <c r="G19" s="205"/>
      <c r="H19" s="206"/>
      <c r="I19" s="205"/>
      <c r="J19" s="206"/>
      <c r="K19" s="210">
        <v>1.5</v>
      </c>
      <c r="L19" s="210"/>
      <c r="M19" s="210">
        <v>0.5</v>
      </c>
      <c r="N19" s="210"/>
      <c r="O19" s="210"/>
      <c r="P19" s="210"/>
      <c r="Q19" s="203"/>
      <c r="R19" s="204"/>
      <c r="S19" s="25">
        <f t="shared" si="0"/>
        <v>2</v>
      </c>
      <c r="T19" s="25">
        <f t="shared" si="1"/>
        <v>2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03"/>
      <c r="R20" s="204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03"/>
      <c r="R21" s="204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07">
        <f>SUM(E4:E21)</f>
        <v>10</v>
      </c>
      <c r="F22" s="208"/>
      <c r="G22" s="207">
        <f>SUM(G4:G21)</f>
        <v>9.5</v>
      </c>
      <c r="H22" s="208"/>
      <c r="I22" s="207">
        <f>SUM(I4:I21)</f>
        <v>9.5</v>
      </c>
      <c r="J22" s="208"/>
      <c r="K22" s="207">
        <f>SUM(K4:K21)</f>
        <v>10</v>
      </c>
      <c r="L22" s="208"/>
      <c r="M22" s="207">
        <f>SUM(M4:M21)</f>
        <v>10</v>
      </c>
      <c r="N22" s="208"/>
      <c r="O22" s="207">
        <f>SUM(O4:O21)</f>
        <v>2.5</v>
      </c>
      <c r="P22" s="208"/>
      <c r="Q22" s="207">
        <f>SUM(Q4:Q21)</f>
        <v>0</v>
      </c>
      <c r="R22" s="208"/>
      <c r="S22" s="25">
        <f>E22+G22+I22+K22+M22+O22+Q22</f>
        <v>51.5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2</v>
      </c>
      <c r="G24" s="32"/>
      <c r="H24" s="32">
        <f>SUM(G22)-H23</f>
        <v>1.5</v>
      </c>
      <c r="I24" s="32"/>
      <c r="J24" s="32">
        <f>SUM(I22)-J23</f>
        <v>1.5</v>
      </c>
      <c r="K24" s="32"/>
      <c r="L24" s="32">
        <f>SUM(K22)-L23</f>
        <v>2</v>
      </c>
      <c r="M24" s="32"/>
      <c r="N24" s="32">
        <f>SUM(M22)-N23</f>
        <v>2</v>
      </c>
      <c r="O24" s="32"/>
      <c r="P24" s="32">
        <f>SUM(O22)</f>
        <v>2.5</v>
      </c>
      <c r="Q24" s="32"/>
      <c r="R24" s="32">
        <f>SUM(Q22)</f>
        <v>0</v>
      </c>
      <c r="S24" s="28">
        <f>SUM(E24:R24)</f>
        <v>11.5</v>
      </c>
      <c r="T24" s="28"/>
      <c r="U24" s="28">
        <f>SUM(U4:U23)</f>
        <v>11.5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11.5</v>
      </c>
      <c r="D28" s="33"/>
      <c r="I28" s="44">
        <v>2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51.5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V6" sqref="V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11.3</v>
      </c>
      <c r="H3" s="63">
        <v>16.45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75">
        <v>6598</v>
      </c>
      <c r="B4" s="202" t="s">
        <v>113</v>
      </c>
      <c r="C4" s="175" t="s">
        <v>78</v>
      </c>
      <c r="D4" s="38" t="s">
        <v>73</v>
      </c>
      <c r="E4" s="210">
        <v>4</v>
      </c>
      <c r="F4" s="210"/>
      <c r="G4" s="210"/>
      <c r="H4" s="210"/>
      <c r="I4" s="210">
        <v>2</v>
      </c>
      <c r="J4" s="210"/>
      <c r="K4" s="210"/>
      <c r="L4" s="210"/>
      <c r="M4" s="210"/>
      <c r="N4" s="210"/>
      <c r="O4" s="205"/>
      <c r="P4" s="206"/>
      <c r="Q4" s="203"/>
      <c r="R4" s="204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175">
        <v>6598</v>
      </c>
      <c r="B5" s="202" t="s">
        <v>113</v>
      </c>
      <c r="C5" s="175" t="s">
        <v>80</v>
      </c>
      <c r="D5" s="38" t="s">
        <v>73</v>
      </c>
      <c r="E5" s="210">
        <v>4</v>
      </c>
      <c r="F5" s="210"/>
      <c r="G5" s="210"/>
      <c r="H5" s="210"/>
      <c r="I5" s="210">
        <v>2</v>
      </c>
      <c r="J5" s="210"/>
      <c r="K5" s="210"/>
      <c r="L5" s="210"/>
      <c r="M5" s="210">
        <v>4.5</v>
      </c>
      <c r="N5" s="210"/>
      <c r="O5" s="205"/>
      <c r="P5" s="206"/>
      <c r="Q5" s="203"/>
      <c r="R5" s="204"/>
      <c r="S5" s="25">
        <f>E5+G5+I5+K5+M5+O5+Q5</f>
        <v>10.5</v>
      </c>
      <c r="T5" s="25">
        <f t="shared" si="0"/>
        <v>10.5</v>
      </c>
      <c r="U5" s="28"/>
      <c r="V5" s="28"/>
    </row>
    <row r="6" spans="1:22" x14ac:dyDescent="0.25">
      <c r="A6" s="191">
        <v>6598</v>
      </c>
      <c r="B6" s="202" t="s">
        <v>113</v>
      </c>
      <c r="C6" s="191" t="s">
        <v>90</v>
      </c>
      <c r="D6" s="38" t="s">
        <v>73</v>
      </c>
      <c r="E6" s="210"/>
      <c r="F6" s="210"/>
      <c r="G6" s="210">
        <v>4.75</v>
      </c>
      <c r="H6" s="210"/>
      <c r="I6" s="215">
        <v>4</v>
      </c>
      <c r="J6" s="206"/>
      <c r="K6" s="215">
        <v>2</v>
      </c>
      <c r="L6" s="206"/>
      <c r="M6" s="215">
        <v>0.75</v>
      </c>
      <c r="N6" s="206"/>
      <c r="O6" s="205"/>
      <c r="P6" s="206"/>
      <c r="Q6" s="203"/>
      <c r="R6" s="204"/>
      <c r="S6" s="25">
        <f>E6+G6+I6+K6+M6+O6+Q6</f>
        <v>11.5</v>
      </c>
      <c r="T6" s="25">
        <v>11.5</v>
      </c>
      <c r="U6" s="28">
        <v>0</v>
      </c>
      <c r="V6" s="28"/>
    </row>
    <row r="7" spans="1:22" x14ac:dyDescent="0.25">
      <c r="A7" s="177"/>
      <c r="B7" s="48"/>
      <c r="C7" s="177"/>
      <c r="D7" s="38"/>
      <c r="E7" s="210"/>
      <c r="F7" s="210"/>
      <c r="G7" s="210"/>
      <c r="H7" s="210"/>
      <c r="I7" s="215"/>
      <c r="J7" s="206"/>
      <c r="K7" s="215"/>
      <c r="L7" s="206"/>
      <c r="M7" s="215"/>
      <c r="N7" s="206"/>
      <c r="O7" s="205"/>
      <c r="P7" s="206"/>
      <c r="Q7" s="203"/>
      <c r="R7" s="204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91">
        <v>6648</v>
      </c>
      <c r="B8" s="202" t="s">
        <v>114</v>
      </c>
      <c r="C8" s="191" t="s">
        <v>78</v>
      </c>
      <c r="D8" s="38" t="s">
        <v>73</v>
      </c>
      <c r="E8" s="210"/>
      <c r="F8" s="210"/>
      <c r="G8" s="210"/>
      <c r="H8" s="210"/>
      <c r="I8" s="215"/>
      <c r="J8" s="206"/>
      <c r="K8" s="205">
        <v>6</v>
      </c>
      <c r="L8" s="206"/>
      <c r="M8" s="205">
        <v>1.25</v>
      </c>
      <c r="N8" s="206"/>
      <c r="O8" s="205"/>
      <c r="P8" s="206"/>
      <c r="Q8" s="203"/>
      <c r="R8" s="204"/>
      <c r="S8" s="25">
        <f t="shared" si="1"/>
        <v>7.25</v>
      </c>
      <c r="T8" s="25">
        <f t="shared" si="0"/>
        <v>7</v>
      </c>
      <c r="U8" s="28">
        <v>0.25</v>
      </c>
      <c r="V8" s="28"/>
    </row>
    <row r="9" spans="1:22" x14ac:dyDescent="0.25">
      <c r="A9" s="103"/>
      <c r="B9" s="48"/>
      <c r="C9" s="46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3"/>
      <c r="R9" s="20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1"/>
      <c r="B10" s="46"/>
      <c r="C10" s="46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3"/>
      <c r="R10" s="20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3"/>
      <c r="B11" s="48"/>
      <c r="C11" s="93"/>
      <c r="D11" s="38"/>
      <c r="E11" s="210"/>
      <c r="F11" s="210"/>
      <c r="G11" s="210"/>
      <c r="H11" s="210"/>
      <c r="I11" s="215"/>
      <c r="J11" s="206"/>
      <c r="K11" s="205"/>
      <c r="L11" s="206"/>
      <c r="M11" s="205"/>
      <c r="N11" s="206"/>
      <c r="O11" s="205"/>
      <c r="P11" s="206"/>
      <c r="Q11" s="203"/>
      <c r="R11" s="20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10"/>
      <c r="F12" s="210"/>
      <c r="G12" s="210"/>
      <c r="H12" s="210"/>
      <c r="I12" s="215"/>
      <c r="J12" s="206"/>
      <c r="K12" s="205"/>
      <c r="L12" s="206"/>
      <c r="M12" s="205"/>
      <c r="N12" s="206"/>
      <c r="O12" s="205"/>
      <c r="P12" s="206"/>
      <c r="Q12" s="203"/>
      <c r="R12" s="20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5"/>
      <c r="F13" s="206"/>
      <c r="G13" s="205"/>
      <c r="H13" s="206"/>
      <c r="I13" s="215"/>
      <c r="J13" s="206"/>
      <c r="K13" s="205"/>
      <c r="L13" s="206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7"/>
      <c r="B14" s="127"/>
      <c r="C14" s="127"/>
      <c r="D14" s="38"/>
      <c r="E14" s="210"/>
      <c r="F14" s="210"/>
      <c r="G14" s="210"/>
      <c r="H14" s="210"/>
      <c r="I14" s="21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6"/>
      <c r="B15" s="126"/>
      <c r="C15" s="126"/>
      <c r="D15" s="38"/>
      <c r="E15" s="210"/>
      <c r="F15" s="210"/>
      <c r="G15" s="210"/>
      <c r="H15" s="210"/>
      <c r="I15" s="21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9"/>
      <c r="B16" s="149"/>
      <c r="C16" s="149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98">
        <v>3600</v>
      </c>
      <c r="B17" s="48" t="s">
        <v>116</v>
      </c>
      <c r="C17" s="198"/>
      <c r="D17" s="38" t="s">
        <v>107</v>
      </c>
      <c r="E17" s="205"/>
      <c r="F17" s="206"/>
      <c r="G17" s="205"/>
      <c r="H17" s="206"/>
      <c r="I17" s="205"/>
      <c r="J17" s="206"/>
      <c r="K17" s="205"/>
      <c r="L17" s="206"/>
      <c r="M17" s="205">
        <v>1.5</v>
      </c>
      <c r="N17" s="206"/>
      <c r="O17" s="205"/>
      <c r="P17" s="206"/>
      <c r="Q17" s="203"/>
      <c r="R17" s="204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3"/>
      <c r="P18" s="204"/>
      <c r="Q18" s="203"/>
      <c r="R18" s="20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3"/>
      <c r="P19" s="204"/>
      <c r="Q19" s="203"/>
      <c r="R19" s="20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8</v>
      </c>
      <c r="F20" s="208"/>
      <c r="G20" s="207">
        <f>SUM(G4:G19)</f>
        <v>4.75</v>
      </c>
      <c r="H20" s="208"/>
      <c r="I20" s="207">
        <f>SUM(I4:I19)</f>
        <v>8</v>
      </c>
      <c r="J20" s="208"/>
      <c r="K20" s="207">
        <f>SUM(K4:K19)</f>
        <v>8</v>
      </c>
      <c r="L20" s="208"/>
      <c r="M20" s="207">
        <f>SUM(M4:M19)</f>
        <v>8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1"/>
        <v>36.75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36.5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v>0.25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0.25</v>
      </c>
      <c r="T22" s="28"/>
      <c r="U22" s="28">
        <f>SUM(U4:U21)</f>
        <v>0.25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36.5</v>
      </c>
      <c r="I25" s="2">
        <v>3600</v>
      </c>
    </row>
    <row r="26" spans="1:22" x14ac:dyDescent="0.25">
      <c r="A26" s="16" t="s">
        <v>26</v>
      </c>
      <c r="C26" s="40">
        <f>U22</f>
        <v>0.25</v>
      </c>
      <c r="D26" s="33"/>
      <c r="I26" s="44">
        <v>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36.75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V7" sqref="V7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16.3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88">
        <v>6598</v>
      </c>
      <c r="B4" s="202" t="s">
        <v>113</v>
      </c>
      <c r="C4" s="188" t="s">
        <v>80</v>
      </c>
      <c r="D4" s="38" t="s">
        <v>73</v>
      </c>
      <c r="E4" s="205">
        <v>5</v>
      </c>
      <c r="F4" s="206"/>
      <c r="G4" s="205"/>
      <c r="H4" s="206"/>
      <c r="I4" s="205"/>
      <c r="J4" s="206"/>
      <c r="K4" s="205"/>
      <c r="L4" s="206"/>
      <c r="M4" s="205"/>
      <c r="N4" s="206"/>
      <c r="O4" s="205"/>
      <c r="P4" s="206"/>
      <c r="Q4" s="203"/>
      <c r="R4" s="204"/>
      <c r="S4" s="25">
        <f>E4+G4+I4+K4+M4+O4+Q4</f>
        <v>5</v>
      </c>
      <c r="T4" s="25">
        <v>5</v>
      </c>
      <c r="U4" s="28">
        <v>0</v>
      </c>
      <c r="V4" s="28"/>
    </row>
    <row r="5" spans="1:22" ht="15.75" customHeight="1" x14ac:dyDescent="0.25">
      <c r="A5" s="188">
        <v>6598</v>
      </c>
      <c r="B5" s="202" t="s">
        <v>113</v>
      </c>
      <c r="C5" s="188" t="s">
        <v>90</v>
      </c>
      <c r="D5" s="38" t="s">
        <v>73</v>
      </c>
      <c r="E5" s="205">
        <v>2.5</v>
      </c>
      <c r="F5" s="206"/>
      <c r="G5" s="210"/>
      <c r="H5" s="210"/>
      <c r="I5" s="205">
        <v>2</v>
      </c>
      <c r="J5" s="206"/>
      <c r="K5" s="205">
        <v>9</v>
      </c>
      <c r="L5" s="206"/>
      <c r="M5" s="205">
        <v>5</v>
      </c>
      <c r="N5" s="206"/>
      <c r="O5" s="205"/>
      <c r="P5" s="206"/>
      <c r="Q5" s="203"/>
      <c r="R5" s="204"/>
      <c r="S5" s="25">
        <f>E5+G5+I5+K5+M5+O5+Q5</f>
        <v>18.5</v>
      </c>
      <c r="T5" s="25">
        <v>18.5</v>
      </c>
      <c r="U5" s="28">
        <v>0</v>
      </c>
      <c r="V5" s="28"/>
    </row>
    <row r="6" spans="1:22" x14ac:dyDescent="0.25">
      <c r="A6" s="175">
        <v>6668</v>
      </c>
      <c r="B6" s="202" t="s">
        <v>121</v>
      </c>
      <c r="C6" s="175">
        <v>3</v>
      </c>
      <c r="D6" s="38" t="s">
        <v>81</v>
      </c>
      <c r="E6" s="205">
        <v>0.5</v>
      </c>
      <c r="F6" s="206"/>
      <c r="G6" s="210">
        <v>1</v>
      </c>
      <c r="H6" s="210"/>
      <c r="I6" s="210"/>
      <c r="J6" s="210"/>
      <c r="K6" s="210"/>
      <c r="L6" s="210"/>
      <c r="M6" s="210"/>
      <c r="N6" s="210"/>
      <c r="O6" s="205"/>
      <c r="P6" s="206"/>
      <c r="Q6" s="203"/>
      <c r="R6" s="204"/>
      <c r="S6" s="25">
        <f t="shared" ref="S6:S24" si="0">E6+G6+I6+K6+M6+O6+Q6</f>
        <v>1.5</v>
      </c>
      <c r="T6" s="25">
        <f t="shared" ref="T6:T21" si="1">SUM(S6-U6-V6)</f>
        <v>1.5</v>
      </c>
      <c r="U6" s="28"/>
      <c r="V6" s="28"/>
    </row>
    <row r="7" spans="1:22" x14ac:dyDescent="0.25">
      <c r="A7" s="175">
        <v>6538</v>
      </c>
      <c r="B7" s="202" t="s">
        <v>117</v>
      </c>
      <c r="C7" s="175">
        <v>15</v>
      </c>
      <c r="D7" s="38" t="s">
        <v>69</v>
      </c>
      <c r="E7" s="205">
        <v>1</v>
      </c>
      <c r="F7" s="206"/>
      <c r="G7" s="205">
        <v>7</v>
      </c>
      <c r="H7" s="206"/>
      <c r="I7" s="205">
        <v>3</v>
      </c>
      <c r="J7" s="206"/>
      <c r="K7" s="205"/>
      <c r="L7" s="206"/>
      <c r="M7" s="205"/>
      <c r="N7" s="206"/>
      <c r="O7" s="205"/>
      <c r="P7" s="206"/>
      <c r="Q7" s="203"/>
      <c r="R7" s="204"/>
      <c r="S7" s="25">
        <f>E7+G7+I7+K7+M7+O7+Q7</f>
        <v>11</v>
      </c>
      <c r="T7" s="25">
        <v>11</v>
      </c>
      <c r="U7" s="28">
        <v>0</v>
      </c>
      <c r="V7" s="28"/>
    </row>
    <row r="8" spans="1:22" x14ac:dyDescent="0.25">
      <c r="A8" s="191">
        <v>6538</v>
      </c>
      <c r="B8" s="202" t="s">
        <v>117</v>
      </c>
      <c r="C8" s="191">
        <v>16</v>
      </c>
      <c r="D8" s="38" t="s">
        <v>69</v>
      </c>
      <c r="E8" s="205"/>
      <c r="F8" s="206"/>
      <c r="G8" s="205"/>
      <c r="H8" s="206"/>
      <c r="I8" s="205">
        <v>2</v>
      </c>
      <c r="J8" s="206"/>
      <c r="K8" s="210"/>
      <c r="L8" s="210"/>
      <c r="M8" s="205"/>
      <c r="N8" s="206"/>
      <c r="O8" s="205"/>
      <c r="P8" s="206"/>
      <c r="Q8" s="203"/>
      <c r="R8" s="204"/>
      <c r="S8" s="25">
        <f>E8+G8+I8+K8+M8+O8+Q8</f>
        <v>2</v>
      </c>
      <c r="T8" s="25">
        <f t="shared" si="1"/>
        <v>2</v>
      </c>
      <c r="U8" s="28"/>
      <c r="V8" s="28"/>
    </row>
    <row r="9" spans="1:22" x14ac:dyDescent="0.25">
      <c r="A9" s="191">
        <v>6538</v>
      </c>
      <c r="B9" s="202" t="s">
        <v>117</v>
      </c>
      <c r="C9" s="191">
        <v>19</v>
      </c>
      <c r="D9" s="38" t="s">
        <v>69</v>
      </c>
      <c r="E9" s="205"/>
      <c r="F9" s="206"/>
      <c r="G9" s="205"/>
      <c r="H9" s="206"/>
      <c r="I9" s="205">
        <v>2</v>
      </c>
      <c r="J9" s="206"/>
      <c r="K9" s="205"/>
      <c r="L9" s="206"/>
      <c r="M9" s="205"/>
      <c r="N9" s="206"/>
      <c r="O9" s="205"/>
      <c r="P9" s="206"/>
      <c r="Q9" s="203"/>
      <c r="R9" s="204"/>
      <c r="S9" s="25">
        <f>E9+G9+I9+K9+M9+O9+Q9</f>
        <v>2</v>
      </c>
      <c r="T9" s="25">
        <f t="shared" si="1"/>
        <v>2</v>
      </c>
      <c r="U9" s="28"/>
      <c r="V9" s="28"/>
    </row>
    <row r="10" spans="1:22" x14ac:dyDescent="0.25">
      <c r="A10" s="197">
        <v>6615</v>
      </c>
      <c r="B10" s="202" t="s">
        <v>120</v>
      </c>
      <c r="C10" s="197">
        <v>23</v>
      </c>
      <c r="D10" s="38" t="s">
        <v>103</v>
      </c>
      <c r="E10" s="205"/>
      <c r="F10" s="206"/>
      <c r="G10" s="205"/>
      <c r="H10" s="206"/>
      <c r="I10" s="205"/>
      <c r="J10" s="206"/>
      <c r="K10" s="205"/>
      <c r="L10" s="206"/>
      <c r="M10" s="205">
        <v>2</v>
      </c>
      <c r="N10" s="206"/>
      <c r="O10" s="205"/>
      <c r="P10" s="206"/>
      <c r="Q10" s="203"/>
      <c r="R10" s="204"/>
      <c r="S10" s="25">
        <f t="shared" si="0"/>
        <v>2</v>
      </c>
      <c r="T10" s="25">
        <f t="shared" si="1"/>
        <v>2</v>
      </c>
      <c r="U10" s="28"/>
      <c r="V10" s="28"/>
    </row>
    <row r="11" spans="1:22" x14ac:dyDescent="0.25">
      <c r="A11" s="168">
        <v>6520</v>
      </c>
      <c r="B11" s="202" t="s">
        <v>118</v>
      </c>
      <c r="C11" s="168">
        <v>14</v>
      </c>
      <c r="D11" s="38" t="s">
        <v>111</v>
      </c>
      <c r="E11" s="205"/>
      <c r="F11" s="206"/>
      <c r="G11" s="205"/>
      <c r="H11" s="206"/>
      <c r="I11" s="205"/>
      <c r="J11" s="206"/>
      <c r="K11" s="205"/>
      <c r="L11" s="206"/>
      <c r="M11" s="205">
        <v>1</v>
      </c>
      <c r="N11" s="206"/>
      <c r="O11" s="205"/>
      <c r="P11" s="206"/>
      <c r="Q11" s="203"/>
      <c r="R11" s="204"/>
      <c r="S11" s="25">
        <f t="shared" si="0"/>
        <v>1</v>
      </c>
      <c r="T11" s="25">
        <f t="shared" si="1"/>
        <v>1</v>
      </c>
      <c r="U11" s="28"/>
      <c r="V11" s="28"/>
    </row>
    <row r="12" spans="1:22" x14ac:dyDescent="0.25">
      <c r="A12" s="170"/>
      <c r="B12" s="48" t="s">
        <v>114</v>
      </c>
      <c r="C12" s="170"/>
      <c r="D12" s="38" t="s">
        <v>124</v>
      </c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3"/>
      <c r="R12" s="204"/>
      <c r="S12" s="25">
        <f t="shared" si="0"/>
        <v>0</v>
      </c>
      <c r="T12" s="25">
        <f t="shared" si="1"/>
        <v>-8</v>
      </c>
      <c r="U12" s="28">
        <v>8</v>
      </c>
      <c r="V12" s="28"/>
    </row>
    <row r="13" spans="1:22" x14ac:dyDescent="0.25">
      <c r="A13" s="88"/>
      <c r="B13" s="48"/>
      <c r="C13" s="88"/>
      <c r="D13" s="38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2"/>
      <c r="B14" s="172"/>
      <c r="C14" s="172"/>
      <c r="D14" s="38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73"/>
      <c r="B15" s="48"/>
      <c r="C15" s="173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7"/>
      <c r="B19" s="127"/>
      <c r="C19" s="127"/>
      <c r="D19" s="38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3"/>
      <c r="R19" s="204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6"/>
      <c r="B20" s="126"/>
      <c r="C20" s="126"/>
      <c r="D20" s="38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03"/>
      <c r="R20" s="204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116</v>
      </c>
      <c r="C21" s="84"/>
      <c r="D21" s="27" t="s">
        <v>60</v>
      </c>
      <c r="E21" s="205">
        <v>1</v>
      </c>
      <c r="F21" s="206"/>
      <c r="G21" s="205">
        <v>1</v>
      </c>
      <c r="H21" s="206"/>
      <c r="I21" s="205">
        <v>1</v>
      </c>
      <c r="J21" s="206"/>
      <c r="K21" s="205">
        <v>1</v>
      </c>
      <c r="L21" s="206"/>
      <c r="M21" s="205">
        <v>1</v>
      </c>
      <c r="N21" s="206"/>
      <c r="O21" s="205"/>
      <c r="P21" s="206"/>
      <c r="Q21" s="203"/>
      <c r="R21" s="204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03"/>
      <c r="R22" s="204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3"/>
      <c r="P23" s="204"/>
      <c r="Q23" s="203"/>
      <c r="R23" s="204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10</v>
      </c>
      <c r="F24" s="208"/>
      <c r="G24" s="207">
        <f>SUM(G4:G23)</f>
        <v>9</v>
      </c>
      <c r="H24" s="208"/>
      <c r="I24" s="207">
        <f>SUM(I4:I23)</f>
        <v>10</v>
      </c>
      <c r="J24" s="208"/>
      <c r="K24" s="207">
        <f>SUM(K4:K23)</f>
        <v>10</v>
      </c>
      <c r="L24" s="208"/>
      <c r="M24" s="207">
        <f>SUM(M4:M23)</f>
        <v>9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 t="shared" si="0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</v>
      </c>
      <c r="G26" s="32"/>
      <c r="H26" s="32">
        <f>SUM(G24)-H25</f>
        <v>1</v>
      </c>
      <c r="I26" s="32"/>
      <c r="J26" s="32">
        <f>SUM(I24)-J25</f>
        <v>2</v>
      </c>
      <c r="K26" s="32"/>
      <c r="L26" s="32">
        <f>SUM(K24)-L25</f>
        <v>2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8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8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U17" sqref="U17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16.3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16.3</v>
      </c>
      <c r="O3" s="63">
        <v>7</v>
      </c>
      <c r="P3" s="63">
        <v>13</v>
      </c>
      <c r="Q3" s="52"/>
      <c r="R3" s="52"/>
      <c r="S3" s="25"/>
      <c r="T3" s="25"/>
      <c r="U3" s="26"/>
      <c r="V3" s="26"/>
    </row>
    <row r="4" spans="1:22" x14ac:dyDescent="0.25">
      <c r="A4" s="188">
        <v>6598</v>
      </c>
      <c r="B4" s="202" t="s">
        <v>113</v>
      </c>
      <c r="C4" s="188" t="s">
        <v>80</v>
      </c>
      <c r="D4" s="38" t="s">
        <v>73</v>
      </c>
      <c r="E4" s="205">
        <v>3</v>
      </c>
      <c r="F4" s="206"/>
      <c r="G4" s="210"/>
      <c r="H4" s="210"/>
      <c r="I4" s="205"/>
      <c r="J4" s="206"/>
      <c r="K4" s="205"/>
      <c r="L4" s="206"/>
      <c r="M4" s="205"/>
      <c r="N4" s="206"/>
      <c r="O4" s="210"/>
      <c r="P4" s="210"/>
      <c r="Q4" s="231"/>
      <c r="R4" s="231"/>
      <c r="S4" s="25">
        <f t="shared" ref="S4:S11" si="0">E4+G4+I4+K4+M4+O4+Q4</f>
        <v>3</v>
      </c>
      <c r="T4" s="25">
        <v>3</v>
      </c>
      <c r="U4" s="28">
        <v>0</v>
      </c>
      <c r="V4" s="28"/>
    </row>
    <row r="5" spans="1:22" x14ac:dyDescent="0.25">
      <c r="A5" s="188">
        <v>6598</v>
      </c>
      <c r="B5" s="202" t="s">
        <v>113</v>
      </c>
      <c r="C5" s="188" t="s">
        <v>90</v>
      </c>
      <c r="D5" s="38" t="s">
        <v>73</v>
      </c>
      <c r="E5" s="210">
        <v>5</v>
      </c>
      <c r="F5" s="210"/>
      <c r="G5" s="210"/>
      <c r="H5" s="210"/>
      <c r="I5" s="210">
        <v>2</v>
      </c>
      <c r="J5" s="210"/>
      <c r="K5" s="210">
        <v>9</v>
      </c>
      <c r="L5" s="210"/>
      <c r="M5" s="205">
        <v>5</v>
      </c>
      <c r="N5" s="206"/>
      <c r="O5" s="210"/>
      <c r="P5" s="210"/>
      <c r="Q5" s="231"/>
      <c r="R5" s="231"/>
      <c r="S5" s="25">
        <f t="shared" si="0"/>
        <v>21</v>
      </c>
      <c r="T5" s="25">
        <v>21</v>
      </c>
      <c r="U5" s="28">
        <v>0</v>
      </c>
      <c r="V5" s="28"/>
    </row>
    <row r="6" spans="1:22" x14ac:dyDescent="0.25">
      <c r="A6" s="188">
        <v>6668</v>
      </c>
      <c r="B6" s="202" t="s">
        <v>121</v>
      </c>
      <c r="C6" s="188">
        <v>3</v>
      </c>
      <c r="D6" s="38" t="s">
        <v>81</v>
      </c>
      <c r="E6" s="205">
        <v>1</v>
      </c>
      <c r="F6" s="206"/>
      <c r="G6" s="205">
        <v>1</v>
      </c>
      <c r="H6" s="206"/>
      <c r="I6" s="205"/>
      <c r="J6" s="206"/>
      <c r="K6" s="205"/>
      <c r="L6" s="206"/>
      <c r="M6" s="210"/>
      <c r="N6" s="210"/>
      <c r="O6" s="210"/>
      <c r="P6" s="210"/>
      <c r="Q6" s="231"/>
      <c r="R6" s="231"/>
      <c r="S6" s="25">
        <f t="shared" si="0"/>
        <v>2</v>
      </c>
      <c r="T6" s="25">
        <v>2</v>
      </c>
      <c r="U6" s="28">
        <v>0</v>
      </c>
      <c r="V6" s="28"/>
    </row>
    <row r="7" spans="1:22" x14ac:dyDescent="0.25">
      <c r="A7" s="191">
        <v>6538</v>
      </c>
      <c r="B7" s="48" t="s">
        <v>117</v>
      </c>
      <c r="C7" s="191">
        <v>15</v>
      </c>
      <c r="D7" s="38" t="s">
        <v>69</v>
      </c>
      <c r="E7" s="205"/>
      <c r="F7" s="206"/>
      <c r="G7" s="205">
        <v>4</v>
      </c>
      <c r="H7" s="206"/>
      <c r="I7" s="205">
        <v>2</v>
      </c>
      <c r="J7" s="206"/>
      <c r="K7" s="210"/>
      <c r="L7" s="210"/>
      <c r="M7" s="210"/>
      <c r="N7" s="210"/>
      <c r="O7" s="210"/>
      <c r="P7" s="210"/>
      <c r="Q7" s="231"/>
      <c r="R7" s="231"/>
      <c r="S7" s="25">
        <f t="shared" si="0"/>
        <v>6</v>
      </c>
      <c r="T7" s="25">
        <f t="shared" ref="T7:T11" si="1">SUM(S7-U7-V7)</f>
        <v>6</v>
      </c>
      <c r="U7" s="28"/>
      <c r="V7" s="28"/>
    </row>
    <row r="8" spans="1:22" x14ac:dyDescent="0.25">
      <c r="A8" s="191">
        <v>6538</v>
      </c>
      <c r="B8" s="48" t="s">
        <v>117</v>
      </c>
      <c r="C8" s="191">
        <v>16</v>
      </c>
      <c r="D8" s="38" t="s">
        <v>69</v>
      </c>
      <c r="E8" s="205"/>
      <c r="F8" s="206"/>
      <c r="G8" s="205">
        <v>2</v>
      </c>
      <c r="H8" s="206"/>
      <c r="I8" s="205">
        <v>2</v>
      </c>
      <c r="J8" s="206"/>
      <c r="K8" s="210"/>
      <c r="L8" s="210"/>
      <c r="M8" s="210"/>
      <c r="N8" s="210"/>
      <c r="O8" s="210"/>
      <c r="P8" s="210"/>
      <c r="Q8" s="231"/>
      <c r="R8" s="231"/>
      <c r="S8" s="25">
        <f t="shared" si="0"/>
        <v>4</v>
      </c>
      <c r="T8" s="25">
        <f t="shared" si="1"/>
        <v>4</v>
      </c>
      <c r="U8" s="28"/>
      <c r="V8" s="28"/>
    </row>
    <row r="9" spans="1:22" x14ac:dyDescent="0.25">
      <c r="A9" s="191">
        <v>6538</v>
      </c>
      <c r="B9" s="48" t="s">
        <v>117</v>
      </c>
      <c r="C9" s="191">
        <v>19</v>
      </c>
      <c r="D9" s="38" t="s">
        <v>69</v>
      </c>
      <c r="E9" s="205"/>
      <c r="F9" s="206"/>
      <c r="G9" s="205">
        <v>1</v>
      </c>
      <c r="H9" s="206"/>
      <c r="I9" s="205">
        <v>3</v>
      </c>
      <c r="J9" s="206"/>
      <c r="K9" s="205"/>
      <c r="L9" s="206"/>
      <c r="M9" s="205"/>
      <c r="N9" s="206"/>
      <c r="O9" s="205"/>
      <c r="P9" s="206"/>
      <c r="Q9" s="203"/>
      <c r="R9" s="204"/>
      <c r="S9" s="25">
        <f t="shared" si="0"/>
        <v>4</v>
      </c>
      <c r="T9" s="25">
        <f t="shared" si="1"/>
        <v>4</v>
      </c>
      <c r="U9" s="28"/>
      <c r="V9" s="28"/>
    </row>
    <row r="10" spans="1:22" x14ac:dyDescent="0.25">
      <c r="A10" s="197">
        <v>6615</v>
      </c>
      <c r="B10" s="202" t="s">
        <v>120</v>
      </c>
      <c r="C10" s="197">
        <v>23</v>
      </c>
      <c r="D10" s="38" t="s">
        <v>103</v>
      </c>
      <c r="E10" s="205"/>
      <c r="F10" s="206"/>
      <c r="G10" s="205"/>
      <c r="H10" s="206"/>
      <c r="I10" s="205"/>
      <c r="J10" s="206"/>
      <c r="K10" s="205"/>
      <c r="L10" s="206"/>
      <c r="M10" s="205">
        <v>2</v>
      </c>
      <c r="N10" s="206"/>
      <c r="O10" s="205">
        <v>5</v>
      </c>
      <c r="P10" s="206"/>
      <c r="Q10" s="203"/>
      <c r="R10" s="204"/>
      <c r="S10" s="25">
        <f t="shared" si="0"/>
        <v>7</v>
      </c>
      <c r="T10" s="25">
        <v>7</v>
      </c>
      <c r="U10" s="28">
        <v>0</v>
      </c>
      <c r="V10" s="28">
        <v>0</v>
      </c>
    </row>
    <row r="11" spans="1:22" x14ac:dyDescent="0.25">
      <c r="A11" s="197">
        <v>6520</v>
      </c>
      <c r="B11" s="202" t="s">
        <v>118</v>
      </c>
      <c r="C11" s="197">
        <v>14</v>
      </c>
      <c r="D11" s="38" t="s">
        <v>111</v>
      </c>
      <c r="E11" s="210"/>
      <c r="F11" s="210"/>
      <c r="G11" s="210"/>
      <c r="H11" s="210"/>
      <c r="I11" s="210"/>
      <c r="J11" s="210"/>
      <c r="K11" s="229"/>
      <c r="L11" s="230"/>
      <c r="M11" s="205">
        <v>1</v>
      </c>
      <c r="N11" s="206"/>
      <c r="O11" s="205"/>
      <c r="P11" s="206"/>
      <c r="Q11" s="203"/>
      <c r="R11" s="204"/>
      <c r="S11" s="25">
        <f t="shared" si="0"/>
        <v>1</v>
      </c>
      <c r="T11" s="25">
        <f t="shared" si="1"/>
        <v>1</v>
      </c>
      <c r="U11" s="28"/>
      <c r="V11" s="28"/>
    </row>
    <row r="12" spans="1:22" x14ac:dyDescent="0.25">
      <c r="A12" s="122"/>
      <c r="B12" s="48" t="s">
        <v>114</v>
      </c>
      <c r="C12" s="122"/>
      <c r="D12" s="38" t="s">
        <v>124</v>
      </c>
      <c r="E12" s="210"/>
      <c r="F12" s="210"/>
      <c r="G12" s="210"/>
      <c r="H12" s="210"/>
      <c r="I12" s="210"/>
      <c r="J12" s="210"/>
      <c r="K12" s="229"/>
      <c r="L12" s="230"/>
      <c r="M12" s="205"/>
      <c r="N12" s="206"/>
      <c r="O12" s="205"/>
      <c r="P12" s="206"/>
      <c r="Q12" s="203"/>
      <c r="R12" s="204"/>
      <c r="S12" s="25">
        <f t="shared" ref="S12:S24" si="2">E12+G12+I12+K12+M12+O12+Q12</f>
        <v>0</v>
      </c>
      <c r="T12" s="25">
        <f>SUM(S12-U12-V12)</f>
        <v>-14</v>
      </c>
      <c r="U12" s="28">
        <v>11.5</v>
      </c>
      <c r="V12" s="28">
        <v>2.5</v>
      </c>
    </row>
    <row r="13" spans="1:22" x14ac:dyDescent="0.25">
      <c r="A13" s="128"/>
      <c r="B13" s="48"/>
      <c r="C13" s="128"/>
      <c r="D13" s="38"/>
      <c r="E13" s="210"/>
      <c r="F13" s="210"/>
      <c r="G13" s="210"/>
      <c r="H13" s="210"/>
      <c r="I13" s="210"/>
      <c r="J13" s="210"/>
      <c r="K13" s="229"/>
      <c r="L13" s="230"/>
      <c r="M13" s="205"/>
      <c r="N13" s="206"/>
      <c r="O13" s="205"/>
      <c r="P13" s="206"/>
      <c r="Q13" s="203"/>
      <c r="R13" s="204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10"/>
      <c r="F14" s="210"/>
      <c r="G14" s="210"/>
      <c r="H14" s="210"/>
      <c r="I14" s="210"/>
      <c r="J14" s="210"/>
      <c r="K14" s="229"/>
      <c r="L14" s="230"/>
      <c r="M14" s="205"/>
      <c r="N14" s="206"/>
      <c r="O14" s="205"/>
      <c r="P14" s="206"/>
      <c r="Q14" s="203"/>
      <c r="R14" s="204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10"/>
      <c r="F15" s="210"/>
      <c r="G15" s="210"/>
      <c r="H15" s="210"/>
      <c r="I15" s="210"/>
      <c r="J15" s="210"/>
      <c r="K15" s="229"/>
      <c r="L15" s="230"/>
      <c r="M15" s="205"/>
      <c r="N15" s="206"/>
      <c r="O15" s="205"/>
      <c r="P15" s="206"/>
      <c r="Q15" s="203"/>
      <c r="R15" s="204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10"/>
      <c r="F16" s="210"/>
      <c r="G16" s="210"/>
      <c r="H16" s="210"/>
      <c r="I16" s="210"/>
      <c r="J16" s="210"/>
      <c r="K16" s="229"/>
      <c r="L16" s="230"/>
      <c r="M16" s="205"/>
      <c r="N16" s="206"/>
      <c r="O16" s="205"/>
      <c r="P16" s="206"/>
      <c r="Q16" s="203"/>
      <c r="R16" s="204"/>
      <c r="S16" s="25">
        <f t="shared" si="2"/>
        <v>0</v>
      </c>
      <c r="T16" s="25">
        <f t="shared" ref="T16:T21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5"/>
      <c r="F17" s="206"/>
      <c r="G17" s="205"/>
      <c r="H17" s="206"/>
      <c r="I17" s="205"/>
      <c r="J17" s="206"/>
      <c r="K17" s="229"/>
      <c r="L17" s="230"/>
      <c r="M17" s="205"/>
      <c r="N17" s="206"/>
      <c r="O17" s="205"/>
      <c r="P17" s="206"/>
      <c r="Q17" s="203"/>
      <c r="R17" s="20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05"/>
      <c r="F18" s="206"/>
      <c r="G18" s="205"/>
      <c r="H18" s="206"/>
      <c r="I18" s="205"/>
      <c r="J18" s="206"/>
      <c r="K18" s="229"/>
      <c r="L18" s="230"/>
      <c r="M18" s="205"/>
      <c r="N18" s="206"/>
      <c r="O18" s="205"/>
      <c r="P18" s="206"/>
      <c r="Q18" s="203"/>
      <c r="R18" s="20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05"/>
      <c r="F19" s="206"/>
      <c r="G19" s="205"/>
      <c r="H19" s="206"/>
      <c r="I19" s="205"/>
      <c r="J19" s="206"/>
      <c r="K19" s="229"/>
      <c r="L19" s="230"/>
      <c r="M19" s="205"/>
      <c r="N19" s="206"/>
      <c r="O19" s="205"/>
      <c r="P19" s="206"/>
      <c r="Q19" s="203"/>
      <c r="R19" s="20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7"/>
      <c r="B20" s="127"/>
      <c r="C20" s="127"/>
      <c r="D20" s="38"/>
      <c r="E20" s="205"/>
      <c r="F20" s="206"/>
      <c r="G20" s="205"/>
      <c r="H20" s="206"/>
      <c r="I20" s="205"/>
      <c r="J20" s="206"/>
      <c r="K20" s="229"/>
      <c r="L20" s="230"/>
      <c r="M20" s="205"/>
      <c r="N20" s="206"/>
      <c r="O20" s="205"/>
      <c r="P20" s="206"/>
      <c r="Q20" s="203"/>
      <c r="R20" s="20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50"/>
      <c r="B21" s="150"/>
      <c r="C21" s="150"/>
      <c r="D21" s="38"/>
      <c r="E21" s="205"/>
      <c r="F21" s="206"/>
      <c r="G21" s="205"/>
      <c r="H21" s="206"/>
      <c r="I21" s="205"/>
      <c r="J21" s="206"/>
      <c r="K21" s="229"/>
      <c r="L21" s="230"/>
      <c r="M21" s="205"/>
      <c r="N21" s="206"/>
      <c r="O21" s="205"/>
      <c r="P21" s="206"/>
      <c r="Q21" s="203"/>
      <c r="R21" s="20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 t="s">
        <v>116</v>
      </c>
      <c r="C22" s="85"/>
      <c r="D22" s="27" t="s">
        <v>60</v>
      </c>
      <c r="E22" s="205">
        <v>1</v>
      </c>
      <c r="F22" s="206"/>
      <c r="G22" s="205">
        <v>1</v>
      </c>
      <c r="H22" s="206"/>
      <c r="I22" s="205">
        <v>1</v>
      </c>
      <c r="J22" s="206"/>
      <c r="K22" s="205">
        <v>1</v>
      </c>
      <c r="L22" s="206"/>
      <c r="M22" s="205">
        <v>1</v>
      </c>
      <c r="N22" s="206"/>
      <c r="O22" s="205">
        <v>1</v>
      </c>
      <c r="P22" s="206"/>
      <c r="Q22" s="203"/>
      <c r="R22" s="204"/>
      <c r="S22" s="25">
        <f t="shared" si="2"/>
        <v>6</v>
      </c>
      <c r="T22" s="25">
        <v>6</v>
      </c>
      <c r="U22" s="28">
        <v>0</v>
      </c>
      <c r="V22" s="28"/>
    </row>
    <row r="23" spans="1:22" x14ac:dyDescent="0.25">
      <c r="A23" s="23" t="s">
        <v>37</v>
      </c>
      <c r="B23" s="23"/>
      <c r="C23" s="23"/>
      <c r="D23" s="23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5"/>
      <c r="P23" s="206"/>
      <c r="Q23" s="203"/>
      <c r="R23" s="204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05"/>
      <c r="P24" s="206"/>
      <c r="Q24" s="203"/>
      <c r="R24" s="204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07">
        <f>SUM(E4:E24)</f>
        <v>10</v>
      </c>
      <c r="F25" s="208"/>
      <c r="G25" s="207">
        <f>SUM(G4:G24)</f>
        <v>9</v>
      </c>
      <c r="H25" s="208"/>
      <c r="I25" s="207">
        <f>SUM(I4:I24)</f>
        <v>10</v>
      </c>
      <c r="J25" s="208"/>
      <c r="K25" s="207">
        <f>SUM(K4:K24)</f>
        <v>10</v>
      </c>
      <c r="L25" s="208"/>
      <c r="M25" s="207">
        <f>SUM(M4:M24)</f>
        <v>9</v>
      </c>
      <c r="N25" s="208"/>
      <c r="O25" s="207">
        <f>SUM(O4:O24)</f>
        <v>6</v>
      </c>
      <c r="P25" s="208"/>
      <c r="Q25" s="207">
        <f>SUM(Q4:Q24)</f>
        <v>0</v>
      </c>
      <c r="R25" s="208"/>
      <c r="S25" s="25">
        <f>SUM(S4:S24)</f>
        <v>54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2</v>
      </c>
      <c r="G27" s="32"/>
      <c r="H27" s="32">
        <f>SUM(G25)-H26</f>
        <v>1</v>
      </c>
      <c r="I27" s="32"/>
      <c r="J27" s="32">
        <f>SUM(I25)-J26</f>
        <v>2</v>
      </c>
      <c r="K27" s="32"/>
      <c r="L27" s="32">
        <f>SUM(K25)-L26</f>
        <v>2</v>
      </c>
      <c r="M27" s="32"/>
      <c r="N27" s="32">
        <f>SUM(M25)-N26</f>
        <v>1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14</v>
      </c>
      <c r="T27" s="28"/>
      <c r="U27" s="28">
        <f>SUM(U4:U26)</f>
        <v>11.5</v>
      </c>
      <c r="V27" s="28">
        <f>SUM(V4:V26)</f>
        <v>2.5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11.5</v>
      </c>
      <c r="D31" s="33"/>
      <c r="I31" s="44">
        <v>6</v>
      </c>
    </row>
    <row r="32" spans="1:22" x14ac:dyDescent="0.25">
      <c r="A32" s="16" t="s">
        <v>27</v>
      </c>
      <c r="C32" s="33">
        <f>V27</f>
        <v>2.5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54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E15" sqref="E15:P2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02.04.17</v>
      </c>
      <c r="B2" s="163"/>
      <c r="C2" s="163"/>
      <c r="D2" s="163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</v>
      </c>
      <c r="Q3" s="62"/>
      <c r="R3" s="62"/>
      <c r="S3" s="25"/>
      <c r="T3" s="25"/>
      <c r="U3" s="26"/>
      <c r="V3" s="26"/>
    </row>
    <row r="4" spans="1:22" x14ac:dyDescent="0.25">
      <c r="A4" s="191">
        <v>6598</v>
      </c>
      <c r="B4" s="202" t="s">
        <v>113</v>
      </c>
      <c r="C4" s="191" t="s">
        <v>78</v>
      </c>
      <c r="D4" s="38" t="s">
        <v>82</v>
      </c>
      <c r="E4" s="205"/>
      <c r="F4" s="206"/>
      <c r="G4" s="205">
        <v>0.5</v>
      </c>
      <c r="H4" s="206"/>
      <c r="I4" s="215"/>
      <c r="J4" s="206"/>
      <c r="K4" s="205"/>
      <c r="L4" s="206"/>
      <c r="M4" s="205"/>
      <c r="N4" s="206"/>
      <c r="O4" s="205"/>
      <c r="P4" s="206"/>
      <c r="Q4" s="203"/>
      <c r="R4" s="204"/>
      <c r="S4" s="25">
        <f t="shared" ref="S4:S24" si="0">E4+G4+I4+K4+M4+O4+Q4</f>
        <v>0.5</v>
      </c>
      <c r="T4" s="25">
        <v>0.5</v>
      </c>
      <c r="U4" s="28">
        <v>0</v>
      </c>
      <c r="V4" s="28"/>
    </row>
    <row r="5" spans="1:22" x14ac:dyDescent="0.25">
      <c r="A5" s="191">
        <v>6598</v>
      </c>
      <c r="B5" s="202" t="s">
        <v>113</v>
      </c>
      <c r="C5" s="191" t="s">
        <v>80</v>
      </c>
      <c r="D5" s="38" t="s">
        <v>82</v>
      </c>
      <c r="E5" s="205"/>
      <c r="F5" s="206"/>
      <c r="G5" s="205">
        <v>0.5</v>
      </c>
      <c r="H5" s="206"/>
      <c r="I5" s="205"/>
      <c r="J5" s="206"/>
      <c r="K5" s="205"/>
      <c r="L5" s="206"/>
      <c r="M5" s="205"/>
      <c r="N5" s="206"/>
      <c r="O5" s="205"/>
      <c r="P5" s="206"/>
      <c r="Q5" s="203"/>
      <c r="R5" s="204"/>
      <c r="S5" s="25">
        <f t="shared" si="0"/>
        <v>0.5</v>
      </c>
      <c r="T5" s="25">
        <v>0.5</v>
      </c>
      <c r="U5" s="28">
        <v>0</v>
      </c>
      <c r="V5" s="28"/>
    </row>
    <row r="6" spans="1:22" x14ac:dyDescent="0.25">
      <c r="A6" s="192" t="s">
        <v>99</v>
      </c>
      <c r="B6" s="202" t="s">
        <v>115</v>
      </c>
      <c r="C6" s="192" t="s">
        <v>100</v>
      </c>
      <c r="D6" s="38" t="s">
        <v>98</v>
      </c>
      <c r="E6" s="205"/>
      <c r="F6" s="206"/>
      <c r="G6" s="205"/>
      <c r="H6" s="206"/>
      <c r="I6" s="205">
        <v>1</v>
      </c>
      <c r="J6" s="206"/>
      <c r="K6" s="205"/>
      <c r="L6" s="206"/>
      <c r="M6" s="205"/>
      <c r="N6" s="206"/>
      <c r="O6" s="205"/>
      <c r="P6" s="206"/>
      <c r="Q6" s="203"/>
      <c r="R6" s="204"/>
      <c r="S6" s="25">
        <f t="shared" si="0"/>
        <v>1</v>
      </c>
      <c r="T6" s="25">
        <v>1</v>
      </c>
      <c r="U6" s="28">
        <v>0</v>
      </c>
      <c r="V6" s="28"/>
    </row>
    <row r="7" spans="1:22" x14ac:dyDescent="0.25">
      <c r="A7" s="197">
        <v>6648</v>
      </c>
      <c r="B7" s="202" t="s">
        <v>114</v>
      </c>
      <c r="C7" s="197">
        <v>25</v>
      </c>
      <c r="D7" s="38" t="s">
        <v>73</v>
      </c>
      <c r="E7" s="205"/>
      <c r="F7" s="206"/>
      <c r="G7" s="205"/>
      <c r="H7" s="206"/>
      <c r="I7" s="205"/>
      <c r="J7" s="206"/>
      <c r="K7" s="205"/>
      <c r="L7" s="206"/>
      <c r="M7" s="205">
        <v>0.5</v>
      </c>
      <c r="N7" s="206"/>
      <c r="O7" s="205"/>
      <c r="P7" s="206"/>
      <c r="Q7" s="203"/>
      <c r="R7" s="204"/>
      <c r="S7" s="25">
        <f t="shared" si="0"/>
        <v>0.5</v>
      </c>
      <c r="T7" s="25">
        <f t="shared" ref="T7:T22" si="1">SUM(S7-U7-V7)</f>
        <v>-18</v>
      </c>
      <c r="U7" s="28">
        <v>11.5</v>
      </c>
      <c r="V7" s="28">
        <v>7</v>
      </c>
    </row>
    <row r="8" spans="1:22" x14ac:dyDescent="0.25">
      <c r="A8" s="197">
        <v>6648</v>
      </c>
      <c r="B8" s="202" t="s">
        <v>114</v>
      </c>
      <c r="C8" s="197" t="s">
        <v>78</v>
      </c>
      <c r="D8" s="38" t="s">
        <v>73</v>
      </c>
      <c r="E8" s="205"/>
      <c r="F8" s="206"/>
      <c r="G8" s="205"/>
      <c r="H8" s="206"/>
      <c r="I8" s="205"/>
      <c r="J8" s="206"/>
      <c r="K8" s="205"/>
      <c r="L8" s="206"/>
      <c r="M8" s="205">
        <v>0.5</v>
      </c>
      <c r="N8" s="206"/>
      <c r="O8" s="205"/>
      <c r="P8" s="206"/>
      <c r="Q8" s="203"/>
      <c r="R8" s="204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79">
        <v>6675</v>
      </c>
      <c r="B9" s="202" t="s">
        <v>122</v>
      </c>
      <c r="C9" s="179"/>
      <c r="D9" s="38" t="s">
        <v>98</v>
      </c>
      <c r="E9" s="205"/>
      <c r="F9" s="206"/>
      <c r="G9" s="205"/>
      <c r="H9" s="206"/>
      <c r="I9" s="205"/>
      <c r="J9" s="206"/>
      <c r="K9" s="205"/>
      <c r="L9" s="206"/>
      <c r="M9" s="205">
        <v>0.5</v>
      </c>
      <c r="N9" s="206"/>
      <c r="O9" s="205"/>
      <c r="P9" s="206"/>
      <c r="Q9" s="203"/>
      <c r="R9" s="204"/>
      <c r="S9" s="25">
        <f t="shared" si="0"/>
        <v>0.5</v>
      </c>
      <c r="T9" s="25">
        <v>0.5</v>
      </c>
      <c r="U9" s="28">
        <v>0</v>
      </c>
      <c r="V9" s="28"/>
    </row>
    <row r="10" spans="1:22" x14ac:dyDescent="0.25">
      <c r="A10" s="197">
        <v>6637</v>
      </c>
      <c r="B10" s="202" t="s">
        <v>123</v>
      </c>
      <c r="C10" s="197"/>
      <c r="D10" s="38" t="s">
        <v>98</v>
      </c>
      <c r="E10" s="205"/>
      <c r="F10" s="206"/>
      <c r="G10" s="205"/>
      <c r="H10" s="206"/>
      <c r="I10" s="205"/>
      <c r="J10" s="206"/>
      <c r="K10" s="205"/>
      <c r="L10" s="206"/>
      <c r="M10" s="205">
        <v>0.5</v>
      </c>
      <c r="N10" s="206"/>
      <c r="O10" s="205"/>
      <c r="P10" s="206"/>
      <c r="Q10" s="203"/>
      <c r="R10" s="204"/>
      <c r="S10" s="25">
        <f t="shared" si="0"/>
        <v>0.5</v>
      </c>
      <c r="T10" s="25">
        <v>0.5</v>
      </c>
      <c r="U10" s="28">
        <v>0</v>
      </c>
      <c r="V10" s="28"/>
    </row>
    <row r="11" spans="1:22" x14ac:dyDescent="0.25">
      <c r="A11" s="196">
        <v>6598</v>
      </c>
      <c r="B11" s="202" t="s">
        <v>113</v>
      </c>
      <c r="C11" s="196" t="s">
        <v>104</v>
      </c>
      <c r="D11" s="38" t="s">
        <v>105</v>
      </c>
      <c r="E11" s="205"/>
      <c r="F11" s="206"/>
      <c r="G11" s="205"/>
      <c r="H11" s="206"/>
      <c r="I11" s="205"/>
      <c r="J11" s="206"/>
      <c r="K11" s="205"/>
      <c r="L11" s="206"/>
      <c r="M11" s="205">
        <v>2</v>
      </c>
      <c r="N11" s="206"/>
      <c r="O11" s="205"/>
      <c r="P11" s="206"/>
      <c r="Q11" s="203"/>
      <c r="R11" s="204"/>
      <c r="S11" s="25">
        <f t="shared" si="0"/>
        <v>2</v>
      </c>
      <c r="T11" s="25">
        <f t="shared" si="1"/>
        <v>2</v>
      </c>
      <c r="U11" s="28"/>
      <c r="V11" s="28"/>
    </row>
    <row r="12" spans="1:22" x14ac:dyDescent="0.25">
      <c r="A12" s="143"/>
      <c r="B12" s="143"/>
      <c r="C12" s="143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3"/>
      <c r="R12" s="20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9"/>
      <c r="B13" s="169"/>
      <c r="C13" s="169"/>
      <c r="D13" s="38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3"/>
      <c r="R13" s="204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67"/>
      <c r="B14" s="167"/>
      <c r="C14" s="167"/>
      <c r="D14" s="38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90">
        <v>3600</v>
      </c>
      <c r="B15" s="190" t="s">
        <v>116</v>
      </c>
      <c r="C15" s="190"/>
      <c r="D15" s="38" t="s">
        <v>96</v>
      </c>
      <c r="E15" s="205"/>
      <c r="F15" s="206"/>
      <c r="G15" s="205">
        <v>1</v>
      </c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2"/>
        <v>1</v>
      </c>
      <c r="T15" s="25">
        <f t="shared" si="3"/>
        <v>1</v>
      </c>
      <c r="U15" s="28"/>
      <c r="V15" s="28"/>
    </row>
    <row r="16" spans="1:22" x14ac:dyDescent="0.25">
      <c r="A16" s="167">
        <v>3600</v>
      </c>
      <c r="B16" s="200" t="s">
        <v>116</v>
      </c>
      <c r="C16" s="167"/>
      <c r="D16" s="38" t="s">
        <v>79</v>
      </c>
      <c r="E16" s="205"/>
      <c r="F16" s="206"/>
      <c r="G16" s="205">
        <v>1.5</v>
      </c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0"/>
        <v>1.5</v>
      </c>
      <c r="T16" s="25">
        <f t="shared" si="1"/>
        <v>1.5</v>
      </c>
      <c r="U16" s="28"/>
      <c r="V16" s="28"/>
    </row>
    <row r="17" spans="1:22" ht="15.75" customHeight="1" x14ac:dyDescent="0.25">
      <c r="A17" s="196">
        <v>3600</v>
      </c>
      <c r="B17" s="200" t="s">
        <v>116</v>
      </c>
      <c r="C17" s="196"/>
      <c r="D17" s="27" t="s">
        <v>110</v>
      </c>
      <c r="E17" s="205"/>
      <c r="F17" s="206"/>
      <c r="G17" s="205"/>
      <c r="H17" s="206"/>
      <c r="I17" s="205"/>
      <c r="J17" s="206"/>
      <c r="K17" s="205">
        <v>2.5</v>
      </c>
      <c r="L17" s="206"/>
      <c r="M17" s="205"/>
      <c r="N17" s="206"/>
      <c r="O17" s="205"/>
      <c r="P17" s="206"/>
      <c r="Q17" s="203"/>
      <c r="R17" s="204"/>
      <c r="S17" s="25">
        <f t="shared" si="0"/>
        <v>2.5</v>
      </c>
      <c r="T17" s="25">
        <f t="shared" si="1"/>
        <v>2.5</v>
      </c>
      <c r="U17" s="28"/>
      <c r="V17" s="28"/>
    </row>
    <row r="18" spans="1:22" x14ac:dyDescent="0.25">
      <c r="A18" s="147">
        <v>3600</v>
      </c>
      <c r="B18" s="200" t="s">
        <v>116</v>
      </c>
      <c r="C18" s="147"/>
      <c r="D18" s="38" t="s">
        <v>77</v>
      </c>
      <c r="E18" s="205">
        <v>0.25</v>
      </c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154">
        <v>3600</v>
      </c>
      <c r="B19" s="200" t="s">
        <v>116</v>
      </c>
      <c r="C19" s="154"/>
      <c r="D19" s="38" t="s">
        <v>94</v>
      </c>
      <c r="E19" s="205">
        <v>1.5</v>
      </c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3"/>
      <c r="R19" s="204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46"/>
      <c r="B20" s="146"/>
      <c r="C20" s="146"/>
      <c r="D20" s="38"/>
      <c r="E20" s="205"/>
      <c r="F20" s="206"/>
      <c r="G20" s="205"/>
      <c r="H20" s="206"/>
      <c r="I20" s="205"/>
      <c r="J20" s="206"/>
      <c r="K20" s="210"/>
      <c r="L20" s="210"/>
      <c r="M20" s="205"/>
      <c r="N20" s="206"/>
      <c r="O20" s="205"/>
      <c r="P20" s="206"/>
      <c r="Q20" s="203"/>
      <c r="R20" s="204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01">
        <v>3600</v>
      </c>
      <c r="B21" s="200" t="s">
        <v>116</v>
      </c>
      <c r="C21" s="101"/>
      <c r="D21" s="23" t="s">
        <v>64</v>
      </c>
      <c r="E21" s="205">
        <v>0.25</v>
      </c>
      <c r="F21" s="206"/>
      <c r="G21" s="205"/>
      <c r="H21" s="206"/>
      <c r="I21" s="205">
        <v>2</v>
      </c>
      <c r="J21" s="206"/>
      <c r="K21" s="205">
        <v>2.5</v>
      </c>
      <c r="L21" s="206"/>
      <c r="M21" s="205">
        <v>0.5</v>
      </c>
      <c r="N21" s="206"/>
      <c r="O21" s="205">
        <v>5</v>
      </c>
      <c r="P21" s="206"/>
      <c r="Q21" s="203"/>
      <c r="R21" s="204"/>
      <c r="S21" s="25">
        <f t="shared" si="0"/>
        <v>10.25</v>
      </c>
      <c r="T21" s="25">
        <v>10.25</v>
      </c>
      <c r="U21" s="28"/>
      <c r="V21" s="28"/>
    </row>
    <row r="22" spans="1:22" x14ac:dyDescent="0.25">
      <c r="A22" s="95">
        <v>3600</v>
      </c>
      <c r="B22" s="200" t="s">
        <v>116</v>
      </c>
      <c r="C22" s="95"/>
      <c r="D22" s="23" t="s">
        <v>66</v>
      </c>
      <c r="E22" s="205">
        <v>1.5</v>
      </c>
      <c r="F22" s="206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03"/>
      <c r="R22" s="204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94">
        <v>3600</v>
      </c>
      <c r="B23" s="200" t="s">
        <v>116</v>
      </c>
      <c r="C23" s="94"/>
      <c r="D23" s="27" t="s">
        <v>65</v>
      </c>
      <c r="E23" s="205">
        <v>6.75</v>
      </c>
      <c r="F23" s="206"/>
      <c r="G23" s="205">
        <v>6.75</v>
      </c>
      <c r="H23" s="206"/>
      <c r="I23" s="205">
        <v>7.25</v>
      </c>
      <c r="J23" s="206"/>
      <c r="K23" s="205">
        <v>5.25</v>
      </c>
      <c r="L23" s="206"/>
      <c r="M23" s="205">
        <v>5.75</v>
      </c>
      <c r="N23" s="206"/>
      <c r="O23" s="205">
        <v>0.75</v>
      </c>
      <c r="P23" s="206"/>
      <c r="Q23" s="203"/>
      <c r="R23" s="204"/>
      <c r="S23" s="25">
        <f t="shared" si="0"/>
        <v>32.5</v>
      </c>
      <c r="T23" s="25">
        <v>32.5</v>
      </c>
      <c r="U23" s="28"/>
      <c r="V23" s="28"/>
    </row>
    <row r="24" spans="1:22" x14ac:dyDescent="0.25">
      <c r="A24" s="94">
        <v>3600</v>
      </c>
      <c r="B24" s="200" t="s">
        <v>116</v>
      </c>
      <c r="C24" s="94"/>
      <c r="D24" s="27" t="s">
        <v>72</v>
      </c>
      <c r="E24" s="205">
        <v>0.25</v>
      </c>
      <c r="F24" s="206"/>
      <c r="G24" s="205">
        <v>0.25</v>
      </c>
      <c r="H24" s="206"/>
      <c r="I24" s="205">
        <v>0.25</v>
      </c>
      <c r="J24" s="206"/>
      <c r="K24" s="205">
        <v>0.25</v>
      </c>
      <c r="L24" s="206"/>
      <c r="M24" s="205">
        <v>0.25</v>
      </c>
      <c r="N24" s="206"/>
      <c r="O24" s="205">
        <v>0.25</v>
      </c>
      <c r="P24" s="206"/>
      <c r="Q24" s="203"/>
      <c r="R24" s="204"/>
      <c r="S24" s="25">
        <f t="shared" si="0"/>
        <v>1.5</v>
      </c>
      <c r="T24" s="25">
        <v>1.5</v>
      </c>
      <c r="U24" s="28">
        <v>0</v>
      </c>
      <c r="V24" s="28"/>
    </row>
    <row r="25" spans="1:22" x14ac:dyDescent="0.25">
      <c r="A25" s="23" t="s">
        <v>37</v>
      </c>
      <c r="B25" s="23"/>
      <c r="C25" s="23"/>
      <c r="D25" s="23"/>
      <c r="E25" s="205"/>
      <c r="F25" s="206"/>
      <c r="G25" s="205"/>
      <c r="H25" s="206"/>
      <c r="I25" s="205"/>
      <c r="J25" s="206"/>
      <c r="K25" s="205"/>
      <c r="L25" s="206"/>
      <c r="M25" s="205"/>
      <c r="N25" s="206"/>
      <c r="O25" s="203"/>
      <c r="P25" s="204"/>
      <c r="Q25" s="203"/>
      <c r="R25" s="204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05"/>
      <c r="F26" s="206"/>
      <c r="G26" s="205"/>
      <c r="H26" s="206"/>
      <c r="I26" s="205"/>
      <c r="J26" s="206"/>
      <c r="K26" s="205"/>
      <c r="L26" s="206"/>
      <c r="M26" s="205"/>
      <c r="N26" s="206"/>
      <c r="O26" s="203"/>
      <c r="P26" s="204"/>
      <c r="Q26" s="203"/>
      <c r="R26" s="204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07">
        <f t="shared" ref="E27:G27" si="4">SUM(E4:E26)</f>
        <v>10.5</v>
      </c>
      <c r="F27" s="208"/>
      <c r="G27" s="207">
        <f t="shared" si="4"/>
        <v>10.5</v>
      </c>
      <c r="H27" s="208"/>
      <c r="I27" s="207">
        <f t="shared" ref="I27" si="5">SUM(I4:I26)</f>
        <v>10.5</v>
      </c>
      <c r="J27" s="208"/>
      <c r="K27" s="207">
        <f t="shared" ref="K27" si="6">SUM(K4:K26)</f>
        <v>10.5</v>
      </c>
      <c r="L27" s="208"/>
      <c r="M27" s="207">
        <f t="shared" ref="M27" si="7">SUM(M4:M26)</f>
        <v>10.5</v>
      </c>
      <c r="N27" s="208"/>
      <c r="O27" s="207">
        <f>SUM(O4:O26)</f>
        <v>6</v>
      </c>
      <c r="P27" s="208"/>
      <c r="Q27" s="207">
        <f>SUM(Q4:Q26)</f>
        <v>0</v>
      </c>
      <c r="R27" s="208"/>
      <c r="S27" s="25">
        <f>SUM(S4:S26)</f>
        <v>58.5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85"/>
      <c r="F28" s="186">
        <v>8</v>
      </c>
      <c r="G28" s="30"/>
      <c r="H28" s="31">
        <v>8</v>
      </c>
      <c r="I28" s="133"/>
      <c r="J28" s="134">
        <v>8</v>
      </c>
      <c r="K28" s="30"/>
      <c r="L28" s="31">
        <v>8</v>
      </c>
      <c r="M28" s="133"/>
      <c r="N28" s="134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2.5</v>
      </c>
      <c r="G29" s="32"/>
      <c r="H29" s="32">
        <f>SUM(G27)-H28</f>
        <v>2.5</v>
      </c>
      <c r="I29" s="32"/>
      <c r="J29" s="32">
        <f>SUM(I27)-J28</f>
        <v>2.5</v>
      </c>
      <c r="K29" s="32"/>
      <c r="L29" s="32">
        <f>SUM(K27)-L28</f>
        <v>2.5</v>
      </c>
      <c r="M29" s="32"/>
      <c r="N29" s="32">
        <f>SUM(M27)-N28</f>
        <v>2.5</v>
      </c>
      <c r="O29" s="32"/>
      <c r="P29" s="32">
        <f>SUM(O27)</f>
        <v>6</v>
      </c>
      <c r="Q29" s="32"/>
      <c r="R29" s="32">
        <f>SUM(Q27)</f>
        <v>0</v>
      </c>
      <c r="S29" s="28">
        <v>2.5</v>
      </c>
      <c r="T29" s="28"/>
      <c r="U29" s="28">
        <f>SUM(U4:U28)</f>
        <v>11.5</v>
      </c>
      <c r="V29" s="28">
        <f>SUM(V4:V28)</f>
        <v>7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40</v>
      </c>
      <c r="I32" s="2">
        <v>3600</v>
      </c>
    </row>
    <row r="33" spans="1:9" x14ac:dyDescent="0.25">
      <c r="A33" s="16" t="s">
        <v>26</v>
      </c>
      <c r="C33" s="40">
        <f>U29</f>
        <v>11.5</v>
      </c>
      <c r="D33" s="33"/>
      <c r="I33" s="44">
        <v>52.5</v>
      </c>
    </row>
    <row r="34" spans="1:9" x14ac:dyDescent="0.25">
      <c r="A34" s="16" t="s">
        <v>27</v>
      </c>
      <c r="C34" s="33">
        <f>V29</f>
        <v>7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58.5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I25" sqref="I25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T8" sqref="T8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02.04.17</v>
      </c>
      <c r="B2" s="58"/>
      <c r="C2" s="58"/>
      <c r="D2" s="58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7.15</v>
      </c>
      <c r="F3" s="63">
        <v>17.3</v>
      </c>
      <c r="G3" s="63">
        <v>7</v>
      </c>
      <c r="H3" s="63">
        <v>16.3</v>
      </c>
      <c r="I3" s="63">
        <v>7.15</v>
      </c>
      <c r="J3" s="63">
        <v>17.3</v>
      </c>
      <c r="K3" s="63">
        <v>7.15</v>
      </c>
      <c r="L3" s="63">
        <v>17.3</v>
      </c>
      <c r="M3" s="63">
        <v>11.45</v>
      </c>
      <c r="N3" s="63">
        <v>17.3</v>
      </c>
      <c r="O3" s="63">
        <v>7.15</v>
      </c>
      <c r="P3" s="63">
        <v>12</v>
      </c>
      <c r="Q3" s="24"/>
      <c r="R3" s="24"/>
      <c r="S3" s="25"/>
      <c r="T3" s="25"/>
      <c r="U3" s="26"/>
      <c r="V3" s="26"/>
    </row>
    <row r="4" spans="1:22" x14ac:dyDescent="0.25">
      <c r="A4" s="188">
        <v>6598</v>
      </c>
      <c r="B4" s="202" t="s">
        <v>113</v>
      </c>
      <c r="C4" s="188" t="s">
        <v>78</v>
      </c>
      <c r="D4" s="38" t="s">
        <v>73</v>
      </c>
      <c r="E4" s="205">
        <v>5</v>
      </c>
      <c r="F4" s="206"/>
      <c r="G4" s="205">
        <v>0.5</v>
      </c>
      <c r="H4" s="206"/>
      <c r="I4" s="210"/>
      <c r="J4" s="210"/>
      <c r="K4" s="210"/>
      <c r="L4" s="210"/>
      <c r="M4" s="210">
        <v>5.25</v>
      </c>
      <c r="N4" s="210"/>
      <c r="O4" s="205"/>
      <c r="P4" s="206"/>
      <c r="Q4" s="203"/>
      <c r="R4" s="204"/>
      <c r="S4" s="25">
        <f>E4+G4+I4+K4+M4+O4+Q4</f>
        <v>10.75</v>
      </c>
      <c r="T4" s="25">
        <v>10.75</v>
      </c>
      <c r="U4" s="28">
        <v>0</v>
      </c>
      <c r="V4" s="28"/>
    </row>
    <row r="5" spans="1:22" x14ac:dyDescent="0.25">
      <c r="A5" s="188">
        <v>6598</v>
      </c>
      <c r="B5" s="202" t="s">
        <v>113</v>
      </c>
      <c r="C5" s="188" t="s">
        <v>80</v>
      </c>
      <c r="D5" s="38" t="s">
        <v>73</v>
      </c>
      <c r="E5" s="205">
        <v>4.7519999999999998</v>
      </c>
      <c r="F5" s="206"/>
      <c r="G5" s="205">
        <v>0.5</v>
      </c>
      <c r="H5" s="206"/>
      <c r="I5" s="205"/>
      <c r="J5" s="206"/>
      <c r="K5" s="205"/>
      <c r="L5" s="206"/>
      <c r="M5" s="205"/>
      <c r="N5" s="206"/>
      <c r="O5" s="205"/>
      <c r="P5" s="206"/>
      <c r="Q5" s="203"/>
      <c r="R5" s="204"/>
      <c r="S5" s="25">
        <f>E5+G5+I5+K5+M5+O5+Q5</f>
        <v>5.2519999999999998</v>
      </c>
      <c r="T5" s="25">
        <f t="shared" ref="T5:T21" si="0">SUM(S5-U5-V5)</f>
        <v>5.2519999999999998</v>
      </c>
      <c r="U5" s="28"/>
      <c r="V5" s="28"/>
    </row>
    <row r="6" spans="1:22" x14ac:dyDescent="0.25">
      <c r="A6" s="191">
        <v>6598</v>
      </c>
      <c r="B6" s="202" t="s">
        <v>113</v>
      </c>
      <c r="C6" s="191" t="s">
        <v>90</v>
      </c>
      <c r="D6" s="38" t="s">
        <v>73</v>
      </c>
      <c r="E6" s="205"/>
      <c r="F6" s="206"/>
      <c r="G6" s="205">
        <v>5</v>
      </c>
      <c r="H6" s="206"/>
      <c r="I6" s="205">
        <v>0.5</v>
      </c>
      <c r="J6" s="206"/>
      <c r="K6" s="205">
        <v>4.75</v>
      </c>
      <c r="L6" s="206"/>
      <c r="M6" s="205"/>
      <c r="N6" s="206"/>
      <c r="O6" s="205"/>
      <c r="P6" s="206"/>
      <c r="Q6" s="203"/>
      <c r="R6" s="204"/>
      <c r="S6" s="25">
        <f>E6+G6+I6+K6+M6+O6+Q6</f>
        <v>10.25</v>
      </c>
      <c r="T6" s="25">
        <v>10.25</v>
      </c>
      <c r="U6" s="28">
        <v>0</v>
      </c>
      <c r="V6" s="28"/>
    </row>
    <row r="7" spans="1:22" x14ac:dyDescent="0.25">
      <c r="A7" s="164"/>
      <c r="B7" s="164"/>
      <c r="C7" s="164"/>
      <c r="D7" s="38"/>
      <c r="E7" s="205"/>
      <c r="F7" s="206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03"/>
      <c r="R7" s="204"/>
      <c r="S7" s="25">
        <f t="shared" ref="S7:S24" si="1">E7+G7+I7+K7+M7+O7+Q7</f>
        <v>0</v>
      </c>
      <c r="T7" s="25">
        <f t="shared" si="0"/>
        <v>0</v>
      </c>
      <c r="U7" s="28"/>
      <c r="V7" s="28"/>
    </row>
    <row r="8" spans="1:22" x14ac:dyDescent="0.25">
      <c r="A8" s="193">
        <v>6648</v>
      </c>
      <c r="B8" s="202" t="s">
        <v>114</v>
      </c>
      <c r="C8" s="193" t="s">
        <v>87</v>
      </c>
      <c r="D8" s="38" t="s">
        <v>73</v>
      </c>
      <c r="E8" s="205"/>
      <c r="F8" s="206"/>
      <c r="G8" s="205"/>
      <c r="H8" s="206"/>
      <c r="I8" s="205">
        <v>3.25</v>
      </c>
      <c r="J8" s="206"/>
      <c r="K8" s="205"/>
      <c r="L8" s="206"/>
      <c r="M8" s="205"/>
      <c r="N8" s="206"/>
      <c r="O8" s="205">
        <v>4.75</v>
      </c>
      <c r="P8" s="206"/>
      <c r="Q8" s="203"/>
      <c r="R8" s="204"/>
      <c r="S8" s="25">
        <f t="shared" si="1"/>
        <v>8</v>
      </c>
      <c r="T8" s="25">
        <f t="shared" si="0"/>
        <v>0.5</v>
      </c>
      <c r="U8" s="28">
        <v>7</v>
      </c>
      <c r="V8" s="28">
        <v>0.5</v>
      </c>
    </row>
    <row r="9" spans="1:22" x14ac:dyDescent="0.25">
      <c r="A9" s="193">
        <v>6648</v>
      </c>
      <c r="B9" s="202" t="s">
        <v>114</v>
      </c>
      <c r="C9" s="175">
        <v>30</v>
      </c>
      <c r="D9" s="38" t="s">
        <v>89</v>
      </c>
      <c r="E9" s="205"/>
      <c r="F9" s="206"/>
      <c r="G9" s="205"/>
      <c r="H9" s="206"/>
      <c r="I9" s="205">
        <v>2.5</v>
      </c>
      <c r="J9" s="206"/>
      <c r="K9" s="205">
        <v>1</v>
      </c>
      <c r="L9" s="206"/>
      <c r="M9" s="205"/>
      <c r="N9" s="206"/>
      <c r="O9" s="205"/>
      <c r="P9" s="206"/>
      <c r="Q9" s="203"/>
      <c r="R9" s="204"/>
      <c r="S9" s="25">
        <f>E9+G9+I9+K9+M9+O9+Q9</f>
        <v>3.5</v>
      </c>
      <c r="T9" s="25">
        <f>SUM(S9-U9-V9)</f>
        <v>3.5</v>
      </c>
      <c r="U9" s="28"/>
      <c r="V9" s="28"/>
    </row>
    <row r="10" spans="1:22" ht="15.75" customHeight="1" x14ac:dyDescent="0.25">
      <c r="A10" s="193">
        <v>6648</v>
      </c>
      <c r="B10" s="202" t="s">
        <v>114</v>
      </c>
      <c r="C10" s="193">
        <v>32</v>
      </c>
      <c r="D10" s="38" t="s">
        <v>89</v>
      </c>
      <c r="E10" s="205"/>
      <c r="F10" s="206"/>
      <c r="G10" s="205"/>
      <c r="H10" s="206"/>
      <c r="I10" s="205">
        <v>2.5</v>
      </c>
      <c r="J10" s="206"/>
      <c r="K10" s="205">
        <v>2.5</v>
      </c>
      <c r="L10" s="206"/>
      <c r="M10" s="205"/>
      <c r="N10" s="206"/>
      <c r="O10" s="205"/>
      <c r="P10" s="206"/>
      <c r="Q10" s="203"/>
      <c r="R10" s="204"/>
      <c r="S10" s="25">
        <f t="shared" si="1"/>
        <v>5</v>
      </c>
      <c r="T10" s="25">
        <f t="shared" si="0"/>
        <v>0.5</v>
      </c>
      <c r="U10" s="28">
        <v>4.5</v>
      </c>
      <c r="V10" s="28"/>
    </row>
    <row r="11" spans="1:22" x14ac:dyDescent="0.25">
      <c r="A11" s="174" t="s">
        <v>99</v>
      </c>
      <c r="B11" s="202" t="s">
        <v>115</v>
      </c>
      <c r="C11" s="174" t="s">
        <v>100</v>
      </c>
      <c r="D11" s="38" t="s">
        <v>98</v>
      </c>
      <c r="E11" s="205"/>
      <c r="F11" s="206"/>
      <c r="G11" s="205"/>
      <c r="H11" s="206"/>
      <c r="I11" s="205">
        <v>1</v>
      </c>
      <c r="J11" s="206"/>
      <c r="K11" s="205"/>
      <c r="L11" s="206"/>
      <c r="M11" s="205"/>
      <c r="N11" s="206"/>
      <c r="O11" s="205"/>
      <c r="P11" s="206"/>
      <c r="Q11" s="203"/>
      <c r="R11" s="204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197">
        <v>6648</v>
      </c>
      <c r="B12" s="202" t="s">
        <v>114</v>
      </c>
      <c r="C12" s="197">
        <v>25</v>
      </c>
      <c r="D12" s="38" t="s">
        <v>73</v>
      </c>
      <c r="E12" s="205"/>
      <c r="F12" s="206"/>
      <c r="G12" s="205"/>
      <c r="H12" s="206"/>
      <c r="I12" s="205"/>
      <c r="J12" s="206"/>
      <c r="K12" s="205">
        <v>0.75</v>
      </c>
      <c r="L12" s="206"/>
      <c r="M12" s="205"/>
      <c r="N12" s="206"/>
      <c r="O12" s="205"/>
      <c r="P12" s="206"/>
      <c r="Q12" s="203"/>
      <c r="R12" s="204"/>
      <c r="S12" s="25">
        <f t="shared" ref="S12:S19" si="2">E12+G12+I12+K12+M12+O12+Q12</f>
        <v>0.75</v>
      </c>
      <c r="T12" s="25">
        <f t="shared" ref="T12:T19" si="3">SUM(S12-U12-V12)</f>
        <v>0.75</v>
      </c>
      <c r="U12" s="28"/>
      <c r="V12" s="28"/>
    </row>
    <row r="13" spans="1:22" x14ac:dyDescent="0.25">
      <c r="A13" s="197">
        <v>6648</v>
      </c>
      <c r="B13" s="202" t="s">
        <v>114</v>
      </c>
      <c r="C13" s="197" t="s">
        <v>78</v>
      </c>
      <c r="D13" s="38" t="s">
        <v>73</v>
      </c>
      <c r="E13" s="205"/>
      <c r="F13" s="206"/>
      <c r="G13" s="205"/>
      <c r="H13" s="206"/>
      <c r="I13" s="205"/>
      <c r="J13" s="206"/>
      <c r="K13" s="205">
        <v>0.75</v>
      </c>
      <c r="L13" s="206"/>
      <c r="M13" s="205"/>
      <c r="N13" s="206"/>
      <c r="O13" s="205"/>
      <c r="P13" s="206"/>
      <c r="Q13" s="203"/>
      <c r="R13" s="204"/>
      <c r="S13" s="25">
        <f t="shared" si="2"/>
        <v>0.75</v>
      </c>
      <c r="T13" s="25">
        <f t="shared" si="3"/>
        <v>0.75</v>
      </c>
      <c r="U13" s="28"/>
      <c r="V13" s="28"/>
    </row>
    <row r="14" spans="1:22" ht="15" customHeight="1" x14ac:dyDescent="0.25">
      <c r="A14" s="181"/>
      <c r="B14" s="48"/>
      <c r="C14" s="181"/>
      <c r="D14" s="38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84"/>
      <c r="B15" s="48"/>
      <c r="C15" s="184"/>
      <c r="D15" s="38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20"/>
      <c r="B16" s="120"/>
      <c r="C16" s="47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9"/>
      <c r="B17" s="129"/>
      <c r="C17" s="129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9"/>
      <c r="B18" s="169"/>
      <c r="C18" s="169"/>
      <c r="D18" s="38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5">
        <v>3600</v>
      </c>
      <c r="B19" s="135" t="s">
        <v>116</v>
      </c>
      <c r="C19" s="135"/>
      <c r="D19" s="38" t="s">
        <v>95</v>
      </c>
      <c r="E19" s="205"/>
      <c r="F19" s="206"/>
      <c r="G19" s="205">
        <v>1.5</v>
      </c>
      <c r="H19" s="206"/>
      <c r="I19" s="205"/>
      <c r="J19" s="206"/>
      <c r="K19" s="205"/>
      <c r="L19" s="206"/>
      <c r="M19" s="205"/>
      <c r="N19" s="206"/>
      <c r="O19" s="205"/>
      <c r="P19" s="206"/>
      <c r="Q19" s="203"/>
      <c r="R19" s="204"/>
      <c r="S19" s="25">
        <f t="shared" si="2"/>
        <v>1.5</v>
      </c>
      <c r="T19" s="25">
        <f t="shared" si="3"/>
        <v>1.5</v>
      </c>
      <c r="U19" s="28"/>
      <c r="V19" s="28"/>
    </row>
    <row r="20" spans="1:22" x14ac:dyDescent="0.25">
      <c r="A20" s="190">
        <v>3600</v>
      </c>
      <c r="B20" s="190" t="s">
        <v>116</v>
      </c>
      <c r="C20" s="190"/>
      <c r="D20" s="38" t="s">
        <v>79</v>
      </c>
      <c r="E20" s="205"/>
      <c r="F20" s="206"/>
      <c r="G20" s="205">
        <v>1.5</v>
      </c>
      <c r="H20" s="206"/>
      <c r="I20" s="205"/>
      <c r="J20" s="206"/>
      <c r="K20" s="205"/>
      <c r="L20" s="206"/>
      <c r="M20" s="205"/>
      <c r="N20" s="206"/>
      <c r="O20" s="205"/>
      <c r="P20" s="206"/>
      <c r="Q20" s="203"/>
      <c r="R20" s="204"/>
      <c r="S20" s="25">
        <f t="shared" si="1"/>
        <v>1.5</v>
      </c>
      <c r="T20" s="25">
        <f t="shared" si="0"/>
        <v>1.5</v>
      </c>
      <c r="U20" s="28"/>
      <c r="V20" s="28"/>
    </row>
    <row r="21" spans="1:22" s="17" customFormat="1" x14ac:dyDescent="0.25">
      <c r="A21" s="164"/>
      <c r="B21" s="164"/>
      <c r="C21" s="164"/>
      <c r="D21" s="38"/>
      <c r="E21" s="205"/>
      <c r="F21" s="206"/>
      <c r="G21" s="205"/>
      <c r="H21" s="206"/>
      <c r="I21" s="205"/>
      <c r="J21" s="206"/>
      <c r="K21" s="205"/>
      <c r="L21" s="206"/>
      <c r="M21" s="205"/>
      <c r="N21" s="206"/>
      <c r="O21" s="205"/>
      <c r="P21" s="206"/>
      <c r="Q21" s="203"/>
      <c r="R21" s="204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3"/>
      <c r="P22" s="204"/>
      <c r="Q22" s="203"/>
      <c r="R22" s="204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8"/>
      <c r="D23" s="58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3"/>
      <c r="P23" s="204"/>
      <c r="Q23" s="203"/>
      <c r="R23" s="20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9.7519999999999989</v>
      </c>
      <c r="F24" s="208"/>
      <c r="G24" s="207">
        <f>SUM(G4:G23)</f>
        <v>9</v>
      </c>
      <c r="H24" s="208"/>
      <c r="I24" s="207">
        <f>SUM(I4:I23)</f>
        <v>9.75</v>
      </c>
      <c r="J24" s="208"/>
      <c r="K24" s="207">
        <f>SUM(K4:K23)</f>
        <v>9.75</v>
      </c>
      <c r="L24" s="208"/>
      <c r="M24" s="207">
        <f>SUM(M4:M23)</f>
        <v>5.25</v>
      </c>
      <c r="N24" s="208"/>
      <c r="O24" s="207">
        <f>SUM(O4:O23)</f>
        <v>4.75</v>
      </c>
      <c r="P24" s="208"/>
      <c r="Q24" s="207">
        <f>SUM(Q4:Q23)</f>
        <v>0</v>
      </c>
      <c r="R24" s="208"/>
      <c r="S24" s="25">
        <f t="shared" si="1"/>
        <v>48.251999999999995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59"/>
      <c r="L25" s="60">
        <v>8</v>
      </c>
      <c r="M25" s="59"/>
      <c r="N25" s="60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36.251999999999995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1.7519999999999989</v>
      </c>
      <c r="G26" s="32"/>
      <c r="H26" s="32">
        <f>SUM(G24)-H25</f>
        <v>1</v>
      </c>
      <c r="I26" s="32"/>
      <c r="J26" s="32">
        <f>SUM(I24)-J25</f>
        <v>1.75</v>
      </c>
      <c r="K26" s="32"/>
      <c r="L26" s="32">
        <v>1.75</v>
      </c>
      <c r="M26" s="32"/>
      <c r="N26" s="32">
        <v>1</v>
      </c>
      <c r="O26" s="32"/>
      <c r="P26" s="32">
        <f>SUM(O24)</f>
        <v>4.75</v>
      </c>
      <c r="Q26" s="32"/>
      <c r="R26" s="32">
        <f>SUM(Q24)</f>
        <v>0</v>
      </c>
      <c r="S26" s="28">
        <f>SUM(E26:R26)</f>
        <v>12.001999999999999</v>
      </c>
      <c r="T26" s="28"/>
      <c r="U26" s="28">
        <f>SUM(U4:U25)</f>
        <v>11.5</v>
      </c>
      <c r="V26" s="28">
        <f>SUM(V4:V25)</f>
        <v>0.5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36.251999999999995</v>
      </c>
      <c r="I29" s="2">
        <v>3600</v>
      </c>
      <c r="S29" s="16"/>
    </row>
    <row r="30" spans="1:22" x14ac:dyDescent="0.25">
      <c r="A30" s="16" t="s">
        <v>26</v>
      </c>
      <c r="C30" s="40">
        <f>U26</f>
        <v>11.5</v>
      </c>
      <c r="D30" s="33"/>
      <c r="I30" s="44">
        <v>3</v>
      </c>
      <c r="S30" s="16"/>
    </row>
    <row r="31" spans="1:22" x14ac:dyDescent="0.25">
      <c r="A31" s="16" t="s">
        <v>27</v>
      </c>
      <c r="C31" s="33">
        <f>V26</f>
        <v>0.5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48.251999999999995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U12" sqref="U1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11" t="s">
        <v>15</v>
      </c>
      <c r="F2" s="211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55">
        <v>6538</v>
      </c>
      <c r="B4" s="202" t="s">
        <v>117</v>
      </c>
      <c r="C4" s="155">
        <v>21</v>
      </c>
      <c r="D4" s="38" t="s">
        <v>69</v>
      </c>
      <c r="E4" s="210">
        <v>1.5</v>
      </c>
      <c r="F4" s="210"/>
      <c r="G4" s="210"/>
      <c r="H4" s="210"/>
      <c r="I4" s="210"/>
      <c r="J4" s="210"/>
      <c r="K4" s="210"/>
      <c r="L4" s="210"/>
      <c r="M4" s="210"/>
      <c r="N4" s="210"/>
      <c r="O4" s="205"/>
      <c r="P4" s="206"/>
      <c r="Q4" s="203"/>
      <c r="R4" s="204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181">
        <v>6538</v>
      </c>
      <c r="B5" s="202" t="s">
        <v>117</v>
      </c>
      <c r="C5" s="181">
        <v>22</v>
      </c>
      <c r="D5" s="38" t="s">
        <v>69</v>
      </c>
      <c r="E5" s="205">
        <v>4.5</v>
      </c>
      <c r="F5" s="206"/>
      <c r="G5" s="205"/>
      <c r="H5" s="206"/>
      <c r="I5" s="205"/>
      <c r="J5" s="206"/>
      <c r="K5" s="205"/>
      <c r="L5" s="206"/>
      <c r="M5" s="205"/>
      <c r="N5" s="206"/>
      <c r="O5" s="205"/>
      <c r="P5" s="206"/>
      <c r="Q5" s="203"/>
      <c r="R5" s="204"/>
      <c r="S5" s="25">
        <f t="shared" ref="S5:S20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181">
        <v>6538</v>
      </c>
      <c r="B6" s="202" t="s">
        <v>117</v>
      </c>
      <c r="C6" s="181">
        <v>23</v>
      </c>
      <c r="D6" s="38" t="s">
        <v>69</v>
      </c>
      <c r="E6" s="205">
        <v>4</v>
      </c>
      <c r="F6" s="206"/>
      <c r="G6" s="205">
        <v>10</v>
      </c>
      <c r="H6" s="206"/>
      <c r="I6" s="205">
        <v>10</v>
      </c>
      <c r="J6" s="206"/>
      <c r="K6" s="205">
        <v>3</v>
      </c>
      <c r="L6" s="206"/>
      <c r="M6" s="205"/>
      <c r="N6" s="206"/>
      <c r="O6" s="205"/>
      <c r="P6" s="206"/>
      <c r="Q6" s="203"/>
      <c r="R6" s="204"/>
      <c r="S6" s="25">
        <f t="shared" si="1"/>
        <v>27</v>
      </c>
      <c r="T6" s="25">
        <v>27</v>
      </c>
      <c r="U6" s="28">
        <v>0</v>
      </c>
      <c r="V6" s="28"/>
    </row>
    <row r="7" spans="1:22" x14ac:dyDescent="0.25">
      <c r="A7" s="197">
        <v>6538</v>
      </c>
      <c r="B7" s="202" t="s">
        <v>117</v>
      </c>
      <c r="C7" s="197">
        <v>19</v>
      </c>
      <c r="D7" s="38" t="s">
        <v>69</v>
      </c>
      <c r="E7" s="205"/>
      <c r="F7" s="206"/>
      <c r="G7" s="205"/>
      <c r="H7" s="206"/>
      <c r="I7" s="205"/>
      <c r="J7" s="206"/>
      <c r="K7" s="205">
        <v>2.5</v>
      </c>
      <c r="L7" s="206"/>
      <c r="M7" s="205">
        <v>5</v>
      </c>
      <c r="N7" s="206"/>
      <c r="O7" s="205"/>
      <c r="P7" s="206"/>
      <c r="Q7" s="203"/>
      <c r="R7" s="204"/>
      <c r="S7" s="25">
        <f t="shared" si="1"/>
        <v>7.5</v>
      </c>
      <c r="T7" s="25">
        <f t="shared" si="0"/>
        <v>7.5</v>
      </c>
      <c r="U7" s="28"/>
      <c r="V7" s="28"/>
    </row>
    <row r="8" spans="1:22" x14ac:dyDescent="0.25">
      <c r="A8" s="197">
        <v>6538</v>
      </c>
      <c r="B8" s="202" t="s">
        <v>117</v>
      </c>
      <c r="C8" s="197">
        <v>3</v>
      </c>
      <c r="D8" s="38" t="s">
        <v>69</v>
      </c>
      <c r="E8" s="205"/>
      <c r="F8" s="206"/>
      <c r="G8" s="205"/>
      <c r="H8" s="206"/>
      <c r="I8" s="205"/>
      <c r="J8" s="206"/>
      <c r="K8" s="205">
        <v>2.25</v>
      </c>
      <c r="L8" s="206"/>
      <c r="M8" s="205"/>
      <c r="N8" s="206"/>
      <c r="O8" s="205"/>
      <c r="P8" s="206"/>
      <c r="Q8" s="203"/>
      <c r="R8" s="204"/>
      <c r="S8" s="25">
        <f t="shared" si="1"/>
        <v>2.25</v>
      </c>
      <c r="T8" s="25">
        <f t="shared" si="0"/>
        <v>2.25</v>
      </c>
      <c r="U8" s="28"/>
      <c r="V8" s="28"/>
    </row>
    <row r="9" spans="1:22" x14ac:dyDescent="0.25">
      <c r="A9" s="198">
        <v>6538</v>
      </c>
      <c r="B9" s="202" t="s">
        <v>117</v>
      </c>
      <c r="C9" s="198">
        <v>9</v>
      </c>
      <c r="D9" s="38" t="s">
        <v>69</v>
      </c>
      <c r="E9" s="205"/>
      <c r="F9" s="206"/>
      <c r="G9" s="205"/>
      <c r="H9" s="206"/>
      <c r="I9" s="205"/>
      <c r="J9" s="206"/>
      <c r="K9" s="205">
        <v>2.25</v>
      </c>
      <c r="L9" s="206"/>
      <c r="M9" s="205"/>
      <c r="N9" s="206"/>
      <c r="O9" s="205"/>
      <c r="P9" s="206"/>
      <c r="Q9" s="203"/>
      <c r="R9" s="204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198">
        <v>6538</v>
      </c>
      <c r="B10" s="202" t="s">
        <v>117</v>
      </c>
      <c r="C10" s="197">
        <v>15</v>
      </c>
      <c r="D10" s="38" t="s">
        <v>69</v>
      </c>
      <c r="E10" s="205"/>
      <c r="F10" s="206"/>
      <c r="G10" s="205"/>
      <c r="H10" s="206"/>
      <c r="I10" s="205"/>
      <c r="J10" s="206"/>
      <c r="K10" s="205"/>
      <c r="L10" s="206"/>
      <c r="M10" s="205">
        <v>1</v>
      </c>
      <c r="N10" s="206"/>
      <c r="O10" s="205"/>
      <c r="P10" s="206"/>
      <c r="Q10" s="203"/>
      <c r="R10" s="204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98">
        <v>6538</v>
      </c>
      <c r="B11" s="202" t="s">
        <v>117</v>
      </c>
      <c r="C11" s="198">
        <v>16</v>
      </c>
      <c r="D11" s="38" t="s">
        <v>69</v>
      </c>
      <c r="E11" s="205"/>
      <c r="F11" s="206"/>
      <c r="G11" s="205"/>
      <c r="H11" s="206"/>
      <c r="I11" s="205"/>
      <c r="J11" s="206"/>
      <c r="K11" s="205"/>
      <c r="L11" s="206"/>
      <c r="M11" s="205">
        <v>4</v>
      </c>
      <c r="N11" s="206"/>
      <c r="O11" s="205"/>
      <c r="P11" s="206"/>
      <c r="Q11" s="203"/>
      <c r="R11" s="204"/>
      <c r="S11" s="25">
        <f t="shared" si="1"/>
        <v>4</v>
      </c>
      <c r="T11" s="25">
        <v>4</v>
      </c>
      <c r="U11" s="28">
        <v>0</v>
      </c>
      <c r="V11" s="28"/>
    </row>
    <row r="12" spans="1:22" x14ac:dyDescent="0.25">
      <c r="A12" s="201">
        <v>6648</v>
      </c>
      <c r="B12" s="48" t="s">
        <v>114</v>
      </c>
      <c r="C12" s="123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3"/>
      <c r="R12" s="204"/>
      <c r="S12" s="25">
        <f t="shared" si="1"/>
        <v>0</v>
      </c>
      <c r="T12" s="25">
        <v>-10</v>
      </c>
      <c r="U12" s="28">
        <v>10</v>
      </c>
      <c r="V12" s="28"/>
    </row>
    <row r="13" spans="1:22" x14ac:dyDescent="0.25">
      <c r="A13" s="123"/>
      <c r="B13" s="123"/>
      <c r="C13" s="123"/>
      <c r="D13" s="38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27"/>
      <c r="C15" s="127"/>
      <c r="D15" s="27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7"/>
      <c r="B17" s="97"/>
      <c r="C17" s="97"/>
      <c r="D17" s="27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3"/>
      <c r="P18" s="204"/>
      <c r="Q18" s="203"/>
      <c r="R18" s="20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3"/>
      <c r="P19" s="204"/>
      <c r="Q19" s="203"/>
      <c r="R19" s="20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10</v>
      </c>
      <c r="F20" s="208"/>
      <c r="G20" s="207">
        <f>SUM(G4:G19)</f>
        <v>10</v>
      </c>
      <c r="H20" s="208"/>
      <c r="I20" s="207">
        <f>SUM(I4:I19)</f>
        <v>10</v>
      </c>
      <c r="J20" s="208"/>
      <c r="K20" s="207">
        <f>SUM(K4:K19)</f>
        <v>10</v>
      </c>
      <c r="L20" s="208"/>
      <c r="M20" s="207">
        <f>SUM(M4:M19)</f>
        <v>10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1"/>
        <v>50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2</v>
      </c>
      <c r="I22" s="32"/>
      <c r="J22" s="32">
        <f>SUM(I20)-J21</f>
        <v>2</v>
      </c>
      <c r="K22" s="32"/>
      <c r="L22" s="32">
        <f>SUM(K20)-L21</f>
        <v>2</v>
      </c>
      <c r="M22" s="32"/>
      <c r="N22" s="32">
        <f>SUM(M20)-N21</f>
        <v>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10</v>
      </c>
      <c r="T22" s="28"/>
      <c r="U22" s="28">
        <f>SUM(U4:U21)</f>
        <v>10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10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50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U11" sqref="U11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15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16.3</v>
      </c>
      <c r="O3" s="63">
        <v>7.15</v>
      </c>
      <c r="P3" s="63">
        <v>13</v>
      </c>
      <c r="Q3" s="52"/>
      <c r="R3" s="52"/>
      <c r="S3" s="25"/>
      <c r="T3" s="25"/>
      <c r="U3" s="26"/>
      <c r="V3" s="26"/>
    </row>
    <row r="4" spans="1:22" x14ac:dyDescent="0.25">
      <c r="A4" s="188">
        <v>6520</v>
      </c>
      <c r="B4" s="202" t="s">
        <v>118</v>
      </c>
      <c r="C4" s="188">
        <v>17</v>
      </c>
      <c r="D4" s="38" t="s">
        <v>86</v>
      </c>
      <c r="E4" s="210">
        <v>0.25</v>
      </c>
      <c r="F4" s="210"/>
      <c r="G4" s="210"/>
      <c r="H4" s="210"/>
      <c r="I4" s="210"/>
      <c r="J4" s="210"/>
      <c r="K4" s="210"/>
      <c r="L4" s="210"/>
      <c r="M4" s="210"/>
      <c r="N4" s="210"/>
      <c r="O4" s="205"/>
      <c r="P4" s="206"/>
      <c r="Q4" s="203"/>
      <c r="R4" s="204"/>
      <c r="S4" s="25">
        <f>E4+G4+I4+K4+M4+O4+Q4</f>
        <v>0.25</v>
      </c>
      <c r="T4" s="25">
        <f t="shared" ref="T4:T23" si="0">SUM(S4-U4-V4)</f>
        <v>0.25</v>
      </c>
      <c r="U4" s="28"/>
      <c r="V4" s="28"/>
    </row>
    <row r="5" spans="1:22" x14ac:dyDescent="0.25">
      <c r="A5" s="188">
        <v>6520</v>
      </c>
      <c r="B5" s="202" t="s">
        <v>118</v>
      </c>
      <c r="C5" s="188">
        <v>18</v>
      </c>
      <c r="D5" s="38" t="s">
        <v>83</v>
      </c>
      <c r="E5" s="210">
        <v>0.25</v>
      </c>
      <c r="F5" s="210"/>
      <c r="G5" s="210"/>
      <c r="H5" s="210"/>
      <c r="I5" s="210"/>
      <c r="J5" s="210"/>
      <c r="K5" s="210"/>
      <c r="L5" s="210"/>
      <c r="M5" s="210"/>
      <c r="N5" s="210"/>
      <c r="O5" s="205"/>
      <c r="P5" s="206"/>
      <c r="Q5" s="203"/>
      <c r="R5" s="204"/>
      <c r="S5" s="25">
        <f t="shared" ref="S5:S26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188">
        <v>6648</v>
      </c>
      <c r="B6" s="202" t="s">
        <v>114</v>
      </c>
      <c r="C6" s="188" t="s">
        <v>87</v>
      </c>
      <c r="D6" s="38" t="s">
        <v>73</v>
      </c>
      <c r="E6" s="210">
        <v>7</v>
      </c>
      <c r="F6" s="210"/>
      <c r="G6" s="210">
        <v>7.25</v>
      </c>
      <c r="H6" s="210"/>
      <c r="I6" s="210">
        <v>8.5</v>
      </c>
      <c r="J6" s="210"/>
      <c r="K6" s="210">
        <v>6.75</v>
      </c>
      <c r="L6" s="210"/>
      <c r="M6" s="210"/>
      <c r="N6" s="210"/>
      <c r="O6" s="205"/>
      <c r="P6" s="206"/>
      <c r="Q6" s="203"/>
      <c r="R6" s="204"/>
      <c r="S6" s="25">
        <f t="shared" si="1"/>
        <v>29.5</v>
      </c>
      <c r="T6" s="25">
        <f t="shared" si="0"/>
        <v>15.75</v>
      </c>
      <c r="U6" s="28">
        <v>11.5</v>
      </c>
      <c r="V6" s="28">
        <v>2.25</v>
      </c>
    </row>
    <row r="7" spans="1:22" x14ac:dyDescent="0.25">
      <c r="A7" s="191">
        <v>6598</v>
      </c>
      <c r="B7" s="202" t="s">
        <v>113</v>
      </c>
      <c r="C7" s="191" t="s">
        <v>74</v>
      </c>
      <c r="D7" s="38" t="s">
        <v>76</v>
      </c>
      <c r="E7" s="210"/>
      <c r="F7" s="210"/>
      <c r="G7" s="210">
        <v>1.75</v>
      </c>
      <c r="H7" s="210"/>
      <c r="I7" s="210"/>
      <c r="J7" s="210"/>
      <c r="K7" s="210"/>
      <c r="L7" s="210"/>
      <c r="M7" s="210"/>
      <c r="N7" s="210"/>
      <c r="O7" s="205"/>
      <c r="P7" s="206"/>
      <c r="Q7" s="203"/>
      <c r="R7" s="204"/>
      <c r="S7" s="25">
        <f t="shared" si="1"/>
        <v>1.75</v>
      </c>
      <c r="T7" s="25">
        <f t="shared" si="0"/>
        <v>1.75</v>
      </c>
      <c r="U7" s="28"/>
      <c r="V7" s="28"/>
    </row>
    <row r="8" spans="1:22" x14ac:dyDescent="0.25">
      <c r="A8" s="183">
        <v>6445</v>
      </c>
      <c r="B8" s="202" t="s">
        <v>119</v>
      </c>
      <c r="C8" s="183">
        <v>31</v>
      </c>
      <c r="D8" s="38" t="s">
        <v>97</v>
      </c>
      <c r="E8" s="210"/>
      <c r="F8" s="210"/>
      <c r="G8" s="210">
        <v>1</v>
      </c>
      <c r="H8" s="210"/>
      <c r="I8" s="210">
        <v>0.5</v>
      </c>
      <c r="J8" s="210"/>
      <c r="K8" s="210"/>
      <c r="L8" s="210"/>
      <c r="M8" s="210"/>
      <c r="N8" s="210"/>
      <c r="O8" s="205"/>
      <c r="P8" s="206"/>
      <c r="Q8" s="203"/>
      <c r="R8" s="204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193">
        <v>6648</v>
      </c>
      <c r="B9" s="202" t="s">
        <v>114</v>
      </c>
      <c r="C9" s="168">
        <v>34</v>
      </c>
      <c r="D9" s="38" t="s">
        <v>101</v>
      </c>
      <c r="E9" s="210"/>
      <c r="F9" s="210"/>
      <c r="G9" s="210"/>
      <c r="H9" s="210"/>
      <c r="I9" s="210">
        <v>1</v>
      </c>
      <c r="J9" s="210"/>
      <c r="K9" s="210"/>
      <c r="L9" s="210"/>
      <c r="M9" s="210"/>
      <c r="N9" s="210"/>
      <c r="O9" s="205"/>
      <c r="P9" s="206"/>
      <c r="Q9" s="203"/>
      <c r="R9" s="204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75">
        <v>6615</v>
      </c>
      <c r="B10" s="202" t="s">
        <v>120</v>
      </c>
      <c r="C10" s="175">
        <v>23</v>
      </c>
      <c r="D10" s="38" t="s">
        <v>103</v>
      </c>
      <c r="E10" s="210"/>
      <c r="F10" s="210"/>
      <c r="G10" s="210"/>
      <c r="H10" s="210"/>
      <c r="I10" s="210"/>
      <c r="J10" s="210"/>
      <c r="K10" s="210">
        <v>3.25</v>
      </c>
      <c r="L10" s="210"/>
      <c r="M10" s="210">
        <v>0.5</v>
      </c>
      <c r="N10" s="210"/>
      <c r="O10" s="205"/>
      <c r="P10" s="206"/>
      <c r="Q10" s="203"/>
      <c r="R10" s="204"/>
      <c r="S10" s="25">
        <f t="shared" si="1"/>
        <v>3.75</v>
      </c>
      <c r="T10" s="25">
        <f t="shared" si="0"/>
        <v>3.75</v>
      </c>
      <c r="U10" s="28"/>
      <c r="V10" s="28"/>
    </row>
    <row r="11" spans="1:22" x14ac:dyDescent="0.25">
      <c r="A11" s="198">
        <v>6598</v>
      </c>
      <c r="B11" s="202" t="s">
        <v>113</v>
      </c>
      <c r="C11" s="175">
        <v>38</v>
      </c>
      <c r="D11" s="38" t="s">
        <v>73</v>
      </c>
      <c r="E11" s="210"/>
      <c r="F11" s="210"/>
      <c r="G11" s="210"/>
      <c r="H11" s="210"/>
      <c r="I11" s="210"/>
      <c r="J11" s="210"/>
      <c r="K11" s="210"/>
      <c r="L11" s="210"/>
      <c r="M11" s="210">
        <v>8.5</v>
      </c>
      <c r="N11" s="210"/>
      <c r="O11" s="205">
        <v>5.75</v>
      </c>
      <c r="P11" s="206"/>
      <c r="Q11" s="203"/>
      <c r="R11" s="204"/>
      <c r="S11" s="25">
        <f t="shared" si="1"/>
        <v>14.25</v>
      </c>
      <c r="T11" s="25">
        <v>14.25</v>
      </c>
      <c r="U11" s="28">
        <v>0</v>
      </c>
      <c r="V11" s="28">
        <v>0</v>
      </c>
    </row>
    <row r="12" spans="1:22" x14ac:dyDescent="0.25">
      <c r="A12" s="153"/>
      <c r="B12" s="48"/>
      <c r="C12" s="153"/>
      <c r="D12" s="38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05"/>
      <c r="P12" s="206"/>
      <c r="Q12" s="203"/>
      <c r="R12" s="20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0"/>
      <c r="B13" s="48"/>
      <c r="C13" s="153"/>
      <c r="D13" s="38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0"/>
      <c r="B14" s="48"/>
      <c r="C14" s="170"/>
      <c r="D14" s="38"/>
      <c r="E14" s="210"/>
      <c r="F14" s="210"/>
      <c r="G14" s="210"/>
      <c r="H14" s="210"/>
      <c r="I14" s="205"/>
      <c r="J14" s="206"/>
      <c r="K14" s="205"/>
      <c r="L14" s="206"/>
      <c r="M14" s="210"/>
      <c r="N14" s="210"/>
      <c r="O14" s="205"/>
      <c r="P14" s="206"/>
      <c r="Q14" s="203"/>
      <c r="R14" s="20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0"/>
      <c r="B15" s="140"/>
      <c r="C15" s="140"/>
      <c r="D15" s="38"/>
      <c r="E15" s="210"/>
      <c r="F15" s="210"/>
      <c r="G15" s="205"/>
      <c r="H15" s="206"/>
      <c r="I15" s="205"/>
      <c r="J15" s="206"/>
      <c r="K15" s="205"/>
      <c r="L15" s="206"/>
      <c r="M15" s="210"/>
      <c r="N15" s="210"/>
      <c r="O15" s="205"/>
      <c r="P15" s="206"/>
      <c r="Q15" s="203"/>
      <c r="R15" s="20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1"/>
      <c r="B16" s="131"/>
      <c r="C16" s="131"/>
      <c r="D16" s="38"/>
      <c r="E16" s="205"/>
      <c r="F16" s="206"/>
      <c r="G16" s="210"/>
      <c r="H16" s="210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4"/>
      <c r="B17" s="48"/>
      <c r="C17" s="114"/>
      <c r="D17" s="38"/>
      <c r="E17" s="205"/>
      <c r="F17" s="206"/>
      <c r="G17" s="210"/>
      <c r="H17" s="210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13"/>
      <c r="B18" s="48"/>
      <c r="C18" s="113"/>
      <c r="D18" s="38"/>
      <c r="E18" s="205"/>
      <c r="F18" s="206"/>
      <c r="G18" s="210"/>
      <c r="H18" s="210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13"/>
      <c r="B19" s="48"/>
      <c r="C19" s="113"/>
      <c r="D19" s="38"/>
      <c r="E19" s="205"/>
      <c r="F19" s="206"/>
      <c r="G19" s="210"/>
      <c r="H19" s="210"/>
      <c r="I19" s="205"/>
      <c r="J19" s="206"/>
      <c r="K19" s="205"/>
      <c r="L19" s="206"/>
      <c r="M19" s="205"/>
      <c r="N19" s="206"/>
      <c r="O19" s="205"/>
      <c r="P19" s="206"/>
      <c r="Q19" s="203"/>
      <c r="R19" s="204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5"/>
      <c r="F20" s="206"/>
      <c r="G20" s="210"/>
      <c r="H20" s="210"/>
      <c r="I20" s="205"/>
      <c r="J20" s="206"/>
      <c r="K20" s="205"/>
      <c r="L20" s="206"/>
      <c r="M20" s="205"/>
      <c r="N20" s="206"/>
      <c r="O20" s="205"/>
      <c r="P20" s="206"/>
      <c r="Q20" s="203"/>
      <c r="R20" s="204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5"/>
      <c r="F21" s="206"/>
      <c r="G21" s="210"/>
      <c r="H21" s="210"/>
      <c r="I21" s="205"/>
      <c r="J21" s="206"/>
      <c r="K21" s="205"/>
      <c r="L21" s="206"/>
      <c r="M21" s="205"/>
      <c r="N21" s="206"/>
      <c r="O21" s="205"/>
      <c r="P21" s="206"/>
      <c r="Q21" s="203"/>
      <c r="R21" s="20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05"/>
      <c r="F22" s="206"/>
      <c r="G22" s="210"/>
      <c r="H22" s="210"/>
      <c r="I22" s="205"/>
      <c r="J22" s="206"/>
      <c r="K22" s="205"/>
      <c r="L22" s="206"/>
      <c r="M22" s="205"/>
      <c r="N22" s="206"/>
      <c r="O22" s="205"/>
      <c r="P22" s="206"/>
      <c r="Q22" s="203"/>
      <c r="R22" s="204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52"/>
      <c r="B23" s="152"/>
      <c r="C23" s="152"/>
      <c r="D23" s="38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5"/>
      <c r="P23" s="206"/>
      <c r="Q23" s="203"/>
      <c r="R23" s="204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05"/>
      <c r="P24" s="206"/>
      <c r="Q24" s="203"/>
      <c r="R24" s="204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5"/>
      <c r="F25" s="206"/>
      <c r="G25" s="205"/>
      <c r="H25" s="206"/>
      <c r="I25" s="205"/>
      <c r="J25" s="206"/>
      <c r="K25" s="205"/>
      <c r="L25" s="206"/>
      <c r="M25" s="205"/>
      <c r="N25" s="206"/>
      <c r="O25" s="203"/>
      <c r="P25" s="204"/>
      <c r="Q25" s="203"/>
      <c r="R25" s="204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7">
        <f>SUM(E4:E25)</f>
        <v>7.5</v>
      </c>
      <c r="F26" s="208"/>
      <c r="G26" s="207">
        <f>SUM(G4:G25)</f>
        <v>10</v>
      </c>
      <c r="H26" s="208"/>
      <c r="I26" s="207">
        <f>SUM(I4:I25)</f>
        <v>10</v>
      </c>
      <c r="J26" s="208"/>
      <c r="K26" s="207">
        <f>SUM(K4:K25)</f>
        <v>10</v>
      </c>
      <c r="L26" s="208"/>
      <c r="M26" s="207">
        <f>SUM(M4:M25)</f>
        <v>9</v>
      </c>
      <c r="N26" s="208"/>
      <c r="O26" s="207">
        <f>SUM(O4:O25)</f>
        <v>5.75</v>
      </c>
      <c r="P26" s="208"/>
      <c r="Q26" s="207">
        <f>SUM(Q4:Q25)</f>
        <v>0</v>
      </c>
      <c r="R26" s="208"/>
      <c r="S26" s="25">
        <f t="shared" si="1"/>
        <v>52.25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38.5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v>1</v>
      </c>
      <c r="G28" s="32"/>
      <c r="H28" s="32">
        <f>SUM(G26)-H27</f>
        <v>2</v>
      </c>
      <c r="I28" s="32"/>
      <c r="J28" s="32">
        <f>SUM(I26)-J27</f>
        <v>2</v>
      </c>
      <c r="K28" s="32"/>
      <c r="L28" s="32">
        <f>SUM(K26)-L27</f>
        <v>2</v>
      </c>
      <c r="M28" s="32"/>
      <c r="N28" s="32">
        <f>SUM(M26)-N27</f>
        <v>1</v>
      </c>
      <c r="O28" s="32"/>
      <c r="P28" s="32">
        <f>SUM(O26)</f>
        <v>5.75</v>
      </c>
      <c r="Q28" s="32"/>
      <c r="R28" s="32">
        <f>SUM(Q26)</f>
        <v>0</v>
      </c>
      <c r="S28" s="28">
        <f>SUM(E28:R28)</f>
        <v>13.75</v>
      </c>
      <c r="T28" s="28"/>
      <c r="U28" s="28">
        <f>SUM(U4:U27)</f>
        <v>11.5</v>
      </c>
      <c r="V28" s="28">
        <f>SUM(V4:V27)</f>
        <v>2.25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38.5</v>
      </c>
      <c r="I31" s="2">
        <v>3600</v>
      </c>
    </row>
    <row r="32" spans="1:22" x14ac:dyDescent="0.25">
      <c r="A32" s="16" t="s">
        <v>26</v>
      </c>
      <c r="C32" s="40">
        <f>U28</f>
        <v>11.5</v>
      </c>
      <c r="D32" s="33"/>
      <c r="I32" s="44"/>
    </row>
    <row r="33" spans="1:9" x14ac:dyDescent="0.25">
      <c r="A33" s="16" t="s">
        <v>27</v>
      </c>
      <c r="C33" s="33">
        <f>V28</f>
        <v>2.25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52.25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E22" sqref="E22:P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</v>
      </c>
      <c r="G3" s="63">
        <v>7</v>
      </c>
      <c r="H3" s="63">
        <v>17.3</v>
      </c>
      <c r="I3" s="178"/>
      <c r="J3" s="178"/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</v>
      </c>
      <c r="Q3" s="52"/>
      <c r="R3" s="52"/>
      <c r="S3" s="25"/>
      <c r="T3" s="25"/>
      <c r="U3" s="26"/>
      <c r="V3" s="26"/>
    </row>
    <row r="4" spans="1:22" x14ac:dyDescent="0.25">
      <c r="A4" s="188">
        <v>6598</v>
      </c>
      <c r="B4" s="202" t="s">
        <v>113</v>
      </c>
      <c r="C4" s="188" t="s">
        <v>90</v>
      </c>
      <c r="D4" s="38" t="s">
        <v>73</v>
      </c>
      <c r="E4" s="205">
        <v>7.25</v>
      </c>
      <c r="F4" s="206"/>
      <c r="G4" s="205">
        <v>6.25</v>
      </c>
      <c r="H4" s="206"/>
      <c r="I4" s="212"/>
      <c r="J4" s="213"/>
      <c r="K4" s="205"/>
      <c r="L4" s="206"/>
      <c r="M4" s="205"/>
      <c r="N4" s="206"/>
      <c r="O4" s="205"/>
      <c r="P4" s="206"/>
      <c r="Q4" s="203"/>
      <c r="R4" s="204"/>
      <c r="S4" s="25">
        <f>E4+G4+I4+K4+M4+O4+Q4</f>
        <v>13.5</v>
      </c>
      <c r="T4" s="25">
        <v>13.5</v>
      </c>
      <c r="U4" s="28">
        <v>0</v>
      </c>
      <c r="V4" s="28"/>
    </row>
    <row r="5" spans="1:22" x14ac:dyDescent="0.25">
      <c r="A5" s="188">
        <v>6598</v>
      </c>
      <c r="B5" s="202" t="s">
        <v>113</v>
      </c>
      <c r="C5" s="188" t="s">
        <v>74</v>
      </c>
      <c r="D5" s="38" t="s">
        <v>76</v>
      </c>
      <c r="E5" s="205">
        <v>0.75</v>
      </c>
      <c r="F5" s="206"/>
      <c r="G5" s="205"/>
      <c r="H5" s="206"/>
      <c r="I5" s="212"/>
      <c r="J5" s="213"/>
      <c r="K5" s="205"/>
      <c r="L5" s="206"/>
      <c r="M5" s="205"/>
      <c r="N5" s="206"/>
      <c r="O5" s="205"/>
      <c r="P5" s="206"/>
      <c r="Q5" s="203"/>
      <c r="R5" s="204"/>
      <c r="S5" s="25">
        <f t="shared" ref="S5:S25" si="0">E5+G5+I5+K5+M5+O5+Q5</f>
        <v>0.75</v>
      </c>
      <c r="T5" s="25">
        <f t="shared" ref="T5:T21" si="1">SUM(S5-U5-V5)</f>
        <v>0.75</v>
      </c>
      <c r="U5" s="28"/>
      <c r="V5" s="28"/>
    </row>
    <row r="6" spans="1:22" x14ac:dyDescent="0.25">
      <c r="A6" s="191">
        <v>6598</v>
      </c>
      <c r="B6" s="202" t="s">
        <v>113</v>
      </c>
      <c r="C6" s="191" t="s">
        <v>78</v>
      </c>
      <c r="D6" s="38" t="s">
        <v>82</v>
      </c>
      <c r="E6" s="205"/>
      <c r="F6" s="206"/>
      <c r="G6" s="205">
        <v>0.5</v>
      </c>
      <c r="H6" s="206"/>
      <c r="I6" s="212"/>
      <c r="J6" s="213"/>
      <c r="K6" s="205"/>
      <c r="L6" s="206"/>
      <c r="M6" s="210"/>
      <c r="N6" s="210"/>
      <c r="O6" s="205"/>
      <c r="P6" s="206"/>
      <c r="Q6" s="203"/>
      <c r="R6" s="204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91">
        <v>6598</v>
      </c>
      <c r="B7" s="202" t="s">
        <v>113</v>
      </c>
      <c r="C7" s="191" t="s">
        <v>80</v>
      </c>
      <c r="D7" s="38" t="s">
        <v>82</v>
      </c>
      <c r="E7" s="205"/>
      <c r="F7" s="206"/>
      <c r="G7" s="205">
        <v>0.5</v>
      </c>
      <c r="H7" s="206"/>
      <c r="I7" s="212"/>
      <c r="J7" s="213"/>
      <c r="K7" s="205"/>
      <c r="L7" s="206"/>
      <c r="M7" s="210"/>
      <c r="N7" s="210"/>
      <c r="O7" s="205"/>
      <c r="P7" s="206"/>
      <c r="Q7" s="203"/>
      <c r="R7" s="204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76">
        <v>6598</v>
      </c>
      <c r="B8" s="202" t="s">
        <v>113</v>
      </c>
      <c r="C8" s="166" t="s">
        <v>104</v>
      </c>
      <c r="D8" s="38" t="s">
        <v>105</v>
      </c>
      <c r="E8" s="210"/>
      <c r="F8" s="210"/>
      <c r="G8" s="210"/>
      <c r="H8" s="210"/>
      <c r="I8" s="214"/>
      <c r="J8" s="214"/>
      <c r="K8" s="210">
        <v>9</v>
      </c>
      <c r="L8" s="210"/>
      <c r="M8" s="210">
        <v>8</v>
      </c>
      <c r="N8" s="210"/>
      <c r="O8" s="205">
        <v>5.5</v>
      </c>
      <c r="P8" s="206"/>
      <c r="Q8" s="203"/>
      <c r="R8" s="204"/>
      <c r="S8" s="25">
        <f t="shared" si="0"/>
        <v>22.5</v>
      </c>
      <c r="T8" s="25">
        <v>22.5</v>
      </c>
      <c r="U8" s="28">
        <v>0</v>
      </c>
      <c r="V8" s="28">
        <v>0</v>
      </c>
    </row>
    <row r="9" spans="1:22" x14ac:dyDescent="0.25">
      <c r="A9" s="176"/>
      <c r="B9" s="176"/>
      <c r="C9" s="176"/>
      <c r="D9" s="38"/>
      <c r="E9" s="210"/>
      <c r="F9" s="210"/>
      <c r="G9" s="210"/>
      <c r="H9" s="210"/>
      <c r="I9" s="214"/>
      <c r="J9" s="214"/>
      <c r="K9" s="210"/>
      <c r="L9" s="210"/>
      <c r="M9" s="210"/>
      <c r="N9" s="210"/>
      <c r="O9" s="205"/>
      <c r="P9" s="206"/>
      <c r="Q9" s="203"/>
      <c r="R9" s="20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97">
        <v>6648</v>
      </c>
      <c r="B10" s="202" t="s">
        <v>114</v>
      </c>
      <c r="C10" s="197">
        <v>25</v>
      </c>
      <c r="D10" s="38" t="s">
        <v>73</v>
      </c>
      <c r="E10" s="210"/>
      <c r="F10" s="210"/>
      <c r="G10" s="210"/>
      <c r="H10" s="210"/>
      <c r="I10" s="214"/>
      <c r="J10" s="214"/>
      <c r="K10" s="210"/>
      <c r="L10" s="210"/>
      <c r="M10" s="210">
        <v>0.5</v>
      </c>
      <c r="N10" s="210"/>
      <c r="O10" s="205"/>
      <c r="P10" s="206"/>
      <c r="Q10" s="203"/>
      <c r="R10" s="204"/>
      <c r="S10" s="25">
        <f t="shared" si="0"/>
        <v>0.5</v>
      </c>
      <c r="T10" s="25">
        <f t="shared" si="1"/>
        <v>-3</v>
      </c>
      <c r="U10" s="28">
        <v>3.5</v>
      </c>
      <c r="V10" s="28"/>
    </row>
    <row r="11" spans="1:22" x14ac:dyDescent="0.25">
      <c r="A11" s="197">
        <v>6648</v>
      </c>
      <c r="B11" s="202" t="s">
        <v>114</v>
      </c>
      <c r="C11" s="197" t="s">
        <v>78</v>
      </c>
      <c r="D11" s="38" t="s">
        <v>73</v>
      </c>
      <c r="E11" s="205"/>
      <c r="F11" s="206"/>
      <c r="G11" s="205"/>
      <c r="H11" s="206"/>
      <c r="I11" s="212"/>
      <c r="J11" s="213"/>
      <c r="K11" s="205"/>
      <c r="L11" s="206"/>
      <c r="M11" s="205">
        <v>0.5</v>
      </c>
      <c r="N11" s="206"/>
      <c r="O11" s="205"/>
      <c r="P11" s="206"/>
      <c r="Q11" s="203"/>
      <c r="R11" s="204"/>
      <c r="S11" s="25">
        <f t="shared" si="0"/>
        <v>0.5</v>
      </c>
      <c r="T11" s="25">
        <f t="shared" si="1"/>
        <v>-9</v>
      </c>
      <c r="U11" s="28">
        <v>8</v>
      </c>
      <c r="V11" s="28">
        <v>1.5</v>
      </c>
    </row>
    <row r="12" spans="1:22" x14ac:dyDescent="0.25">
      <c r="A12" s="181">
        <v>6648</v>
      </c>
      <c r="B12" s="202" t="s">
        <v>114</v>
      </c>
      <c r="C12" s="181">
        <v>32</v>
      </c>
      <c r="D12" s="38" t="s">
        <v>106</v>
      </c>
      <c r="E12" s="205"/>
      <c r="F12" s="206"/>
      <c r="G12" s="205">
        <v>2</v>
      </c>
      <c r="H12" s="206"/>
      <c r="I12" s="212"/>
      <c r="J12" s="213"/>
      <c r="K12" s="205"/>
      <c r="L12" s="206"/>
      <c r="M12" s="205"/>
      <c r="N12" s="206"/>
      <c r="O12" s="205"/>
      <c r="P12" s="206"/>
      <c r="Q12" s="203"/>
      <c r="R12" s="204"/>
      <c r="S12" s="25">
        <f t="shared" si="0"/>
        <v>2</v>
      </c>
      <c r="T12" s="25">
        <f t="shared" si="1"/>
        <v>2</v>
      </c>
      <c r="U12" s="28"/>
      <c r="V12" s="28"/>
    </row>
    <row r="13" spans="1:22" x14ac:dyDescent="0.25">
      <c r="A13" s="181"/>
      <c r="B13" s="48"/>
      <c r="C13" s="181"/>
      <c r="D13" s="38"/>
      <c r="E13" s="205"/>
      <c r="F13" s="206"/>
      <c r="G13" s="205"/>
      <c r="H13" s="206"/>
      <c r="I13" s="212"/>
      <c r="J13" s="213"/>
      <c r="K13" s="205"/>
      <c r="L13" s="206"/>
      <c r="M13" s="205"/>
      <c r="N13" s="206"/>
      <c r="O13" s="205"/>
      <c r="P13" s="206"/>
      <c r="Q13" s="203"/>
      <c r="R13" s="204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81"/>
      <c r="B14" s="48"/>
      <c r="C14" s="181"/>
      <c r="D14" s="38"/>
      <c r="E14" s="205"/>
      <c r="F14" s="206"/>
      <c r="G14" s="205"/>
      <c r="H14" s="206"/>
      <c r="I14" s="212"/>
      <c r="J14" s="213"/>
      <c r="K14" s="205"/>
      <c r="L14" s="206"/>
      <c r="M14" s="205"/>
      <c r="N14" s="206"/>
      <c r="O14" s="205"/>
      <c r="P14" s="206"/>
      <c r="Q14" s="203"/>
      <c r="R14" s="20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81"/>
      <c r="B15" s="48"/>
      <c r="C15" s="181"/>
      <c r="D15" s="38"/>
      <c r="E15" s="205"/>
      <c r="F15" s="206"/>
      <c r="G15" s="205"/>
      <c r="H15" s="206"/>
      <c r="I15" s="212"/>
      <c r="J15" s="213"/>
      <c r="K15" s="205"/>
      <c r="L15" s="206"/>
      <c r="M15" s="205"/>
      <c r="N15" s="206"/>
      <c r="O15" s="205"/>
      <c r="P15" s="206"/>
      <c r="Q15" s="203"/>
      <c r="R15" s="20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83"/>
      <c r="B16" s="48"/>
      <c r="C16" s="183"/>
      <c r="D16" s="38"/>
      <c r="E16" s="205"/>
      <c r="F16" s="206"/>
      <c r="G16" s="205"/>
      <c r="H16" s="206"/>
      <c r="I16" s="212"/>
      <c r="J16" s="213"/>
      <c r="K16" s="205"/>
      <c r="L16" s="206"/>
      <c r="M16" s="205"/>
      <c r="N16" s="206"/>
      <c r="O16" s="205"/>
      <c r="P16" s="206"/>
      <c r="Q16" s="203"/>
      <c r="R16" s="20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83"/>
      <c r="B17" s="48"/>
      <c r="C17" s="183"/>
      <c r="D17" s="38"/>
      <c r="E17" s="205"/>
      <c r="F17" s="206"/>
      <c r="G17" s="205"/>
      <c r="H17" s="206"/>
      <c r="I17" s="212"/>
      <c r="J17" s="213"/>
      <c r="K17" s="205"/>
      <c r="L17" s="206"/>
      <c r="M17" s="205"/>
      <c r="N17" s="206"/>
      <c r="O17" s="205"/>
      <c r="P17" s="206"/>
      <c r="Q17" s="203"/>
      <c r="R17" s="204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83"/>
      <c r="B18" s="48"/>
      <c r="C18" s="183"/>
      <c r="D18" s="38"/>
      <c r="E18" s="205"/>
      <c r="F18" s="206"/>
      <c r="G18" s="205"/>
      <c r="H18" s="206"/>
      <c r="I18" s="212"/>
      <c r="J18" s="213"/>
      <c r="K18" s="205"/>
      <c r="L18" s="206"/>
      <c r="M18" s="205"/>
      <c r="N18" s="206"/>
      <c r="O18" s="205"/>
      <c r="P18" s="206"/>
      <c r="Q18" s="203"/>
      <c r="R18" s="20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83"/>
      <c r="B19" s="48"/>
      <c r="C19" s="177"/>
      <c r="D19" s="38"/>
      <c r="E19" s="205"/>
      <c r="F19" s="206"/>
      <c r="G19" s="205"/>
      <c r="H19" s="206"/>
      <c r="I19" s="212"/>
      <c r="J19" s="213"/>
      <c r="K19" s="205"/>
      <c r="L19" s="206"/>
      <c r="M19" s="205"/>
      <c r="N19" s="206"/>
      <c r="O19" s="205"/>
      <c r="P19" s="206"/>
      <c r="Q19" s="203"/>
      <c r="R19" s="204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92"/>
      <c r="B20" s="92"/>
      <c r="C20" s="92"/>
      <c r="D20" s="27"/>
      <c r="E20" s="205"/>
      <c r="F20" s="206"/>
      <c r="G20" s="205"/>
      <c r="H20" s="206"/>
      <c r="I20" s="212"/>
      <c r="J20" s="213"/>
      <c r="K20" s="205"/>
      <c r="L20" s="206"/>
      <c r="M20" s="205"/>
      <c r="N20" s="206"/>
      <c r="O20" s="205"/>
      <c r="P20" s="206"/>
      <c r="Q20" s="203"/>
      <c r="R20" s="204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24"/>
      <c r="B21" s="124"/>
      <c r="C21" s="124"/>
      <c r="D21" s="38"/>
      <c r="E21" s="205"/>
      <c r="F21" s="206"/>
      <c r="G21" s="210"/>
      <c r="H21" s="210"/>
      <c r="I21" s="212"/>
      <c r="J21" s="213"/>
      <c r="K21" s="205"/>
      <c r="L21" s="206"/>
      <c r="M21" s="205"/>
      <c r="N21" s="206"/>
      <c r="O21" s="205"/>
      <c r="P21" s="206"/>
      <c r="Q21" s="203"/>
      <c r="R21" s="204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142">
        <v>3600</v>
      </c>
      <c r="B22" s="142" t="s">
        <v>116</v>
      </c>
      <c r="C22" s="142"/>
      <c r="D22" s="38" t="s">
        <v>75</v>
      </c>
      <c r="E22" s="205">
        <v>0.5</v>
      </c>
      <c r="F22" s="206"/>
      <c r="G22" s="205">
        <v>0.75</v>
      </c>
      <c r="H22" s="206"/>
      <c r="I22" s="212"/>
      <c r="J22" s="213"/>
      <c r="K22" s="205">
        <v>1</v>
      </c>
      <c r="L22" s="206"/>
      <c r="M22" s="205">
        <v>1</v>
      </c>
      <c r="N22" s="206"/>
      <c r="O22" s="205">
        <v>0.5</v>
      </c>
      <c r="P22" s="206"/>
      <c r="Q22" s="203"/>
      <c r="R22" s="204"/>
      <c r="S22" s="25">
        <f>E22+G22+I22+K22+M22+O22+Q22</f>
        <v>3.75</v>
      </c>
      <c r="T22" s="25">
        <v>3.75</v>
      </c>
      <c r="U22" s="28">
        <v>0</v>
      </c>
      <c r="V22" s="28"/>
    </row>
    <row r="23" spans="1:22" x14ac:dyDescent="0.25">
      <c r="A23" s="23" t="s">
        <v>37</v>
      </c>
      <c r="B23" s="23"/>
      <c r="C23" s="23"/>
      <c r="D23" s="23"/>
      <c r="E23" s="205"/>
      <c r="F23" s="206"/>
      <c r="G23" s="205"/>
      <c r="H23" s="206"/>
      <c r="I23" s="212">
        <v>8</v>
      </c>
      <c r="J23" s="213"/>
      <c r="K23" s="205"/>
      <c r="L23" s="206"/>
      <c r="M23" s="205"/>
      <c r="N23" s="206"/>
      <c r="O23" s="205"/>
      <c r="P23" s="206"/>
      <c r="Q23" s="203"/>
      <c r="R23" s="204"/>
      <c r="S23" s="25">
        <f t="shared" si="0"/>
        <v>8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03"/>
      <c r="P24" s="204"/>
      <c r="Q24" s="203"/>
      <c r="R24" s="204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07">
        <f>SUM(E4:E24)</f>
        <v>8.5</v>
      </c>
      <c r="F25" s="208"/>
      <c r="G25" s="207">
        <f>SUM(G4:G24)</f>
        <v>10</v>
      </c>
      <c r="H25" s="208"/>
      <c r="I25" s="207">
        <f>SUM(I4:I24)</f>
        <v>8</v>
      </c>
      <c r="J25" s="208"/>
      <c r="K25" s="207">
        <f>SUM(K4:K24)</f>
        <v>10</v>
      </c>
      <c r="L25" s="208"/>
      <c r="M25" s="207">
        <f>SUM(M4:M24)</f>
        <v>10</v>
      </c>
      <c r="N25" s="208"/>
      <c r="O25" s="207">
        <f>SUM(O4:O24)</f>
        <v>6</v>
      </c>
      <c r="P25" s="208"/>
      <c r="Q25" s="207">
        <f>SUM(Q4:Q24)</f>
        <v>0</v>
      </c>
      <c r="R25" s="208"/>
      <c r="S25" s="25">
        <f t="shared" si="0"/>
        <v>52.5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31.5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v>1</v>
      </c>
      <c r="G27" s="32"/>
      <c r="H27" s="32">
        <f>SUM(G25)-H26</f>
        <v>2</v>
      </c>
      <c r="I27" s="32"/>
      <c r="J27" s="32">
        <f>SUM(I25)-J26</f>
        <v>0</v>
      </c>
      <c r="K27" s="32"/>
      <c r="L27" s="32">
        <f>SUM(K25)-L26</f>
        <v>2</v>
      </c>
      <c r="M27" s="32"/>
      <c r="N27" s="32">
        <f>SUM(M25)-N26</f>
        <v>2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13</v>
      </c>
      <c r="T27" s="28"/>
      <c r="U27" s="28">
        <f>SUM(U4:U26)</f>
        <v>11.5</v>
      </c>
      <c r="V27" s="28">
        <f>SUM(V4:V26)</f>
        <v>1.5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31.5</v>
      </c>
      <c r="I30" s="2">
        <v>3600</v>
      </c>
    </row>
    <row r="31" spans="1:22" x14ac:dyDescent="0.25">
      <c r="A31" s="16" t="s">
        <v>26</v>
      </c>
      <c r="C31" s="40">
        <f>U27</f>
        <v>11.5</v>
      </c>
      <c r="D31" s="33"/>
      <c r="I31" s="44">
        <v>3.75</v>
      </c>
    </row>
    <row r="32" spans="1:22" x14ac:dyDescent="0.25">
      <c r="A32" s="16" t="s">
        <v>27</v>
      </c>
      <c r="C32" s="33">
        <f>V27</f>
        <v>1.5</v>
      </c>
      <c r="I32" s="45"/>
    </row>
    <row r="33" spans="1:9" x14ac:dyDescent="0.25">
      <c r="A33" s="16" t="s">
        <v>28</v>
      </c>
      <c r="C33" s="33">
        <f>S23</f>
        <v>8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52.5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U8" sqref="U8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02.04.17</v>
      </c>
      <c r="B2" s="56"/>
      <c r="C2" s="56"/>
      <c r="D2" s="56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175">
        <v>6520</v>
      </c>
      <c r="B4" s="202" t="s">
        <v>118</v>
      </c>
      <c r="C4" s="175">
        <v>17</v>
      </c>
      <c r="D4" s="38" t="s">
        <v>86</v>
      </c>
      <c r="E4" s="210">
        <v>0.25</v>
      </c>
      <c r="F4" s="210"/>
      <c r="G4" s="210"/>
      <c r="H4" s="210"/>
      <c r="I4" s="210"/>
      <c r="J4" s="210"/>
      <c r="K4" s="210"/>
      <c r="L4" s="210"/>
      <c r="M4" s="210"/>
      <c r="N4" s="210"/>
      <c r="O4" s="205"/>
      <c r="P4" s="206"/>
      <c r="Q4" s="203"/>
      <c r="R4" s="204"/>
      <c r="S4" s="25">
        <f>E4+G4+I4+K4+M4+O4+Q4</f>
        <v>0.25</v>
      </c>
      <c r="T4" s="25">
        <f>SUM(S4-U4-V4)</f>
        <v>0.25</v>
      </c>
      <c r="U4" s="28"/>
      <c r="V4" s="28"/>
    </row>
    <row r="5" spans="1:22" x14ac:dyDescent="0.25">
      <c r="A5" s="188">
        <v>6520</v>
      </c>
      <c r="B5" s="202" t="s">
        <v>118</v>
      </c>
      <c r="C5" s="188">
        <v>18</v>
      </c>
      <c r="D5" s="38" t="s">
        <v>83</v>
      </c>
      <c r="E5" s="210">
        <v>0.25</v>
      </c>
      <c r="F5" s="210"/>
      <c r="G5" s="210"/>
      <c r="H5" s="210"/>
      <c r="I5" s="210"/>
      <c r="J5" s="210"/>
      <c r="K5" s="210"/>
      <c r="L5" s="210"/>
      <c r="M5" s="210"/>
      <c r="N5" s="210"/>
      <c r="O5" s="205"/>
      <c r="P5" s="206"/>
      <c r="Q5" s="203"/>
      <c r="R5" s="204"/>
      <c r="S5" s="25">
        <f t="shared" ref="S5:S20" si="0">E5+G5+I5+K5+M5+O5+Q5</f>
        <v>0.25</v>
      </c>
      <c r="T5" s="25">
        <f t="shared" ref="T5:T17" si="1">SUM(S5-U5-V5)</f>
        <v>0.25</v>
      </c>
      <c r="U5" s="28"/>
      <c r="V5" s="28"/>
    </row>
    <row r="6" spans="1:22" x14ac:dyDescent="0.25">
      <c r="A6" s="177">
        <v>6648</v>
      </c>
      <c r="B6" s="202" t="s">
        <v>114</v>
      </c>
      <c r="C6" s="177" t="s">
        <v>87</v>
      </c>
      <c r="D6" s="38" t="s">
        <v>73</v>
      </c>
      <c r="E6" s="210">
        <v>8.5</v>
      </c>
      <c r="F6" s="210"/>
      <c r="G6" s="210">
        <v>8</v>
      </c>
      <c r="H6" s="210"/>
      <c r="I6" s="215"/>
      <c r="J6" s="206"/>
      <c r="K6" s="215"/>
      <c r="L6" s="206"/>
      <c r="M6" s="215">
        <v>8.5</v>
      </c>
      <c r="N6" s="206"/>
      <c r="O6" s="205"/>
      <c r="P6" s="206"/>
      <c r="Q6" s="203"/>
      <c r="R6" s="204"/>
      <c r="S6" s="25">
        <f t="shared" si="0"/>
        <v>25</v>
      </c>
      <c r="T6" s="25">
        <f t="shared" si="1"/>
        <v>23</v>
      </c>
      <c r="U6" s="28">
        <v>2</v>
      </c>
      <c r="V6" s="28"/>
    </row>
    <row r="7" spans="1:22" x14ac:dyDescent="0.25">
      <c r="A7" s="193">
        <v>6648</v>
      </c>
      <c r="B7" s="202" t="s">
        <v>114</v>
      </c>
      <c r="C7" s="193">
        <v>30</v>
      </c>
      <c r="D7" s="38" t="s">
        <v>89</v>
      </c>
      <c r="E7" s="210"/>
      <c r="F7" s="210"/>
      <c r="G7" s="210">
        <v>1</v>
      </c>
      <c r="H7" s="210"/>
      <c r="I7" s="215">
        <v>3</v>
      </c>
      <c r="J7" s="206"/>
      <c r="K7" s="205">
        <v>5</v>
      </c>
      <c r="L7" s="206"/>
      <c r="M7" s="205"/>
      <c r="N7" s="206"/>
      <c r="O7" s="205"/>
      <c r="P7" s="206"/>
      <c r="Q7" s="203"/>
      <c r="R7" s="204"/>
      <c r="S7" s="25">
        <f>E7+G7+I7+K7+M7+O7+Q7</f>
        <v>9</v>
      </c>
      <c r="T7" s="25">
        <f>SUM(S7-U7-V7)</f>
        <v>7</v>
      </c>
      <c r="U7" s="28">
        <v>2</v>
      </c>
      <c r="V7" s="28"/>
    </row>
    <row r="8" spans="1:22" x14ac:dyDescent="0.25">
      <c r="A8" s="193">
        <v>6648</v>
      </c>
      <c r="B8" s="202" t="s">
        <v>114</v>
      </c>
      <c r="C8" s="193">
        <v>32</v>
      </c>
      <c r="D8" s="38" t="s">
        <v>89</v>
      </c>
      <c r="E8" s="210"/>
      <c r="F8" s="210"/>
      <c r="G8" s="210">
        <v>1</v>
      </c>
      <c r="H8" s="210"/>
      <c r="I8" s="215">
        <v>3.25</v>
      </c>
      <c r="J8" s="206"/>
      <c r="K8" s="215">
        <v>4.5</v>
      </c>
      <c r="L8" s="206"/>
      <c r="M8" s="215">
        <v>0.5</v>
      </c>
      <c r="N8" s="206"/>
      <c r="O8" s="205"/>
      <c r="P8" s="206"/>
      <c r="Q8" s="203"/>
      <c r="R8" s="204"/>
      <c r="S8" s="25">
        <f>E8+G8+I8+K8+M8+O8+Q8</f>
        <v>9.25</v>
      </c>
      <c r="T8" s="25">
        <f>SUM(S8-U8-V8)</f>
        <v>5.25</v>
      </c>
      <c r="U8" s="28">
        <v>4</v>
      </c>
      <c r="V8" s="28"/>
    </row>
    <row r="9" spans="1:22" x14ac:dyDescent="0.25">
      <c r="A9" s="197">
        <v>6648</v>
      </c>
      <c r="B9" s="202" t="s">
        <v>114</v>
      </c>
      <c r="C9" s="197" t="s">
        <v>102</v>
      </c>
      <c r="D9" s="38" t="s">
        <v>73</v>
      </c>
      <c r="E9" s="205"/>
      <c r="F9" s="206"/>
      <c r="G9" s="205"/>
      <c r="H9" s="206"/>
      <c r="I9" s="205">
        <v>3.25</v>
      </c>
      <c r="J9" s="206"/>
      <c r="K9" s="205">
        <v>0.5</v>
      </c>
      <c r="L9" s="206"/>
      <c r="M9" s="205">
        <v>0.5</v>
      </c>
      <c r="N9" s="206"/>
      <c r="O9" s="205"/>
      <c r="P9" s="206"/>
      <c r="Q9" s="203"/>
      <c r="R9" s="204"/>
      <c r="S9" s="25">
        <f t="shared" si="0"/>
        <v>4.25</v>
      </c>
      <c r="T9" s="25">
        <f t="shared" si="1"/>
        <v>3.25</v>
      </c>
      <c r="U9" s="28">
        <v>1</v>
      </c>
      <c r="V9" s="28"/>
    </row>
    <row r="10" spans="1:22" x14ac:dyDescent="0.25">
      <c r="A10" s="198">
        <v>6648</v>
      </c>
      <c r="B10" s="202" t="s">
        <v>114</v>
      </c>
      <c r="C10" s="198" t="s">
        <v>78</v>
      </c>
      <c r="D10" s="38" t="s">
        <v>73</v>
      </c>
      <c r="E10" s="205"/>
      <c r="F10" s="206"/>
      <c r="G10" s="205"/>
      <c r="H10" s="206"/>
      <c r="I10" s="205"/>
      <c r="J10" s="206"/>
      <c r="K10" s="205"/>
      <c r="L10" s="206"/>
      <c r="M10" s="205">
        <v>0.5</v>
      </c>
      <c r="N10" s="206"/>
      <c r="O10" s="205"/>
      <c r="P10" s="206"/>
      <c r="Q10" s="203"/>
      <c r="R10" s="204"/>
      <c r="S10" s="25">
        <f t="shared" si="0"/>
        <v>0.5</v>
      </c>
      <c r="T10" s="25">
        <f t="shared" si="1"/>
        <v>0.5</v>
      </c>
      <c r="U10" s="28"/>
      <c r="V10" s="28"/>
    </row>
    <row r="11" spans="1:22" x14ac:dyDescent="0.25">
      <c r="A11" s="198"/>
      <c r="B11" s="48"/>
      <c r="C11" s="198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3"/>
      <c r="R11" s="20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0"/>
      <c r="B12" s="48"/>
      <c r="C12" s="170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3"/>
      <c r="R12" s="20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0"/>
      <c r="B13" s="48"/>
      <c r="C13" s="170"/>
      <c r="D13" s="38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1"/>
      <c r="B14" s="48"/>
      <c r="C14" s="171"/>
      <c r="D14" s="38"/>
      <c r="E14" s="205"/>
      <c r="F14" s="206"/>
      <c r="G14" s="205"/>
      <c r="H14" s="206"/>
      <c r="I14" s="205"/>
      <c r="J14" s="206"/>
      <c r="K14" s="205"/>
      <c r="L14" s="206"/>
      <c r="M14" s="216"/>
      <c r="N14" s="217"/>
      <c r="O14" s="205"/>
      <c r="P14" s="206"/>
      <c r="Q14" s="203"/>
      <c r="R14" s="20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45"/>
      <c r="B15" s="145"/>
      <c r="C15" s="145"/>
      <c r="D15" s="38"/>
      <c r="E15" s="205"/>
      <c r="F15" s="206"/>
      <c r="G15" s="205"/>
      <c r="H15" s="206"/>
      <c r="I15" s="205"/>
      <c r="J15" s="206"/>
      <c r="K15" s="205"/>
      <c r="L15" s="206"/>
      <c r="M15" s="216"/>
      <c r="N15" s="217"/>
      <c r="O15" s="205"/>
      <c r="P15" s="206"/>
      <c r="Q15" s="203"/>
      <c r="R15" s="20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45"/>
      <c r="B16" s="145"/>
      <c r="C16" s="145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50">
        <v>3600</v>
      </c>
      <c r="B17" s="150" t="s">
        <v>116</v>
      </c>
      <c r="C17" s="150"/>
      <c r="D17" s="27" t="s">
        <v>75</v>
      </c>
      <c r="E17" s="205"/>
      <c r="F17" s="206"/>
      <c r="G17" s="205"/>
      <c r="H17" s="206"/>
      <c r="I17" s="205">
        <v>0.5</v>
      </c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3"/>
      <c r="P18" s="204"/>
      <c r="Q18" s="203"/>
      <c r="R18" s="204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3"/>
      <c r="P19" s="204"/>
      <c r="Q19" s="203"/>
      <c r="R19" s="204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9</v>
      </c>
      <c r="F20" s="208"/>
      <c r="G20" s="207">
        <f>SUM(G4:G19)</f>
        <v>10</v>
      </c>
      <c r="H20" s="208"/>
      <c r="I20" s="207">
        <f>SUM(I4:I19)</f>
        <v>10</v>
      </c>
      <c r="J20" s="208"/>
      <c r="K20" s="207">
        <f>SUM(K4:K19)</f>
        <v>10</v>
      </c>
      <c r="L20" s="208"/>
      <c r="M20" s="207">
        <f>SUM(M4:M19)</f>
        <v>10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0"/>
        <v>49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8"/>
      <c r="N21" s="99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v>2</v>
      </c>
      <c r="I22" s="32"/>
      <c r="J22" s="32">
        <f>SUM(I20)-J21</f>
        <v>2</v>
      </c>
      <c r="K22" s="32"/>
      <c r="L22" s="32">
        <f>SUM(K20)-L21</f>
        <v>2</v>
      </c>
      <c r="M22" s="100"/>
      <c r="N22" s="100">
        <f>SUM(M20)-N21</f>
        <v>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9</v>
      </c>
      <c r="T22" s="28"/>
      <c r="U22" s="28">
        <f>SUM(U4:U21)</f>
        <v>9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9</v>
      </c>
      <c r="D26" s="33"/>
      <c r="I26" s="44">
        <v>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V4" sqref="V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5</v>
      </c>
      <c r="G3" s="63">
        <v>7</v>
      </c>
      <c r="H3" s="63">
        <v>5</v>
      </c>
      <c r="I3" s="63">
        <v>7.15</v>
      </c>
      <c r="J3" s="63">
        <v>17</v>
      </c>
      <c r="K3" s="63">
        <v>7</v>
      </c>
      <c r="L3" s="63">
        <v>17</v>
      </c>
      <c r="M3" s="63">
        <v>7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88">
        <v>6598</v>
      </c>
      <c r="B4" s="202" t="s">
        <v>113</v>
      </c>
      <c r="C4" s="188" t="s">
        <v>78</v>
      </c>
      <c r="D4" s="38" t="s">
        <v>73</v>
      </c>
      <c r="E4" s="210">
        <v>3.25</v>
      </c>
      <c r="F4" s="210"/>
      <c r="G4" s="210">
        <v>2.5</v>
      </c>
      <c r="H4" s="210"/>
      <c r="I4" s="210"/>
      <c r="J4" s="210"/>
      <c r="K4" s="210"/>
      <c r="L4" s="210"/>
      <c r="M4" s="205"/>
      <c r="N4" s="206"/>
      <c r="O4" s="205"/>
      <c r="P4" s="206"/>
      <c r="Q4" s="203"/>
      <c r="R4" s="204"/>
      <c r="S4" s="25">
        <f>E4+G4+I4+K4+M4+O4+Q4</f>
        <v>5.75</v>
      </c>
      <c r="T4" s="25">
        <v>5.75</v>
      </c>
      <c r="U4" s="28">
        <v>0</v>
      </c>
      <c r="V4" s="28"/>
    </row>
    <row r="5" spans="1:22" x14ac:dyDescent="0.25">
      <c r="A5" s="188">
        <v>6598</v>
      </c>
      <c r="B5" s="202" t="s">
        <v>113</v>
      </c>
      <c r="C5" s="188" t="s">
        <v>80</v>
      </c>
      <c r="D5" s="38" t="s">
        <v>73</v>
      </c>
      <c r="E5" s="210">
        <v>3.25</v>
      </c>
      <c r="F5" s="210"/>
      <c r="G5" s="210">
        <v>3</v>
      </c>
      <c r="H5" s="210"/>
      <c r="I5" s="210">
        <v>1</v>
      </c>
      <c r="J5" s="210"/>
      <c r="K5" s="210"/>
      <c r="L5" s="210"/>
      <c r="M5" s="215"/>
      <c r="N5" s="206"/>
      <c r="O5" s="205"/>
      <c r="P5" s="206"/>
      <c r="Q5" s="203"/>
      <c r="R5" s="204"/>
      <c r="S5" s="25">
        <f>E5+G5+I5+K5+M5+O5+Q5</f>
        <v>7.25</v>
      </c>
      <c r="T5" s="25">
        <f>SUM(S5-U5-V5)</f>
        <v>7.25</v>
      </c>
      <c r="U5" s="28"/>
      <c r="V5" s="28"/>
    </row>
    <row r="6" spans="1:22" x14ac:dyDescent="0.25">
      <c r="A6" s="188">
        <v>6598</v>
      </c>
      <c r="B6" s="202" t="s">
        <v>113</v>
      </c>
      <c r="C6" s="188" t="s">
        <v>90</v>
      </c>
      <c r="D6" s="38" t="s">
        <v>73</v>
      </c>
      <c r="E6" s="210">
        <v>3</v>
      </c>
      <c r="F6" s="210"/>
      <c r="G6" s="205">
        <v>4</v>
      </c>
      <c r="H6" s="206"/>
      <c r="I6" s="205">
        <v>5.75</v>
      </c>
      <c r="J6" s="206"/>
      <c r="K6" s="205">
        <v>3.5</v>
      </c>
      <c r="L6" s="206"/>
      <c r="M6" s="205"/>
      <c r="N6" s="206"/>
      <c r="O6" s="205"/>
      <c r="P6" s="206"/>
      <c r="Q6" s="203"/>
      <c r="R6" s="204"/>
      <c r="S6" s="25">
        <f>E6+G6+I6+K6+M6+O6+Q6</f>
        <v>16.25</v>
      </c>
      <c r="T6" s="25">
        <v>16.25</v>
      </c>
      <c r="U6" s="28"/>
      <c r="V6" s="28"/>
    </row>
    <row r="7" spans="1:22" x14ac:dyDescent="0.25">
      <c r="A7" s="181"/>
      <c r="B7" s="48"/>
      <c r="C7" s="181"/>
      <c r="D7" s="38"/>
      <c r="E7" s="210"/>
      <c r="F7" s="210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03"/>
      <c r="R7" s="204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93">
        <v>6648</v>
      </c>
      <c r="B8" s="202" t="s">
        <v>114</v>
      </c>
      <c r="C8" s="193">
        <v>25</v>
      </c>
      <c r="D8" s="38" t="s">
        <v>73</v>
      </c>
      <c r="E8" s="210"/>
      <c r="F8" s="210"/>
      <c r="G8" s="205"/>
      <c r="H8" s="206"/>
      <c r="I8" s="205">
        <v>2.5</v>
      </c>
      <c r="J8" s="206"/>
      <c r="K8" s="205"/>
      <c r="L8" s="206"/>
      <c r="M8" s="205"/>
      <c r="N8" s="206"/>
      <c r="O8" s="205"/>
      <c r="P8" s="206"/>
      <c r="Q8" s="203"/>
      <c r="R8" s="204"/>
      <c r="S8" s="25">
        <f t="shared" ref="S8:S20" si="0">E8+G8+I8+K8+M8+O8+Q8</f>
        <v>2.5</v>
      </c>
      <c r="T8" s="25">
        <f t="shared" ref="T8:T17" si="1">SUM(S8-U8-V8)</f>
        <v>2.5</v>
      </c>
      <c r="U8" s="28"/>
      <c r="V8" s="28"/>
    </row>
    <row r="9" spans="1:22" x14ac:dyDescent="0.25">
      <c r="A9" s="193">
        <v>6648</v>
      </c>
      <c r="B9" s="202" t="s">
        <v>114</v>
      </c>
      <c r="C9" s="193" t="s">
        <v>87</v>
      </c>
      <c r="D9" s="38" t="s">
        <v>73</v>
      </c>
      <c r="E9" s="205"/>
      <c r="F9" s="206"/>
      <c r="G9" s="205"/>
      <c r="H9" s="206"/>
      <c r="I9" s="205"/>
      <c r="J9" s="206"/>
      <c r="K9" s="205">
        <v>6</v>
      </c>
      <c r="L9" s="206"/>
      <c r="M9" s="205">
        <v>6</v>
      </c>
      <c r="N9" s="206"/>
      <c r="O9" s="205"/>
      <c r="P9" s="206"/>
      <c r="Q9" s="203"/>
      <c r="R9" s="204"/>
      <c r="S9" s="25">
        <f t="shared" si="0"/>
        <v>12</v>
      </c>
      <c r="T9" s="25">
        <f t="shared" si="1"/>
        <v>5.25</v>
      </c>
      <c r="U9" s="28">
        <v>6.75</v>
      </c>
      <c r="V9" s="28"/>
    </row>
    <row r="10" spans="1:22" x14ac:dyDescent="0.25">
      <c r="A10" s="183"/>
      <c r="B10" s="48"/>
      <c r="C10" s="183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3"/>
      <c r="R10" s="20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9"/>
      <c r="B11" s="48"/>
      <c r="C11" s="159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3"/>
      <c r="R11" s="20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9"/>
      <c r="B12" s="48"/>
      <c r="C12" s="159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3"/>
      <c r="R12" s="20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3"/>
      <c r="R19" s="204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9.5</v>
      </c>
      <c r="F20" s="208"/>
      <c r="G20" s="207">
        <f>SUM(G4:G19)</f>
        <v>9.5</v>
      </c>
      <c r="H20" s="208"/>
      <c r="I20" s="207">
        <f>SUM(I4:I19)</f>
        <v>9.25</v>
      </c>
      <c r="J20" s="208"/>
      <c r="K20" s="207">
        <f>SUM(K4:K19)</f>
        <v>9.5</v>
      </c>
      <c r="L20" s="208"/>
      <c r="M20" s="207">
        <f>SUM(M4:M19)</f>
        <v>6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0"/>
        <v>43.75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94"/>
      <c r="N21" s="195"/>
      <c r="O21" s="30"/>
      <c r="P21" s="31"/>
      <c r="Q21" s="30"/>
      <c r="R21" s="31"/>
      <c r="S21" s="25">
        <f>SUM(E21:R21)</f>
        <v>32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1.5</v>
      </c>
      <c r="G22" s="32"/>
      <c r="H22" s="32">
        <f>SUM(G20)-H21</f>
        <v>1.5</v>
      </c>
      <c r="I22" s="32"/>
      <c r="J22" s="32">
        <f>SUM(I20)-J21</f>
        <v>1.25</v>
      </c>
      <c r="K22" s="32"/>
      <c r="L22" s="32">
        <f>SUM(K20)-L21</f>
        <v>1.5</v>
      </c>
      <c r="M22" s="32"/>
      <c r="N22" s="32"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6.75</v>
      </c>
      <c r="T22" s="28"/>
      <c r="U22" s="28">
        <f>SUM(U4:U21)</f>
        <v>6.75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6.75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43.75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I25" sqref="I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02.04.17</v>
      </c>
      <c r="B2" s="66"/>
      <c r="C2" s="66"/>
      <c r="D2" s="66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162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116</v>
      </c>
      <c r="C4" s="48"/>
      <c r="D4" s="38" t="s">
        <v>70</v>
      </c>
      <c r="E4" s="210">
        <v>8</v>
      </c>
      <c r="F4" s="210"/>
      <c r="G4" s="210">
        <v>8</v>
      </c>
      <c r="H4" s="210"/>
      <c r="I4" s="210">
        <v>8</v>
      </c>
      <c r="J4" s="210"/>
      <c r="K4" s="210">
        <v>8</v>
      </c>
      <c r="L4" s="210"/>
      <c r="M4" s="210"/>
      <c r="N4" s="210"/>
      <c r="O4" s="205"/>
      <c r="P4" s="206"/>
      <c r="Q4" s="203"/>
      <c r="R4" s="204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175">
        <v>3600</v>
      </c>
      <c r="B5" s="48" t="s">
        <v>116</v>
      </c>
      <c r="C5" s="175"/>
      <c r="D5" s="38" t="s">
        <v>108</v>
      </c>
      <c r="E5" s="205"/>
      <c r="F5" s="206"/>
      <c r="G5" s="205"/>
      <c r="H5" s="206"/>
      <c r="I5" s="205"/>
      <c r="J5" s="206"/>
      <c r="K5" s="205"/>
      <c r="L5" s="206"/>
      <c r="M5" s="205">
        <v>6.5</v>
      </c>
      <c r="N5" s="206"/>
      <c r="O5" s="205"/>
      <c r="P5" s="206"/>
      <c r="Q5" s="203"/>
      <c r="R5" s="204"/>
      <c r="S5" s="25">
        <f t="shared" ref="S5:S20" si="1">E5+G5+I5+K5+M5+O5+Q5</f>
        <v>6.5</v>
      </c>
      <c r="T5" s="25">
        <f t="shared" si="0"/>
        <v>6.5</v>
      </c>
      <c r="U5" s="28"/>
      <c r="V5" s="28"/>
    </row>
    <row r="6" spans="1:22" x14ac:dyDescent="0.25">
      <c r="A6" s="160">
        <v>3600</v>
      </c>
      <c r="B6" s="48" t="s">
        <v>116</v>
      </c>
      <c r="C6" s="160"/>
      <c r="D6" s="38" t="s">
        <v>107</v>
      </c>
      <c r="E6" s="205"/>
      <c r="F6" s="206"/>
      <c r="G6" s="205"/>
      <c r="H6" s="206"/>
      <c r="I6" s="205"/>
      <c r="J6" s="206"/>
      <c r="K6" s="205"/>
      <c r="L6" s="206"/>
      <c r="M6" s="205">
        <v>1.5</v>
      </c>
      <c r="N6" s="206"/>
      <c r="O6" s="205"/>
      <c r="P6" s="206"/>
      <c r="Q6" s="203"/>
      <c r="R6" s="204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161"/>
      <c r="B7" s="48"/>
      <c r="C7" s="161"/>
      <c r="D7" s="38"/>
      <c r="E7" s="205"/>
      <c r="F7" s="206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03"/>
      <c r="R7" s="20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3"/>
      <c r="B8" s="48"/>
      <c r="C8" s="173"/>
      <c r="D8" s="38"/>
      <c r="E8" s="205"/>
      <c r="F8" s="206"/>
      <c r="G8" s="205"/>
      <c r="H8" s="206"/>
      <c r="I8" s="205"/>
      <c r="J8" s="206"/>
      <c r="K8" s="205"/>
      <c r="L8" s="206"/>
      <c r="M8" s="205"/>
      <c r="N8" s="206"/>
      <c r="O8" s="205"/>
      <c r="P8" s="206"/>
      <c r="Q8" s="203"/>
      <c r="R8" s="20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9"/>
      <c r="B9" s="118"/>
      <c r="C9" s="118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3"/>
      <c r="R9" s="20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9"/>
      <c r="B10" s="48"/>
      <c r="C10" s="119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3"/>
      <c r="R10" s="20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3"/>
      <c r="R11" s="20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3"/>
      <c r="R12" s="20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8"/>
      <c r="B17" s="138"/>
      <c r="C17" s="138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3"/>
      <c r="P18" s="204"/>
      <c r="Q18" s="203"/>
      <c r="R18" s="20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3"/>
      <c r="P19" s="204"/>
      <c r="Q19" s="203"/>
      <c r="R19" s="20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8</v>
      </c>
      <c r="F20" s="208"/>
      <c r="G20" s="207">
        <f>SUM(G4:G19)</f>
        <v>8</v>
      </c>
      <c r="H20" s="208"/>
      <c r="I20" s="207">
        <f>SUM(I4:I19)</f>
        <v>8</v>
      </c>
      <c r="J20" s="208"/>
      <c r="K20" s="207">
        <f>SUM(K4:K19)</f>
        <v>8</v>
      </c>
      <c r="L20" s="208"/>
      <c r="M20" s="207">
        <f>SUM(M4:M19)</f>
        <v>8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G18" sqref="G18:N21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02.04.17</v>
      </c>
      <c r="B2" s="111"/>
      <c r="C2" s="111"/>
      <c r="D2" s="111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16.3</v>
      </c>
      <c r="I3" s="63">
        <v>7</v>
      </c>
      <c r="J3" s="63">
        <v>16.3</v>
      </c>
      <c r="K3" s="63">
        <v>7</v>
      </c>
      <c r="L3" s="63">
        <v>16.3</v>
      </c>
      <c r="M3" s="63">
        <v>7</v>
      </c>
      <c r="N3" s="63">
        <v>16.3</v>
      </c>
      <c r="O3" s="116"/>
      <c r="P3" s="24"/>
      <c r="Q3" s="24"/>
      <c r="R3" s="24"/>
      <c r="S3" s="25"/>
      <c r="T3" s="25"/>
      <c r="U3" s="26"/>
      <c r="V3" s="26"/>
    </row>
    <row r="4" spans="1:22" x14ac:dyDescent="0.25">
      <c r="A4" s="188">
        <v>6598</v>
      </c>
      <c r="B4" s="202" t="s">
        <v>113</v>
      </c>
      <c r="C4" s="188" t="s">
        <v>78</v>
      </c>
      <c r="D4" s="38" t="s">
        <v>73</v>
      </c>
      <c r="E4" s="210">
        <v>3.5</v>
      </c>
      <c r="F4" s="210"/>
      <c r="G4" s="210"/>
      <c r="H4" s="210"/>
      <c r="I4" s="210"/>
      <c r="J4" s="210"/>
      <c r="K4" s="210"/>
      <c r="L4" s="210"/>
      <c r="M4" s="210"/>
      <c r="N4" s="210"/>
      <c r="O4" s="205"/>
      <c r="P4" s="206"/>
      <c r="Q4" s="203"/>
      <c r="R4" s="204"/>
      <c r="S4" s="25">
        <f>E4+G4+I4+K4+M4+O4+Q4</f>
        <v>3.5</v>
      </c>
      <c r="T4" s="25">
        <f t="shared" ref="T4:T21" si="0">SUM(S4-U4-V4)</f>
        <v>3.5</v>
      </c>
      <c r="U4" s="28"/>
      <c r="V4" s="28"/>
    </row>
    <row r="5" spans="1:22" x14ac:dyDescent="0.25">
      <c r="A5" s="188">
        <v>6598</v>
      </c>
      <c r="B5" s="202" t="s">
        <v>113</v>
      </c>
      <c r="C5" s="188" t="s">
        <v>80</v>
      </c>
      <c r="D5" s="38" t="s">
        <v>73</v>
      </c>
      <c r="E5" s="205">
        <v>3.5</v>
      </c>
      <c r="F5" s="206"/>
      <c r="G5" s="205"/>
      <c r="H5" s="206"/>
      <c r="I5" s="205"/>
      <c r="J5" s="206"/>
      <c r="K5" s="205">
        <v>4</v>
      </c>
      <c r="L5" s="206"/>
      <c r="M5" s="205"/>
      <c r="N5" s="206"/>
      <c r="O5" s="205"/>
      <c r="P5" s="206"/>
      <c r="Q5" s="203"/>
      <c r="R5" s="204"/>
      <c r="S5" s="25">
        <f t="shared" ref="S5:S24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188">
        <v>6598</v>
      </c>
      <c r="B6" s="202" t="s">
        <v>113</v>
      </c>
      <c r="C6" s="188" t="s">
        <v>90</v>
      </c>
      <c r="D6" s="38" t="s">
        <v>73</v>
      </c>
      <c r="E6" s="210">
        <v>2</v>
      </c>
      <c r="F6" s="210"/>
      <c r="G6" s="210">
        <v>7.5</v>
      </c>
      <c r="H6" s="210"/>
      <c r="I6" s="210">
        <v>7</v>
      </c>
      <c r="J6" s="210"/>
      <c r="K6" s="210">
        <v>2.5</v>
      </c>
      <c r="L6" s="210"/>
      <c r="M6" s="210"/>
      <c r="N6" s="210"/>
      <c r="O6" s="205"/>
      <c r="P6" s="206"/>
      <c r="Q6" s="203"/>
      <c r="R6" s="204"/>
      <c r="S6" s="25">
        <f t="shared" si="1"/>
        <v>19</v>
      </c>
      <c r="T6" s="25">
        <v>19</v>
      </c>
      <c r="U6" s="28"/>
      <c r="V6" s="28"/>
    </row>
    <row r="7" spans="1:22" x14ac:dyDescent="0.25">
      <c r="A7" s="174"/>
      <c r="B7" s="174"/>
      <c r="C7" s="174"/>
      <c r="D7" s="38"/>
      <c r="E7" s="210"/>
      <c r="F7" s="210"/>
      <c r="G7" s="205"/>
      <c r="H7" s="206"/>
      <c r="I7" s="210"/>
      <c r="J7" s="210"/>
      <c r="K7" s="210"/>
      <c r="L7" s="210"/>
      <c r="M7" s="210"/>
      <c r="N7" s="210"/>
      <c r="O7" s="205"/>
      <c r="P7" s="206"/>
      <c r="Q7" s="203"/>
      <c r="R7" s="20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93">
        <v>6648</v>
      </c>
      <c r="B8" s="202" t="s">
        <v>114</v>
      </c>
      <c r="C8" s="193" t="s">
        <v>78</v>
      </c>
      <c r="D8" s="38" t="s">
        <v>73</v>
      </c>
      <c r="E8" s="210"/>
      <c r="F8" s="210"/>
      <c r="G8" s="210"/>
      <c r="H8" s="210"/>
      <c r="I8" s="210">
        <v>2</v>
      </c>
      <c r="J8" s="210"/>
      <c r="K8" s="210">
        <v>2</v>
      </c>
      <c r="L8" s="210"/>
      <c r="M8" s="210">
        <v>0.5</v>
      </c>
      <c r="N8" s="210"/>
      <c r="O8" s="205"/>
      <c r="P8" s="206"/>
      <c r="Q8" s="203"/>
      <c r="R8" s="204"/>
      <c r="S8" s="25">
        <f t="shared" si="1"/>
        <v>4.5</v>
      </c>
      <c r="T8" s="25">
        <f t="shared" si="0"/>
        <v>0.5</v>
      </c>
      <c r="U8" s="28">
        <v>4</v>
      </c>
      <c r="V8" s="28"/>
    </row>
    <row r="9" spans="1:22" x14ac:dyDescent="0.25">
      <c r="A9" s="197">
        <v>6648</v>
      </c>
      <c r="B9" s="202" t="s">
        <v>114</v>
      </c>
      <c r="C9" s="197">
        <v>25</v>
      </c>
      <c r="D9" s="38" t="s">
        <v>73</v>
      </c>
      <c r="E9" s="210"/>
      <c r="F9" s="210"/>
      <c r="G9" s="210"/>
      <c r="H9" s="210"/>
      <c r="I9" s="210"/>
      <c r="J9" s="210"/>
      <c r="K9" s="210"/>
      <c r="L9" s="210"/>
      <c r="M9" s="210">
        <v>0.5</v>
      </c>
      <c r="N9" s="210"/>
      <c r="O9" s="205"/>
      <c r="P9" s="206"/>
      <c r="Q9" s="203"/>
      <c r="R9" s="204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97">
        <v>6648</v>
      </c>
      <c r="B10" s="202" t="s">
        <v>114</v>
      </c>
      <c r="C10" s="197" t="s">
        <v>87</v>
      </c>
      <c r="D10" s="38" t="s">
        <v>73</v>
      </c>
      <c r="E10" s="210"/>
      <c r="F10" s="210"/>
      <c r="G10" s="210"/>
      <c r="H10" s="210"/>
      <c r="I10" s="210"/>
      <c r="J10" s="210"/>
      <c r="K10" s="210"/>
      <c r="L10" s="210"/>
      <c r="M10" s="210">
        <v>6.5</v>
      </c>
      <c r="N10" s="210"/>
      <c r="O10" s="205"/>
      <c r="P10" s="206"/>
      <c r="Q10" s="203"/>
      <c r="R10" s="204"/>
      <c r="S10" s="25">
        <f t="shared" si="1"/>
        <v>6.5</v>
      </c>
      <c r="T10" s="25">
        <f t="shared" si="0"/>
        <v>5.5</v>
      </c>
      <c r="U10" s="28">
        <v>1</v>
      </c>
      <c r="V10" s="28"/>
    </row>
    <row r="11" spans="1:22" x14ac:dyDescent="0.25">
      <c r="A11" s="177"/>
      <c r="B11" s="48"/>
      <c r="C11" s="177"/>
      <c r="D11" s="38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05"/>
      <c r="P11" s="206"/>
      <c r="Q11" s="203"/>
      <c r="R11" s="20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5"/>
      <c r="B12" s="48"/>
      <c r="C12" s="175"/>
      <c r="D12" s="38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05"/>
      <c r="P12" s="206"/>
      <c r="Q12" s="203"/>
      <c r="R12" s="20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5"/>
      <c r="B13" s="48"/>
      <c r="C13" s="175"/>
      <c r="D13" s="38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05"/>
      <c r="P13" s="206"/>
      <c r="Q13" s="203"/>
      <c r="R13" s="204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74"/>
      <c r="B14" s="174"/>
      <c r="C14" s="174"/>
      <c r="D14" s="38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05"/>
      <c r="P14" s="206"/>
      <c r="Q14" s="203"/>
      <c r="R14" s="20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4"/>
      <c r="B15" s="174"/>
      <c r="C15" s="174"/>
      <c r="D15" s="38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4"/>
      <c r="B16" s="48"/>
      <c r="C16" s="114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4"/>
      <c r="B17" s="48"/>
      <c r="C17" s="114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3"/>
      <c r="B18" s="123"/>
      <c r="C18" s="123"/>
      <c r="D18" s="27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49">
        <v>3600</v>
      </c>
      <c r="B19" s="149" t="s">
        <v>116</v>
      </c>
      <c r="C19" s="149"/>
      <c r="D19" s="27" t="s">
        <v>109</v>
      </c>
      <c r="E19" s="205"/>
      <c r="F19" s="206"/>
      <c r="G19" s="205"/>
      <c r="H19" s="206"/>
      <c r="I19" s="205"/>
      <c r="J19" s="206"/>
      <c r="K19" s="205">
        <v>0.5</v>
      </c>
      <c r="L19" s="206"/>
      <c r="M19" s="205">
        <v>0.5</v>
      </c>
      <c r="N19" s="206"/>
      <c r="O19" s="205"/>
      <c r="P19" s="206"/>
      <c r="Q19" s="203"/>
      <c r="R19" s="204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151">
        <v>3600</v>
      </c>
      <c r="B20" s="151" t="s">
        <v>116</v>
      </c>
      <c r="C20" s="151"/>
      <c r="D20" s="27" t="s">
        <v>75</v>
      </c>
      <c r="E20" s="205"/>
      <c r="F20" s="206"/>
      <c r="G20" s="205"/>
      <c r="H20" s="206"/>
      <c r="I20" s="205"/>
      <c r="J20" s="206"/>
      <c r="K20" s="205"/>
      <c r="L20" s="206"/>
      <c r="M20" s="205">
        <v>1</v>
      </c>
      <c r="N20" s="206"/>
      <c r="O20" s="205"/>
      <c r="P20" s="206"/>
      <c r="Q20" s="203"/>
      <c r="R20" s="204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190">
        <v>3600</v>
      </c>
      <c r="B21" s="190" t="s">
        <v>116</v>
      </c>
      <c r="C21" s="190"/>
      <c r="D21" s="38" t="s">
        <v>95</v>
      </c>
      <c r="E21" s="205"/>
      <c r="F21" s="206"/>
      <c r="G21" s="205">
        <v>1.5</v>
      </c>
      <c r="H21" s="206"/>
      <c r="I21" s="205"/>
      <c r="J21" s="206"/>
      <c r="K21" s="205"/>
      <c r="L21" s="206"/>
      <c r="M21" s="205"/>
      <c r="N21" s="206"/>
      <c r="O21" s="205"/>
      <c r="P21" s="206"/>
      <c r="Q21" s="203"/>
      <c r="R21" s="204"/>
      <c r="S21" s="25">
        <f t="shared" si="1"/>
        <v>1.5</v>
      </c>
      <c r="T21" s="25">
        <f t="shared" si="0"/>
        <v>1.5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3"/>
      <c r="P22" s="204"/>
      <c r="Q22" s="203"/>
      <c r="R22" s="20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3"/>
      <c r="P23" s="204"/>
      <c r="Q23" s="203"/>
      <c r="R23" s="20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9</v>
      </c>
      <c r="F24" s="208"/>
      <c r="G24" s="207">
        <f>SUM(G4:G23)</f>
        <v>9</v>
      </c>
      <c r="H24" s="208"/>
      <c r="I24" s="207">
        <f>SUM(I4:I23)</f>
        <v>9</v>
      </c>
      <c r="J24" s="208"/>
      <c r="K24" s="207">
        <f>SUM(K4:K23)</f>
        <v>9</v>
      </c>
      <c r="L24" s="208"/>
      <c r="M24" s="207">
        <f>SUM(M4:M23)</f>
        <v>9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 t="shared" si="1"/>
        <v>45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9"/>
      <c r="F25" s="110">
        <v>8</v>
      </c>
      <c r="G25" s="109"/>
      <c r="H25" s="110">
        <v>8</v>
      </c>
      <c r="I25" s="109"/>
      <c r="J25" s="110">
        <v>8</v>
      </c>
      <c r="K25" s="109"/>
      <c r="L25" s="110">
        <v>8</v>
      </c>
      <c r="M25" s="109"/>
      <c r="N25" s="110">
        <v>8</v>
      </c>
      <c r="O25" s="109"/>
      <c r="P25" s="110"/>
      <c r="Q25" s="109"/>
      <c r="R25" s="110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5</v>
      </c>
      <c r="T26" s="28"/>
      <c r="U26" s="28">
        <f>SUM(U4:U25)</f>
        <v>5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5</v>
      </c>
      <c r="D30" s="33"/>
      <c r="I30" s="44">
        <v>3.5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2017-04-05T10:03:22Z</cp:lastPrinted>
  <dcterms:created xsi:type="dcterms:W3CDTF">2010-01-14T13:00:57Z</dcterms:created>
  <dcterms:modified xsi:type="dcterms:W3CDTF">2018-09-26T10:31:28Z</dcterms:modified>
</cp:coreProperties>
</file>