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3E4B1ED6-C832-4058-A707-394B7B05BD71}" xr6:coauthVersionLast="31" xr6:coauthVersionMax="31" xr10:uidLastSave="{00000000-0000-0000-0000-000000000000}"/>
  <bookViews>
    <workbookView xWindow="0" yWindow="0" windowWidth="28800" windowHeight="1161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T.Winterburn!$A$1:$V$47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5"/>
  <c r="K22" i="29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10" i="1"/>
  <c r="C7" i="1"/>
  <c r="V24" i="47"/>
  <c r="C29" i="47" s="1"/>
  <c r="D6" i="1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P24" i="46"/>
  <c r="S23" i="46"/>
  <c r="Q22" i="46"/>
  <c r="R24" i="46" s="1"/>
  <c r="O22" i="46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C28" i="44"/>
  <c r="C11" i="1" s="1"/>
  <c r="V24" i="44"/>
  <c r="C29" i="44" s="1"/>
  <c r="D11" i="1" s="1"/>
  <c r="U24" i="44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C29" i="43"/>
  <c r="D13" i="1" s="1"/>
  <c r="V24" i="43"/>
  <c r="U24" i="43"/>
  <c r="C28" i="43" s="1"/>
  <c r="C13" i="1" s="1"/>
  <c r="P24" i="43"/>
  <c r="S23" i="43"/>
  <c r="Q22" i="43"/>
  <c r="R24" i="43" s="1"/>
  <c r="O22" i="43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25" i="18"/>
  <c r="K20" i="1"/>
  <c r="K22" i="1" s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T23" i="17"/>
  <c r="C27" i="17" s="1"/>
  <c r="T30" i="18"/>
  <c r="C34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G19" i="1" l="1"/>
  <c r="B22" i="1"/>
  <c r="C32" i="6"/>
  <c r="G32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<sst xmlns="http://schemas.openxmlformats.org/spreadsheetml/2006/main" count="752" uniqueCount="114">
  <si>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</si>
  <si>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</si>
  <si>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</si>
  <si>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</si>
  <si>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</si>
  <si>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</si>
  <si>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</si>
  <si>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</si>
  <si>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</si>
  <si>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</si>
  <si>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</si>
  <si>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</si>
  <si>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</si>
  <si>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</si>
  <si>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</si>
  <si>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</si>
  <si>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</si>
  <si>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</si>
  <si>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</si>
  <si>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</si>
  <si>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</si>
  <si>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</si>
  <si>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</si>
  <si>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</si>
  <si>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</si>
  <si>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</si>
  <si>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</si>
  <si>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</si>
  <si>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</si>
  <si>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</si>
  <si>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</si>
  <si>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</si>
  <si>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</si>
  <si>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</si>
  <si>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</si>
  <si>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</si>
  <si>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</si>
  <si>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</si>
  <si>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</si>
  <si>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</si>
  <si>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</si>
  <si>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</si>
  <si>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</si>
  <si>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</si>
  <si>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</si>
  <si>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</si>
  <si>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</si>
  <si>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</si>
  <si>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</si>
  <si>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</si>
  <si>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</si>
  <si>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</si>
  <si>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</si>
  <si>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</si>
  <si>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</si>
  <si>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</si>
  <si>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</si>
  <si>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</si>
  <si>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</si>
  <si>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</si>
  <si>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</si>
  <si>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</si>
  <si>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</si>
  <si>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</si>
  <si>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</si>
  <si>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</si>
  <si>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</si>
  <si>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</si>
  <si>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</si>
  <si>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units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</si>
  <si>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</si>
  <si>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</si>
  <si>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</si>
  <si>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</si>
  <si>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</si>
  <si>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</si>
  <si>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shredding</t>
  </si>
  <si>
    <t>machine maintenance</t>
  </si>
  <si>
    <t>fill firewood boxes</t>
  </si>
  <si>
    <t>labouring</t>
  </si>
  <si>
    <t>fork lift</t>
  </si>
  <si>
    <t>tidy workshop</t>
  </si>
  <si>
    <t>booking up 6687</t>
  </si>
  <si>
    <t>college</t>
  </si>
  <si>
    <t>doors &amp; frames</t>
  </si>
  <si>
    <t>cut up fire wood</t>
  </si>
  <si>
    <t>sick</t>
  </si>
  <si>
    <t>sanding fins</t>
  </si>
  <si>
    <t>fork lift moving timber</t>
  </si>
  <si>
    <t>W/E 04.03.2018</t>
  </si>
  <si>
    <t>week ending 04.03.2018</t>
  </si>
  <si>
    <t>fetch firewood</t>
  </si>
  <si>
    <t>unload firewood</t>
  </si>
  <si>
    <t>deliveries 6519br ,6710</t>
  </si>
  <si>
    <t>ceiling trellis</t>
  </si>
  <si>
    <t>skirting</t>
  </si>
  <si>
    <t>help repair fire</t>
  </si>
  <si>
    <t>fetch lorry</t>
  </si>
  <si>
    <t>left early due to snow</t>
  </si>
  <si>
    <t>doctors appointment</t>
  </si>
  <si>
    <t>turn on heating</t>
  </si>
  <si>
    <t>dentist</t>
  </si>
  <si>
    <t>veneer for backs</t>
  </si>
  <si>
    <t>paid</t>
  </si>
  <si>
    <t>un</t>
  </si>
  <si>
    <t>make tea</t>
  </si>
  <si>
    <t>WIMB01</t>
  </si>
  <si>
    <t>offi01</t>
  </si>
  <si>
    <t>WEMB03</t>
  </si>
  <si>
    <t>WEST09</t>
  </si>
  <si>
    <t>CENT01</t>
  </si>
  <si>
    <t>offi10</t>
  </si>
  <si>
    <t>WALS01</t>
  </si>
  <si>
    <t>BROA04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</si>
</sst>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2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8" borderId="2" xfId="0" applyNumberFormat="1" applyFont="1" applyFill="1" applyBorder="1" applyAlignment="1">
      <alignment horizontal="center"/>
    </xf>
    <xf numFmtId="2" fontId="24" fillId="8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8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17" fontId="16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6" sqref="B6:D21"/>
    </sheetView>
  </sheetViews>
  <sheetFormatPr defaultRowHeight="18" x14ac:dyDescent="0.25"/>
  <cols>
    <col min="1" max="1" width="25.85546875" style="190" customWidth="1"/>
    <col min="2" max="2" width="16.28515625" style="190" customWidth="1"/>
    <col min="3" max="3" width="15.7109375" style="190" bestFit="1" customWidth="1"/>
    <col min="4" max="4" width="16" style="190" customWidth="1"/>
    <col min="5" max="5" width="26.85546875" style="190" bestFit="1" customWidth="1"/>
    <col min="6" max="6" width="24.140625" style="190" customWidth="1"/>
    <col min="7" max="7" width="16" style="192" customWidth="1"/>
    <col min="8" max="8" width="20.5703125" style="192" bestFit="1" customWidth="1"/>
    <col min="9" max="9" width="8.28515625" style="192" bestFit="1" customWidth="1"/>
    <col min="10" max="10" width="9.140625" style="190"/>
    <col min="11" max="11" width="10.42578125" style="190" customWidth="1"/>
    <col min="12" max="16384" width="9.140625" style="190"/>
  </cols>
  <sheetData>
    <row r="1" spans="1:11" x14ac:dyDescent="0.25">
      <c r="A1" s="189" t="s">
        <v>0</v>
      </c>
      <c r="D1" s="191"/>
      <c r="E1" s="190" t="s">
        <v>51</v>
      </c>
    </row>
    <row r="2" spans="1:11" x14ac:dyDescent="0.25">
      <c r="A2" s="189"/>
      <c r="D2" s="193"/>
      <c r="E2" s="190" t="s">
        <v>44</v>
      </c>
    </row>
    <row r="3" spans="1:11" x14ac:dyDescent="0.25">
      <c r="A3" s="189" t="s">
        <v>89</v>
      </c>
      <c r="D3" s="194"/>
      <c r="E3" s="190" t="s">
        <v>46</v>
      </c>
    </row>
    <row r="4" spans="1:11" ht="12.75" customHeight="1" x14ac:dyDescent="0.25"/>
    <row r="5" spans="1:11" x14ac:dyDescent="0.25">
      <c r="A5" s="195" t="s">
        <v>1</v>
      </c>
      <c r="B5" s="196" t="s">
        <v>2</v>
      </c>
      <c r="C5" s="196" t="s">
        <v>5</v>
      </c>
      <c r="D5" s="196" t="s">
        <v>3</v>
      </c>
      <c r="E5" s="196" t="s">
        <v>33</v>
      </c>
      <c r="F5" s="196" t="s">
        <v>34</v>
      </c>
      <c r="G5" s="196" t="s">
        <v>6</v>
      </c>
      <c r="H5" s="196" t="s">
        <v>29</v>
      </c>
      <c r="I5" s="196" t="s">
        <v>36</v>
      </c>
      <c r="K5" s="196" t="s">
        <v>43</v>
      </c>
    </row>
    <row r="6" spans="1:11" ht="17.25" customHeight="1" x14ac:dyDescent="0.25">
      <c r="A6" s="197" t="s">
        <v>53</v>
      </c>
      <c r="B6" s="198">
        <f>SUM(Buckingham!C27)</f>
        <v>24</v>
      </c>
      <c r="C6" s="198">
        <f>SUM(Buckingham!C28)</f>
        <v>0</v>
      </c>
      <c r="D6" s="198">
        <f>SUM(Buckingham!C29)</f>
        <v>0</v>
      </c>
      <c r="E6" s="198">
        <f>SUM(Buckingham!C30)</f>
        <v>8</v>
      </c>
      <c r="F6" s="198">
        <f>SUM(Buckingham!C31)</f>
        <v>0</v>
      </c>
      <c r="G6" s="199">
        <f>B6+C6+D6+E6+F6</f>
        <v>32</v>
      </c>
      <c r="H6" s="200">
        <f>SUM(Buckingham!C33)</f>
        <v>0</v>
      </c>
      <c r="I6" s="200">
        <f>SUM(Buckingham!C34)</f>
        <v>0</v>
      </c>
      <c r="K6" s="201">
        <f>SUM(Buckingham!I28)</f>
        <v>15</v>
      </c>
    </row>
    <row r="7" spans="1:11" x14ac:dyDescent="0.25">
      <c r="A7" s="197" t="s">
        <v>45</v>
      </c>
      <c r="B7" s="198">
        <f>SUM(Czege!C27)</f>
        <v>40</v>
      </c>
      <c r="C7" s="198">
        <f>SUM(Czege!C28)</f>
        <v>0</v>
      </c>
      <c r="D7" s="198">
        <f>SUM(Czege!C29)</f>
        <v>0</v>
      </c>
      <c r="E7" s="198">
        <f>SUM(Czege!C30)</f>
        <v>0</v>
      </c>
      <c r="F7" s="198">
        <f>SUM(Czege!C31)</f>
        <v>0</v>
      </c>
      <c r="G7" s="199">
        <f>B7+C7+D7+E7+F7</f>
        <v>40</v>
      </c>
      <c r="H7" s="202">
        <f>SUM(Czege!C33)</f>
        <v>0</v>
      </c>
      <c r="I7" s="202">
        <f>SUM(Czege!C34)</f>
        <v>0</v>
      </c>
      <c r="K7" s="201">
        <f>SUM(Czege!I28)</f>
        <v>0.5</v>
      </c>
    </row>
    <row r="8" spans="1:11" ht="17.25" customHeight="1" x14ac:dyDescent="0.25">
      <c r="A8" s="197" t="s">
        <v>7</v>
      </c>
      <c r="B8" s="198">
        <f>SUM(Doran!C27)</f>
        <v>40</v>
      </c>
      <c r="C8" s="198">
        <f>SUM(Doran!C28)</f>
        <v>0</v>
      </c>
      <c r="D8" s="198">
        <f>SUM(Doran!C29)</f>
        <v>0</v>
      </c>
      <c r="E8" s="198">
        <f>SUM(Doran!C30)</f>
        <v>0</v>
      </c>
      <c r="F8" s="198">
        <f>SUM(Doran!C31)</f>
        <v>0</v>
      </c>
      <c r="G8" s="199">
        <f t="shared" ref="G8:G21" si="0">B8+C8+D8+E8+F8</f>
        <v>40</v>
      </c>
      <c r="H8" s="202">
        <f>SUM(Doran!C33)</f>
        <v>0</v>
      </c>
      <c r="I8" s="202">
        <f>SUM(Doran!C34)</f>
        <v>0</v>
      </c>
      <c r="K8" s="201">
        <f>SUM(Doran!I28)</f>
        <v>1.75</v>
      </c>
    </row>
    <row r="9" spans="1:11" x14ac:dyDescent="0.25">
      <c r="A9" s="197"/>
      <c r="B9" s="198">
        <f>SUM('.'!C27)</f>
        <v>0</v>
      </c>
      <c r="C9" s="198">
        <f>SUM('.'!C28)</f>
        <v>0</v>
      </c>
      <c r="D9" s="198">
        <f>SUM('.'!C29)</f>
        <v>0</v>
      </c>
      <c r="E9" s="198">
        <f>SUM('.'!C30)</f>
        <v>0</v>
      </c>
      <c r="F9" s="198">
        <f>SUM('.'!C31)</f>
        <v>0</v>
      </c>
      <c r="G9" s="199">
        <f t="shared" si="0"/>
        <v>0</v>
      </c>
      <c r="H9" s="202">
        <f>SUM('.'!C33)</f>
        <v>0</v>
      </c>
      <c r="I9" s="202">
        <f>SUM('.'!C34)</f>
        <v>0</v>
      </c>
      <c r="K9" s="201">
        <f>SUM('.'!I28)</f>
        <v>0</v>
      </c>
    </row>
    <row r="10" spans="1:11" x14ac:dyDescent="0.25">
      <c r="A10" s="197" t="s">
        <v>52</v>
      </c>
      <c r="B10" s="198">
        <f>SUM(Hammond!C27)</f>
        <v>40</v>
      </c>
      <c r="C10" s="198">
        <f>SUM(Hammond!C28)</f>
        <v>0</v>
      </c>
      <c r="D10" s="198">
        <f>SUM(Hammond!C29)</f>
        <v>0</v>
      </c>
      <c r="E10" s="198">
        <f>SUM(Hammond!C30)</f>
        <v>0</v>
      </c>
      <c r="F10" s="198">
        <f>SUM(Hammond!C31)</f>
        <v>0</v>
      </c>
      <c r="G10" s="199">
        <f t="shared" si="0"/>
        <v>40</v>
      </c>
      <c r="H10" s="202">
        <f>SUM(Hammond!C33)</f>
        <v>0</v>
      </c>
      <c r="I10" s="202">
        <f>SUM(Hammond!C34)</f>
        <v>0</v>
      </c>
      <c r="K10" s="201">
        <f>SUM(Hammond!I28)</f>
        <v>9.25</v>
      </c>
    </row>
    <row r="11" spans="1:11" x14ac:dyDescent="0.25">
      <c r="A11" s="197" t="s">
        <v>8</v>
      </c>
      <c r="B11" s="198">
        <f>SUM(Harland!C27)</f>
        <v>32</v>
      </c>
      <c r="C11" s="198">
        <f>SUM(Harland!C28)</f>
        <v>0</v>
      </c>
      <c r="D11" s="198">
        <f>SUM(Harland!C29)</f>
        <v>0</v>
      </c>
      <c r="E11" s="198">
        <f>SUM(Harland!C30)</f>
        <v>0</v>
      </c>
      <c r="F11" s="198">
        <f>SUM(Harland!C31)</f>
        <v>0</v>
      </c>
      <c r="G11" s="199">
        <f>B11+C11+D11+E11+F11</f>
        <v>32</v>
      </c>
      <c r="H11" s="202">
        <f>SUM(Harland!C33)</f>
        <v>0</v>
      </c>
      <c r="I11" s="202">
        <f>SUM(Harland!C34)</f>
        <v>0</v>
      </c>
      <c r="K11" s="201">
        <f>SUM(Harland!I28)</f>
        <v>0</v>
      </c>
    </row>
    <row r="12" spans="1:11" ht="17.25" customHeight="1" x14ac:dyDescent="0.25">
      <c r="A12" s="197" t="s">
        <v>9</v>
      </c>
      <c r="B12" s="198">
        <f>SUM(McSharry!C27)</f>
        <v>38.5</v>
      </c>
      <c r="C12" s="198">
        <f>SUM(McSharry!C28)</f>
        <v>0</v>
      </c>
      <c r="D12" s="198">
        <f>SUM(McSharry!A29)</f>
        <v>0</v>
      </c>
      <c r="E12" s="198">
        <f>SUM(McSharry!C30)</f>
        <v>0</v>
      </c>
      <c r="F12" s="198">
        <f>SUM(McSharry!C31)</f>
        <v>0</v>
      </c>
      <c r="G12" s="199">
        <f>B12+C12+D12+E12+F12</f>
        <v>38.5</v>
      </c>
      <c r="H12" s="202">
        <f>SUM(McSharry!C33)</f>
        <v>0</v>
      </c>
      <c r="I12" s="202">
        <f>SUM(McSharry!C34)</f>
        <v>0</v>
      </c>
      <c r="K12" s="201">
        <f>SUM(McSharry!I28)</f>
        <v>1.5</v>
      </c>
    </row>
    <row r="13" spans="1:11" ht="18" customHeight="1" x14ac:dyDescent="0.25">
      <c r="A13" s="197" t="s">
        <v>56</v>
      </c>
      <c r="B13" s="198">
        <f>SUM(Parker!C27)</f>
        <v>32</v>
      </c>
      <c r="C13" s="198">
        <f>SUM(Parker!C28)</f>
        <v>0</v>
      </c>
      <c r="D13" s="198">
        <f>SUM(Parker!C29)</f>
        <v>0</v>
      </c>
      <c r="E13" s="198">
        <f>SUM(Parker!C30)</f>
        <v>8</v>
      </c>
      <c r="F13" s="198">
        <f>SUM(Parker!C31)</f>
        <v>0</v>
      </c>
      <c r="G13" s="199">
        <f t="shared" si="0"/>
        <v>40</v>
      </c>
      <c r="H13" s="202">
        <f>SUM(Parker!C33)</f>
        <v>0</v>
      </c>
      <c r="I13" s="202">
        <f>SUM(Parker!C34)</f>
        <v>0</v>
      </c>
      <c r="K13" s="201">
        <f>SUM(Parker!I28)</f>
        <v>27.5</v>
      </c>
    </row>
    <row r="14" spans="1:11" x14ac:dyDescent="0.25">
      <c r="A14" s="197" t="s">
        <v>55</v>
      </c>
      <c r="B14" s="198">
        <f>SUM(Pender!C27)</f>
        <v>0</v>
      </c>
      <c r="C14" s="198">
        <f>SUM(Pender!C28)</f>
        <v>0</v>
      </c>
      <c r="D14" s="198">
        <f>SUM(Pender!C29)</f>
        <v>0</v>
      </c>
      <c r="E14" s="198">
        <f>SUM(Pender!C30)</f>
        <v>0</v>
      </c>
      <c r="F14" s="198">
        <f>SUM(Pender!C31)</f>
        <v>0</v>
      </c>
      <c r="G14" s="199">
        <f>B14+C14+D14+E14+F14</f>
        <v>0</v>
      </c>
      <c r="H14" s="202">
        <f>SUM(Pender!C33)</f>
        <v>0</v>
      </c>
      <c r="I14" s="202">
        <f>SUM(Pender!C34)</f>
        <v>0</v>
      </c>
      <c r="K14" s="201">
        <f>SUM(Pender!I28)</f>
        <v>0</v>
      </c>
    </row>
    <row r="15" spans="1:11" ht="18" customHeight="1" x14ac:dyDescent="0.25">
      <c r="A15" s="197" t="s">
        <v>10</v>
      </c>
      <c r="B15" s="198">
        <f>SUM('Reading-Jones'!C27)</f>
        <v>36.5</v>
      </c>
      <c r="C15" s="198">
        <f>SUM('Reading-Jones'!C28)</f>
        <v>0</v>
      </c>
      <c r="D15" s="198">
        <f>SUM('Reading-Jones'!C29)</f>
        <v>0</v>
      </c>
      <c r="E15" s="198">
        <f>SUM('Reading-Jones'!C30)</f>
        <v>0</v>
      </c>
      <c r="F15" s="198">
        <f>SUM('Reading-Jones'!C31)</f>
        <v>0</v>
      </c>
      <c r="G15" s="199">
        <f t="shared" si="0"/>
        <v>36.5</v>
      </c>
      <c r="H15" s="202">
        <f>SUM('Reading-Jones'!C33)</f>
        <v>0</v>
      </c>
      <c r="I15" s="202">
        <f>SUM('Reading-Jones'!C34)</f>
        <v>0</v>
      </c>
      <c r="K15" s="201">
        <f>SUM('Reading-Jones'!I28)</f>
        <v>6.25</v>
      </c>
    </row>
    <row r="16" spans="1:11" x14ac:dyDescent="0.25">
      <c r="A16" s="197" t="s">
        <v>11</v>
      </c>
      <c r="B16" s="198">
        <f>SUM(Spann!C27)</f>
        <v>32</v>
      </c>
      <c r="C16" s="198">
        <f>SUM(Spann!C28)</f>
        <v>0</v>
      </c>
      <c r="D16" s="198">
        <f>SUM(Spann!C29)</f>
        <v>0</v>
      </c>
      <c r="E16" s="198">
        <f>SUM(Spann!C30)</f>
        <v>8</v>
      </c>
      <c r="F16" s="198">
        <f>SUM(Spann!C31)</f>
        <v>0</v>
      </c>
      <c r="G16" s="199">
        <f t="shared" si="0"/>
        <v>40</v>
      </c>
      <c r="H16" s="202">
        <f>SUM(Spann!C33)</f>
        <v>0</v>
      </c>
      <c r="I16" s="202">
        <f>SUM(Spann!C34)</f>
        <v>0</v>
      </c>
      <c r="K16" s="201">
        <f>SUM(Spann!I28)</f>
        <v>0</v>
      </c>
    </row>
    <row r="17" spans="1:11" x14ac:dyDescent="0.25">
      <c r="A17" s="197" t="s">
        <v>12</v>
      </c>
      <c r="B17" s="198">
        <f>SUM(Taylor!C27)</f>
        <v>40</v>
      </c>
      <c r="C17" s="198">
        <f>SUM(Taylor!C28)</f>
        <v>0</v>
      </c>
      <c r="D17" s="198">
        <f>SUM(Taylor!C29)</f>
        <v>0</v>
      </c>
      <c r="E17" s="198">
        <f>SUM(Taylor!C30)</f>
        <v>0</v>
      </c>
      <c r="F17" s="198">
        <f>SUM(Taylor!C31)</f>
        <v>0</v>
      </c>
      <c r="G17" s="199">
        <f t="shared" si="0"/>
        <v>40</v>
      </c>
      <c r="H17" s="202">
        <f>SUM(Taylor!C33)</f>
        <v>0</v>
      </c>
      <c r="I17" s="202">
        <f>SUM(Taylor!C34)</f>
        <v>0</v>
      </c>
      <c r="K17" s="201">
        <f>SUM(Taylor!I28)</f>
        <v>4</v>
      </c>
    </row>
    <row r="18" spans="1:11" x14ac:dyDescent="0.25">
      <c r="A18" s="197" t="s">
        <v>47</v>
      </c>
      <c r="B18" s="198">
        <f>SUM(G.Ward!C27)</f>
        <v>40</v>
      </c>
      <c r="C18" s="198">
        <f>SUM(G.Ward!C28)</f>
        <v>0</v>
      </c>
      <c r="D18" s="198">
        <f>SUM(G.Ward!C29)</f>
        <v>0</v>
      </c>
      <c r="E18" s="198">
        <f>SUM(G.Ward!C30)</f>
        <v>0</v>
      </c>
      <c r="F18" s="198">
        <f>SUM(T.Winterburn!C38)</f>
        <v>0</v>
      </c>
      <c r="G18" s="199">
        <f t="shared" si="0"/>
        <v>40</v>
      </c>
      <c r="H18" s="202">
        <f>SUM(G.Ward!C33)</f>
        <v>0</v>
      </c>
      <c r="I18" s="202">
        <f>SUM(G.Ward!C34)</f>
        <v>0</v>
      </c>
      <c r="K18" s="201">
        <f>SUM(G.Ward!I28)</f>
        <v>0</v>
      </c>
    </row>
    <row r="19" spans="1:11" x14ac:dyDescent="0.25">
      <c r="A19" s="197" t="s">
        <v>49</v>
      </c>
      <c r="B19" s="198">
        <f>SUM(N.Winterburn!C30)</f>
        <v>32</v>
      </c>
      <c r="C19" s="198">
        <f>SUM(N.Winterburn!C31)</f>
        <v>0</v>
      </c>
      <c r="D19" s="198">
        <f>SUM(N.Winterburn!C32)</f>
        <v>0</v>
      </c>
      <c r="E19" s="198">
        <f>SUM(N.Winterburn!C33)</f>
        <v>8</v>
      </c>
      <c r="F19" s="198">
        <f>SUM(N.Winterburn!C34)</f>
        <v>0</v>
      </c>
      <c r="G19" s="199">
        <f t="shared" si="0"/>
        <v>40</v>
      </c>
      <c r="H19" s="202">
        <f>SUM(N.Winterburn!C36)</f>
        <v>0</v>
      </c>
      <c r="I19" s="202">
        <f>SUM(N.Winterburn!C37)</f>
        <v>0</v>
      </c>
      <c r="K19" s="201">
        <f>SUM(N.Winterburn!I31)</f>
        <v>5</v>
      </c>
    </row>
    <row r="20" spans="1:11" x14ac:dyDescent="0.25">
      <c r="A20" s="197" t="s">
        <v>13</v>
      </c>
      <c r="B20" s="198">
        <f>SUM(T.Winterburn!C34)</f>
        <v>32</v>
      </c>
      <c r="C20" s="198">
        <f>SUM(T.Winterburn!C35)</f>
        <v>0</v>
      </c>
      <c r="D20" s="198">
        <f>SUM(T.Winterburn!C36)</f>
        <v>0</v>
      </c>
      <c r="E20" s="198">
        <f>SUM(T.Winterburn!C37)</f>
        <v>8</v>
      </c>
      <c r="F20" s="198">
        <f>SUM(T.Winterburn!C38)</f>
        <v>0</v>
      </c>
      <c r="G20" s="199">
        <f t="shared" si="0"/>
        <v>40</v>
      </c>
      <c r="H20" s="202">
        <f>SUM(T.Winterburn!C40)</f>
        <v>0</v>
      </c>
      <c r="I20" s="202">
        <f>SUM(T.Winterburn!C41)</f>
        <v>0</v>
      </c>
      <c r="K20" s="201">
        <f>SUM(T.Winterburn!I35)</f>
        <v>6.25</v>
      </c>
    </row>
    <row r="21" spans="1:11" x14ac:dyDescent="0.25">
      <c r="A21" s="197" t="s">
        <v>14</v>
      </c>
      <c r="B21" s="198">
        <f>SUM(Wright!C27)</f>
        <v>32</v>
      </c>
      <c r="C21" s="198">
        <f>SUM(Wright!C28)</f>
        <v>2</v>
      </c>
      <c r="D21" s="198">
        <f>SUM(Wright!C29)</f>
        <v>0</v>
      </c>
      <c r="E21" s="198">
        <f>SUM(Wright!C30)</f>
        <v>8</v>
      </c>
      <c r="F21" s="198">
        <f>SUM(Wright!C31)</f>
        <v>0</v>
      </c>
      <c r="G21" s="199">
        <f t="shared" si="0"/>
        <v>42</v>
      </c>
      <c r="H21" s="202">
        <f>SUM(Wright!C33)</f>
        <v>0</v>
      </c>
      <c r="I21" s="202">
        <f>SUM(Wright!C34)</f>
        <v>0</v>
      </c>
      <c r="K21" s="201">
        <f>SUM(Wright!I28)</f>
        <v>31</v>
      </c>
    </row>
    <row r="22" spans="1:11" ht="17.25" customHeight="1" x14ac:dyDescent="0.25">
      <c r="A22" s="203" t="s">
        <v>24</v>
      </c>
      <c r="B22" s="204">
        <f>SUM(B6:B21)</f>
        <v>491</v>
      </c>
      <c r="C22" s="204">
        <f t="shared" ref="B22:I22" si="1">SUM(C7:C21)</f>
        <v>2</v>
      </c>
      <c r="D22" s="204">
        <f t="shared" si="1"/>
        <v>0</v>
      </c>
      <c r="E22" s="204">
        <f t="shared" si="1"/>
        <v>40</v>
      </c>
      <c r="F22" s="204">
        <f t="shared" si="1"/>
        <v>0</v>
      </c>
      <c r="G22" s="204">
        <f t="shared" si="1"/>
        <v>509</v>
      </c>
      <c r="H22" s="205">
        <f t="shared" si="1"/>
        <v>0</v>
      </c>
      <c r="I22" s="205">
        <f t="shared" si="1"/>
        <v>0</v>
      </c>
      <c r="J22" s="192"/>
      <c r="K22" s="204">
        <f>SUM(K6:K21)</f>
        <v>108</v>
      </c>
    </row>
    <row r="23" spans="1:11" s="192" customFormat="1" x14ac:dyDescent="0.25">
      <c r="A23" s="190"/>
      <c r="B23" s="190"/>
      <c r="C23" s="190"/>
      <c r="D23" s="190"/>
      <c r="E23" s="190"/>
      <c r="F23" s="190"/>
      <c r="J23" s="190"/>
      <c r="K23" s="190"/>
    </row>
    <row r="25" spans="1:11" x14ac:dyDescent="0.25">
      <c r="A25" s="190" t="s">
        <v>30</v>
      </c>
      <c r="C25" s="206">
        <f>B22+C22+D22</f>
        <v>493</v>
      </c>
    </row>
    <row r="26" spans="1:11" x14ac:dyDescent="0.25">
      <c r="A26" s="190" t="s">
        <v>31</v>
      </c>
      <c r="C26" s="206">
        <f>K22</f>
        <v>108</v>
      </c>
    </row>
    <row r="27" spans="1:11" x14ac:dyDescent="0.25">
      <c r="A27" s="190" t="s">
        <v>35</v>
      </c>
      <c r="C27" s="207">
        <f>C26/C25</f>
        <v>0.21906693711967545</v>
      </c>
    </row>
    <row r="28" spans="1:11" x14ac:dyDescent="0.25">
      <c r="C28" s="19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5" customWidth="1"/>
    <col min="2" max="2" width="10.7109375" style="105" customWidth="1"/>
    <col min="3" max="3" width="10.140625" style="105" customWidth="1"/>
    <col min="4" max="4" width="28.7109375" style="105" customWidth="1"/>
    <col min="5" max="17" width="7" style="105" customWidth="1"/>
    <col min="18" max="18" width="6.85546875" style="106" customWidth="1"/>
    <col min="19" max="19" width="7.7109375" style="105" customWidth="1"/>
    <col min="20" max="21" width="7.85546875" style="105" customWidth="1"/>
    <col min="22" max="22" width="7.7109375" style="105" customWidth="1"/>
    <col min="23" max="16384" width="9.140625" style="105"/>
  </cols>
  <sheetData>
    <row r="1" spans="1:22" x14ac:dyDescent="0.25">
      <c r="A1" s="1" t="s">
        <v>62</v>
      </c>
      <c r="B1" s="104"/>
      <c r="C1" s="104"/>
    </row>
    <row r="2" spans="1:22" s="110" customFormat="1" x14ac:dyDescent="0.25">
      <c r="A2" s="5" t="s">
        <v>90</v>
      </c>
      <c r="B2" s="269"/>
      <c r="C2" s="269"/>
      <c r="D2" s="107"/>
      <c r="E2" s="287" t="s">
        <v>15</v>
      </c>
      <c r="F2" s="287"/>
      <c r="G2" s="280" t="s">
        <v>16</v>
      </c>
      <c r="H2" s="280"/>
      <c r="I2" s="287" t="s">
        <v>17</v>
      </c>
      <c r="J2" s="287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267" t="s">
        <v>86</v>
      </c>
      <c r="F3" s="268"/>
      <c r="G3" s="267" t="s">
        <v>86</v>
      </c>
      <c r="H3" s="268"/>
      <c r="I3" s="267" t="s">
        <v>86</v>
      </c>
      <c r="J3" s="268"/>
      <c r="K3" s="267" t="s">
        <v>86</v>
      </c>
      <c r="L3" s="267"/>
      <c r="M3" s="267" t="s">
        <v>86</v>
      </c>
      <c r="N3" s="267"/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223"/>
      <c r="B4" s="261"/>
      <c r="C4" s="261"/>
      <c r="D4" s="2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283"/>
      <c r="P4" s="284"/>
      <c r="Q4" s="285"/>
      <c r="R4" s="286"/>
      <c r="S4" s="114">
        <f>E4+G4+I4+K4+M4+O4+Q4</f>
        <v>0</v>
      </c>
      <c r="T4" s="114">
        <f t="shared" ref="T4:T12" si="0">SUM(S4-U4-V4)</f>
        <v>0</v>
      </c>
      <c r="U4" s="118"/>
      <c r="V4" s="118"/>
    </row>
    <row r="5" spans="1:22" x14ac:dyDescent="0.25">
      <c r="A5" s="223"/>
      <c r="B5" s="147"/>
      <c r="C5" s="145"/>
      <c r="D5" s="25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283"/>
      <c r="P5" s="284"/>
      <c r="Q5" s="285"/>
      <c r="R5" s="286"/>
      <c r="S5" s="114">
        <f t="shared" ref="S5:S22" si="1">E5+G5+I5+K5+M5+O5+Q5</f>
        <v>0</v>
      </c>
      <c r="T5" s="114">
        <f t="shared" si="0"/>
        <v>0</v>
      </c>
      <c r="U5" s="118"/>
      <c r="V5" s="118"/>
    </row>
    <row r="6" spans="1:22" x14ac:dyDescent="0.25">
      <c r="A6" s="223"/>
      <c r="B6" s="147"/>
      <c r="C6" s="145"/>
      <c r="D6" s="25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283"/>
      <c r="P6" s="284"/>
      <c r="Q6" s="285"/>
      <c r="R6" s="286"/>
      <c r="S6" s="114">
        <f t="shared" si="1"/>
        <v>0</v>
      </c>
      <c r="T6" s="114">
        <f t="shared" si="0"/>
        <v>0</v>
      </c>
      <c r="U6" s="118"/>
      <c r="V6" s="118"/>
    </row>
    <row r="7" spans="1:22" x14ac:dyDescent="0.25">
      <c r="A7" s="223"/>
      <c r="B7" s="263"/>
      <c r="C7" s="263"/>
      <c r="D7" s="25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283"/>
      <c r="P7" s="284"/>
      <c r="Q7" s="285"/>
      <c r="R7" s="286"/>
      <c r="S7" s="114">
        <f t="shared" si="1"/>
        <v>0</v>
      </c>
      <c r="T7" s="114">
        <f t="shared" si="0"/>
        <v>0</v>
      </c>
      <c r="U7" s="118"/>
      <c r="V7" s="118"/>
    </row>
    <row r="8" spans="1:22" x14ac:dyDescent="0.25">
      <c r="A8" s="223"/>
      <c r="B8" s="263"/>
      <c r="C8" s="263"/>
      <c r="D8" s="25"/>
      <c r="E8" s="300"/>
      <c r="F8" s="301"/>
      <c r="G8" s="300"/>
      <c r="H8" s="301"/>
      <c r="I8" s="300"/>
      <c r="J8" s="301"/>
      <c r="K8" s="300"/>
      <c r="L8" s="301"/>
      <c r="M8" s="300"/>
      <c r="N8" s="301"/>
      <c r="O8" s="283"/>
      <c r="P8" s="284"/>
      <c r="Q8" s="285"/>
      <c r="R8" s="286"/>
      <c r="S8" s="114">
        <f t="shared" si="1"/>
        <v>0</v>
      </c>
      <c r="T8" s="114">
        <f t="shared" si="0"/>
        <v>0</v>
      </c>
      <c r="U8" s="118"/>
      <c r="V8" s="118"/>
    </row>
    <row r="9" spans="1:22" x14ac:dyDescent="0.25">
      <c r="A9" s="223"/>
      <c r="B9" s="147"/>
      <c r="C9" s="145"/>
      <c r="D9" s="25"/>
      <c r="E9" s="300"/>
      <c r="F9" s="301"/>
      <c r="G9" s="300"/>
      <c r="H9" s="301"/>
      <c r="I9" s="300"/>
      <c r="J9" s="301"/>
      <c r="K9" s="300"/>
      <c r="L9" s="301"/>
      <c r="M9" s="300"/>
      <c r="N9" s="301"/>
      <c r="O9" s="283"/>
      <c r="P9" s="284"/>
      <c r="Q9" s="285"/>
      <c r="R9" s="286"/>
      <c r="S9" s="114">
        <f t="shared" si="1"/>
        <v>0</v>
      </c>
      <c r="T9" s="114">
        <f t="shared" si="0"/>
        <v>0</v>
      </c>
      <c r="U9" s="118"/>
      <c r="V9" s="118"/>
    </row>
    <row r="10" spans="1:22" x14ac:dyDescent="0.25">
      <c r="A10" s="223"/>
      <c r="B10" s="147"/>
      <c r="C10" s="145"/>
      <c r="D10" s="25"/>
      <c r="E10" s="300"/>
      <c r="F10" s="301"/>
      <c r="G10" s="300"/>
      <c r="H10" s="301"/>
      <c r="I10" s="300"/>
      <c r="J10" s="301"/>
      <c r="K10" s="300"/>
      <c r="L10" s="301"/>
      <c r="M10" s="300"/>
      <c r="N10" s="301"/>
      <c r="O10" s="283"/>
      <c r="P10" s="284"/>
      <c r="Q10" s="285"/>
      <c r="R10" s="286"/>
      <c r="S10" s="114">
        <f t="shared" si="1"/>
        <v>0</v>
      </c>
      <c r="T10" s="114">
        <f t="shared" si="0"/>
        <v>0</v>
      </c>
      <c r="U10" s="118"/>
      <c r="V10" s="118"/>
    </row>
    <row r="11" spans="1:22" x14ac:dyDescent="0.25">
      <c r="A11" s="100"/>
      <c r="B11" s="208"/>
      <c r="C11" s="208"/>
      <c r="D11" s="25"/>
      <c r="E11" s="300"/>
      <c r="F11" s="301"/>
      <c r="G11" s="300"/>
      <c r="H11" s="301"/>
      <c r="I11" s="300"/>
      <c r="J11" s="301"/>
      <c r="K11" s="300"/>
      <c r="L11" s="301"/>
      <c r="M11" s="300"/>
      <c r="N11" s="301"/>
      <c r="O11" s="283"/>
      <c r="P11" s="284"/>
      <c r="Q11" s="285"/>
      <c r="R11" s="286"/>
      <c r="S11" s="114">
        <f>E11+G11+I11+K11+M11+O11+Q11</f>
        <v>0</v>
      </c>
      <c r="T11" s="114">
        <f t="shared" si="0"/>
        <v>0</v>
      </c>
      <c r="U11" s="118"/>
      <c r="V11" s="118"/>
    </row>
    <row r="12" spans="1:22" x14ac:dyDescent="0.25">
      <c r="A12" s="209"/>
      <c r="B12" s="147"/>
      <c r="C12" s="145"/>
      <c r="D12" s="25"/>
      <c r="E12" s="300"/>
      <c r="F12" s="301"/>
      <c r="G12" s="300"/>
      <c r="H12" s="301"/>
      <c r="I12" s="300"/>
      <c r="J12" s="301"/>
      <c r="K12" s="300"/>
      <c r="L12" s="301"/>
      <c r="M12" s="300"/>
      <c r="N12" s="301"/>
      <c r="O12" s="283"/>
      <c r="P12" s="284"/>
      <c r="Q12" s="285"/>
      <c r="R12" s="286"/>
      <c r="S12" s="114">
        <f t="shared" si="1"/>
        <v>0</v>
      </c>
      <c r="T12" s="114">
        <f t="shared" si="0"/>
        <v>0</v>
      </c>
      <c r="U12" s="118"/>
      <c r="V12" s="118"/>
    </row>
    <row r="13" spans="1:22" x14ac:dyDescent="0.25">
      <c r="A13" s="131"/>
      <c r="B13" s="119"/>
      <c r="C13" s="116"/>
      <c r="D13" s="25"/>
      <c r="E13" s="300"/>
      <c r="F13" s="301"/>
      <c r="G13" s="300"/>
      <c r="H13" s="301"/>
      <c r="I13" s="300"/>
      <c r="J13" s="301"/>
      <c r="K13" s="300"/>
      <c r="L13" s="301"/>
      <c r="M13" s="300"/>
      <c r="N13" s="301"/>
      <c r="O13" s="283"/>
      <c r="P13" s="284"/>
      <c r="Q13" s="285"/>
      <c r="R13" s="286"/>
      <c r="S13" s="114">
        <f>E13+G13+I13+K13+M13+O13+Q13</f>
        <v>0</v>
      </c>
      <c r="T13" s="114">
        <f>SUM(S13-U13-V13)</f>
        <v>0</v>
      </c>
      <c r="U13" s="118"/>
      <c r="V13" s="118"/>
    </row>
    <row r="14" spans="1:22" x14ac:dyDescent="0.25">
      <c r="A14" s="116"/>
      <c r="B14" s="119"/>
      <c r="C14" s="116"/>
      <c r="D14" s="25"/>
      <c r="E14" s="300"/>
      <c r="F14" s="301"/>
      <c r="G14" s="300"/>
      <c r="H14" s="301"/>
      <c r="I14" s="300"/>
      <c r="J14" s="301"/>
      <c r="K14" s="300"/>
      <c r="L14" s="301"/>
      <c r="M14" s="300"/>
      <c r="N14" s="301"/>
      <c r="O14" s="283"/>
      <c r="P14" s="284"/>
      <c r="Q14" s="285"/>
      <c r="R14" s="286"/>
      <c r="S14" s="114">
        <f>E14+G14+I14+K14+M14+O14+Q14</f>
        <v>0</v>
      </c>
      <c r="T14" s="114">
        <f>SUM(S14-U14-V14)</f>
        <v>0</v>
      </c>
      <c r="U14" s="118"/>
      <c r="V14" s="118"/>
    </row>
    <row r="15" spans="1:22" ht="15.75" customHeight="1" x14ac:dyDescent="0.25">
      <c r="A15" s="257"/>
      <c r="B15" s="119"/>
      <c r="C15" s="257"/>
      <c r="D15" s="14"/>
      <c r="E15" s="300"/>
      <c r="F15" s="301"/>
      <c r="G15" s="300"/>
      <c r="H15" s="301"/>
      <c r="I15" s="300"/>
      <c r="J15" s="301"/>
      <c r="K15" s="300"/>
      <c r="L15" s="301"/>
      <c r="M15" s="300"/>
      <c r="N15" s="301"/>
      <c r="O15" s="283"/>
      <c r="P15" s="284"/>
      <c r="Q15" s="285"/>
      <c r="R15" s="286"/>
      <c r="S15" s="114">
        <f t="shared" ref="S15:S17" si="2">E15+G15+I15+K15+M15+O15+Q15</f>
        <v>0</v>
      </c>
      <c r="T15" s="114">
        <f t="shared" ref="T15:T17" si="3">SUM(S15-U15-V15)</f>
        <v>0</v>
      </c>
      <c r="U15" s="118"/>
      <c r="V15" s="118"/>
    </row>
    <row r="16" spans="1:22" ht="15.75" customHeight="1" x14ac:dyDescent="0.25">
      <c r="A16" s="242"/>
      <c r="B16" s="119"/>
      <c r="C16" s="232"/>
      <c r="D16" s="25"/>
      <c r="E16" s="300"/>
      <c r="F16" s="301"/>
      <c r="G16" s="300"/>
      <c r="H16" s="301"/>
      <c r="I16" s="300"/>
      <c r="J16" s="301"/>
      <c r="K16" s="300"/>
      <c r="L16" s="301"/>
      <c r="M16" s="300"/>
      <c r="N16" s="301"/>
      <c r="O16" s="283"/>
      <c r="P16" s="284"/>
      <c r="Q16" s="285"/>
      <c r="R16" s="286"/>
      <c r="S16" s="114">
        <f t="shared" si="2"/>
        <v>0</v>
      </c>
      <c r="T16" s="114">
        <f t="shared" si="3"/>
        <v>0</v>
      </c>
      <c r="U16" s="118"/>
      <c r="V16" s="118"/>
    </row>
    <row r="17" spans="1:22" x14ac:dyDescent="0.25">
      <c r="A17" s="174"/>
      <c r="B17" s="237"/>
      <c r="C17" s="237"/>
      <c r="D17" s="25"/>
      <c r="E17" s="300"/>
      <c r="F17" s="301"/>
      <c r="G17" s="300"/>
      <c r="H17" s="301"/>
      <c r="I17" s="300"/>
      <c r="J17" s="301"/>
      <c r="K17" s="300"/>
      <c r="L17" s="301"/>
      <c r="M17" s="300"/>
      <c r="N17" s="301"/>
      <c r="O17" s="283"/>
      <c r="P17" s="284"/>
      <c r="Q17" s="285"/>
      <c r="R17" s="286"/>
      <c r="S17" s="114">
        <f t="shared" si="2"/>
        <v>0</v>
      </c>
      <c r="T17" s="114">
        <f t="shared" si="3"/>
        <v>0</v>
      </c>
      <c r="U17" s="118"/>
      <c r="V17" s="118"/>
    </row>
    <row r="18" spans="1:22" x14ac:dyDescent="0.25">
      <c r="A18" s="235"/>
      <c r="B18" s="111"/>
      <c r="C18" s="111"/>
      <c r="D18" s="10"/>
      <c r="E18" s="300"/>
      <c r="F18" s="301"/>
      <c r="G18" s="300"/>
      <c r="H18" s="301"/>
      <c r="I18" s="300"/>
      <c r="J18" s="301"/>
      <c r="K18" s="300"/>
      <c r="L18" s="301"/>
      <c r="M18" s="300"/>
      <c r="N18" s="301"/>
      <c r="O18" s="283"/>
      <c r="P18" s="284"/>
      <c r="Q18" s="285"/>
      <c r="R18" s="286"/>
      <c r="S18" s="114">
        <f>E18+G18+I18+K18+M18+O18+Q18</f>
        <v>0</v>
      </c>
      <c r="T18" s="114">
        <f>SUM(S18-U18-V18)</f>
        <v>0</v>
      </c>
      <c r="U18" s="118"/>
      <c r="V18" s="118"/>
    </row>
    <row r="19" spans="1:22" x14ac:dyDescent="0.25">
      <c r="A19" s="231"/>
      <c r="B19" s="111"/>
      <c r="C19" s="111"/>
      <c r="D19" s="10"/>
      <c r="E19" s="300"/>
      <c r="F19" s="301"/>
      <c r="G19" s="300"/>
      <c r="H19" s="301"/>
      <c r="I19" s="300"/>
      <c r="J19" s="301"/>
      <c r="K19" s="300"/>
      <c r="L19" s="301"/>
      <c r="M19" s="300"/>
      <c r="N19" s="301"/>
      <c r="O19" s="283"/>
      <c r="P19" s="284"/>
      <c r="Q19" s="285"/>
      <c r="R19" s="286"/>
      <c r="S19" s="114">
        <f>E19+G19+I19+K19+M19+O19+Q19</f>
        <v>0</v>
      </c>
      <c r="T19" s="114">
        <f>SUM(S19-U19-V19)</f>
        <v>0</v>
      </c>
      <c r="U19" s="118"/>
      <c r="V19" s="118"/>
    </row>
    <row r="20" spans="1:22" x14ac:dyDescent="0.25">
      <c r="A20" s="111" t="s">
        <v>37</v>
      </c>
      <c r="B20" s="111"/>
      <c r="C20" s="111"/>
      <c r="D20" s="111"/>
      <c r="E20" s="300"/>
      <c r="F20" s="301"/>
      <c r="G20" s="300"/>
      <c r="H20" s="301"/>
      <c r="I20" s="300"/>
      <c r="J20" s="301"/>
      <c r="K20" s="300"/>
      <c r="L20" s="301"/>
      <c r="M20" s="300"/>
      <c r="N20" s="301"/>
      <c r="O20" s="283"/>
      <c r="P20" s="284"/>
      <c r="Q20" s="285"/>
      <c r="R20" s="286"/>
      <c r="S20" s="114">
        <f t="shared" si="1"/>
        <v>0</v>
      </c>
      <c r="T20" s="114"/>
      <c r="U20" s="120"/>
      <c r="V20" s="118"/>
    </row>
    <row r="21" spans="1:22" x14ac:dyDescent="0.25">
      <c r="A21" s="111" t="s">
        <v>38</v>
      </c>
      <c r="B21" s="111"/>
      <c r="C21" s="111"/>
      <c r="D21" s="11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14">
        <f t="shared" si="1"/>
        <v>0</v>
      </c>
      <c r="T21" s="114"/>
      <c r="U21" s="120"/>
      <c r="V21" s="118"/>
    </row>
    <row r="22" spans="1:22" x14ac:dyDescent="0.25">
      <c r="A22" s="120" t="s">
        <v>6</v>
      </c>
      <c r="B22" s="340">
        <f>SUM(B6:B21)</f>
        <v>0</v>
      </c>
      <c r="C22" s="120"/>
      <c r="D22" s="120"/>
      <c r="E22" s="290">
        <f>SUM(E4:E21)</f>
        <v>0</v>
      </c>
      <c r="F22" s="291"/>
      <c r="G22" s="290">
        <f>SUM(G4:G21)</f>
        <v>0</v>
      </c>
      <c r="H22" s="291"/>
      <c r="I22" s="290">
        <f>SUM(I4:I21)</f>
        <v>0</v>
      </c>
      <c r="J22" s="291"/>
      <c r="K22" s="290">
        <f>SUM(K6:K21)</f>
        <v>0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4">
        <f t="shared" si="1"/>
        <v>0</v>
      </c>
      <c r="T22" s="114"/>
      <c r="U22" s="120"/>
      <c r="V22" s="118"/>
    </row>
    <row r="23" spans="1:22" x14ac:dyDescent="0.25">
      <c r="A23" s="120" t="s">
        <v>2</v>
      </c>
      <c r="B23" s="120"/>
      <c r="C23" s="120"/>
      <c r="D23" s="120"/>
      <c r="E23" s="121"/>
      <c r="F23" s="122">
        <v>8</v>
      </c>
      <c r="G23" s="121"/>
      <c r="H23" s="122">
        <v>8</v>
      </c>
      <c r="I23" s="121"/>
      <c r="J23" s="122">
        <v>8</v>
      </c>
      <c r="K23" s="121"/>
      <c r="L23" s="122">
        <v>8</v>
      </c>
      <c r="M23" s="121"/>
      <c r="N23" s="122">
        <v>8</v>
      </c>
      <c r="O23" s="121"/>
      <c r="P23" s="122"/>
      <c r="Q23" s="121"/>
      <c r="R23" s="122"/>
      <c r="S23" s="114">
        <f>SUM(E23:R23)</f>
        <v>40</v>
      </c>
      <c r="T23" s="114">
        <f>SUM(T4:T22)</f>
        <v>0</v>
      </c>
      <c r="U23" s="118"/>
      <c r="V23" s="118"/>
    </row>
    <row r="24" spans="1:22" x14ac:dyDescent="0.25">
      <c r="A24" s="120" t="s">
        <v>41</v>
      </c>
      <c r="B24" s="120"/>
      <c r="C24" s="120"/>
      <c r="D24" s="120"/>
      <c r="E24" s="123"/>
      <c r="F24" s="123">
        <f>SUM(E22)-F23</f>
        <v>-8</v>
      </c>
      <c r="G24" s="123"/>
      <c r="H24" s="123">
        <f>SUM(G22)-H23</f>
        <v>-8</v>
      </c>
      <c r="I24" s="123"/>
      <c r="J24" s="123">
        <f>SUM(I22)-J23</f>
        <v>-8</v>
      </c>
      <c r="K24" s="123"/>
      <c r="L24" s="123">
        <f>SUM(K22)-L23</f>
        <v>-8</v>
      </c>
      <c r="M24" s="123"/>
      <c r="N24" s="123">
        <f>SUM(M22)-N23</f>
        <v>-8</v>
      </c>
      <c r="O24" s="123"/>
      <c r="P24" s="123">
        <f>SUM(O22)</f>
        <v>0</v>
      </c>
      <c r="Q24" s="123"/>
      <c r="R24" s="123">
        <f>SUM(Q22)</f>
        <v>0</v>
      </c>
      <c r="S24" s="118">
        <f>SUM(E24:R24)</f>
        <v>-40</v>
      </c>
      <c r="T24" s="118"/>
      <c r="U24" s="118">
        <f>SUM(U4:U23)</f>
        <v>0</v>
      </c>
      <c r="V24" s="118">
        <f>SUM(V4:V23)</f>
        <v>0</v>
      </c>
    </row>
    <row r="25" spans="1:22" x14ac:dyDescent="0.25">
      <c r="E25" s="124"/>
      <c r="F25" s="124"/>
      <c r="G25" s="124"/>
      <c r="H25" s="124"/>
    </row>
    <row r="26" spans="1:22" x14ac:dyDescent="0.25">
      <c r="A26" s="103" t="s">
        <v>25</v>
      </c>
      <c r="B26" s="104"/>
    </row>
    <row r="27" spans="1:22" x14ac:dyDescent="0.25">
      <c r="A27" s="105" t="s">
        <v>2</v>
      </c>
      <c r="C27" s="125">
        <f>SUM(T23)</f>
        <v>0</v>
      </c>
      <c r="I27" s="103">
        <v>3600</v>
      </c>
    </row>
    <row r="28" spans="1:22" x14ac:dyDescent="0.25">
      <c r="A28" s="105" t="s">
        <v>26</v>
      </c>
      <c r="C28" s="125">
        <f>U24</f>
        <v>0</v>
      </c>
      <c r="D28" s="126"/>
      <c r="I28" s="127"/>
    </row>
    <row r="29" spans="1:22" x14ac:dyDescent="0.25">
      <c r="A29" s="105" t="s">
        <v>27</v>
      </c>
      <c r="C29" s="126">
        <f>V24</f>
        <v>0</v>
      </c>
      <c r="I29" s="124"/>
    </row>
    <row r="30" spans="1:22" x14ac:dyDescent="0.25">
      <c r="A30" s="105" t="s">
        <v>28</v>
      </c>
      <c r="C30" s="126">
        <f>S20</f>
        <v>0</v>
      </c>
      <c r="I30" s="125"/>
    </row>
    <row r="31" spans="1:22" x14ac:dyDescent="0.25">
      <c r="A31" s="105" t="s">
        <v>4</v>
      </c>
      <c r="C31" s="126">
        <f>S21</f>
        <v>0</v>
      </c>
    </row>
    <row r="32" spans="1:22" ht="16.5" thickBot="1" x14ac:dyDescent="0.3">
      <c r="A32" s="106" t="s">
        <v>6</v>
      </c>
      <c r="C32" s="128">
        <f>SUM(C27:C31)</f>
        <v>0</v>
      </c>
      <c r="E32" s="106" t="s">
        <v>42</v>
      </c>
      <c r="F32" s="106"/>
      <c r="G32" s="129">
        <f>S22-C32</f>
        <v>0</v>
      </c>
    </row>
    <row r="33" spans="1:4" ht="16.5" thickTop="1" x14ac:dyDescent="0.25">
      <c r="A33" s="105" t="s">
        <v>29</v>
      </c>
      <c r="C33" s="130">
        <v>0</v>
      </c>
      <c r="D33" s="130"/>
    </row>
    <row r="34" spans="1:4" x14ac:dyDescent="0.25">
      <c r="A34" s="105" t="s">
        <v>36</v>
      </c>
      <c r="C34" s="130">
        <v>0</v>
      </c>
      <c r="D34" s="130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ColWidth="10.42578125" defaultRowHeight="15.75" x14ac:dyDescent="0.25"/>
  <cols>
    <col min="1" max="1" width="9.5703125" style="134" customWidth="1"/>
    <col min="2" max="2" width="10.7109375" style="134" customWidth="1"/>
    <col min="3" max="3" width="10.42578125" style="134" customWidth="1"/>
    <col min="4" max="4" width="32.28515625" style="134" bestFit="1" customWidth="1"/>
    <col min="5" max="5" width="7" style="134" customWidth="1"/>
    <col min="6" max="6" width="6.85546875" style="134" customWidth="1"/>
    <col min="7" max="7" width="7" style="134" customWidth="1"/>
    <col min="8" max="8" width="6.85546875" style="134" customWidth="1"/>
    <col min="9" max="9" width="7" style="134" customWidth="1"/>
    <col min="10" max="10" width="6.85546875" style="134" customWidth="1"/>
    <col min="11" max="11" width="7" style="134" customWidth="1"/>
    <col min="12" max="12" width="6.85546875" style="134" customWidth="1"/>
    <col min="13" max="13" width="7" style="134" customWidth="1"/>
    <col min="14" max="14" width="6.85546875" style="134" customWidth="1"/>
    <col min="15" max="17" width="7" style="134" customWidth="1"/>
    <col min="18" max="18" width="7" style="135" customWidth="1"/>
    <col min="19" max="22" width="7.7109375" style="134" customWidth="1"/>
    <col min="23" max="16384" width="10.42578125" style="134"/>
  </cols>
  <sheetData>
    <row r="1" spans="1:22" x14ac:dyDescent="0.25">
      <c r="A1" s="132" t="s">
        <v>54</v>
      </c>
      <c r="B1" s="133"/>
      <c r="C1" s="133"/>
    </row>
    <row r="2" spans="1:22" s="139" customFormat="1" x14ac:dyDescent="0.25">
      <c r="A2" s="5" t="s">
        <v>90</v>
      </c>
      <c r="B2" s="269"/>
      <c r="C2" s="269"/>
      <c r="D2" s="136"/>
      <c r="E2" s="314" t="s">
        <v>15</v>
      </c>
      <c r="F2" s="314"/>
      <c r="G2" s="314" t="s">
        <v>16</v>
      </c>
      <c r="H2" s="314"/>
      <c r="I2" s="314" t="s">
        <v>17</v>
      </c>
      <c r="J2" s="314"/>
      <c r="K2" s="314" t="s">
        <v>18</v>
      </c>
      <c r="L2" s="314"/>
      <c r="M2" s="314" t="s">
        <v>19</v>
      </c>
      <c r="N2" s="314"/>
      <c r="O2" s="314" t="s">
        <v>20</v>
      </c>
      <c r="P2" s="314"/>
      <c r="Q2" s="314" t="s">
        <v>21</v>
      </c>
      <c r="R2" s="314"/>
      <c r="S2" s="137" t="s">
        <v>24</v>
      </c>
      <c r="T2" s="137" t="s">
        <v>39</v>
      </c>
      <c r="U2" s="138" t="s">
        <v>26</v>
      </c>
      <c r="V2" s="138" t="s">
        <v>27</v>
      </c>
    </row>
    <row r="3" spans="1:22" x14ac:dyDescent="0.25">
      <c r="A3" s="140" t="s">
        <v>22</v>
      </c>
      <c r="B3" s="140" t="s">
        <v>23</v>
      </c>
      <c r="C3" s="140" t="s">
        <v>48</v>
      </c>
      <c r="D3" s="140" t="s">
        <v>32</v>
      </c>
      <c r="E3" s="141">
        <v>8</v>
      </c>
      <c r="F3" s="141">
        <v>16.3</v>
      </c>
      <c r="G3" s="141">
        <v>8.3000000000000007</v>
      </c>
      <c r="H3" s="141">
        <v>13</v>
      </c>
      <c r="I3" s="141">
        <v>8</v>
      </c>
      <c r="J3" s="141">
        <v>16.3</v>
      </c>
      <c r="K3" s="141">
        <v>8</v>
      </c>
      <c r="L3" s="141">
        <v>16.3</v>
      </c>
      <c r="M3" s="141">
        <v>8</v>
      </c>
      <c r="N3" s="141">
        <v>16.3</v>
      </c>
      <c r="O3" s="141"/>
      <c r="P3" s="141"/>
      <c r="Q3" s="142"/>
      <c r="R3" s="142"/>
      <c r="S3" s="143"/>
      <c r="T3" s="143"/>
      <c r="U3" s="144"/>
      <c r="V3" s="144"/>
    </row>
    <row r="4" spans="1:22" x14ac:dyDescent="0.25">
      <c r="A4" s="223">
        <v>6687</v>
      </c>
      <c r="B4" s="279" t="s">
        <v>108</v>
      </c>
      <c r="C4" s="261">
        <v>9</v>
      </c>
      <c r="D4" s="25" t="s">
        <v>68</v>
      </c>
      <c r="E4" s="309">
        <v>0.75</v>
      </c>
      <c r="F4" s="309"/>
      <c r="G4" s="309"/>
      <c r="H4" s="309"/>
      <c r="I4" s="309"/>
      <c r="J4" s="309"/>
      <c r="K4" s="309"/>
      <c r="L4" s="309"/>
      <c r="M4" s="309"/>
      <c r="N4" s="309"/>
      <c r="O4" s="305"/>
      <c r="P4" s="306"/>
      <c r="Q4" s="307"/>
      <c r="R4" s="308"/>
      <c r="S4" s="143">
        <f>E4+G4+I4+K4+M4+O4+Q4</f>
        <v>0.75</v>
      </c>
      <c r="T4" s="143">
        <f t="shared" ref="T4:T19" si="0">SUM(S4-U4-V4)</f>
        <v>0.75</v>
      </c>
      <c r="U4" s="146"/>
      <c r="V4" s="146"/>
    </row>
    <row r="5" spans="1:22" x14ac:dyDescent="0.25">
      <c r="A5" s="223">
        <v>6687</v>
      </c>
      <c r="B5" s="279" t="s">
        <v>108</v>
      </c>
      <c r="C5" s="263">
        <v>10</v>
      </c>
      <c r="D5" s="25" t="s">
        <v>68</v>
      </c>
      <c r="E5" s="309">
        <v>1.75</v>
      </c>
      <c r="F5" s="309"/>
      <c r="G5" s="309"/>
      <c r="H5" s="309"/>
      <c r="I5" s="309"/>
      <c r="J5" s="309"/>
      <c r="K5" s="309"/>
      <c r="L5" s="309"/>
      <c r="M5" s="309"/>
      <c r="N5" s="309"/>
      <c r="O5" s="305"/>
      <c r="P5" s="306"/>
      <c r="Q5" s="307"/>
      <c r="R5" s="308"/>
      <c r="S5" s="143">
        <f>E5+G5+I5+K5+M5+O5+Q5</f>
        <v>1.75</v>
      </c>
      <c r="T5" s="143">
        <f t="shared" si="0"/>
        <v>1.75</v>
      </c>
      <c r="U5" s="146"/>
      <c r="V5" s="146"/>
    </row>
    <row r="6" spans="1:22" x14ac:dyDescent="0.25">
      <c r="A6" s="223">
        <v>6687</v>
      </c>
      <c r="B6" s="279" t="s">
        <v>108</v>
      </c>
      <c r="C6" s="264">
        <v>11</v>
      </c>
      <c r="D6" s="25" t="s">
        <v>68</v>
      </c>
      <c r="E6" s="309">
        <v>4</v>
      </c>
      <c r="F6" s="309"/>
      <c r="G6" s="309">
        <v>1</v>
      </c>
      <c r="H6" s="309"/>
      <c r="I6" s="309"/>
      <c r="J6" s="309"/>
      <c r="K6" s="309"/>
      <c r="L6" s="309"/>
      <c r="M6" s="309"/>
      <c r="N6" s="309"/>
      <c r="O6" s="305"/>
      <c r="P6" s="306"/>
      <c r="Q6" s="307"/>
      <c r="R6" s="308"/>
      <c r="S6" s="143">
        <f t="shared" ref="S6:S22" si="1">E6+G6+I6+K6+M6+O6+Q6</f>
        <v>5</v>
      </c>
      <c r="T6" s="143">
        <f t="shared" si="0"/>
        <v>5</v>
      </c>
      <c r="U6" s="146"/>
      <c r="V6" s="146"/>
    </row>
    <row r="7" spans="1:22" x14ac:dyDescent="0.25">
      <c r="A7" s="223">
        <v>6687</v>
      </c>
      <c r="B7" s="279" t="s">
        <v>108</v>
      </c>
      <c r="C7" s="264">
        <v>12</v>
      </c>
      <c r="D7" s="25" t="s">
        <v>68</v>
      </c>
      <c r="E7" s="309">
        <v>0.25</v>
      </c>
      <c r="F7" s="309"/>
      <c r="G7" s="309">
        <v>3.5</v>
      </c>
      <c r="H7" s="309"/>
      <c r="I7" s="309">
        <v>3.5</v>
      </c>
      <c r="J7" s="309"/>
      <c r="K7" s="309"/>
      <c r="L7" s="309"/>
      <c r="M7" s="309">
        <v>2</v>
      </c>
      <c r="N7" s="309"/>
      <c r="O7" s="305"/>
      <c r="P7" s="306"/>
      <c r="Q7" s="307"/>
      <c r="R7" s="308"/>
      <c r="S7" s="143">
        <f t="shared" si="1"/>
        <v>9.25</v>
      </c>
      <c r="T7" s="143">
        <f t="shared" si="0"/>
        <v>9.25</v>
      </c>
      <c r="U7" s="146"/>
      <c r="V7" s="146"/>
    </row>
    <row r="8" spans="1:22" x14ac:dyDescent="0.25">
      <c r="A8" s="223">
        <v>6633</v>
      </c>
      <c r="B8" s="279" t="s">
        <v>112</v>
      </c>
      <c r="C8" s="264">
        <v>15</v>
      </c>
      <c r="D8" s="25" t="s">
        <v>95</v>
      </c>
      <c r="E8" s="305">
        <v>0.5</v>
      </c>
      <c r="F8" s="306"/>
      <c r="G8" s="305"/>
      <c r="H8" s="306"/>
      <c r="I8" s="305"/>
      <c r="J8" s="306"/>
      <c r="K8" s="305"/>
      <c r="L8" s="306"/>
      <c r="M8" s="305"/>
      <c r="N8" s="306"/>
      <c r="O8" s="305"/>
      <c r="P8" s="306"/>
      <c r="Q8" s="307"/>
      <c r="R8" s="308"/>
      <c r="S8" s="143">
        <f>E8+G8+I8+K8+M8+O8+Q8</f>
        <v>0.5</v>
      </c>
      <c r="T8" s="143">
        <f t="shared" si="0"/>
        <v>0.5</v>
      </c>
      <c r="U8" s="146"/>
      <c r="V8" s="146"/>
    </row>
    <row r="9" spans="1:22" x14ac:dyDescent="0.25">
      <c r="A9" s="223">
        <v>6687</v>
      </c>
      <c r="B9" s="279" t="s">
        <v>108</v>
      </c>
      <c r="C9" s="271">
        <v>13</v>
      </c>
      <c r="D9" s="25" t="s">
        <v>68</v>
      </c>
      <c r="E9" s="309"/>
      <c r="F9" s="309"/>
      <c r="G9" s="309"/>
      <c r="H9" s="309"/>
      <c r="I9" s="309">
        <v>2</v>
      </c>
      <c r="J9" s="309"/>
      <c r="K9" s="309">
        <v>2</v>
      </c>
      <c r="L9" s="309"/>
      <c r="M9" s="309">
        <v>2</v>
      </c>
      <c r="N9" s="309"/>
      <c r="O9" s="305"/>
      <c r="P9" s="306"/>
      <c r="Q9" s="307"/>
      <c r="R9" s="308"/>
      <c r="S9" s="143">
        <f t="shared" si="1"/>
        <v>6</v>
      </c>
      <c r="T9" s="143">
        <f t="shared" si="0"/>
        <v>6</v>
      </c>
      <c r="U9" s="146"/>
      <c r="V9" s="146"/>
    </row>
    <row r="10" spans="1:22" x14ac:dyDescent="0.25">
      <c r="A10" s="223">
        <v>6687</v>
      </c>
      <c r="B10" s="279" t="s">
        <v>108</v>
      </c>
      <c r="C10" s="271">
        <v>14</v>
      </c>
      <c r="D10" s="25" t="s">
        <v>68</v>
      </c>
      <c r="E10" s="305"/>
      <c r="F10" s="306"/>
      <c r="G10" s="305"/>
      <c r="H10" s="306"/>
      <c r="I10" s="305"/>
      <c r="J10" s="306"/>
      <c r="K10" s="305">
        <v>3</v>
      </c>
      <c r="L10" s="306"/>
      <c r="M10" s="305">
        <v>3</v>
      </c>
      <c r="N10" s="306"/>
      <c r="O10" s="305"/>
      <c r="P10" s="306"/>
      <c r="Q10" s="307"/>
      <c r="R10" s="308"/>
      <c r="S10" s="143">
        <f t="shared" si="1"/>
        <v>6</v>
      </c>
      <c r="T10" s="143">
        <f t="shared" si="0"/>
        <v>6</v>
      </c>
      <c r="U10" s="146"/>
      <c r="V10" s="146"/>
    </row>
    <row r="11" spans="1:22" x14ac:dyDescent="0.25">
      <c r="A11" s="145"/>
      <c r="B11" s="145"/>
      <c r="C11" s="145"/>
      <c r="D11" s="14"/>
      <c r="E11" s="293"/>
      <c r="F11" s="294"/>
      <c r="G11" s="293"/>
      <c r="H11" s="294"/>
      <c r="I11" s="293"/>
      <c r="J11" s="294"/>
      <c r="K11" s="293"/>
      <c r="L11" s="294"/>
      <c r="M11" s="293"/>
      <c r="N11" s="294"/>
      <c r="O11" s="305"/>
      <c r="P11" s="306"/>
      <c r="Q11" s="307"/>
      <c r="R11" s="308"/>
      <c r="S11" s="143">
        <f>E11+G11+I11+K11+M11+O11+Q11</f>
        <v>0</v>
      </c>
      <c r="T11" s="143">
        <f>SUM(S11-U11-V11)</f>
        <v>0</v>
      </c>
      <c r="U11" s="146"/>
      <c r="V11" s="146"/>
    </row>
    <row r="12" spans="1:22" x14ac:dyDescent="0.25">
      <c r="A12" s="145"/>
      <c r="B12" s="145"/>
      <c r="C12" s="145"/>
      <c r="D12" s="14"/>
      <c r="E12" s="305"/>
      <c r="F12" s="306"/>
      <c r="G12" s="305"/>
      <c r="H12" s="306"/>
      <c r="I12" s="305"/>
      <c r="J12" s="306"/>
      <c r="K12" s="305"/>
      <c r="L12" s="306"/>
      <c r="M12" s="305"/>
      <c r="N12" s="306"/>
      <c r="O12" s="305"/>
      <c r="P12" s="306"/>
      <c r="Q12" s="307"/>
      <c r="R12" s="308"/>
      <c r="S12" s="143">
        <f>E12+G12+I12+K12+M12+O12+Q12</f>
        <v>0</v>
      </c>
      <c r="T12" s="143">
        <f>SUM(S12-U12-V12)</f>
        <v>0</v>
      </c>
      <c r="U12" s="146"/>
      <c r="V12" s="146"/>
    </row>
    <row r="13" spans="1:22" x14ac:dyDescent="0.25">
      <c r="A13" s="145"/>
      <c r="B13" s="145"/>
      <c r="C13" s="145"/>
      <c r="D13" s="14"/>
      <c r="E13" s="312"/>
      <c r="F13" s="313"/>
      <c r="G13" s="312"/>
      <c r="H13" s="313"/>
      <c r="I13" s="312"/>
      <c r="J13" s="313"/>
      <c r="K13" s="312"/>
      <c r="L13" s="313"/>
      <c r="M13" s="312"/>
      <c r="N13" s="313"/>
      <c r="O13" s="305"/>
      <c r="P13" s="306"/>
      <c r="Q13" s="307"/>
      <c r="R13" s="308"/>
      <c r="S13" s="143">
        <f>E13+G13+I13+K13+M13+O13+Q13</f>
        <v>0</v>
      </c>
      <c r="T13" s="143">
        <f>SUM(S13-U13-V13)</f>
        <v>0</v>
      </c>
      <c r="U13" s="146"/>
      <c r="V13" s="146"/>
    </row>
    <row r="14" spans="1:22" x14ac:dyDescent="0.25">
      <c r="A14" s="145"/>
      <c r="B14" s="223" t="s">
        <v>107</v>
      </c>
      <c r="C14" s="145"/>
      <c r="D14" s="25" t="s">
        <v>98</v>
      </c>
      <c r="E14" s="312"/>
      <c r="F14" s="313"/>
      <c r="G14" s="312"/>
      <c r="H14" s="313"/>
      <c r="I14" s="312"/>
      <c r="J14" s="313"/>
      <c r="K14" s="293">
        <v>1</v>
      </c>
      <c r="L14" s="294"/>
      <c r="M14" s="293"/>
      <c r="N14" s="294"/>
      <c r="O14" s="305"/>
      <c r="P14" s="306"/>
      <c r="Q14" s="307"/>
      <c r="R14" s="308"/>
      <c r="S14" s="143">
        <f>E14+G14+I14+K14+M14+O14+Q14</f>
        <v>1</v>
      </c>
      <c r="T14" s="143">
        <f>SUM(S14-U14-V14)</f>
        <v>1</v>
      </c>
      <c r="U14" s="146"/>
      <c r="V14" s="146"/>
    </row>
    <row r="15" spans="1:22" x14ac:dyDescent="0.25">
      <c r="A15" s="249"/>
      <c r="B15" s="119"/>
      <c r="C15" s="249"/>
      <c r="D15" s="25"/>
      <c r="E15" s="305"/>
      <c r="F15" s="306"/>
      <c r="G15" s="305"/>
      <c r="H15" s="306"/>
      <c r="I15" s="305"/>
      <c r="J15" s="306"/>
      <c r="K15" s="305"/>
      <c r="L15" s="306"/>
      <c r="M15" s="305"/>
      <c r="N15" s="306"/>
      <c r="O15" s="305"/>
      <c r="P15" s="306"/>
      <c r="Q15" s="307"/>
      <c r="R15" s="308"/>
      <c r="S15" s="143">
        <f t="shared" si="1"/>
        <v>0</v>
      </c>
      <c r="T15" s="143">
        <f t="shared" si="0"/>
        <v>0</v>
      </c>
      <c r="U15" s="146"/>
      <c r="V15" s="146"/>
    </row>
    <row r="16" spans="1:22" x14ac:dyDescent="0.25">
      <c r="A16" s="240">
        <v>3600</v>
      </c>
      <c r="B16" s="223" t="s">
        <v>107</v>
      </c>
      <c r="C16" s="240"/>
      <c r="D16" s="25" t="s">
        <v>96</v>
      </c>
      <c r="E16" s="293">
        <v>0.75</v>
      </c>
      <c r="F16" s="294"/>
      <c r="G16" s="310"/>
      <c r="H16" s="311"/>
      <c r="I16" s="310"/>
      <c r="J16" s="311"/>
      <c r="K16" s="310"/>
      <c r="L16" s="311"/>
      <c r="M16" s="310"/>
      <c r="N16" s="311"/>
      <c r="O16" s="305"/>
      <c r="P16" s="306"/>
      <c r="Q16" s="307"/>
      <c r="R16" s="308"/>
      <c r="S16" s="143">
        <f t="shared" si="1"/>
        <v>0.75</v>
      </c>
      <c r="T16" s="143">
        <f t="shared" si="0"/>
        <v>0.75</v>
      </c>
      <c r="U16" s="146"/>
      <c r="V16" s="146"/>
    </row>
    <row r="17" spans="1:22" x14ac:dyDescent="0.25">
      <c r="A17" s="270">
        <v>3600</v>
      </c>
      <c r="B17" s="223" t="s">
        <v>107</v>
      </c>
      <c r="C17" s="270"/>
      <c r="D17" s="25" t="s">
        <v>92</v>
      </c>
      <c r="E17" s="283"/>
      <c r="F17" s="284"/>
      <c r="G17" s="283"/>
      <c r="H17" s="284"/>
      <c r="I17" s="283">
        <v>1</v>
      </c>
      <c r="J17" s="284"/>
      <c r="K17" s="283"/>
      <c r="L17" s="284"/>
      <c r="M17" s="283"/>
      <c r="N17" s="284"/>
      <c r="O17" s="305"/>
      <c r="P17" s="306"/>
      <c r="Q17" s="307"/>
      <c r="R17" s="308"/>
      <c r="S17" s="143">
        <f>E17+G17+I17+K17+M17+O17+Q17</f>
        <v>1</v>
      </c>
      <c r="T17" s="143">
        <f>SUM(S17-U17-V17)</f>
        <v>1</v>
      </c>
      <c r="U17" s="146"/>
      <c r="V17" s="146"/>
    </row>
    <row r="18" spans="1:22" x14ac:dyDescent="0.25">
      <c r="A18" s="174">
        <v>3600</v>
      </c>
      <c r="B18" s="223" t="s">
        <v>107</v>
      </c>
      <c r="C18" s="262"/>
      <c r="D18" s="25" t="s">
        <v>76</v>
      </c>
      <c r="E18" s="305"/>
      <c r="F18" s="306"/>
      <c r="G18" s="305"/>
      <c r="H18" s="306"/>
      <c r="I18" s="305">
        <v>1.5</v>
      </c>
      <c r="J18" s="306"/>
      <c r="K18" s="305">
        <v>2</v>
      </c>
      <c r="L18" s="306"/>
      <c r="M18" s="305">
        <v>1</v>
      </c>
      <c r="N18" s="306"/>
      <c r="O18" s="305"/>
      <c r="P18" s="306"/>
      <c r="Q18" s="307"/>
      <c r="R18" s="308"/>
      <c r="S18" s="143">
        <f t="shared" si="1"/>
        <v>4.5</v>
      </c>
      <c r="T18" s="143">
        <f t="shared" si="0"/>
        <v>4.5</v>
      </c>
      <c r="U18" s="146"/>
      <c r="V18" s="146"/>
    </row>
    <row r="19" spans="1:22" x14ac:dyDescent="0.25">
      <c r="A19" s="220"/>
      <c r="B19" s="220"/>
      <c r="C19" s="220"/>
      <c r="D19" s="25"/>
      <c r="E19" s="305"/>
      <c r="F19" s="306"/>
      <c r="G19" s="305"/>
      <c r="H19" s="306"/>
      <c r="I19" s="305"/>
      <c r="J19" s="306"/>
      <c r="K19" s="305"/>
      <c r="L19" s="306"/>
      <c r="M19" s="305"/>
      <c r="N19" s="306"/>
      <c r="O19" s="305"/>
      <c r="P19" s="306"/>
      <c r="Q19" s="307"/>
      <c r="R19" s="308"/>
      <c r="S19" s="143">
        <f t="shared" si="1"/>
        <v>0</v>
      </c>
      <c r="T19" s="143">
        <f t="shared" si="0"/>
        <v>0</v>
      </c>
      <c r="U19" s="146"/>
      <c r="V19" s="146"/>
    </row>
    <row r="20" spans="1:22" x14ac:dyDescent="0.25">
      <c r="A20" s="140" t="s">
        <v>37</v>
      </c>
      <c r="B20" s="140"/>
      <c r="C20" s="148"/>
      <c r="D20" s="148"/>
      <c r="E20" s="305"/>
      <c r="F20" s="306"/>
      <c r="G20" s="305"/>
      <c r="H20" s="306"/>
      <c r="I20" s="305"/>
      <c r="J20" s="306"/>
      <c r="K20" s="305"/>
      <c r="L20" s="306"/>
      <c r="M20" s="305"/>
      <c r="N20" s="306"/>
      <c r="O20" s="305"/>
      <c r="P20" s="306"/>
      <c r="Q20" s="307"/>
      <c r="R20" s="308"/>
      <c r="S20" s="143">
        <f t="shared" si="1"/>
        <v>0</v>
      </c>
      <c r="T20" s="143"/>
      <c r="U20" s="149"/>
      <c r="V20" s="146"/>
    </row>
    <row r="21" spans="1:22" x14ac:dyDescent="0.25">
      <c r="A21" s="140" t="s">
        <v>38</v>
      </c>
      <c r="B21" s="140"/>
      <c r="C21" s="148"/>
      <c r="D21" s="148"/>
      <c r="E21" s="305"/>
      <c r="F21" s="306"/>
      <c r="G21" s="305"/>
      <c r="H21" s="306"/>
      <c r="I21" s="305"/>
      <c r="J21" s="306"/>
      <c r="K21" s="305"/>
      <c r="L21" s="306"/>
      <c r="M21" s="305"/>
      <c r="N21" s="306"/>
      <c r="O21" s="305"/>
      <c r="P21" s="306"/>
      <c r="Q21" s="307"/>
      <c r="R21" s="308"/>
      <c r="S21" s="143">
        <f t="shared" si="1"/>
        <v>0</v>
      </c>
      <c r="T21" s="143"/>
      <c r="U21" s="149"/>
      <c r="V21" s="146"/>
    </row>
    <row r="22" spans="1:22" x14ac:dyDescent="0.25">
      <c r="A22" s="149" t="s">
        <v>6</v>
      </c>
      <c r="B22" s="149">
        <f>SUM(B6:B21)</f>
        <v>0</v>
      </c>
      <c r="C22" s="149"/>
      <c r="D22" s="149"/>
      <c r="E22" s="303">
        <f>SUM(E4:E21)</f>
        <v>8</v>
      </c>
      <c r="F22" s="304"/>
      <c r="G22" s="303">
        <f>SUM(G4:G21)</f>
        <v>4.5</v>
      </c>
      <c r="H22" s="304"/>
      <c r="I22" s="303">
        <f>SUM(I4:I21)</f>
        <v>8</v>
      </c>
      <c r="J22" s="304"/>
      <c r="K22" s="303">
        <f>SUM(K6:K21)</f>
        <v>8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43">
        <f t="shared" si="1"/>
        <v>36.5</v>
      </c>
      <c r="T22" s="143"/>
      <c r="U22" s="149"/>
      <c r="V22" s="146"/>
    </row>
    <row r="23" spans="1:22" x14ac:dyDescent="0.25">
      <c r="A23" s="149" t="s">
        <v>2</v>
      </c>
      <c r="B23" s="149"/>
      <c r="C23" s="149"/>
      <c r="D23" s="149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43">
        <f>SUM(E23:R23)</f>
        <v>40</v>
      </c>
      <c r="T23" s="143">
        <f>SUM(T4:T22)</f>
        <v>36.5</v>
      </c>
      <c r="U23" s="146"/>
      <c r="V23" s="146"/>
    </row>
    <row r="24" spans="1:22" x14ac:dyDescent="0.25">
      <c r="A24" s="149" t="s">
        <v>41</v>
      </c>
      <c r="B24" s="149"/>
      <c r="C24" s="149"/>
      <c r="D24" s="149"/>
      <c r="E24" s="152"/>
      <c r="F24" s="152">
        <f>SUM(E22)-F23</f>
        <v>0</v>
      </c>
      <c r="G24" s="152"/>
      <c r="H24" s="152">
        <f>SUM(G22)-H23</f>
        <v>-3.5</v>
      </c>
      <c r="I24" s="152"/>
      <c r="J24" s="152">
        <f>SUM(I22)-J23</f>
        <v>0</v>
      </c>
      <c r="K24" s="152"/>
      <c r="L24" s="152">
        <f>SUM(K22)-L23</f>
        <v>0</v>
      </c>
      <c r="M24" s="152"/>
      <c r="N24" s="152">
        <f>SUM(M22)-N23</f>
        <v>0</v>
      </c>
      <c r="O24" s="152"/>
      <c r="P24" s="152">
        <f>SUM(O22)</f>
        <v>0</v>
      </c>
      <c r="Q24" s="152"/>
      <c r="R24" s="152">
        <f>SUM(Q22)</f>
        <v>0</v>
      </c>
      <c r="S24" s="146">
        <f>SUM(E24:R24)</f>
        <v>-3.5</v>
      </c>
      <c r="T24" s="146"/>
      <c r="U24" s="146">
        <f>SUM(U4:U23)</f>
        <v>0</v>
      </c>
      <c r="V24" s="146">
        <f>SUM(V4:V23)</f>
        <v>0</v>
      </c>
    </row>
    <row r="25" spans="1:22" x14ac:dyDescent="0.25">
      <c r="G25" s="153"/>
      <c r="H25" s="153"/>
    </row>
    <row r="26" spans="1:22" x14ac:dyDescent="0.25">
      <c r="A26" s="132" t="s">
        <v>25</v>
      </c>
      <c r="B26" s="133"/>
    </row>
    <row r="27" spans="1:22" x14ac:dyDescent="0.25">
      <c r="A27" s="134" t="s">
        <v>2</v>
      </c>
      <c r="C27" s="154">
        <f>SUM(T23)</f>
        <v>36.5</v>
      </c>
      <c r="I27" s="132">
        <v>3600</v>
      </c>
    </row>
    <row r="28" spans="1:22" x14ac:dyDescent="0.25">
      <c r="A28" s="134" t="s">
        <v>26</v>
      </c>
      <c r="C28" s="154">
        <f>U24</f>
        <v>0</v>
      </c>
      <c r="D28" s="155"/>
      <c r="I28" s="156">
        <v>6.25</v>
      </c>
    </row>
    <row r="29" spans="1:22" x14ac:dyDescent="0.25">
      <c r="A29" s="134" t="s">
        <v>27</v>
      </c>
      <c r="C29" s="155">
        <f>V24</f>
        <v>0</v>
      </c>
      <c r="I29" s="157"/>
    </row>
    <row r="30" spans="1:22" x14ac:dyDescent="0.25">
      <c r="A30" s="134" t="s">
        <v>28</v>
      </c>
      <c r="C30" s="155">
        <f>S20</f>
        <v>0</v>
      </c>
      <c r="I30" s="154"/>
    </row>
    <row r="31" spans="1:22" x14ac:dyDescent="0.25">
      <c r="A31" s="134" t="s">
        <v>4</v>
      </c>
      <c r="C31" s="155">
        <f>S21</f>
        <v>0</v>
      </c>
    </row>
    <row r="32" spans="1:22" ht="16.5" thickBot="1" x14ac:dyDescent="0.3">
      <c r="A32" s="135" t="s">
        <v>6</v>
      </c>
      <c r="C32" s="158">
        <f>SUM(C27:C31)</f>
        <v>36.5</v>
      </c>
      <c r="E32" s="135" t="s">
        <v>42</v>
      </c>
      <c r="F32" s="135"/>
      <c r="G32" s="159">
        <f>S22-C32</f>
        <v>0</v>
      </c>
    </row>
    <row r="33" spans="1:4" ht="16.5" thickTop="1" x14ac:dyDescent="0.25">
      <c r="A33" s="134" t="s">
        <v>29</v>
      </c>
      <c r="C33" s="160">
        <v>0</v>
      </c>
      <c r="D33" s="160"/>
    </row>
    <row r="34" spans="1:4" x14ac:dyDescent="0.25">
      <c r="A34" s="134" t="s">
        <v>36</v>
      </c>
      <c r="C34" s="160">
        <v>0</v>
      </c>
      <c r="D34" s="160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90</v>
      </c>
      <c r="B2" s="269"/>
      <c r="C2" s="269"/>
      <c r="D2" s="6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1">
        <v>8</v>
      </c>
      <c r="F3" s="141">
        <v>16.3</v>
      </c>
      <c r="G3" s="254"/>
      <c r="H3" s="254"/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23">
        <v>6687</v>
      </c>
      <c r="B4" s="279" t="s">
        <v>108</v>
      </c>
      <c r="C4" s="261">
        <v>8</v>
      </c>
      <c r="D4" s="25" t="s">
        <v>68</v>
      </c>
      <c r="E4" s="309">
        <v>0.5</v>
      </c>
      <c r="F4" s="309"/>
      <c r="G4" s="318"/>
      <c r="H4" s="318"/>
      <c r="I4" s="292"/>
      <c r="J4" s="292"/>
      <c r="K4" s="292"/>
      <c r="L4" s="292"/>
      <c r="M4" s="292"/>
      <c r="N4" s="292"/>
      <c r="O4" s="293"/>
      <c r="P4" s="294"/>
      <c r="Q4" s="295"/>
      <c r="R4" s="296"/>
      <c r="S4" s="12">
        <f>E4+G4+I4+K4+M4+O4+Q4</f>
        <v>0.5</v>
      </c>
      <c r="T4" s="12">
        <f t="shared" ref="T4:T14" si="0">SUM(S4-U4-V4)</f>
        <v>0.5</v>
      </c>
      <c r="U4" s="15"/>
      <c r="V4" s="15"/>
    </row>
    <row r="5" spans="1:22" x14ac:dyDescent="0.25">
      <c r="A5" s="223">
        <v>6687</v>
      </c>
      <c r="B5" s="279" t="s">
        <v>108</v>
      </c>
      <c r="C5" s="263">
        <v>9</v>
      </c>
      <c r="D5" s="25" t="s">
        <v>68</v>
      </c>
      <c r="E5" s="309">
        <v>0.5</v>
      </c>
      <c r="F5" s="309"/>
      <c r="G5" s="315"/>
      <c r="H5" s="315"/>
      <c r="I5" s="293"/>
      <c r="J5" s="294"/>
      <c r="K5" s="293"/>
      <c r="L5" s="294"/>
      <c r="M5" s="293"/>
      <c r="N5" s="294"/>
      <c r="O5" s="293"/>
      <c r="P5" s="294"/>
      <c r="Q5" s="295"/>
      <c r="R5" s="296"/>
      <c r="S5" s="12">
        <f>E5+G5+I5+K5+M5+O5+Q5</f>
        <v>0.5</v>
      </c>
      <c r="T5" s="12">
        <f t="shared" si="0"/>
        <v>0.5</v>
      </c>
      <c r="U5" s="15"/>
      <c r="V5" s="15"/>
    </row>
    <row r="6" spans="1:22" x14ac:dyDescent="0.25">
      <c r="A6" s="223">
        <v>6687</v>
      </c>
      <c r="B6" s="279" t="s">
        <v>108</v>
      </c>
      <c r="C6" s="263">
        <v>10</v>
      </c>
      <c r="D6" s="25" t="s">
        <v>68</v>
      </c>
      <c r="E6" s="309">
        <v>7</v>
      </c>
      <c r="F6" s="309"/>
      <c r="G6" s="315"/>
      <c r="H6" s="315"/>
      <c r="I6" s="293"/>
      <c r="J6" s="294"/>
      <c r="K6" s="293"/>
      <c r="L6" s="294"/>
      <c r="M6" s="293"/>
      <c r="N6" s="294"/>
      <c r="O6" s="293"/>
      <c r="P6" s="294"/>
      <c r="Q6" s="295"/>
      <c r="R6" s="296"/>
      <c r="S6" s="12">
        <f t="shared" ref="S6:S21" si="1">E6+G6+I6+K6+M6+O6+Q6</f>
        <v>7</v>
      </c>
      <c r="T6" s="12">
        <f t="shared" si="0"/>
        <v>7</v>
      </c>
      <c r="U6" s="15"/>
      <c r="V6" s="15"/>
    </row>
    <row r="7" spans="1:22" x14ac:dyDescent="0.25">
      <c r="A7" s="223">
        <v>6687</v>
      </c>
      <c r="B7" s="279" t="s">
        <v>108</v>
      </c>
      <c r="C7" s="271">
        <v>11</v>
      </c>
      <c r="D7" s="25" t="s">
        <v>68</v>
      </c>
      <c r="E7" s="309"/>
      <c r="F7" s="309"/>
      <c r="G7" s="315"/>
      <c r="H7" s="315"/>
      <c r="I7" s="293">
        <v>8</v>
      </c>
      <c r="J7" s="294"/>
      <c r="K7" s="293">
        <v>3</v>
      </c>
      <c r="L7" s="294"/>
      <c r="M7" s="293"/>
      <c r="N7" s="294"/>
      <c r="O7" s="293"/>
      <c r="P7" s="294"/>
      <c r="Q7" s="295"/>
      <c r="R7" s="296"/>
      <c r="S7" s="12">
        <f t="shared" si="1"/>
        <v>11</v>
      </c>
      <c r="T7" s="12">
        <f t="shared" si="0"/>
        <v>11</v>
      </c>
      <c r="U7" s="15"/>
      <c r="V7" s="15"/>
    </row>
    <row r="8" spans="1:22" ht="16.5" customHeight="1" x14ac:dyDescent="0.25">
      <c r="A8" s="223">
        <v>6687</v>
      </c>
      <c r="B8" s="279" t="s">
        <v>108</v>
      </c>
      <c r="C8" s="273">
        <v>12</v>
      </c>
      <c r="D8" s="25" t="s">
        <v>68</v>
      </c>
      <c r="E8" s="305"/>
      <c r="F8" s="306"/>
      <c r="G8" s="315"/>
      <c r="H8" s="315"/>
      <c r="I8" s="293"/>
      <c r="J8" s="294"/>
      <c r="K8" s="293">
        <v>4</v>
      </c>
      <c r="L8" s="294"/>
      <c r="M8" s="293">
        <v>4</v>
      </c>
      <c r="N8" s="294"/>
      <c r="O8" s="293"/>
      <c r="P8" s="294"/>
      <c r="Q8" s="295"/>
      <c r="R8" s="296"/>
      <c r="S8" s="12">
        <f t="shared" si="1"/>
        <v>8</v>
      </c>
      <c r="T8" s="12">
        <f t="shared" si="0"/>
        <v>8</v>
      </c>
      <c r="U8" s="15"/>
      <c r="V8" s="15"/>
    </row>
    <row r="9" spans="1:22" x14ac:dyDescent="0.25">
      <c r="A9" s="223">
        <v>6687</v>
      </c>
      <c r="B9" s="279" t="s">
        <v>108</v>
      </c>
      <c r="C9" s="273">
        <v>13</v>
      </c>
      <c r="D9" s="25" t="s">
        <v>68</v>
      </c>
      <c r="E9" s="309"/>
      <c r="F9" s="309"/>
      <c r="G9" s="315"/>
      <c r="H9" s="315"/>
      <c r="I9" s="293"/>
      <c r="J9" s="294"/>
      <c r="K9" s="293"/>
      <c r="L9" s="294"/>
      <c r="M9" s="293">
        <v>4</v>
      </c>
      <c r="N9" s="294"/>
      <c r="O9" s="293"/>
      <c r="P9" s="294"/>
      <c r="Q9" s="295"/>
      <c r="R9" s="296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223"/>
      <c r="B10" s="252"/>
      <c r="C10" s="252"/>
      <c r="D10" s="25"/>
      <c r="E10" s="305"/>
      <c r="F10" s="306"/>
      <c r="G10" s="316"/>
      <c r="H10" s="317"/>
      <c r="I10" s="293"/>
      <c r="J10" s="294"/>
      <c r="K10" s="293"/>
      <c r="L10" s="294"/>
      <c r="M10" s="293"/>
      <c r="N10" s="294"/>
      <c r="O10" s="293"/>
      <c r="P10" s="294"/>
      <c r="Q10" s="295"/>
      <c r="R10" s="29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23"/>
      <c r="B11" s="253"/>
      <c r="C11" s="253"/>
      <c r="D11" s="25"/>
      <c r="E11" s="305"/>
      <c r="F11" s="306"/>
      <c r="G11" s="318"/>
      <c r="H11" s="318"/>
      <c r="I11" s="292"/>
      <c r="J11" s="292"/>
      <c r="K11" s="292"/>
      <c r="L11" s="292"/>
      <c r="M11" s="292"/>
      <c r="N11" s="292"/>
      <c r="O11" s="293"/>
      <c r="P11" s="294"/>
      <c r="Q11" s="295"/>
      <c r="R11" s="29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23"/>
      <c r="B12" s="31"/>
      <c r="C12" s="223"/>
      <c r="D12" s="25"/>
      <c r="E12" s="312"/>
      <c r="F12" s="313"/>
      <c r="G12" s="318"/>
      <c r="H12" s="318"/>
      <c r="I12" s="292"/>
      <c r="J12" s="292"/>
      <c r="K12" s="292"/>
      <c r="L12" s="292"/>
      <c r="M12" s="292"/>
      <c r="N12" s="292"/>
      <c r="O12" s="293"/>
      <c r="P12" s="294"/>
      <c r="Q12" s="295"/>
      <c r="R12" s="296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23"/>
      <c r="B13" s="31"/>
      <c r="C13" s="223"/>
      <c r="D13" s="25"/>
      <c r="E13" s="312"/>
      <c r="F13" s="313"/>
      <c r="G13" s="318"/>
      <c r="H13" s="318"/>
      <c r="I13" s="292"/>
      <c r="J13" s="292"/>
      <c r="K13" s="292"/>
      <c r="L13" s="292"/>
      <c r="M13" s="292"/>
      <c r="N13" s="292"/>
      <c r="O13" s="293"/>
      <c r="P13" s="294"/>
      <c r="Q13" s="295"/>
      <c r="R13" s="29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23"/>
      <c r="B14" s="250"/>
      <c r="C14" s="250"/>
      <c r="D14" s="25"/>
      <c r="E14" s="312"/>
      <c r="F14" s="313"/>
      <c r="G14" s="318"/>
      <c r="H14" s="318"/>
      <c r="I14" s="292"/>
      <c r="J14" s="292"/>
      <c r="K14" s="292"/>
      <c r="L14" s="292"/>
      <c r="M14" s="292"/>
      <c r="N14" s="292"/>
      <c r="O14" s="293"/>
      <c r="P14" s="294"/>
      <c r="Q14" s="295"/>
      <c r="R14" s="296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23"/>
      <c r="B15" s="250" t="s">
        <v>107</v>
      </c>
      <c r="C15" s="250"/>
      <c r="D15" s="25" t="s">
        <v>98</v>
      </c>
      <c r="E15" s="312"/>
      <c r="F15" s="313"/>
      <c r="G15" s="316"/>
      <c r="H15" s="317"/>
      <c r="I15" s="293"/>
      <c r="J15" s="294"/>
      <c r="K15" s="293">
        <v>1</v>
      </c>
      <c r="L15" s="294"/>
      <c r="M15" s="293"/>
      <c r="N15" s="294"/>
      <c r="O15" s="293"/>
      <c r="P15" s="294"/>
      <c r="Q15" s="295"/>
      <c r="R15" s="296"/>
      <c r="S15" s="12">
        <f t="shared" ref="S15:S19" si="2">E15+G15+I15+K15+M15+O15+Q15</f>
        <v>1</v>
      </c>
      <c r="T15" s="12">
        <f t="shared" ref="T15:T19" si="3">SUM(S15-U15-V15)</f>
        <v>1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310"/>
      <c r="F16" s="311"/>
      <c r="G16" s="316"/>
      <c r="H16" s="317"/>
      <c r="I16" s="293"/>
      <c r="J16" s="294"/>
      <c r="K16" s="293"/>
      <c r="L16" s="294"/>
      <c r="M16" s="293"/>
      <c r="N16" s="294"/>
      <c r="O16" s="293"/>
      <c r="P16" s="294"/>
      <c r="Q16" s="295"/>
      <c r="R16" s="296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/>
      <c r="B17" s="40"/>
      <c r="C17" s="30"/>
      <c r="D17" s="25"/>
      <c r="E17" s="305"/>
      <c r="F17" s="306"/>
      <c r="G17" s="316"/>
      <c r="H17" s="317"/>
      <c r="I17" s="293"/>
      <c r="J17" s="294"/>
      <c r="K17" s="293"/>
      <c r="L17" s="294"/>
      <c r="M17" s="293"/>
      <c r="N17" s="294"/>
      <c r="O17" s="293"/>
      <c r="P17" s="294"/>
      <c r="Q17" s="295"/>
      <c r="R17" s="296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47"/>
      <c r="B18" s="47"/>
      <c r="C18" s="47"/>
      <c r="D18" s="14"/>
      <c r="E18" s="293"/>
      <c r="F18" s="294"/>
      <c r="G18" s="316"/>
      <c r="H18" s="317"/>
      <c r="I18" s="293"/>
      <c r="J18" s="294"/>
      <c r="K18" s="293"/>
      <c r="L18" s="294"/>
      <c r="M18" s="293"/>
      <c r="N18" s="294"/>
      <c r="O18" s="293"/>
      <c r="P18" s="294"/>
      <c r="Q18" s="295"/>
      <c r="R18" s="296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49"/>
      <c r="B19" s="49"/>
      <c r="C19" s="49"/>
      <c r="D19" s="14"/>
      <c r="E19" s="305"/>
      <c r="F19" s="306"/>
      <c r="G19" s="316"/>
      <c r="H19" s="317"/>
      <c r="I19" s="293"/>
      <c r="J19" s="294"/>
      <c r="K19" s="293"/>
      <c r="L19" s="294"/>
      <c r="M19" s="293"/>
      <c r="N19" s="294"/>
      <c r="O19" s="293"/>
      <c r="P19" s="294"/>
      <c r="Q19" s="295"/>
      <c r="R19" s="296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5"/>
      <c r="F20" s="306"/>
      <c r="G20" s="316">
        <v>8</v>
      </c>
      <c r="H20" s="317"/>
      <c r="I20" s="293"/>
      <c r="J20" s="294"/>
      <c r="K20" s="293"/>
      <c r="L20" s="294"/>
      <c r="M20" s="293"/>
      <c r="N20" s="294"/>
      <c r="O20" s="295"/>
      <c r="P20" s="296"/>
      <c r="Q20" s="295"/>
      <c r="R20" s="296"/>
      <c r="S20" s="12">
        <f t="shared" si="1"/>
        <v>8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5"/>
      <c r="F21" s="306"/>
      <c r="G21" s="293"/>
      <c r="H21" s="294"/>
      <c r="I21" s="293"/>
      <c r="J21" s="294"/>
      <c r="K21" s="293"/>
      <c r="L21" s="294"/>
      <c r="M21" s="293"/>
      <c r="N21" s="294"/>
      <c r="O21" s="295"/>
      <c r="P21" s="296"/>
      <c r="Q21" s="295"/>
      <c r="R21" s="29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SUM(K6:K21)</f>
        <v>8</v>
      </c>
      <c r="L22" s="298"/>
      <c r="M22" s="297">
        <f>SUM(M4:M21)</f>
        <v>8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E16" sqref="E16:N19"/>
    </sheetView>
  </sheetViews>
  <sheetFormatPr defaultRowHeight="15.75" x14ac:dyDescent="0.25"/>
  <cols>
    <col min="1" max="1" width="9.7109375" style="74" customWidth="1"/>
    <col min="2" max="2" width="10.7109375" style="74" customWidth="1"/>
    <col min="3" max="3" width="10" style="74" customWidth="1"/>
    <col min="4" max="4" width="28.7109375" style="74" customWidth="1"/>
    <col min="5" max="5" width="6.85546875" style="74" customWidth="1"/>
    <col min="6" max="13" width="7" style="74" customWidth="1"/>
    <col min="14" max="14" width="6.85546875" style="74" customWidth="1"/>
    <col min="15" max="17" width="7" style="74" customWidth="1"/>
    <col min="18" max="18" width="7" style="75" customWidth="1"/>
    <col min="19" max="19" width="7.7109375" style="74" customWidth="1"/>
    <col min="20" max="21" width="7.85546875" style="74" customWidth="1"/>
    <col min="22" max="22" width="7.7109375" style="74" customWidth="1"/>
    <col min="23" max="16384" width="9.140625" style="74"/>
  </cols>
  <sheetData>
    <row r="1" spans="1:22" x14ac:dyDescent="0.25">
      <c r="A1" s="72" t="s">
        <v>12</v>
      </c>
      <c r="B1" s="73"/>
      <c r="C1" s="73"/>
    </row>
    <row r="2" spans="1:22" s="79" customFormat="1" x14ac:dyDescent="0.25">
      <c r="A2" s="5" t="s">
        <v>90</v>
      </c>
      <c r="B2" s="269"/>
      <c r="C2" s="269"/>
      <c r="D2" s="76"/>
      <c r="E2" s="326" t="s">
        <v>15</v>
      </c>
      <c r="F2" s="326"/>
      <c r="G2" s="326" t="s">
        <v>16</v>
      </c>
      <c r="H2" s="326"/>
      <c r="I2" s="326" t="s">
        <v>17</v>
      </c>
      <c r="J2" s="326"/>
      <c r="K2" s="326" t="s">
        <v>18</v>
      </c>
      <c r="L2" s="326"/>
      <c r="M2" s="326" t="s">
        <v>19</v>
      </c>
      <c r="N2" s="326"/>
      <c r="O2" s="326" t="s">
        <v>20</v>
      </c>
      <c r="P2" s="326"/>
      <c r="Q2" s="326" t="s">
        <v>21</v>
      </c>
      <c r="R2" s="326"/>
      <c r="S2" s="77" t="s">
        <v>24</v>
      </c>
      <c r="T2" s="77" t="s">
        <v>39</v>
      </c>
      <c r="U2" s="78" t="s">
        <v>26</v>
      </c>
      <c r="V2" s="78" t="s">
        <v>27</v>
      </c>
    </row>
    <row r="3" spans="1:22" x14ac:dyDescent="0.25">
      <c r="A3" s="80" t="s">
        <v>22</v>
      </c>
      <c r="B3" s="80" t="s">
        <v>23</v>
      </c>
      <c r="C3" s="80" t="s">
        <v>48</v>
      </c>
      <c r="D3" s="80" t="s">
        <v>32</v>
      </c>
      <c r="E3" s="81">
        <v>8</v>
      </c>
      <c r="F3" s="141">
        <v>16.3</v>
      </c>
      <c r="G3" s="81">
        <v>8</v>
      </c>
      <c r="H3" s="81">
        <v>16.3</v>
      </c>
      <c r="I3" s="81">
        <v>8</v>
      </c>
      <c r="J3" s="81">
        <v>16.3</v>
      </c>
      <c r="K3" s="81">
        <v>8</v>
      </c>
      <c r="L3" s="81">
        <v>16.3</v>
      </c>
      <c r="M3" s="81">
        <v>8</v>
      </c>
      <c r="N3" s="81">
        <v>16.3</v>
      </c>
      <c r="O3" s="81"/>
      <c r="P3" s="81"/>
      <c r="Q3" s="82"/>
      <c r="R3" s="82"/>
      <c r="S3" s="83"/>
      <c r="T3" s="83"/>
      <c r="U3" s="84"/>
      <c r="V3" s="84"/>
    </row>
    <row r="4" spans="1:22" x14ac:dyDescent="0.25">
      <c r="A4" s="223">
        <v>6687</v>
      </c>
      <c r="B4" s="279" t="s">
        <v>108</v>
      </c>
      <c r="C4" s="271">
        <v>7</v>
      </c>
      <c r="D4" s="25" t="s">
        <v>68</v>
      </c>
      <c r="E4" s="309">
        <v>1</v>
      </c>
      <c r="F4" s="309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2"/>
      <c r="R4" s="323"/>
      <c r="S4" s="83">
        <f>E4+G4+I4+K4+M4+O4+Q4</f>
        <v>1</v>
      </c>
      <c r="T4" s="83">
        <f>SUM(S4-U4-V4)</f>
        <v>1</v>
      </c>
      <c r="U4" s="87"/>
      <c r="V4" s="87"/>
    </row>
    <row r="5" spans="1:22" x14ac:dyDescent="0.25">
      <c r="A5" s="223">
        <v>6687</v>
      </c>
      <c r="B5" s="279" t="s">
        <v>108</v>
      </c>
      <c r="C5" s="271">
        <v>8</v>
      </c>
      <c r="D5" s="25" t="s">
        <v>68</v>
      </c>
      <c r="E5" s="309">
        <v>5.25</v>
      </c>
      <c r="F5" s="309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2"/>
      <c r="R5" s="323"/>
      <c r="S5" s="83">
        <f t="shared" ref="S5:S21" si="0">E5+G5+I5+K5+M5+O5+Q5</f>
        <v>5.25</v>
      </c>
      <c r="T5" s="83">
        <f t="shared" ref="T5:T19" si="1">SUM(S5-U5-V5)</f>
        <v>5.25</v>
      </c>
      <c r="U5" s="87"/>
      <c r="V5" s="87"/>
    </row>
    <row r="6" spans="1:22" x14ac:dyDescent="0.25">
      <c r="A6" s="223">
        <v>6687</v>
      </c>
      <c r="B6" s="279" t="s">
        <v>108</v>
      </c>
      <c r="C6" s="256">
        <v>9</v>
      </c>
      <c r="D6" s="25" t="s">
        <v>68</v>
      </c>
      <c r="E6" s="309"/>
      <c r="F6" s="309"/>
      <c r="G6" s="321">
        <v>7.75</v>
      </c>
      <c r="H6" s="321"/>
      <c r="I6" s="321"/>
      <c r="J6" s="321"/>
      <c r="K6" s="321"/>
      <c r="L6" s="321"/>
      <c r="M6" s="321"/>
      <c r="N6" s="321"/>
      <c r="O6" s="321"/>
      <c r="P6" s="321"/>
      <c r="Q6" s="322"/>
      <c r="R6" s="323"/>
      <c r="S6" s="83">
        <f t="shared" si="0"/>
        <v>7.75</v>
      </c>
      <c r="T6" s="83">
        <f t="shared" si="1"/>
        <v>7.75</v>
      </c>
      <c r="U6" s="87"/>
      <c r="V6" s="87"/>
    </row>
    <row r="7" spans="1:22" x14ac:dyDescent="0.25">
      <c r="A7" s="223">
        <v>6687</v>
      </c>
      <c r="B7" s="279" t="s">
        <v>108</v>
      </c>
      <c r="C7" s="271">
        <v>10</v>
      </c>
      <c r="D7" s="25" t="s">
        <v>68</v>
      </c>
      <c r="E7" s="309"/>
      <c r="F7" s="309"/>
      <c r="G7" s="324"/>
      <c r="H7" s="325"/>
      <c r="I7" s="324">
        <v>8</v>
      </c>
      <c r="J7" s="325"/>
      <c r="K7" s="327">
        <v>6</v>
      </c>
      <c r="L7" s="325"/>
      <c r="M7" s="324">
        <v>7</v>
      </c>
      <c r="N7" s="325"/>
      <c r="O7" s="321"/>
      <c r="P7" s="321"/>
      <c r="Q7" s="322"/>
      <c r="R7" s="323"/>
      <c r="S7" s="83">
        <f t="shared" si="0"/>
        <v>21</v>
      </c>
      <c r="T7" s="83">
        <f t="shared" si="1"/>
        <v>21</v>
      </c>
      <c r="U7" s="87"/>
      <c r="V7" s="87"/>
    </row>
    <row r="8" spans="1:22" x14ac:dyDescent="0.25">
      <c r="A8" s="223"/>
      <c r="B8" s="247"/>
      <c r="C8" s="247"/>
      <c r="D8" s="25"/>
      <c r="E8" s="305"/>
      <c r="F8" s="306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2"/>
      <c r="R8" s="323"/>
      <c r="S8" s="83">
        <f t="shared" si="0"/>
        <v>0</v>
      </c>
      <c r="T8" s="83">
        <f t="shared" si="1"/>
        <v>0</v>
      </c>
      <c r="U8" s="87"/>
      <c r="V8" s="87"/>
    </row>
    <row r="9" spans="1:22" x14ac:dyDescent="0.25">
      <c r="A9" s="223"/>
      <c r="B9" s="247"/>
      <c r="C9" s="247"/>
      <c r="D9" s="25"/>
      <c r="E9" s="309"/>
      <c r="F9" s="309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2"/>
      <c r="R9" s="323"/>
      <c r="S9" s="83">
        <f t="shared" si="0"/>
        <v>0</v>
      </c>
      <c r="T9" s="83">
        <f t="shared" si="1"/>
        <v>0</v>
      </c>
      <c r="U9" s="87"/>
      <c r="V9" s="87"/>
    </row>
    <row r="10" spans="1:22" x14ac:dyDescent="0.25">
      <c r="A10" s="223"/>
      <c r="B10" s="247"/>
      <c r="C10" s="247"/>
      <c r="D10" s="25"/>
      <c r="E10" s="305"/>
      <c r="F10" s="306"/>
      <c r="G10" s="324"/>
      <c r="H10" s="325"/>
      <c r="I10" s="324"/>
      <c r="J10" s="325"/>
      <c r="K10" s="324"/>
      <c r="L10" s="325"/>
      <c r="M10" s="324"/>
      <c r="N10" s="325"/>
      <c r="O10" s="321"/>
      <c r="P10" s="321"/>
      <c r="Q10" s="322"/>
      <c r="R10" s="323"/>
      <c r="S10" s="83">
        <f t="shared" si="0"/>
        <v>0</v>
      </c>
      <c r="T10" s="83">
        <f t="shared" si="1"/>
        <v>0</v>
      </c>
      <c r="U10" s="87"/>
      <c r="V10" s="87"/>
    </row>
    <row r="11" spans="1:22" x14ac:dyDescent="0.25">
      <c r="A11" s="223"/>
      <c r="B11" s="248"/>
      <c r="C11" s="248"/>
      <c r="D11" s="25"/>
      <c r="E11" s="305"/>
      <c r="F11" s="306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2"/>
      <c r="R11" s="323"/>
      <c r="S11" s="83">
        <f t="shared" si="0"/>
        <v>0</v>
      </c>
      <c r="T11" s="83">
        <f t="shared" si="1"/>
        <v>0</v>
      </c>
      <c r="U11" s="87"/>
      <c r="V11" s="87"/>
    </row>
    <row r="12" spans="1:22" x14ac:dyDescent="0.25">
      <c r="A12" s="85"/>
      <c r="B12" s="88"/>
      <c r="C12" s="85"/>
      <c r="D12" s="86"/>
      <c r="E12" s="312"/>
      <c r="F12" s="313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2"/>
      <c r="R12" s="323"/>
      <c r="S12" s="83">
        <f t="shared" si="0"/>
        <v>0</v>
      </c>
      <c r="T12" s="83">
        <f t="shared" si="1"/>
        <v>0</v>
      </c>
      <c r="U12" s="87"/>
      <c r="V12" s="87"/>
    </row>
    <row r="13" spans="1:22" x14ac:dyDescent="0.25">
      <c r="A13" s="76"/>
      <c r="B13" s="76"/>
      <c r="C13" s="76"/>
      <c r="D13" s="86"/>
      <c r="E13" s="312"/>
      <c r="F13" s="313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2"/>
      <c r="R13" s="323"/>
      <c r="S13" s="83">
        <f t="shared" si="0"/>
        <v>0</v>
      </c>
      <c r="T13" s="83">
        <f t="shared" si="1"/>
        <v>0</v>
      </c>
      <c r="U13" s="87"/>
      <c r="V13" s="87"/>
    </row>
    <row r="14" spans="1:22" x14ac:dyDescent="0.25">
      <c r="A14" s="255"/>
      <c r="B14" s="31" t="s">
        <v>107</v>
      </c>
      <c r="C14" s="255"/>
      <c r="D14" s="25" t="s">
        <v>98</v>
      </c>
      <c r="E14" s="293"/>
      <c r="F14" s="294"/>
      <c r="G14" s="321"/>
      <c r="H14" s="321"/>
      <c r="I14" s="321"/>
      <c r="J14" s="321"/>
      <c r="K14" s="321">
        <v>1</v>
      </c>
      <c r="L14" s="321"/>
      <c r="M14" s="321"/>
      <c r="N14" s="321"/>
      <c r="O14" s="321"/>
      <c r="P14" s="321"/>
      <c r="Q14" s="322"/>
      <c r="R14" s="323"/>
      <c r="S14" s="83">
        <f t="shared" si="0"/>
        <v>1</v>
      </c>
      <c r="T14" s="83">
        <f t="shared" si="1"/>
        <v>1</v>
      </c>
      <c r="U14" s="87"/>
      <c r="V14" s="87"/>
    </row>
    <row r="15" spans="1:22" x14ac:dyDescent="0.25">
      <c r="A15" s="249"/>
      <c r="B15" s="119"/>
      <c r="C15" s="249"/>
      <c r="D15" s="25"/>
      <c r="E15" s="312"/>
      <c r="F15" s="313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2"/>
      <c r="R15" s="323"/>
      <c r="S15" s="83">
        <f t="shared" si="0"/>
        <v>0</v>
      </c>
      <c r="T15" s="83">
        <f t="shared" si="1"/>
        <v>0</v>
      </c>
      <c r="U15" s="87"/>
      <c r="V15" s="87"/>
    </row>
    <row r="16" spans="1:22" x14ac:dyDescent="0.25">
      <c r="A16" s="220">
        <v>3600</v>
      </c>
      <c r="B16" s="31" t="s">
        <v>107</v>
      </c>
      <c r="C16" s="220"/>
      <c r="D16" s="25" t="s">
        <v>97</v>
      </c>
      <c r="E16" s="293">
        <v>1.75</v>
      </c>
      <c r="F16" s="294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2"/>
      <c r="R16" s="323"/>
      <c r="S16" s="83">
        <f t="shared" si="0"/>
        <v>1.75</v>
      </c>
      <c r="T16" s="83">
        <f t="shared" si="1"/>
        <v>1.75</v>
      </c>
      <c r="U16" s="87"/>
      <c r="V16" s="87"/>
    </row>
    <row r="17" spans="1:22" x14ac:dyDescent="0.25">
      <c r="A17" s="223">
        <v>3600</v>
      </c>
      <c r="B17" s="31" t="s">
        <v>107</v>
      </c>
      <c r="C17" s="223"/>
      <c r="D17" s="25" t="s">
        <v>88</v>
      </c>
      <c r="E17" s="305"/>
      <c r="F17" s="306"/>
      <c r="G17" s="321"/>
      <c r="H17" s="321"/>
      <c r="I17" s="321"/>
      <c r="J17" s="321"/>
      <c r="K17" s="321">
        <v>0.5</v>
      </c>
      <c r="L17" s="321"/>
      <c r="M17" s="321">
        <v>0.5</v>
      </c>
      <c r="N17" s="321"/>
      <c r="O17" s="321"/>
      <c r="P17" s="321"/>
      <c r="Q17" s="322"/>
      <c r="R17" s="323"/>
      <c r="S17" s="83">
        <f t="shared" si="0"/>
        <v>1</v>
      </c>
      <c r="T17" s="83">
        <f t="shared" si="1"/>
        <v>1</v>
      </c>
      <c r="U17" s="87"/>
      <c r="V17" s="87"/>
    </row>
    <row r="18" spans="1:22" x14ac:dyDescent="0.25">
      <c r="A18" s="223">
        <v>3600</v>
      </c>
      <c r="B18" s="31" t="s">
        <v>107</v>
      </c>
      <c r="C18" s="223"/>
      <c r="D18" s="14" t="s">
        <v>75</v>
      </c>
      <c r="E18" s="305"/>
      <c r="F18" s="306"/>
      <c r="G18" s="324">
        <v>0.25</v>
      </c>
      <c r="H18" s="325"/>
      <c r="I18" s="324"/>
      <c r="J18" s="325"/>
      <c r="K18" s="321">
        <v>0.5</v>
      </c>
      <c r="L18" s="321"/>
      <c r="M18" s="321">
        <v>0.5</v>
      </c>
      <c r="N18" s="321"/>
      <c r="O18" s="321"/>
      <c r="P18" s="321"/>
      <c r="Q18" s="322"/>
      <c r="R18" s="323"/>
      <c r="S18" s="83">
        <f t="shared" si="0"/>
        <v>1.25</v>
      </c>
      <c r="T18" s="83">
        <f t="shared" si="1"/>
        <v>1.25</v>
      </c>
      <c r="U18" s="87"/>
      <c r="V18" s="87"/>
    </row>
    <row r="19" spans="1:22" x14ac:dyDescent="0.25">
      <c r="A19" s="223"/>
      <c r="B19" s="223"/>
      <c r="C19" s="223"/>
      <c r="D19" s="14"/>
      <c r="E19" s="305"/>
      <c r="F19" s="306"/>
      <c r="G19" s="324"/>
      <c r="H19" s="325"/>
      <c r="I19" s="324"/>
      <c r="J19" s="325"/>
      <c r="K19" s="321"/>
      <c r="L19" s="321"/>
      <c r="M19" s="324"/>
      <c r="N19" s="325"/>
      <c r="O19" s="321"/>
      <c r="P19" s="321"/>
      <c r="Q19" s="322"/>
      <c r="R19" s="323"/>
      <c r="S19" s="83">
        <f t="shared" si="0"/>
        <v>0</v>
      </c>
      <c r="T19" s="83">
        <f t="shared" si="1"/>
        <v>0</v>
      </c>
      <c r="U19" s="87"/>
      <c r="V19" s="87"/>
    </row>
    <row r="20" spans="1:22" x14ac:dyDescent="0.25">
      <c r="A20" s="80" t="s">
        <v>37</v>
      </c>
      <c r="B20" s="80"/>
      <c r="C20" s="80"/>
      <c r="D20" s="80"/>
      <c r="E20" s="305"/>
      <c r="F20" s="306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2"/>
      <c r="R20" s="323"/>
      <c r="S20" s="83">
        <f t="shared" si="0"/>
        <v>0</v>
      </c>
      <c r="T20" s="83"/>
      <c r="U20" s="89"/>
      <c r="V20" s="87"/>
    </row>
    <row r="21" spans="1:22" x14ac:dyDescent="0.25">
      <c r="A21" s="80" t="s">
        <v>38</v>
      </c>
      <c r="B21" s="80"/>
      <c r="C21" s="80"/>
      <c r="D21" s="80"/>
      <c r="E21" s="305"/>
      <c r="F21" s="306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2"/>
      <c r="R21" s="323"/>
      <c r="S21" s="83">
        <f t="shared" si="0"/>
        <v>0</v>
      </c>
      <c r="T21" s="83"/>
      <c r="U21" s="89"/>
      <c r="V21" s="87"/>
    </row>
    <row r="22" spans="1:22" x14ac:dyDescent="0.25">
      <c r="A22" s="89" t="s">
        <v>6</v>
      </c>
      <c r="B22" s="89">
        <f>SUM(B6:B21)</f>
        <v>0</v>
      </c>
      <c r="C22" s="89"/>
      <c r="D22" s="89"/>
      <c r="E22" s="319">
        <f>SUM(E4:E21)</f>
        <v>8</v>
      </c>
      <c r="F22" s="320"/>
      <c r="G22" s="319">
        <f>SUM(G4:G21)</f>
        <v>8</v>
      </c>
      <c r="H22" s="320"/>
      <c r="I22" s="319">
        <f>SUM(I4:I21)</f>
        <v>8</v>
      </c>
      <c r="J22" s="320"/>
      <c r="K22" s="319">
        <f>SUM(K6:K21)</f>
        <v>8</v>
      </c>
      <c r="L22" s="320"/>
      <c r="M22" s="319">
        <f>SUM(M4:M21)</f>
        <v>8</v>
      </c>
      <c r="N22" s="320"/>
      <c r="O22" s="319">
        <f>SUM(O4:O21)</f>
        <v>0</v>
      </c>
      <c r="P22" s="320"/>
      <c r="Q22" s="319">
        <f>SUM(Q4:Q21)</f>
        <v>0</v>
      </c>
      <c r="R22" s="320"/>
      <c r="S22" s="83">
        <f>E22+G22+I22+K22+M22+O22+Q22</f>
        <v>40</v>
      </c>
      <c r="T22" s="83"/>
      <c r="U22" s="89"/>
      <c r="V22" s="87"/>
    </row>
    <row r="23" spans="1:22" x14ac:dyDescent="0.25">
      <c r="A23" s="89" t="s">
        <v>2</v>
      </c>
      <c r="B23" s="89"/>
      <c r="C23" s="89"/>
      <c r="D23" s="89"/>
      <c r="E23" s="90"/>
      <c r="F23" s="91">
        <v>8</v>
      </c>
      <c r="G23" s="90"/>
      <c r="H23" s="91">
        <v>8</v>
      </c>
      <c r="I23" s="90"/>
      <c r="J23" s="91">
        <v>8</v>
      </c>
      <c r="K23" s="90"/>
      <c r="L23" s="91">
        <v>8</v>
      </c>
      <c r="M23" s="90"/>
      <c r="N23" s="91">
        <v>8</v>
      </c>
      <c r="O23" s="90"/>
      <c r="P23" s="91"/>
      <c r="Q23" s="90"/>
      <c r="R23" s="91"/>
      <c r="S23" s="83">
        <f>SUM(E23:R23)</f>
        <v>40</v>
      </c>
      <c r="T23" s="83">
        <f>SUM(T4:T22)</f>
        <v>40</v>
      </c>
      <c r="U23" s="87"/>
      <c r="V23" s="87"/>
    </row>
    <row r="24" spans="1:22" x14ac:dyDescent="0.25">
      <c r="A24" s="89" t="s">
        <v>41</v>
      </c>
      <c r="B24" s="89"/>
      <c r="C24" s="89"/>
      <c r="D24" s="89"/>
      <c r="E24" s="92"/>
      <c r="F24" s="92">
        <f>SUM(E22)-F23</f>
        <v>0</v>
      </c>
      <c r="G24" s="92"/>
      <c r="H24" s="92">
        <f>SUM(G22)-H23</f>
        <v>0</v>
      </c>
      <c r="I24" s="92"/>
      <c r="J24" s="92">
        <f>SUM(I22)-J23</f>
        <v>0</v>
      </c>
      <c r="K24" s="92"/>
      <c r="L24" s="92">
        <f>SUM(K22)-L23</f>
        <v>0</v>
      </c>
      <c r="M24" s="92"/>
      <c r="N24" s="92">
        <f>SUM(M22)-N23</f>
        <v>0</v>
      </c>
      <c r="O24" s="92"/>
      <c r="P24" s="92">
        <f>SUM(O22)</f>
        <v>0</v>
      </c>
      <c r="Q24" s="92"/>
      <c r="R24" s="92">
        <f>SUM(Q22)</f>
        <v>0</v>
      </c>
      <c r="S24" s="87">
        <f>SUM(E24:R24)</f>
        <v>0</v>
      </c>
      <c r="T24" s="87"/>
      <c r="U24" s="87">
        <f>SUM(U4:U23)</f>
        <v>0</v>
      </c>
      <c r="V24" s="87">
        <f>SUM(V4:V23)</f>
        <v>0</v>
      </c>
    </row>
    <row r="26" spans="1:22" x14ac:dyDescent="0.25">
      <c r="A26" s="72" t="s">
        <v>25</v>
      </c>
      <c r="B26" s="73"/>
    </row>
    <row r="27" spans="1:22" x14ac:dyDescent="0.25">
      <c r="A27" s="74" t="s">
        <v>2</v>
      </c>
      <c r="C27" s="93">
        <f>SUM(T23)</f>
        <v>40</v>
      </c>
      <c r="I27" s="72">
        <v>3600</v>
      </c>
    </row>
    <row r="28" spans="1:22" x14ac:dyDescent="0.25">
      <c r="A28" s="74" t="s">
        <v>26</v>
      </c>
      <c r="C28" s="93">
        <f>U24</f>
        <v>0</v>
      </c>
      <c r="D28" s="94"/>
      <c r="I28" s="95">
        <v>4</v>
      </c>
    </row>
    <row r="29" spans="1:22" x14ac:dyDescent="0.25">
      <c r="A29" s="74" t="s">
        <v>27</v>
      </c>
      <c r="C29" s="94">
        <f>V24</f>
        <v>0</v>
      </c>
      <c r="I29" s="96"/>
    </row>
    <row r="30" spans="1:22" x14ac:dyDescent="0.25">
      <c r="A30" s="74" t="s">
        <v>28</v>
      </c>
      <c r="C30" s="94">
        <f>S20</f>
        <v>0</v>
      </c>
      <c r="I30" s="93"/>
    </row>
    <row r="31" spans="1:22" x14ac:dyDescent="0.25">
      <c r="A31" s="74" t="s">
        <v>4</v>
      </c>
      <c r="C31" s="94">
        <f>S21</f>
        <v>0</v>
      </c>
    </row>
    <row r="32" spans="1:22" ht="16.5" thickBot="1" x14ac:dyDescent="0.3">
      <c r="A32" s="75" t="s">
        <v>6</v>
      </c>
      <c r="C32" s="97">
        <f>SUM(C27:C31)</f>
        <v>40</v>
      </c>
      <c r="E32" s="75" t="s">
        <v>42</v>
      </c>
      <c r="F32" s="75"/>
      <c r="G32" s="98">
        <v>0</v>
      </c>
    </row>
    <row r="33" spans="1:4" ht="16.5" thickTop="1" x14ac:dyDescent="0.25">
      <c r="A33" s="74" t="s">
        <v>29</v>
      </c>
      <c r="C33" s="99">
        <v>0</v>
      </c>
      <c r="D33" s="99"/>
    </row>
    <row r="34" spans="1:4" x14ac:dyDescent="0.25">
      <c r="A34" s="74" t="s">
        <v>36</v>
      </c>
      <c r="C34" s="99">
        <v>0</v>
      </c>
      <c r="D34" s="99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90</v>
      </c>
      <c r="B2" s="269"/>
      <c r="C2" s="269"/>
      <c r="D2" s="6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1">
        <v>8</v>
      </c>
      <c r="F3" s="141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</v>
      </c>
      <c r="M3" s="35">
        <v>8</v>
      </c>
      <c r="N3" s="35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23">
        <v>6687</v>
      </c>
      <c r="B4" s="279" t="s">
        <v>108</v>
      </c>
      <c r="C4" s="271">
        <v>8</v>
      </c>
      <c r="D4" s="25" t="s">
        <v>68</v>
      </c>
      <c r="E4" s="309">
        <v>6.5</v>
      </c>
      <c r="F4" s="309"/>
      <c r="G4" s="292"/>
      <c r="H4" s="292"/>
      <c r="I4" s="292"/>
      <c r="J4" s="292"/>
      <c r="K4" s="292"/>
      <c r="L4" s="292"/>
      <c r="M4" s="292"/>
      <c r="N4" s="292"/>
      <c r="O4" s="293"/>
      <c r="P4" s="294"/>
      <c r="Q4" s="295"/>
      <c r="R4" s="296"/>
      <c r="S4" s="12">
        <f>E4+G4+I4+K4+M4+O4+Q4</f>
        <v>6.5</v>
      </c>
      <c r="T4" s="12">
        <f t="shared" ref="T4:T19" si="0">SUM(S4-U4-V4)</f>
        <v>6.5</v>
      </c>
      <c r="U4" s="15"/>
      <c r="V4" s="15"/>
    </row>
    <row r="5" spans="1:22" x14ac:dyDescent="0.25">
      <c r="A5" s="223">
        <v>6687</v>
      </c>
      <c r="B5" s="279" t="s">
        <v>108</v>
      </c>
      <c r="C5" s="271">
        <v>9</v>
      </c>
      <c r="D5" s="25" t="s">
        <v>68</v>
      </c>
      <c r="E5" s="309">
        <v>1.5</v>
      </c>
      <c r="F5" s="309"/>
      <c r="G5" s="292">
        <v>8</v>
      </c>
      <c r="H5" s="292"/>
      <c r="I5" s="292">
        <v>1</v>
      </c>
      <c r="J5" s="292"/>
      <c r="K5" s="292"/>
      <c r="L5" s="292"/>
      <c r="M5" s="292"/>
      <c r="N5" s="292"/>
      <c r="O5" s="293"/>
      <c r="P5" s="294"/>
      <c r="Q5" s="295"/>
      <c r="R5" s="296"/>
      <c r="S5" s="12">
        <f t="shared" ref="S5:S21" si="1">E5+G5+I5+K5+M5+O5+Q5</f>
        <v>10.5</v>
      </c>
      <c r="T5" s="12">
        <f t="shared" si="0"/>
        <v>10.5</v>
      </c>
      <c r="U5" s="15"/>
      <c r="V5" s="15"/>
    </row>
    <row r="6" spans="1:22" x14ac:dyDescent="0.25">
      <c r="A6" s="223">
        <v>6687</v>
      </c>
      <c r="B6" s="279" t="s">
        <v>108</v>
      </c>
      <c r="C6" s="271">
        <v>10</v>
      </c>
      <c r="D6" s="25" t="s">
        <v>68</v>
      </c>
      <c r="E6" s="309"/>
      <c r="F6" s="309"/>
      <c r="G6" s="292"/>
      <c r="H6" s="292"/>
      <c r="I6" s="328">
        <v>7</v>
      </c>
      <c r="J6" s="294"/>
      <c r="K6" s="328">
        <v>2</v>
      </c>
      <c r="L6" s="294"/>
      <c r="M6" s="328"/>
      <c r="N6" s="294"/>
      <c r="O6" s="293"/>
      <c r="P6" s="294"/>
      <c r="Q6" s="295"/>
      <c r="R6" s="296"/>
      <c r="S6" s="12">
        <f t="shared" si="1"/>
        <v>9</v>
      </c>
      <c r="T6" s="12">
        <f t="shared" si="0"/>
        <v>9</v>
      </c>
      <c r="U6" s="15"/>
      <c r="V6" s="15"/>
    </row>
    <row r="7" spans="1:22" x14ac:dyDescent="0.25">
      <c r="A7" s="223">
        <v>6687</v>
      </c>
      <c r="B7" s="279" t="s">
        <v>108</v>
      </c>
      <c r="C7" s="277">
        <v>11</v>
      </c>
      <c r="D7" s="25" t="s">
        <v>68</v>
      </c>
      <c r="E7" s="309"/>
      <c r="F7" s="309"/>
      <c r="G7" s="292"/>
      <c r="H7" s="292"/>
      <c r="I7" s="328"/>
      <c r="J7" s="294"/>
      <c r="K7" s="328">
        <v>5</v>
      </c>
      <c r="L7" s="294"/>
      <c r="M7" s="328">
        <v>8</v>
      </c>
      <c r="N7" s="294"/>
      <c r="O7" s="293"/>
      <c r="P7" s="294"/>
      <c r="Q7" s="295"/>
      <c r="R7" s="296"/>
      <c r="S7" s="12">
        <f t="shared" si="1"/>
        <v>13</v>
      </c>
      <c r="T7" s="12">
        <f t="shared" si="0"/>
        <v>13</v>
      </c>
      <c r="U7" s="15"/>
      <c r="V7" s="15"/>
    </row>
    <row r="8" spans="1:22" x14ac:dyDescent="0.25">
      <c r="A8" s="223"/>
      <c r="B8" s="264"/>
      <c r="C8" s="264"/>
      <c r="D8" s="25"/>
      <c r="E8" s="305"/>
      <c r="F8" s="306"/>
      <c r="G8" s="292"/>
      <c r="H8" s="292"/>
      <c r="I8" s="328"/>
      <c r="J8" s="294"/>
      <c r="K8" s="293"/>
      <c r="L8" s="294"/>
      <c r="M8" s="293"/>
      <c r="N8" s="294"/>
      <c r="O8" s="293"/>
      <c r="P8" s="294"/>
      <c r="Q8" s="295"/>
      <c r="R8" s="29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23"/>
      <c r="B9" s="245"/>
      <c r="C9" s="245"/>
      <c r="D9" s="25"/>
      <c r="E9" s="309"/>
      <c r="F9" s="309"/>
      <c r="G9" s="293"/>
      <c r="H9" s="294"/>
      <c r="I9" s="293"/>
      <c r="J9" s="294"/>
      <c r="K9" s="293"/>
      <c r="L9" s="294"/>
      <c r="M9" s="293"/>
      <c r="N9" s="294"/>
      <c r="O9" s="293"/>
      <c r="P9" s="294"/>
      <c r="Q9" s="295"/>
      <c r="R9" s="29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23"/>
      <c r="B10" s="246"/>
      <c r="C10" s="246"/>
      <c r="D10" s="25"/>
      <c r="E10" s="305"/>
      <c r="F10" s="306"/>
      <c r="G10" s="293"/>
      <c r="H10" s="294"/>
      <c r="I10" s="293"/>
      <c r="J10" s="294"/>
      <c r="K10" s="293"/>
      <c r="L10" s="294"/>
      <c r="M10" s="293"/>
      <c r="N10" s="294"/>
      <c r="O10" s="293"/>
      <c r="P10" s="294"/>
      <c r="Q10" s="295"/>
      <c r="R10" s="29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23"/>
      <c r="B11" s="246"/>
      <c r="C11" s="246"/>
      <c r="D11" s="25"/>
      <c r="E11" s="305"/>
      <c r="F11" s="306"/>
      <c r="G11" s="292"/>
      <c r="H11" s="292"/>
      <c r="I11" s="328"/>
      <c r="J11" s="294"/>
      <c r="K11" s="293"/>
      <c r="L11" s="294"/>
      <c r="M11" s="293"/>
      <c r="N11" s="294"/>
      <c r="O11" s="293"/>
      <c r="P11" s="294"/>
      <c r="Q11" s="295"/>
      <c r="R11" s="29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23"/>
      <c r="B12" s="246"/>
      <c r="C12" s="246"/>
      <c r="D12" s="25"/>
      <c r="E12" s="312"/>
      <c r="F12" s="313"/>
      <c r="G12" s="292"/>
      <c r="H12" s="292"/>
      <c r="I12" s="328"/>
      <c r="J12" s="294"/>
      <c r="K12" s="293"/>
      <c r="L12" s="294"/>
      <c r="M12" s="293"/>
      <c r="N12" s="294"/>
      <c r="O12" s="293"/>
      <c r="P12" s="294"/>
      <c r="Q12" s="295"/>
      <c r="R12" s="29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1"/>
      <c r="B13" s="211"/>
      <c r="C13" s="211"/>
      <c r="D13" s="25"/>
      <c r="E13" s="312"/>
      <c r="F13" s="313"/>
      <c r="G13" s="293"/>
      <c r="H13" s="294"/>
      <c r="I13" s="328"/>
      <c r="J13" s="294"/>
      <c r="K13" s="293"/>
      <c r="L13" s="294"/>
      <c r="M13" s="293"/>
      <c r="N13" s="294"/>
      <c r="O13" s="293"/>
      <c r="P13" s="294"/>
      <c r="Q13" s="295"/>
      <c r="R13" s="29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34"/>
      <c r="B14" s="119"/>
      <c r="C14" s="234"/>
      <c r="D14" s="25"/>
      <c r="E14" s="312"/>
      <c r="F14" s="313"/>
      <c r="G14" s="292"/>
      <c r="H14" s="292"/>
      <c r="I14" s="328"/>
      <c r="J14" s="294"/>
      <c r="K14" s="293"/>
      <c r="L14" s="294"/>
      <c r="M14" s="293"/>
      <c r="N14" s="294"/>
      <c r="O14" s="293"/>
      <c r="P14" s="294"/>
      <c r="Q14" s="295"/>
      <c r="R14" s="29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39"/>
      <c r="B15" s="31" t="s">
        <v>107</v>
      </c>
      <c r="C15" s="239"/>
      <c r="D15" s="25" t="s">
        <v>98</v>
      </c>
      <c r="E15" s="293"/>
      <c r="F15" s="294"/>
      <c r="G15" s="292"/>
      <c r="H15" s="292"/>
      <c r="I15" s="328"/>
      <c r="J15" s="294"/>
      <c r="K15" s="293">
        <v>1</v>
      </c>
      <c r="L15" s="294"/>
      <c r="M15" s="293"/>
      <c r="N15" s="294"/>
      <c r="O15" s="293"/>
      <c r="P15" s="294"/>
      <c r="Q15" s="295"/>
      <c r="R15" s="296"/>
      <c r="S15" s="12">
        <f t="shared" si="1"/>
        <v>1</v>
      </c>
      <c r="T15" s="12">
        <f t="shared" si="0"/>
        <v>1</v>
      </c>
      <c r="U15" s="15"/>
      <c r="V15" s="15"/>
    </row>
    <row r="16" spans="1:22" x14ac:dyDescent="0.25">
      <c r="A16" s="223"/>
      <c r="B16" s="223"/>
      <c r="C16" s="223"/>
      <c r="D16" s="25"/>
      <c r="E16" s="310"/>
      <c r="F16" s="311"/>
      <c r="G16" s="293"/>
      <c r="H16" s="294"/>
      <c r="I16" s="293"/>
      <c r="J16" s="294"/>
      <c r="K16" s="293"/>
      <c r="L16" s="294"/>
      <c r="M16" s="293"/>
      <c r="N16" s="294"/>
      <c r="O16" s="293"/>
      <c r="P16" s="294"/>
      <c r="Q16" s="295"/>
      <c r="R16" s="29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65"/>
      <c r="B17" s="119"/>
      <c r="C17" s="265"/>
      <c r="D17" s="25"/>
      <c r="E17" s="283"/>
      <c r="F17" s="284"/>
      <c r="G17" s="283"/>
      <c r="H17" s="284"/>
      <c r="I17" s="283"/>
      <c r="J17" s="284"/>
      <c r="K17" s="283"/>
      <c r="L17" s="284"/>
      <c r="M17" s="283"/>
      <c r="N17" s="284"/>
      <c r="O17" s="293"/>
      <c r="P17" s="294"/>
      <c r="Q17" s="295"/>
      <c r="R17" s="29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49"/>
      <c r="B18" s="119"/>
      <c r="C18" s="249"/>
      <c r="D18" s="25"/>
      <c r="E18" s="312"/>
      <c r="F18" s="313"/>
      <c r="G18" s="293"/>
      <c r="H18" s="294"/>
      <c r="I18" s="293"/>
      <c r="J18" s="294"/>
      <c r="K18" s="293"/>
      <c r="L18" s="294"/>
      <c r="M18" s="293"/>
      <c r="N18" s="294"/>
      <c r="O18" s="293"/>
      <c r="P18" s="294"/>
      <c r="Q18" s="295"/>
      <c r="R18" s="29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88"/>
      <c r="B19" s="188"/>
      <c r="C19" s="188"/>
      <c r="D19" s="25"/>
      <c r="E19" s="305"/>
      <c r="F19" s="306"/>
      <c r="G19" s="293"/>
      <c r="H19" s="294"/>
      <c r="I19" s="328"/>
      <c r="J19" s="294"/>
      <c r="K19" s="293"/>
      <c r="L19" s="294"/>
      <c r="M19" s="293"/>
      <c r="N19" s="294"/>
      <c r="O19" s="293"/>
      <c r="P19" s="294"/>
      <c r="Q19" s="295"/>
      <c r="R19" s="29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5"/>
      <c r="F20" s="306"/>
      <c r="G20" s="293"/>
      <c r="H20" s="294"/>
      <c r="I20" s="293"/>
      <c r="J20" s="294"/>
      <c r="K20" s="293"/>
      <c r="L20" s="294"/>
      <c r="M20" s="293"/>
      <c r="N20" s="294"/>
      <c r="O20" s="295"/>
      <c r="P20" s="296"/>
      <c r="Q20" s="295"/>
      <c r="R20" s="29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5"/>
      <c r="F21" s="306"/>
      <c r="G21" s="293"/>
      <c r="H21" s="294"/>
      <c r="I21" s="293"/>
      <c r="J21" s="294"/>
      <c r="K21" s="293"/>
      <c r="L21" s="294"/>
      <c r="M21" s="293"/>
      <c r="N21" s="294"/>
      <c r="O21" s="295"/>
      <c r="P21" s="296"/>
      <c r="Q21" s="295"/>
      <c r="R21" s="29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SUM(K6:K21)</f>
        <v>8</v>
      </c>
      <c r="L22" s="298"/>
      <c r="M22" s="297">
        <f>SUM(M4:M21)</f>
        <v>8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7"/>
      <c r="H23" s="5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M22" sqref="M22:N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90</v>
      </c>
      <c r="B2" s="269"/>
      <c r="C2" s="269"/>
      <c r="D2" s="6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254"/>
      <c r="N3" s="254"/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23">
        <v>6687</v>
      </c>
      <c r="B4" s="279" t="s">
        <v>108</v>
      </c>
      <c r="C4" s="271">
        <v>7</v>
      </c>
      <c r="D4" s="25" t="s">
        <v>68</v>
      </c>
      <c r="E4" s="309"/>
      <c r="F4" s="309"/>
      <c r="G4" s="293">
        <v>6</v>
      </c>
      <c r="H4" s="294"/>
      <c r="I4" s="293">
        <v>2</v>
      </c>
      <c r="J4" s="294"/>
      <c r="K4" s="293"/>
      <c r="L4" s="294"/>
      <c r="M4" s="316"/>
      <c r="N4" s="317"/>
      <c r="O4" s="293"/>
      <c r="P4" s="294"/>
      <c r="Q4" s="295"/>
      <c r="R4" s="296"/>
      <c r="S4" s="12">
        <f>E4+G4+I4+K4+M4+O4+Q4</f>
        <v>8</v>
      </c>
      <c r="T4" s="12">
        <f>SUM(S4-U4-V4)</f>
        <v>8</v>
      </c>
      <c r="U4" s="15"/>
      <c r="V4" s="15"/>
    </row>
    <row r="5" spans="1:22" ht="15.75" customHeight="1" x14ac:dyDescent="0.25">
      <c r="A5" s="223">
        <v>6687</v>
      </c>
      <c r="B5" s="279" t="s">
        <v>108</v>
      </c>
      <c r="C5" s="271">
        <v>8</v>
      </c>
      <c r="D5" s="25" t="s">
        <v>68</v>
      </c>
      <c r="E5" s="309">
        <v>6.5</v>
      </c>
      <c r="F5" s="309"/>
      <c r="G5" s="293">
        <v>0.5</v>
      </c>
      <c r="H5" s="294"/>
      <c r="I5" s="293">
        <v>3</v>
      </c>
      <c r="J5" s="294"/>
      <c r="K5" s="293">
        <v>2</v>
      </c>
      <c r="L5" s="294"/>
      <c r="M5" s="316"/>
      <c r="N5" s="317"/>
      <c r="O5" s="293"/>
      <c r="P5" s="294"/>
      <c r="Q5" s="295"/>
      <c r="R5" s="296"/>
      <c r="S5" s="12">
        <f>E5+G5+I5+K5+M5+O5+Q5</f>
        <v>12</v>
      </c>
      <c r="T5" s="12">
        <f>SUM(S5-U5-V5)</f>
        <v>12</v>
      </c>
      <c r="U5" s="15"/>
      <c r="V5" s="15"/>
    </row>
    <row r="6" spans="1:22" x14ac:dyDescent="0.25">
      <c r="A6" s="223">
        <v>6687</v>
      </c>
      <c r="B6" s="279" t="s">
        <v>108</v>
      </c>
      <c r="C6" s="264">
        <v>9</v>
      </c>
      <c r="D6" s="25" t="s">
        <v>68</v>
      </c>
      <c r="E6" s="309"/>
      <c r="F6" s="309"/>
      <c r="G6" s="293"/>
      <c r="H6" s="294"/>
      <c r="I6" s="293">
        <v>1</v>
      </c>
      <c r="J6" s="294"/>
      <c r="K6" s="293">
        <v>4</v>
      </c>
      <c r="L6" s="294"/>
      <c r="M6" s="316"/>
      <c r="N6" s="317"/>
      <c r="O6" s="293"/>
      <c r="P6" s="294"/>
      <c r="Q6" s="295"/>
      <c r="R6" s="296"/>
      <c r="S6" s="12">
        <f t="shared" ref="S6:S25" si="0">E6+G6+I6+K6+M6+O6+Q6</f>
        <v>5</v>
      </c>
      <c r="T6" s="12">
        <f t="shared" ref="T6:T22" si="1">SUM(S6-U6-V6)</f>
        <v>5</v>
      </c>
      <c r="U6" s="15"/>
      <c r="V6" s="15"/>
    </row>
    <row r="7" spans="1:22" x14ac:dyDescent="0.25">
      <c r="A7" s="219">
        <v>6710</v>
      </c>
      <c r="B7" s="279" t="s">
        <v>113</v>
      </c>
      <c r="C7" s="218">
        <v>13</v>
      </c>
      <c r="D7" s="25" t="s">
        <v>95</v>
      </c>
      <c r="E7" s="309">
        <v>0.5</v>
      </c>
      <c r="F7" s="309"/>
      <c r="G7" s="293">
        <v>0.5</v>
      </c>
      <c r="H7" s="294"/>
      <c r="I7" s="293"/>
      <c r="J7" s="294"/>
      <c r="K7" s="293"/>
      <c r="L7" s="294"/>
      <c r="M7" s="316"/>
      <c r="N7" s="317"/>
      <c r="O7" s="293"/>
      <c r="P7" s="294"/>
      <c r="Q7" s="295"/>
      <c r="R7" s="296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223"/>
      <c r="B8" s="31"/>
      <c r="C8" s="223"/>
      <c r="D8" s="25"/>
      <c r="E8" s="309"/>
      <c r="F8" s="309"/>
      <c r="G8" s="293"/>
      <c r="H8" s="294"/>
      <c r="I8" s="293"/>
      <c r="J8" s="294"/>
      <c r="K8" s="292"/>
      <c r="L8" s="292"/>
      <c r="M8" s="318"/>
      <c r="N8" s="318"/>
      <c r="O8" s="293"/>
      <c r="P8" s="294"/>
      <c r="Q8" s="295"/>
      <c r="R8" s="29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223"/>
      <c r="B9" s="247"/>
      <c r="C9" s="247"/>
      <c r="D9" s="25"/>
      <c r="E9" s="309"/>
      <c r="F9" s="309"/>
      <c r="G9" s="293"/>
      <c r="H9" s="294"/>
      <c r="I9" s="293"/>
      <c r="J9" s="294"/>
      <c r="K9" s="292"/>
      <c r="L9" s="292"/>
      <c r="M9" s="318"/>
      <c r="N9" s="318"/>
      <c r="O9" s="293"/>
      <c r="P9" s="294"/>
      <c r="Q9" s="295"/>
      <c r="R9" s="29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223"/>
      <c r="B10" s="31"/>
      <c r="C10" s="223"/>
      <c r="D10" s="25"/>
      <c r="E10" s="309"/>
      <c r="F10" s="309"/>
      <c r="G10" s="293"/>
      <c r="H10" s="294"/>
      <c r="I10" s="293"/>
      <c r="J10" s="294"/>
      <c r="K10" s="293"/>
      <c r="L10" s="294"/>
      <c r="M10" s="316"/>
      <c r="N10" s="317"/>
      <c r="O10" s="293"/>
      <c r="P10" s="294"/>
      <c r="Q10" s="295"/>
      <c r="R10" s="29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23"/>
      <c r="B11" s="259"/>
      <c r="C11" s="259"/>
      <c r="D11" s="25"/>
      <c r="E11" s="309"/>
      <c r="F11" s="309"/>
      <c r="G11" s="293"/>
      <c r="H11" s="294"/>
      <c r="I11" s="293"/>
      <c r="J11" s="294"/>
      <c r="K11" s="293"/>
      <c r="L11" s="294"/>
      <c r="M11" s="316"/>
      <c r="N11" s="317"/>
      <c r="O11" s="293"/>
      <c r="P11" s="294"/>
      <c r="Q11" s="295"/>
      <c r="R11" s="29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23"/>
      <c r="B12" s="259"/>
      <c r="C12" s="259"/>
      <c r="D12" s="25"/>
      <c r="E12" s="309"/>
      <c r="F12" s="309"/>
      <c r="G12" s="293"/>
      <c r="H12" s="294"/>
      <c r="I12" s="293"/>
      <c r="J12" s="294"/>
      <c r="K12" s="292"/>
      <c r="L12" s="292"/>
      <c r="M12" s="318"/>
      <c r="N12" s="318"/>
      <c r="O12" s="293"/>
      <c r="P12" s="294"/>
      <c r="Q12" s="295"/>
      <c r="R12" s="29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23"/>
      <c r="B13" s="259"/>
      <c r="C13" s="259"/>
      <c r="D13" s="25"/>
      <c r="E13" s="309"/>
      <c r="F13" s="309"/>
      <c r="G13" s="293"/>
      <c r="H13" s="294"/>
      <c r="I13" s="293"/>
      <c r="J13" s="294"/>
      <c r="K13" s="292"/>
      <c r="L13" s="292"/>
      <c r="M13" s="318"/>
      <c r="N13" s="318"/>
      <c r="O13" s="293"/>
      <c r="P13" s="294"/>
      <c r="Q13" s="295"/>
      <c r="R13" s="29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23"/>
      <c r="B14" s="259"/>
      <c r="C14" s="259"/>
      <c r="D14" s="25"/>
      <c r="E14" s="312"/>
      <c r="F14" s="313"/>
      <c r="G14" s="293"/>
      <c r="H14" s="294"/>
      <c r="I14" s="293"/>
      <c r="J14" s="294"/>
      <c r="K14" s="293"/>
      <c r="L14" s="294"/>
      <c r="M14" s="316"/>
      <c r="N14" s="317"/>
      <c r="O14" s="293"/>
      <c r="P14" s="294"/>
      <c r="Q14" s="295"/>
      <c r="R14" s="29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23"/>
      <c r="B15" s="258"/>
      <c r="C15" s="258"/>
      <c r="D15" s="25"/>
      <c r="E15" s="312"/>
      <c r="F15" s="313"/>
      <c r="G15" s="293"/>
      <c r="H15" s="294"/>
      <c r="I15" s="293"/>
      <c r="J15" s="294"/>
      <c r="K15" s="293"/>
      <c r="L15" s="294"/>
      <c r="M15" s="316"/>
      <c r="N15" s="317"/>
      <c r="O15" s="293"/>
      <c r="P15" s="294"/>
      <c r="Q15" s="295"/>
      <c r="R15" s="29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23"/>
      <c r="B16" s="248"/>
      <c r="C16" s="248"/>
      <c r="D16" s="25"/>
      <c r="E16" s="310"/>
      <c r="F16" s="311"/>
      <c r="G16" s="293"/>
      <c r="H16" s="294"/>
      <c r="I16" s="293"/>
      <c r="J16" s="294"/>
      <c r="K16" s="293"/>
      <c r="L16" s="294"/>
      <c r="M16" s="316"/>
      <c r="N16" s="317"/>
      <c r="O16" s="293"/>
      <c r="P16" s="294"/>
      <c r="Q16" s="295"/>
      <c r="R16" s="29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23"/>
      <c r="B17" s="31"/>
      <c r="C17" s="223"/>
      <c r="D17" s="25"/>
      <c r="E17" s="305"/>
      <c r="F17" s="306"/>
      <c r="G17" s="293"/>
      <c r="H17" s="294"/>
      <c r="I17" s="293"/>
      <c r="J17" s="294"/>
      <c r="K17" s="293"/>
      <c r="L17" s="294"/>
      <c r="M17" s="316"/>
      <c r="N17" s="317"/>
      <c r="O17" s="293"/>
      <c r="P17" s="294"/>
      <c r="Q17" s="295"/>
      <c r="R17" s="29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23"/>
      <c r="B18" s="250" t="s">
        <v>107</v>
      </c>
      <c r="C18" s="250"/>
      <c r="D18" s="25" t="s">
        <v>98</v>
      </c>
      <c r="E18" s="305"/>
      <c r="F18" s="306"/>
      <c r="G18" s="293"/>
      <c r="H18" s="294"/>
      <c r="I18" s="293"/>
      <c r="J18" s="294"/>
      <c r="K18" s="293">
        <v>1</v>
      </c>
      <c r="L18" s="294"/>
      <c r="M18" s="316"/>
      <c r="N18" s="317"/>
      <c r="O18" s="293"/>
      <c r="P18" s="294"/>
      <c r="Q18" s="295"/>
      <c r="R18" s="296"/>
      <c r="S18" s="12">
        <f t="shared" ref="S18" si="2">E18+G18+I18+K18+M18+O18+Q18</f>
        <v>1</v>
      </c>
      <c r="T18" s="12">
        <f t="shared" ref="T18" si="3">SUM(S18-U18-V18)</f>
        <v>1</v>
      </c>
      <c r="U18" s="15"/>
      <c r="V18" s="15"/>
    </row>
    <row r="19" spans="1:22" x14ac:dyDescent="0.25">
      <c r="A19" s="223"/>
      <c r="B19" s="250"/>
      <c r="C19" s="250"/>
      <c r="D19" s="25"/>
      <c r="E19" s="312"/>
      <c r="F19" s="313"/>
      <c r="G19" s="293"/>
      <c r="H19" s="294"/>
      <c r="I19" s="293"/>
      <c r="J19" s="294"/>
      <c r="K19" s="293"/>
      <c r="L19" s="294"/>
      <c r="M19" s="316"/>
      <c r="N19" s="317"/>
      <c r="O19" s="293"/>
      <c r="P19" s="294"/>
      <c r="Q19" s="295"/>
      <c r="R19" s="296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70"/>
      <c r="B20" s="119"/>
      <c r="C20" s="270"/>
      <c r="D20" s="25"/>
      <c r="E20" s="312"/>
      <c r="F20" s="313"/>
      <c r="G20" s="293"/>
      <c r="H20" s="294"/>
      <c r="I20" s="293"/>
      <c r="J20" s="294"/>
      <c r="K20" s="293"/>
      <c r="L20" s="294"/>
      <c r="M20" s="316"/>
      <c r="N20" s="317"/>
      <c r="O20" s="293"/>
      <c r="P20" s="294"/>
      <c r="Q20" s="295"/>
      <c r="R20" s="296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70">
        <v>3600</v>
      </c>
      <c r="B21" s="31" t="s">
        <v>107</v>
      </c>
      <c r="C21" s="270"/>
      <c r="D21" s="25" t="s">
        <v>92</v>
      </c>
      <c r="E21" s="312"/>
      <c r="F21" s="313"/>
      <c r="G21" s="293"/>
      <c r="H21" s="294"/>
      <c r="I21" s="293">
        <v>1</v>
      </c>
      <c r="J21" s="294"/>
      <c r="K21" s="293"/>
      <c r="L21" s="294"/>
      <c r="M21" s="316"/>
      <c r="N21" s="317"/>
      <c r="O21" s="293"/>
      <c r="P21" s="294"/>
      <c r="Q21" s="295"/>
      <c r="R21" s="296"/>
      <c r="S21" s="12">
        <f t="shared" si="0"/>
        <v>1</v>
      </c>
      <c r="T21" s="12">
        <f t="shared" si="1"/>
        <v>1</v>
      </c>
      <c r="U21" s="15"/>
      <c r="V21" s="15"/>
    </row>
    <row r="22" spans="1:22" s="4" customFormat="1" x14ac:dyDescent="0.25">
      <c r="A22" s="220">
        <v>3600</v>
      </c>
      <c r="B22" s="220">
        <f>SUM(B6:B21)</f>
        <v>0</v>
      </c>
      <c r="C22" s="220"/>
      <c r="D22" s="14" t="s">
        <v>71</v>
      </c>
      <c r="E22" s="305">
        <v>1</v>
      </c>
      <c r="F22" s="306"/>
      <c r="G22" s="293">
        <v>1</v>
      </c>
      <c r="H22" s="294"/>
      <c r="I22" s="293">
        <v>1</v>
      </c>
      <c r="J22" s="294"/>
      <c r="K22" s="293">
        <v>1</v>
      </c>
      <c r="L22" s="294"/>
      <c r="M22" s="316"/>
      <c r="N22" s="317"/>
      <c r="O22" s="293"/>
      <c r="P22" s="294"/>
      <c r="Q22" s="295"/>
      <c r="R22" s="296"/>
      <c r="S22" s="12">
        <f t="shared" si="0"/>
        <v>4</v>
      </c>
      <c r="T22" s="12">
        <f t="shared" si="1"/>
        <v>4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305"/>
      <c r="F23" s="306"/>
      <c r="G23" s="293"/>
      <c r="H23" s="294"/>
      <c r="I23" s="293"/>
      <c r="J23" s="294"/>
      <c r="K23" s="293"/>
      <c r="L23" s="294"/>
      <c r="M23" s="316">
        <v>8</v>
      </c>
      <c r="N23" s="317"/>
      <c r="O23" s="293"/>
      <c r="P23" s="294"/>
      <c r="Q23" s="295"/>
      <c r="R23" s="296"/>
      <c r="S23" s="12">
        <f t="shared" si="0"/>
        <v>8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305"/>
      <c r="F24" s="306"/>
      <c r="G24" s="293"/>
      <c r="H24" s="294"/>
      <c r="I24" s="293"/>
      <c r="J24" s="294"/>
      <c r="K24" s="293"/>
      <c r="L24" s="294"/>
      <c r="M24" s="293"/>
      <c r="N24" s="294"/>
      <c r="O24" s="295"/>
      <c r="P24" s="296"/>
      <c r="Q24" s="295"/>
      <c r="R24" s="296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97">
        <f>SUM(E4:E24)</f>
        <v>8</v>
      </c>
      <c r="F25" s="298"/>
      <c r="G25" s="297">
        <f>SUM(G4:G24)</f>
        <v>8</v>
      </c>
      <c r="H25" s="298"/>
      <c r="I25" s="297">
        <f>SUM(I4:I24)</f>
        <v>8</v>
      </c>
      <c r="J25" s="298"/>
      <c r="K25" s="297">
        <f>SUM(K4:K24)</f>
        <v>8</v>
      </c>
      <c r="L25" s="298"/>
      <c r="M25" s="297">
        <f>SUM(M4:M24)</f>
        <v>8</v>
      </c>
      <c r="N25" s="298"/>
      <c r="O25" s="297">
        <f>SUM(O4:O24)</f>
        <v>0</v>
      </c>
      <c r="P25" s="298"/>
      <c r="Q25" s="297">
        <f>SUM(Q4:Q24)</f>
        <v>0</v>
      </c>
      <c r="R25" s="298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32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8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zoomScale="90" zoomScaleNormal="90" workbookViewId="0">
      <selection activeCell="J35" sqref="J35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90</v>
      </c>
      <c r="B2" s="269"/>
      <c r="C2" s="269"/>
      <c r="D2" s="6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1">
        <v>13</v>
      </c>
      <c r="G3" s="35">
        <v>6.3</v>
      </c>
      <c r="H3" s="141">
        <v>16.3</v>
      </c>
      <c r="I3" s="35">
        <v>8</v>
      </c>
      <c r="J3" s="141">
        <v>16.3</v>
      </c>
      <c r="K3" s="35">
        <v>8</v>
      </c>
      <c r="L3" s="141">
        <v>16.3</v>
      </c>
      <c r="M3" s="254"/>
      <c r="N3" s="241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23">
        <v>6687</v>
      </c>
      <c r="B4" s="279" t="s">
        <v>108</v>
      </c>
      <c r="C4" s="271">
        <v>7</v>
      </c>
      <c r="D4" s="25" t="s">
        <v>68</v>
      </c>
      <c r="E4" s="309">
        <v>3.25</v>
      </c>
      <c r="F4" s="309"/>
      <c r="G4" s="293">
        <v>2</v>
      </c>
      <c r="H4" s="294"/>
      <c r="I4" s="293"/>
      <c r="J4" s="294"/>
      <c r="K4" s="293"/>
      <c r="L4" s="294"/>
      <c r="M4" s="316"/>
      <c r="N4" s="317"/>
      <c r="O4" s="292"/>
      <c r="P4" s="292"/>
      <c r="Q4" s="329"/>
      <c r="R4" s="329"/>
      <c r="S4" s="12">
        <f t="shared" ref="S4:S11" si="0">E4+G4+I4+K4+M4+O4+Q4</f>
        <v>5.25</v>
      </c>
      <c r="T4" s="12">
        <f t="shared" ref="T4:T11" si="1">SUM(S4-U4-V4)</f>
        <v>5.25</v>
      </c>
      <c r="U4" s="15"/>
      <c r="V4" s="15"/>
    </row>
    <row r="5" spans="1:22" x14ac:dyDescent="0.25">
      <c r="A5" s="223">
        <v>6687</v>
      </c>
      <c r="B5" s="279" t="s">
        <v>108</v>
      </c>
      <c r="C5" s="271">
        <v>8</v>
      </c>
      <c r="D5" s="25" t="s">
        <v>68</v>
      </c>
      <c r="E5" s="309"/>
      <c r="F5" s="309"/>
      <c r="G5" s="293">
        <v>5</v>
      </c>
      <c r="H5" s="294"/>
      <c r="I5" s="293">
        <v>3</v>
      </c>
      <c r="J5" s="294"/>
      <c r="K5" s="293"/>
      <c r="L5" s="294"/>
      <c r="M5" s="316"/>
      <c r="N5" s="317"/>
      <c r="O5" s="292"/>
      <c r="P5" s="292"/>
      <c r="Q5" s="329"/>
      <c r="R5" s="329"/>
      <c r="S5" s="12">
        <f t="shared" si="0"/>
        <v>8</v>
      </c>
      <c r="T5" s="12">
        <f t="shared" si="1"/>
        <v>8</v>
      </c>
      <c r="U5" s="15"/>
      <c r="V5" s="15"/>
    </row>
    <row r="6" spans="1:22" x14ac:dyDescent="0.25">
      <c r="A6" s="223">
        <v>6687</v>
      </c>
      <c r="B6" s="279" t="s">
        <v>108</v>
      </c>
      <c r="C6" s="271">
        <v>9</v>
      </c>
      <c r="D6" s="25" t="s">
        <v>68</v>
      </c>
      <c r="E6" s="293"/>
      <c r="F6" s="294"/>
      <c r="G6" s="293"/>
      <c r="H6" s="294"/>
      <c r="I6" s="293">
        <v>2.5</v>
      </c>
      <c r="J6" s="294"/>
      <c r="K6" s="293">
        <v>6</v>
      </c>
      <c r="L6" s="294"/>
      <c r="M6" s="316"/>
      <c r="N6" s="317"/>
      <c r="O6" s="292"/>
      <c r="P6" s="292"/>
      <c r="Q6" s="329"/>
      <c r="R6" s="329"/>
      <c r="S6" s="12">
        <f t="shared" si="0"/>
        <v>8.5</v>
      </c>
      <c r="T6" s="12">
        <f t="shared" si="1"/>
        <v>8.5</v>
      </c>
      <c r="U6" s="15"/>
      <c r="V6" s="15"/>
    </row>
    <row r="7" spans="1:22" x14ac:dyDescent="0.25">
      <c r="A7" s="223"/>
      <c r="B7" s="264"/>
      <c r="C7" s="264"/>
      <c r="D7" s="25"/>
      <c r="E7" s="312"/>
      <c r="F7" s="313"/>
      <c r="G7" s="293"/>
      <c r="H7" s="294"/>
      <c r="I7" s="293"/>
      <c r="J7" s="294"/>
      <c r="K7" s="293"/>
      <c r="L7" s="294"/>
      <c r="M7" s="316"/>
      <c r="N7" s="317"/>
      <c r="O7" s="292"/>
      <c r="P7" s="292"/>
      <c r="Q7" s="329"/>
      <c r="R7" s="329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23"/>
      <c r="B8" s="259"/>
      <c r="C8" s="259"/>
      <c r="D8" s="25"/>
      <c r="E8" s="312"/>
      <c r="F8" s="313"/>
      <c r="G8" s="293"/>
      <c r="H8" s="294"/>
      <c r="I8" s="293"/>
      <c r="J8" s="294"/>
      <c r="K8" s="293"/>
      <c r="L8" s="294"/>
      <c r="M8" s="316"/>
      <c r="N8" s="317"/>
      <c r="O8" s="292"/>
      <c r="P8" s="292"/>
      <c r="Q8" s="329"/>
      <c r="R8" s="329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23"/>
      <c r="B9" s="256"/>
      <c r="C9" s="256"/>
      <c r="D9" s="25"/>
      <c r="E9" s="309"/>
      <c r="F9" s="309"/>
      <c r="G9" s="293"/>
      <c r="H9" s="294"/>
      <c r="I9" s="293"/>
      <c r="J9" s="294"/>
      <c r="K9" s="293"/>
      <c r="L9" s="294"/>
      <c r="M9" s="316"/>
      <c r="N9" s="317"/>
      <c r="O9" s="293"/>
      <c r="P9" s="294"/>
      <c r="Q9" s="295"/>
      <c r="R9" s="29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23"/>
      <c r="B10" s="247"/>
      <c r="C10" s="247"/>
      <c r="D10" s="25"/>
      <c r="E10" s="309"/>
      <c r="F10" s="309"/>
      <c r="G10" s="293"/>
      <c r="H10" s="294"/>
      <c r="I10" s="293"/>
      <c r="J10" s="294"/>
      <c r="K10" s="293"/>
      <c r="L10" s="294"/>
      <c r="M10" s="316"/>
      <c r="N10" s="317"/>
      <c r="O10" s="293"/>
      <c r="P10" s="294"/>
      <c r="Q10" s="295"/>
      <c r="R10" s="29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23"/>
      <c r="B11" s="247"/>
      <c r="C11" s="247"/>
      <c r="D11" s="25"/>
      <c r="E11" s="309"/>
      <c r="F11" s="309"/>
      <c r="G11" s="293"/>
      <c r="H11" s="294"/>
      <c r="I11" s="293"/>
      <c r="J11" s="294"/>
      <c r="K11" s="293"/>
      <c r="L11" s="294"/>
      <c r="M11" s="316"/>
      <c r="N11" s="317"/>
      <c r="O11" s="293"/>
      <c r="P11" s="294"/>
      <c r="Q11" s="295"/>
      <c r="R11" s="29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23"/>
      <c r="B12" s="247"/>
      <c r="C12" s="247"/>
      <c r="D12" s="25"/>
      <c r="E12" s="293"/>
      <c r="F12" s="294"/>
      <c r="G12" s="293"/>
      <c r="H12" s="294"/>
      <c r="I12" s="293"/>
      <c r="J12" s="294"/>
      <c r="K12" s="293"/>
      <c r="L12" s="294"/>
      <c r="M12" s="316"/>
      <c r="N12" s="317"/>
      <c r="O12" s="293"/>
      <c r="P12" s="294"/>
      <c r="Q12" s="295"/>
      <c r="R12" s="296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23"/>
      <c r="B13" s="31"/>
      <c r="C13" s="223"/>
      <c r="D13" s="25"/>
      <c r="E13" s="312"/>
      <c r="F13" s="313"/>
      <c r="G13" s="293"/>
      <c r="H13" s="294"/>
      <c r="I13" s="293"/>
      <c r="J13" s="294"/>
      <c r="K13" s="293"/>
      <c r="L13" s="294"/>
      <c r="M13" s="316"/>
      <c r="N13" s="317"/>
      <c r="O13" s="293"/>
      <c r="P13" s="294"/>
      <c r="Q13" s="295"/>
      <c r="R13" s="29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23"/>
      <c r="B14" s="248"/>
      <c r="C14" s="248"/>
      <c r="D14" s="25"/>
      <c r="E14" s="312"/>
      <c r="F14" s="313"/>
      <c r="G14" s="293"/>
      <c r="H14" s="294"/>
      <c r="I14" s="293"/>
      <c r="J14" s="294"/>
      <c r="K14" s="293"/>
      <c r="L14" s="294"/>
      <c r="M14" s="316"/>
      <c r="N14" s="317"/>
      <c r="O14" s="293"/>
      <c r="P14" s="294"/>
      <c r="Q14" s="295"/>
      <c r="R14" s="29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23"/>
      <c r="B15" s="248"/>
      <c r="C15" s="248"/>
      <c r="D15" s="25"/>
      <c r="E15" s="312"/>
      <c r="F15" s="313"/>
      <c r="G15" s="293"/>
      <c r="H15" s="294"/>
      <c r="I15" s="293"/>
      <c r="J15" s="294"/>
      <c r="K15" s="293"/>
      <c r="L15" s="294"/>
      <c r="M15" s="316"/>
      <c r="N15" s="317"/>
      <c r="O15" s="293"/>
      <c r="P15" s="294"/>
      <c r="Q15" s="295"/>
      <c r="R15" s="296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23"/>
      <c r="B16" s="248"/>
      <c r="C16" s="248"/>
      <c r="D16" s="25"/>
      <c r="E16" s="310"/>
      <c r="F16" s="311"/>
      <c r="G16" s="293"/>
      <c r="H16" s="294"/>
      <c r="I16" s="293"/>
      <c r="J16" s="294"/>
      <c r="K16" s="293"/>
      <c r="L16" s="294"/>
      <c r="M16" s="316"/>
      <c r="N16" s="317"/>
      <c r="O16" s="293"/>
      <c r="P16" s="294"/>
      <c r="Q16" s="295"/>
      <c r="R16" s="296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23"/>
      <c r="B17" s="31"/>
      <c r="C17" s="223"/>
      <c r="D17" s="25"/>
      <c r="E17" s="305"/>
      <c r="F17" s="306"/>
      <c r="G17" s="293"/>
      <c r="H17" s="294"/>
      <c r="I17" s="293"/>
      <c r="J17" s="294"/>
      <c r="K17" s="293"/>
      <c r="L17" s="294"/>
      <c r="M17" s="316"/>
      <c r="N17" s="317"/>
      <c r="O17" s="293"/>
      <c r="P17" s="294"/>
      <c r="Q17" s="295"/>
      <c r="R17" s="296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23"/>
      <c r="B18" s="31"/>
      <c r="C18" s="223"/>
      <c r="D18" s="25"/>
      <c r="E18" s="305"/>
      <c r="F18" s="306"/>
      <c r="G18" s="293"/>
      <c r="H18" s="294"/>
      <c r="I18" s="293"/>
      <c r="J18" s="294"/>
      <c r="K18" s="293"/>
      <c r="L18" s="294"/>
      <c r="M18" s="316"/>
      <c r="N18" s="317"/>
      <c r="O18" s="293"/>
      <c r="P18" s="294"/>
      <c r="Q18" s="295"/>
      <c r="R18" s="296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23"/>
      <c r="B19" s="250" t="s">
        <v>107</v>
      </c>
      <c r="C19" s="250"/>
      <c r="D19" s="25" t="s">
        <v>98</v>
      </c>
      <c r="E19" s="305"/>
      <c r="F19" s="306"/>
      <c r="G19" s="293"/>
      <c r="H19" s="294"/>
      <c r="I19" s="293"/>
      <c r="J19" s="294"/>
      <c r="K19" s="293">
        <v>1</v>
      </c>
      <c r="L19" s="294"/>
      <c r="M19" s="316"/>
      <c r="N19" s="317"/>
      <c r="O19" s="293"/>
      <c r="P19" s="294"/>
      <c r="Q19" s="295"/>
      <c r="R19" s="296"/>
      <c r="S19" s="12">
        <f t="shared" si="6"/>
        <v>1</v>
      </c>
      <c r="T19" s="12">
        <f t="shared" si="7"/>
        <v>1</v>
      </c>
      <c r="U19" s="15"/>
      <c r="V19" s="15"/>
    </row>
    <row r="20" spans="1:22" x14ac:dyDescent="0.25">
      <c r="A20" s="223"/>
      <c r="B20" s="250"/>
      <c r="C20" s="250"/>
      <c r="D20" s="25"/>
      <c r="E20" s="305"/>
      <c r="F20" s="306"/>
      <c r="G20" s="293"/>
      <c r="H20" s="294"/>
      <c r="I20" s="293"/>
      <c r="J20" s="294"/>
      <c r="K20" s="293"/>
      <c r="L20" s="294"/>
      <c r="M20" s="316"/>
      <c r="N20" s="317"/>
      <c r="O20" s="293"/>
      <c r="P20" s="294"/>
      <c r="Q20" s="295"/>
      <c r="R20" s="296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23"/>
      <c r="B21" s="278" t="s">
        <v>107</v>
      </c>
      <c r="C21" s="250"/>
      <c r="D21" s="25" t="s">
        <v>101</v>
      </c>
      <c r="E21" s="305">
        <v>3</v>
      </c>
      <c r="F21" s="306"/>
      <c r="G21" s="293"/>
      <c r="H21" s="294"/>
      <c r="I21" s="293"/>
      <c r="J21" s="294"/>
      <c r="K21" s="293"/>
      <c r="L21" s="294"/>
      <c r="M21" s="316"/>
      <c r="N21" s="317"/>
      <c r="O21" s="293"/>
      <c r="P21" s="294"/>
      <c r="Q21" s="295"/>
      <c r="R21" s="296"/>
      <c r="S21" s="12">
        <f t="shared" si="6"/>
        <v>3</v>
      </c>
      <c r="T21" s="12">
        <f t="shared" si="7"/>
        <v>3</v>
      </c>
      <c r="U21" s="15"/>
      <c r="V21" s="15"/>
    </row>
    <row r="22" spans="1:22" ht="15" customHeight="1" x14ac:dyDescent="0.25">
      <c r="A22" s="255"/>
      <c r="B22" s="119">
        <f>SUM(B6:B21)</f>
        <v>0</v>
      </c>
      <c r="C22" s="255"/>
      <c r="D22" s="14"/>
      <c r="E22" s="305"/>
      <c r="F22" s="306"/>
      <c r="G22" s="293"/>
      <c r="H22" s="294"/>
      <c r="I22" s="293"/>
      <c r="J22" s="294"/>
      <c r="K22" s="293"/>
      <c r="L22" s="294"/>
      <c r="M22" s="316"/>
      <c r="N22" s="317"/>
      <c r="O22" s="293"/>
      <c r="P22" s="294"/>
      <c r="Q22" s="295"/>
      <c r="R22" s="296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223">
        <v>3600</v>
      </c>
      <c r="B23" s="278" t="s">
        <v>107</v>
      </c>
      <c r="C23" s="223"/>
      <c r="D23" s="25" t="s">
        <v>97</v>
      </c>
      <c r="E23" s="305">
        <v>1.75</v>
      </c>
      <c r="F23" s="306"/>
      <c r="G23" s="293"/>
      <c r="H23" s="294"/>
      <c r="I23" s="293"/>
      <c r="J23" s="294"/>
      <c r="K23" s="293"/>
      <c r="L23" s="294"/>
      <c r="M23" s="316"/>
      <c r="N23" s="317"/>
      <c r="O23" s="293"/>
      <c r="P23" s="294"/>
      <c r="Q23" s="295"/>
      <c r="R23" s="296"/>
      <c r="S23" s="12">
        <f t="shared" si="4"/>
        <v>1.75</v>
      </c>
      <c r="T23" s="12">
        <f t="shared" si="5"/>
        <v>1.75</v>
      </c>
      <c r="U23" s="15"/>
      <c r="V23" s="15"/>
    </row>
    <row r="24" spans="1:22" x14ac:dyDescent="0.25">
      <c r="A24" s="270">
        <v>3600</v>
      </c>
      <c r="B24" s="278" t="s">
        <v>107</v>
      </c>
      <c r="C24" s="270"/>
      <c r="D24" s="25" t="s">
        <v>92</v>
      </c>
      <c r="E24" s="305"/>
      <c r="F24" s="306"/>
      <c r="G24" s="293"/>
      <c r="H24" s="294"/>
      <c r="I24" s="293">
        <v>1.5</v>
      </c>
      <c r="J24" s="294"/>
      <c r="K24" s="293"/>
      <c r="L24" s="294"/>
      <c r="M24" s="316"/>
      <c r="N24" s="317"/>
      <c r="O24" s="293"/>
      <c r="P24" s="294"/>
      <c r="Q24" s="295"/>
      <c r="R24" s="296"/>
      <c r="S24" s="12">
        <f t="shared" si="2"/>
        <v>1.5</v>
      </c>
      <c r="T24" s="12">
        <f t="shared" si="3"/>
        <v>1.5</v>
      </c>
      <c r="U24" s="15"/>
      <c r="V24" s="15"/>
    </row>
    <row r="25" spans="1:22" x14ac:dyDescent="0.25">
      <c r="A25" s="223">
        <v>3600</v>
      </c>
      <c r="B25" s="278" t="s">
        <v>107</v>
      </c>
      <c r="C25" s="223"/>
      <c r="D25" s="14" t="s">
        <v>71</v>
      </c>
      <c r="E25" s="305"/>
      <c r="F25" s="306"/>
      <c r="G25" s="293">
        <v>1</v>
      </c>
      <c r="H25" s="294"/>
      <c r="I25" s="293">
        <v>1</v>
      </c>
      <c r="J25" s="294"/>
      <c r="K25" s="293">
        <v>1</v>
      </c>
      <c r="L25" s="294"/>
      <c r="M25" s="316"/>
      <c r="N25" s="317"/>
      <c r="O25" s="293"/>
      <c r="P25" s="294"/>
      <c r="Q25" s="295"/>
      <c r="R25" s="296"/>
      <c r="S25" s="12">
        <f t="shared" si="2"/>
        <v>3</v>
      </c>
      <c r="T25" s="12">
        <f t="shared" si="3"/>
        <v>3</v>
      </c>
      <c r="U25" s="15"/>
      <c r="V25" s="15"/>
    </row>
    <row r="26" spans="1:22" x14ac:dyDescent="0.25">
      <c r="A26" s="223"/>
      <c r="B26" s="223"/>
      <c r="C26" s="223"/>
      <c r="D26" s="14"/>
      <c r="E26" s="305"/>
      <c r="F26" s="306"/>
      <c r="G26" s="293"/>
      <c r="H26" s="294"/>
      <c r="I26" s="293"/>
      <c r="J26" s="294"/>
      <c r="K26" s="293"/>
      <c r="L26" s="294"/>
      <c r="M26" s="316"/>
      <c r="N26" s="317"/>
      <c r="O26" s="293"/>
      <c r="P26" s="294"/>
      <c r="Q26" s="295"/>
      <c r="R26" s="296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305"/>
      <c r="F27" s="306"/>
      <c r="G27" s="293"/>
      <c r="H27" s="294"/>
      <c r="I27" s="293"/>
      <c r="J27" s="294"/>
      <c r="K27" s="293"/>
      <c r="L27" s="294"/>
      <c r="M27" s="316">
        <v>8</v>
      </c>
      <c r="N27" s="317"/>
      <c r="O27" s="293"/>
      <c r="P27" s="294"/>
      <c r="Q27" s="295"/>
      <c r="R27" s="296"/>
      <c r="S27" s="12">
        <f t="shared" si="2"/>
        <v>8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305"/>
      <c r="F28" s="306"/>
      <c r="G28" s="293"/>
      <c r="H28" s="294"/>
      <c r="I28" s="293"/>
      <c r="J28" s="294"/>
      <c r="K28" s="293"/>
      <c r="L28" s="294"/>
      <c r="M28" s="293"/>
      <c r="N28" s="294"/>
      <c r="O28" s="293"/>
      <c r="P28" s="294"/>
      <c r="Q28" s="295"/>
      <c r="R28" s="296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97">
        <f>SUM(E4:E28)</f>
        <v>8</v>
      </c>
      <c r="F29" s="298"/>
      <c r="G29" s="297">
        <f>SUM(G4:G28)</f>
        <v>8</v>
      </c>
      <c r="H29" s="298"/>
      <c r="I29" s="297">
        <f>SUM(I4:I28)</f>
        <v>8</v>
      </c>
      <c r="J29" s="298"/>
      <c r="K29" s="297">
        <f>SUM(K4:K28)</f>
        <v>8</v>
      </c>
      <c r="L29" s="298"/>
      <c r="M29" s="297">
        <f>SUM(M4:M28)</f>
        <v>8</v>
      </c>
      <c r="N29" s="298"/>
      <c r="O29" s="297">
        <f>SUM(O4:O28)</f>
        <v>0</v>
      </c>
      <c r="P29" s="298"/>
      <c r="Q29" s="297">
        <f>SUM(Q4:Q28)</f>
        <v>0</v>
      </c>
      <c r="R29" s="298"/>
      <c r="S29" s="12">
        <f>SUM(S4:S28)</f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32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32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6.25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8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I7:J7"/>
    <mergeCell ref="K7:L7"/>
    <mergeCell ref="E11:F11"/>
    <mergeCell ref="G11:H11"/>
    <mergeCell ref="I11:J11"/>
    <mergeCell ref="K11:L11"/>
    <mergeCell ref="M11:N11"/>
    <mergeCell ref="O11:P11"/>
    <mergeCell ref="Q11:R11"/>
    <mergeCell ref="Q7:R7"/>
    <mergeCell ref="O7:P7"/>
    <mergeCell ref="M7:N7"/>
    <mergeCell ref="M8:N8"/>
    <mergeCell ref="Q10:R10"/>
    <mergeCell ref="Q8:R8"/>
    <mergeCell ref="Q9:R9"/>
    <mergeCell ref="O9:P9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7:F7"/>
    <mergeCell ref="G7:H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0.5703125" style="163" customWidth="1"/>
    <col min="2" max="2" width="10.7109375" style="163" customWidth="1"/>
    <col min="3" max="3" width="10.42578125" style="163" customWidth="1"/>
    <col min="4" max="4" width="28.7109375" style="163" customWidth="1"/>
    <col min="5" max="13" width="7" style="163" customWidth="1"/>
    <col min="14" max="14" width="6.85546875" style="163" customWidth="1"/>
    <col min="15" max="17" width="7" style="163" customWidth="1"/>
    <col min="18" max="18" width="6.85546875" style="164" customWidth="1"/>
    <col min="19" max="19" width="7.7109375" style="163" customWidth="1"/>
    <col min="20" max="21" width="7.85546875" style="163" customWidth="1"/>
    <col min="22" max="22" width="7.7109375" style="163" customWidth="1"/>
    <col min="23" max="16384" width="9.140625" style="163"/>
  </cols>
  <sheetData>
    <row r="1" spans="1:22" x14ac:dyDescent="0.25">
      <c r="A1" s="1" t="s">
        <v>66</v>
      </c>
      <c r="B1" s="162"/>
      <c r="C1" s="162"/>
    </row>
    <row r="2" spans="1:22" s="168" customFormat="1" x14ac:dyDescent="0.25">
      <c r="A2" s="5" t="s">
        <v>90</v>
      </c>
      <c r="B2" s="269"/>
      <c r="C2" s="269"/>
      <c r="D2" s="165"/>
      <c r="E2" s="336" t="s">
        <v>15</v>
      </c>
      <c r="F2" s="336"/>
      <c r="G2" s="336" t="s">
        <v>16</v>
      </c>
      <c r="H2" s="336"/>
      <c r="I2" s="336" t="s">
        <v>17</v>
      </c>
      <c r="J2" s="336"/>
      <c r="K2" s="336" t="s">
        <v>18</v>
      </c>
      <c r="L2" s="336"/>
      <c r="M2" s="336" t="s">
        <v>19</v>
      </c>
      <c r="N2" s="336"/>
      <c r="O2" s="336" t="s">
        <v>20</v>
      </c>
      <c r="P2" s="336"/>
      <c r="Q2" s="336" t="s">
        <v>21</v>
      </c>
      <c r="R2" s="336"/>
      <c r="S2" s="166" t="s">
        <v>24</v>
      </c>
      <c r="T2" s="166" t="s">
        <v>39</v>
      </c>
      <c r="U2" s="167" t="s">
        <v>26</v>
      </c>
      <c r="V2" s="167" t="s">
        <v>27</v>
      </c>
    </row>
    <row r="3" spans="1:22" x14ac:dyDescent="0.25">
      <c r="A3" s="169" t="s">
        <v>22</v>
      </c>
      <c r="B3" s="169" t="s">
        <v>23</v>
      </c>
      <c r="C3" s="169" t="s">
        <v>48</v>
      </c>
      <c r="D3" s="169" t="s">
        <v>32</v>
      </c>
      <c r="E3" s="170">
        <v>8</v>
      </c>
      <c r="F3" s="170">
        <v>16.3</v>
      </c>
      <c r="G3" s="170">
        <v>7</v>
      </c>
      <c r="H3" s="170">
        <v>16.3</v>
      </c>
      <c r="I3" s="276"/>
      <c r="J3" s="276"/>
      <c r="K3" s="170">
        <v>8</v>
      </c>
      <c r="L3" s="170">
        <v>16.3</v>
      </c>
      <c r="M3" s="170">
        <v>8</v>
      </c>
      <c r="N3" s="170">
        <v>16.3</v>
      </c>
      <c r="O3" s="170"/>
      <c r="P3" s="170"/>
      <c r="Q3" s="171"/>
      <c r="R3" s="171"/>
      <c r="S3" s="172"/>
      <c r="T3" s="172"/>
      <c r="U3" s="173"/>
      <c r="V3" s="173"/>
    </row>
    <row r="4" spans="1:22" x14ac:dyDescent="0.25">
      <c r="A4" s="223"/>
      <c r="B4" s="31"/>
      <c r="C4" s="223"/>
      <c r="D4" s="25"/>
      <c r="E4" s="330"/>
      <c r="F4" s="331"/>
      <c r="G4" s="330"/>
      <c r="H4" s="331"/>
      <c r="I4" s="337"/>
      <c r="J4" s="333"/>
      <c r="K4" s="330"/>
      <c r="L4" s="331"/>
      <c r="M4" s="330"/>
      <c r="N4" s="331"/>
      <c r="O4" s="330"/>
      <c r="P4" s="331"/>
      <c r="Q4" s="334"/>
      <c r="R4" s="335"/>
      <c r="S4" s="172">
        <f t="shared" ref="S4:S19" si="0">E4+G4+I4+K4+M4+O4+Q4</f>
        <v>0</v>
      </c>
      <c r="T4" s="172">
        <f t="shared" ref="T4:T21" si="1">SUM(S4-U4-V4)</f>
        <v>0</v>
      </c>
      <c r="U4" s="176"/>
      <c r="V4" s="176"/>
    </row>
    <row r="5" spans="1:22" x14ac:dyDescent="0.25">
      <c r="A5" s="223"/>
      <c r="B5" s="230"/>
      <c r="C5" s="230"/>
      <c r="D5" s="25"/>
      <c r="E5" s="330"/>
      <c r="F5" s="331"/>
      <c r="G5" s="330"/>
      <c r="H5" s="331"/>
      <c r="I5" s="332"/>
      <c r="J5" s="333"/>
      <c r="K5" s="330"/>
      <c r="L5" s="331"/>
      <c r="M5" s="330"/>
      <c r="N5" s="331"/>
      <c r="O5" s="330"/>
      <c r="P5" s="331"/>
      <c r="Q5" s="334"/>
      <c r="R5" s="335"/>
      <c r="S5" s="172">
        <f t="shared" si="0"/>
        <v>0</v>
      </c>
      <c r="T5" s="172">
        <f t="shared" si="1"/>
        <v>0</v>
      </c>
      <c r="U5" s="176"/>
      <c r="V5" s="176"/>
    </row>
    <row r="6" spans="1:22" x14ac:dyDescent="0.25">
      <c r="A6" s="223"/>
      <c r="B6" s="253"/>
      <c r="C6" s="253"/>
      <c r="D6" s="25"/>
      <c r="E6" s="330"/>
      <c r="F6" s="331"/>
      <c r="G6" s="330"/>
      <c r="H6" s="331"/>
      <c r="I6" s="332"/>
      <c r="J6" s="333"/>
      <c r="K6" s="330"/>
      <c r="L6" s="331"/>
      <c r="M6" s="330"/>
      <c r="N6" s="331"/>
      <c r="O6" s="330"/>
      <c r="P6" s="331"/>
      <c r="Q6" s="334"/>
      <c r="R6" s="335"/>
      <c r="S6" s="172">
        <f t="shared" si="0"/>
        <v>0</v>
      </c>
      <c r="T6" s="172">
        <f t="shared" si="1"/>
        <v>0</v>
      </c>
      <c r="U6" s="176"/>
      <c r="V6" s="176"/>
    </row>
    <row r="7" spans="1:22" x14ac:dyDescent="0.25">
      <c r="A7" s="174"/>
      <c r="B7" s="31" t="s">
        <v>107</v>
      </c>
      <c r="C7" s="165"/>
      <c r="D7" s="25" t="s">
        <v>99</v>
      </c>
      <c r="E7" s="330">
        <v>2</v>
      </c>
      <c r="F7" s="331"/>
      <c r="G7" s="330"/>
      <c r="H7" s="331"/>
      <c r="I7" s="332"/>
      <c r="J7" s="333"/>
      <c r="K7" s="330"/>
      <c r="L7" s="331"/>
      <c r="M7" s="330"/>
      <c r="N7" s="331"/>
      <c r="O7" s="330"/>
      <c r="P7" s="331"/>
      <c r="Q7" s="334"/>
      <c r="R7" s="335"/>
      <c r="S7" s="172">
        <f t="shared" si="0"/>
        <v>2</v>
      </c>
      <c r="T7" s="172">
        <f t="shared" si="1"/>
        <v>2</v>
      </c>
      <c r="U7" s="176"/>
      <c r="V7" s="176"/>
    </row>
    <row r="8" spans="1:22" x14ac:dyDescent="0.25">
      <c r="A8" s="210"/>
      <c r="B8" s="165"/>
      <c r="C8" s="165"/>
      <c r="D8" s="25"/>
      <c r="E8" s="330"/>
      <c r="F8" s="331"/>
      <c r="G8" s="330"/>
      <c r="H8" s="331"/>
      <c r="I8" s="332"/>
      <c r="J8" s="333"/>
      <c r="K8" s="330"/>
      <c r="L8" s="331"/>
      <c r="M8" s="330"/>
      <c r="N8" s="331"/>
      <c r="O8" s="330"/>
      <c r="P8" s="331"/>
      <c r="Q8" s="334"/>
      <c r="R8" s="335"/>
      <c r="S8" s="172">
        <f t="shared" si="0"/>
        <v>0</v>
      </c>
      <c r="T8" s="172">
        <f t="shared" si="1"/>
        <v>0</v>
      </c>
      <c r="U8" s="176"/>
      <c r="V8" s="176"/>
    </row>
    <row r="9" spans="1:22" x14ac:dyDescent="0.25">
      <c r="A9" s="210"/>
      <c r="B9" s="31" t="s">
        <v>107</v>
      </c>
      <c r="C9" s="174"/>
      <c r="D9" s="25" t="s">
        <v>98</v>
      </c>
      <c r="E9" s="330"/>
      <c r="F9" s="331"/>
      <c r="G9" s="330"/>
      <c r="H9" s="331"/>
      <c r="I9" s="332"/>
      <c r="J9" s="333"/>
      <c r="K9" s="330">
        <v>1</v>
      </c>
      <c r="L9" s="331"/>
      <c r="M9" s="330"/>
      <c r="N9" s="331"/>
      <c r="O9" s="330"/>
      <c r="P9" s="331"/>
      <c r="Q9" s="334"/>
      <c r="R9" s="335"/>
      <c r="S9" s="172">
        <f t="shared" si="0"/>
        <v>1</v>
      </c>
      <c r="T9" s="172">
        <f t="shared" si="1"/>
        <v>1</v>
      </c>
      <c r="U9" s="176"/>
      <c r="V9" s="176"/>
    </row>
    <row r="10" spans="1:22" x14ac:dyDescent="0.25">
      <c r="A10" s="257"/>
      <c r="B10" s="119"/>
      <c r="C10" s="257"/>
      <c r="D10" s="25"/>
      <c r="E10" s="330"/>
      <c r="F10" s="331"/>
      <c r="G10" s="330"/>
      <c r="H10" s="331"/>
      <c r="I10" s="332"/>
      <c r="J10" s="333"/>
      <c r="K10" s="330"/>
      <c r="L10" s="331"/>
      <c r="M10" s="330"/>
      <c r="N10" s="331"/>
      <c r="O10" s="330"/>
      <c r="P10" s="331"/>
      <c r="Q10" s="334"/>
      <c r="R10" s="335"/>
      <c r="S10" s="172">
        <f t="shared" si="0"/>
        <v>0</v>
      </c>
      <c r="T10" s="172">
        <f t="shared" si="1"/>
        <v>0</v>
      </c>
      <c r="U10" s="176"/>
      <c r="V10" s="176"/>
    </row>
    <row r="11" spans="1:22" x14ac:dyDescent="0.25">
      <c r="A11" s="260"/>
      <c r="B11" s="119"/>
      <c r="C11" s="260"/>
      <c r="D11" s="25"/>
      <c r="E11" s="330"/>
      <c r="F11" s="331"/>
      <c r="G11" s="330"/>
      <c r="H11" s="331"/>
      <c r="I11" s="332"/>
      <c r="J11" s="333"/>
      <c r="K11" s="330"/>
      <c r="L11" s="331"/>
      <c r="M11" s="330"/>
      <c r="N11" s="331"/>
      <c r="O11" s="330"/>
      <c r="P11" s="331"/>
      <c r="Q11" s="334"/>
      <c r="R11" s="335"/>
      <c r="S11" s="172">
        <f t="shared" si="0"/>
        <v>0</v>
      </c>
      <c r="T11" s="172">
        <f t="shared" si="1"/>
        <v>0</v>
      </c>
      <c r="U11" s="176"/>
      <c r="V11" s="176"/>
    </row>
    <row r="12" spans="1:22" x14ac:dyDescent="0.25">
      <c r="A12" s="272">
        <v>3600</v>
      </c>
      <c r="B12" s="31" t="s">
        <v>107</v>
      </c>
      <c r="C12" s="272"/>
      <c r="D12" s="25" t="s">
        <v>82</v>
      </c>
      <c r="E12" s="330">
        <v>3</v>
      </c>
      <c r="F12" s="331"/>
      <c r="G12" s="330">
        <v>5</v>
      </c>
      <c r="H12" s="331"/>
      <c r="I12" s="332"/>
      <c r="J12" s="333"/>
      <c r="K12" s="330">
        <v>6</v>
      </c>
      <c r="L12" s="331"/>
      <c r="M12" s="330">
        <v>2</v>
      </c>
      <c r="N12" s="331"/>
      <c r="O12" s="330"/>
      <c r="P12" s="331"/>
      <c r="Q12" s="334"/>
      <c r="R12" s="335"/>
      <c r="S12" s="172">
        <f t="shared" si="0"/>
        <v>16</v>
      </c>
      <c r="T12" s="172">
        <f t="shared" si="1"/>
        <v>16</v>
      </c>
      <c r="U12" s="176"/>
      <c r="V12" s="176"/>
    </row>
    <row r="13" spans="1:22" x14ac:dyDescent="0.25">
      <c r="A13" s="174">
        <v>3600</v>
      </c>
      <c r="B13" s="31" t="s">
        <v>107</v>
      </c>
      <c r="C13" s="274"/>
      <c r="D13" s="25" t="s">
        <v>78</v>
      </c>
      <c r="E13" s="330"/>
      <c r="F13" s="331"/>
      <c r="G13" s="330"/>
      <c r="H13" s="331"/>
      <c r="I13" s="332"/>
      <c r="J13" s="333"/>
      <c r="K13" s="330"/>
      <c r="L13" s="331"/>
      <c r="M13" s="330">
        <v>2</v>
      </c>
      <c r="N13" s="331"/>
      <c r="O13" s="330"/>
      <c r="P13" s="331"/>
      <c r="Q13" s="334"/>
      <c r="R13" s="335"/>
      <c r="S13" s="172">
        <f t="shared" si="0"/>
        <v>2</v>
      </c>
      <c r="T13" s="172">
        <f t="shared" si="1"/>
        <v>2</v>
      </c>
      <c r="U13" s="176"/>
      <c r="V13" s="176"/>
    </row>
    <row r="14" spans="1:22" x14ac:dyDescent="0.25">
      <c r="A14" s="223">
        <v>3600</v>
      </c>
      <c r="B14" s="31" t="s">
        <v>107</v>
      </c>
      <c r="C14" s="223"/>
      <c r="D14" s="25" t="s">
        <v>76</v>
      </c>
      <c r="E14" s="330"/>
      <c r="F14" s="331"/>
      <c r="G14" s="330"/>
      <c r="H14" s="331"/>
      <c r="I14" s="332"/>
      <c r="J14" s="333"/>
      <c r="K14" s="330">
        <v>1</v>
      </c>
      <c r="L14" s="331"/>
      <c r="M14" s="330">
        <v>2</v>
      </c>
      <c r="N14" s="331"/>
      <c r="O14" s="330"/>
      <c r="P14" s="331"/>
      <c r="Q14" s="334"/>
      <c r="R14" s="335"/>
      <c r="S14" s="172">
        <f t="shared" ref="S14:S15" si="2">E14+G14+I14+K14+M14+O14+Q14</f>
        <v>3</v>
      </c>
      <c r="T14" s="172">
        <f t="shared" si="1"/>
        <v>3</v>
      </c>
      <c r="U14" s="176"/>
      <c r="V14" s="176"/>
    </row>
    <row r="15" spans="1:22" x14ac:dyDescent="0.25">
      <c r="A15" s="229">
        <v>3600</v>
      </c>
      <c r="B15" s="31" t="s">
        <v>107</v>
      </c>
      <c r="C15" s="229"/>
      <c r="D15" s="25" t="s">
        <v>100</v>
      </c>
      <c r="E15" s="330"/>
      <c r="F15" s="331"/>
      <c r="G15" s="330">
        <v>1</v>
      </c>
      <c r="H15" s="331"/>
      <c r="I15" s="332"/>
      <c r="J15" s="333"/>
      <c r="K15" s="330"/>
      <c r="L15" s="331"/>
      <c r="M15" s="330"/>
      <c r="N15" s="331"/>
      <c r="O15" s="330"/>
      <c r="P15" s="331"/>
      <c r="Q15" s="334"/>
      <c r="R15" s="335"/>
      <c r="S15" s="172">
        <f t="shared" si="2"/>
        <v>1</v>
      </c>
      <c r="T15" s="172">
        <f t="shared" si="1"/>
        <v>1</v>
      </c>
      <c r="U15" s="176"/>
      <c r="V15" s="176"/>
    </row>
    <row r="16" spans="1:22" x14ac:dyDescent="0.25">
      <c r="A16" s="174">
        <v>3600</v>
      </c>
      <c r="B16" s="31" t="s">
        <v>107</v>
      </c>
      <c r="C16" s="174"/>
      <c r="D16" s="163" t="s">
        <v>73</v>
      </c>
      <c r="E16" s="330">
        <v>0.25</v>
      </c>
      <c r="F16" s="331"/>
      <c r="G16" s="330">
        <v>0.25</v>
      </c>
      <c r="H16" s="331"/>
      <c r="I16" s="332"/>
      <c r="J16" s="333"/>
      <c r="K16" s="330"/>
      <c r="L16" s="331"/>
      <c r="M16" s="330">
        <v>0.5</v>
      </c>
      <c r="N16" s="331"/>
      <c r="O16" s="330"/>
      <c r="P16" s="331"/>
      <c r="Q16" s="334"/>
      <c r="R16" s="335"/>
      <c r="S16" s="172">
        <f t="shared" si="0"/>
        <v>1</v>
      </c>
      <c r="T16" s="172">
        <f t="shared" si="1"/>
        <v>1</v>
      </c>
      <c r="U16" s="176"/>
      <c r="V16" s="176"/>
    </row>
    <row r="17" spans="1:22" ht="15.75" customHeight="1" x14ac:dyDescent="0.25">
      <c r="A17" s="229">
        <v>3600</v>
      </c>
      <c r="B17" s="31" t="s">
        <v>107</v>
      </c>
      <c r="C17" s="229"/>
      <c r="D17" s="175" t="s">
        <v>74</v>
      </c>
      <c r="E17" s="330">
        <v>1.5</v>
      </c>
      <c r="F17" s="331"/>
      <c r="G17" s="330">
        <v>2</v>
      </c>
      <c r="H17" s="331"/>
      <c r="I17" s="332"/>
      <c r="J17" s="333"/>
      <c r="K17" s="330">
        <v>0.25</v>
      </c>
      <c r="L17" s="331"/>
      <c r="M17" s="330">
        <v>1.75</v>
      </c>
      <c r="N17" s="331"/>
      <c r="O17" s="330"/>
      <c r="P17" s="331"/>
      <c r="Q17" s="334"/>
      <c r="R17" s="335"/>
      <c r="S17" s="172">
        <f t="shared" si="0"/>
        <v>5.5</v>
      </c>
      <c r="T17" s="172">
        <f t="shared" si="1"/>
        <v>3.5</v>
      </c>
      <c r="U17" s="176">
        <v>2</v>
      </c>
      <c r="V17" s="176"/>
    </row>
    <row r="18" spans="1:22" x14ac:dyDescent="0.25">
      <c r="A18" s="220">
        <v>3600</v>
      </c>
      <c r="B18" s="31" t="s">
        <v>107</v>
      </c>
      <c r="C18" s="220"/>
      <c r="D18" s="14" t="s">
        <v>72</v>
      </c>
      <c r="E18" s="330">
        <v>1.5</v>
      </c>
      <c r="F18" s="331"/>
      <c r="G18" s="330"/>
      <c r="H18" s="331"/>
      <c r="I18" s="332"/>
      <c r="J18" s="333"/>
      <c r="K18" s="330"/>
      <c r="L18" s="331"/>
      <c r="M18" s="330"/>
      <c r="N18" s="331"/>
      <c r="O18" s="330"/>
      <c r="P18" s="331"/>
      <c r="Q18" s="334"/>
      <c r="R18" s="335"/>
      <c r="S18" s="172">
        <f t="shared" si="0"/>
        <v>1.5</v>
      </c>
      <c r="T18" s="172">
        <f t="shared" si="1"/>
        <v>1.5</v>
      </c>
      <c r="U18" s="176"/>
      <c r="V18" s="176"/>
    </row>
    <row r="19" spans="1:22" x14ac:dyDescent="0.25">
      <c r="A19" s="220">
        <v>3600</v>
      </c>
      <c r="B19" s="31" t="s">
        <v>107</v>
      </c>
      <c r="C19" s="220"/>
      <c r="D19" s="25" t="s">
        <v>70</v>
      </c>
      <c r="E19" s="330">
        <v>0.25</v>
      </c>
      <c r="F19" s="331"/>
      <c r="G19" s="330">
        <v>0.25</v>
      </c>
      <c r="H19" s="331"/>
      <c r="I19" s="332"/>
      <c r="J19" s="333"/>
      <c r="K19" s="330">
        <v>0.25</v>
      </c>
      <c r="L19" s="331"/>
      <c r="M19" s="330">
        <v>0.25</v>
      </c>
      <c r="N19" s="331"/>
      <c r="O19" s="330"/>
      <c r="P19" s="331"/>
      <c r="Q19" s="334"/>
      <c r="R19" s="335"/>
      <c r="S19" s="172">
        <f t="shared" si="0"/>
        <v>1</v>
      </c>
      <c r="T19" s="172">
        <f t="shared" si="1"/>
        <v>1</v>
      </c>
      <c r="U19" s="176"/>
      <c r="V19" s="176"/>
    </row>
    <row r="20" spans="1:22" x14ac:dyDescent="0.25">
      <c r="A20" s="169" t="s">
        <v>37</v>
      </c>
      <c r="B20" s="169"/>
      <c r="C20" s="169"/>
      <c r="D20" s="169"/>
      <c r="E20" s="330"/>
      <c r="F20" s="331"/>
      <c r="G20" s="330"/>
      <c r="H20" s="331"/>
      <c r="I20" s="332">
        <v>8</v>
      </c>
      <c r="J20" s="333"/>
      <c r="K20" s="330"/>
      <c r="L20" s="331"/>
      <c r="M20" s="330"/>
      <c r="N20" s="331"/>
      <c r="O20" s="334"/>
      <c r="P20" s="335"/>
      <c r="Q20" s="334"/>
      <c r="R20" s="335"/>
      <c r="S20" s="172">
        <f>E20+G20+I20+K20+M20+O20+Q20</f>
        <v>8</v>
      </c>
      <c r="T20" s="172"/>
      <c r="U20" s="177"/>
      <c r="V20" s="176"/>
    </row>
    <row r="21" spans="1:22" x14ac:dyDescent="0.25">
      <c r="A21" s="169" t="s">
        <v>38</v>
      </c>
      <c r="B21" s="169"/>
      <c r="C21" s="169"/>
      <c r="D21" s="169"/>
      <c r="E21" s="330"/>
      <c r="F21" s="331"/>
      <c r="G21" s="330"/>
      <c r="H21" s="331"/>
      <c r="I21" s="330"/>
      <c r="J21" s="331"/>
      <c r="K21" s="330"/>
      <c r="L21" s="331"/>
      <c r="M21" s="330"/>
      <c r="N21" s="331"/>
      <c r="O21" s="334"/>
      <c r="P21" s="335"/>
      <c r="Q21" s="334"/>
      <c r="R21" s="335"/>
      <c r="S21" s="172">
        <f>E21+G21+I21+K21+M21+O21+Q21</f>
        <v>0</v>
      </c>
      <c r="T21" s="172">
        <f t="shared" si="1"/>
        <v>0</v>
      </c>
      <c r="U21" s="177"/>
      <c r="V21" s="176"/>
    </row>
    <row r="22" spans="1:22" x14ac:dyDescent="0.25">
      <c r="A22" s="177" t="s">
        <v>6</v>
      </c>
      <c r="B22" s="177">
        <f>SUM(B6:B21)</f>
        <v>0</v>
      </c>
      <c r="C22" s="177"/>
      <c r="D22" s="177"/>
      <c r="E22" s="338">
        <f>SUM(E4:E21)</f>
        <v>8.5</v>
      </c>
      <c r="F22" s="339"/>
      <c r="G22" s="338">
        <f>SUM(G4:G21)</f>
        <v>8.5</v>
      </c>
      <c r="H22" s="339"/>
      <c r="I22" s="338">
        <f>SUM(I4:I21)</f>
        <v>8</v>
      </c>
      <c r="J22" s="339"/>
      <c r="K22" s="338">
        <f>SUM(K6:K21)</f>
        <v>8.5</v>
      </c>
      <c r="L22" s="339"/>
      <c r="M22" s="338">
        <f t="shared" ref="M22" si="3">SUM(M4:M21)</f>
        <v>8.5</v>
      </c>
      <c r="N22" s="339"/>
      <c r="O22" s="338">
        <f>SUM(O4:O21)</f>
        <v>0</v>
      </c>
      <c r="P22" s="339"/>
      <c r="Q22" s="338">
        <f>SUM(Q4:Q21)</f>
        <v>0</v>
      </c>
      <c r="R22" s="339"/>
      <c r="S22" s="172">
        <f>SUM(S4:S21)</f>
        <v>42</v>
      </c>
      <c r="T22" s="172"/>
      <c r="U22" s="177"/>
      <c r="V22" s="176"/>
    </row>
    <row r="23" spans="1:22" x14ac:dyDescent="0.25">
      <c r="A23" s="177" t="s">
        <v>2</v>
      </c>
      <c r="B23" s="177"/>
      <c r="C23" s="177"/>
      <c r="D23" s="177"/>
      <c r="E23" s="178"/>
      <c r="F23" s="179">
        <v>8</v>
      </c>
      <c r="G23" s="178"/>
      <c r="H23" s="179">
        <v>8</v>
      </c>
      <c r="I23" s="178"/>
      <c r="J23" s="179">
        <v>8</v>
      </c>
      <c r="K23" s="178"/>
      <c r="L23" s="179">
        <v>8</v>
      </c>
      <c r="M23" s="178"/>
      <c r="N23" s="179">
        <v>8</v>
      </c>
      <c r="O23" s="178"/>
      <c r="P23" s="179"/>
      <c r="Q23" s="178"/>
      <c r="R23" s="179"/>
      <c r="S23" s="172">
        <f>SUM(E23:R23)</f>
        <v>40</v>
      </c>
      <c r="T23" s="172">
        <f>SUM(T4:T20)</f>
        <v>32</v>
      </c>
      <c r="U23" s="176"/>
      <c r="V23" s="176"/>
    </row>
    <row r="24" spans="1:22" x14ac:dyDescent="0.25">
      <c r="A24" s="177" t="s">
        <v>41</v>
      </c>
      <c r="B24" s="177"/>
      <c r="C24" s="177"/>
      <c r="D24" s="177"/>
      <c r="E24" s="180"/>
      <c r="F24" s="180">
        <f>SUM(E22)-F23</f>
        <v>0.5</v>
      </c>
      <c r="G24" s="180"/>
      <c r="H24" s="180">
        <f>SUM(G22)-H23</f>
        <v>0.5</v>
      </c>
      <c r="I24" s="180"/>
      <c r="J24" s="180">
        <f>SUM(I22)-J23</f>
        <v>0</v>
      </c>
      <c r="K24" s="180"/>
      <c r="L24" s="180">
        <f>SUM(K22)-L23</f>
        <v>0.5</v>
      </c>
      <c r="M24" s="180"/>
      <c r="N24" s="180">
        <f>SUM(M22)-N23</f>
        <v>0.5</v>
      </c>
      <c r="O24" s="180"/>
      <c r="P24" s="180">
        <f>SUM(O22)</f>
        <v>0</v>
      </c>
      <c r="Q24" s="180"/>
      <c r="R24" s="180">
        <f>SUM(Q22)</f>
        <v>0</v>
      </c>
      <c r="S24" s="176">
        <v>4</v>
      </c>
      <c r="T24" s="176"/>
      <c r="U24" s="176">
        <f>SUM(U4:U23)</f>
        <v>2</v>
      </c>
      <c r="V24" s="176">
        <f>SUM(V4:V23)</f>
        <v>0</v>
      </c>
    </row>
    <row r="26" spans="1:22" x14ac:dyDescent="0.25">
      <c r="A26" s="161" t="s">
        <v>25</v>
      </c>
      <c r="B26" s="162"/>
    </row>
    <row r="27" spans="1:22" x14ac:dyDescent="0.25">
      <c r="A27" s="163" t="s">
        <v>2</v>
      </c>
      <c r="C27" s="181">
        <f>SUM(T23)</f>
        <v>32</v>
      </c>
      <c r="I27" s="161">
        <v>3600</v>
      </c>
    </row>
    <row r="28" spans="1:22" x14ac:dyDescent="0.25">
      <c r="A28" s="163" t="s">
        <v>26</v>
      </c>
      <c r="C28" s="181">
        <f>U24</f>
        <v>2</v>
      </c>
      <c r="D28" s="182"/>
      <c r="I28" s="183">
        <v>31</v>
      </c>
    </row>
    <row r="29" spans="1:22" x14ac:dyDescent="0.25">
      <c r="A29" s="163" t="s">
        <v>27</v>
      </c>
      <c r="C29" s="182">
        <f>V24</f>
        <v>0</v>
      </c>
      <c r="I29" s="184"/>
    </row>
    <row r="30" spans="1:22" x14ac:dyDescent="0.25">
      <c r="A30" s="163" t="s">
        <v>28</v>
      </c>
      <c r="C30" s="182">
        <f>S20</f>
        <v>8</v>
      </c>
      <c r="I30" s="181"/>
    </row>
    <row r="31" spans="1:22" x14ac:dyDescent="0.25">
      <c r="A31" s="163" t="s">
        <v>4</v>
      </c>
      <c r="C31" s="182">
        <f>S21</f>
        <v>0</v>
      </c>
    </row>
    <row r="32" spans="1:22" ht="16.5" thickBot="1" x14ac:dyDescent="0.3">
      <c r="A32" s="164" t="s">
        <v>6</v>
      </c>
      <c r="C32" s="185">
        <f>SUM(C27:C31)</f>
        <v>42</v>
      </c>
      <c r="E32" s="164" t="s">
        <v>42</v>
      </c>
      <c r="F32" s="164"/>
      <c r="G32" s="186">
        <f>S22-C32</f>
        <v>0</v>
      </c>
    </row>
    <row r="33" spans="1:4" ht="16.5" thickTop="1" x14ac:dyDescent="0.25">
      <c r="A33" s="163" t="s">
        <v>29</v>
      </c>
      <c r="C33" s="187">
        <v>0</v>
      </c>
      <c r="D33" s="187"/>
    </row>
    <row r="34" spans="1:4" x14ac:dyDescent="0.25">
      <c r="A34" s="163" t="s">
        <v>36</v>
      </c>
      <c r="C34" s="187">
        <v>0</v>
      </c>
      <c r="D34" s="187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105" customWidth="1"/>
    <col min="2" max="2" width="10.7109375" style="105" customWidth="1"/>
    <col min="3" max="3" width="10.140625" style="105" customWidth="1"/>
    <col min="4" max="4" width="28.7109375" style="105" customWidth="1"/>
    <col min="5" max="17" width="7" style="105" customWidth="1"/>
    <col min="18" max="18" width="6.85546875" style="106" customWidth="1"/>
    <col min="19" max="19" width="7.7109375" style="105" customWidth="1"/>
    <col min="20" max="21" width="7.85546875" style="105" customWidth="1"/>
    <col min="22" max="22" width="7.7109375" style="105" customWidth="1"/>
    <col min="23" max="16384" width="9.140625" style="105"/>
  </cols>
  <sheetData>
    <row r="1" spans="1:22" x14ac:dyDescent="0.25">
      <c r="A1" s="1" t="s">
        <v>60</v>
      </c>
      <c r="B1" s="104"/>
      <c r="C1" s="104"/>
    </row>
    <row r="2" spans="1:22" s="110" customFormat="1" x14ac:dyDescent="0.25">
      <c r="A2" s="5" t="s">
        <v>90</v>
      </c>
      <c r="B2" s="224"/>
      <c r="C2" s="224"/>
      <c r="D2" s="224"/>
      <c r="E2" s="287" t="s">
        <v>15</v>
      </c>
      <c r="F2" s="287"/>
      <c r="G2" s="280" t="s">
        <v>16</v>
      </c>
      <c r="H2" s="280"/>
      <c r="I2" s="287" t="s">
        <v>17</v>
      </c>
      <c r="J2" s="287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112">
        <v>8</v>
      </c>
      <c r="F3" s="112">
        <v>16.3</v>
      </c>
      <c r="G3" s="112">
        <v>8</v>
      </c>
      <c r="H3" s="112">
        <v>16.25</v>
      </c>
      <c r="I3" s="275"/>
      <c r="J3" s="275"/>
      <c r="K3" s="112">
        <v>8</v>
      </c>
      <c r="L3" s="112">
        <v>16.3</v>
      </c>
      <c r="M3" s="35" t="s">
        <v>104</v>
      </c>
      <c r="N3" s="35" t="s">
        <v>103</v>
      </c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223">
        <v>6721</v>
      </c>
      <c r="B4" s="279" t="s">
        <v>106</v>
      </c>
      <c r="C4" s="277">
        <v>19</v>
      </c>
      <c r="D4" s="25" t="s">
        <v>87</v>
      </c>
      <c r="E4" s="281">
        <v>8</v>
      </c>
      <c r="F4" s="281"/>
      <c r="G4" s="281"/>
      <c r="H4" s="281"/>
      <c r="I4" s="282"/>
      <c r="J4" s="282"/>
      <c r="K4" s="281"/>
      <c r="L4" s="281"/>
      <c r="M4" s="281"/>
      <c r="N4" s="281"/>
      <c r="O4" s="283"/>
      <c r="P4" s="284"/>
      <c r="Q4" s="285"/>
      <c r="R4" s="286"/>
      <c r="S4" s="114">
        <f>E4+G4+I4+K4+M4+O4+Q4</f>
        <v>8</v>
      </c>
      <c r="T4" s="114">
        <f t="shared" ref="T4:T12" si="0">SUM(S4-U4-V4)</f>
        <v>8</v>
      </c>
      <c r="U4" s="118"/>
      <c r="V4" s="118"/>
    </row>
    <row r="5" spans="1:22" x14ac:dyDescent="0.25">
      <c r="A5" s="223"/>
      <c r="B5" s="263"/>
      <c r="C5" s="263"/>
      <c r="D5" s="25"/>
      <c r="E5" s="281"/>
      <c r="F5" s="281"/>
      <c r="G5" s="281"/>
      <c r="H5" s="281"/>
      <c r="I5" s="282"/>
      <c r="J5" s="282"/>
      <c r="K5" s="281"/>
      <c r="L5" s="281"/>
      <c r="M5" s="281"/>
      <c r="N5" s="281"/>
      <c r="O5" s="283"/>
      <c r="P5" s="284"/>
      <c r="Q5" s="285"/>
      <c r="R5" s="286"/>
      <c r="S5" s="114">
        <f t="shared" ref="S5:S22" si="1">E5+G5+I5+K5+M5+O5+Q5</f>
        <v>0</v>
      </c>
      <c r="T5" s="114">
        <f t="shared" si="0"/>
        <v>0</v>
      </c>
      <c r="U5" s="118"/>
      <c r="V5" s="118"/>
    </row>
    <row r="6" spans="1:22" x14ac:dyDescent="0.25">
      <c r="A6" s="223"/>
      <c r="B6" s="263"/>
      <c r="C6" s="263"/>
      <c r="D6" s="25"/>
      <c r="E6" s="281"/>
      <c r="F6" s="281"/>
      <c r="G6" s="281"/>
      <c r="H6" s="281"/>
      <c r="I6" s="282"/>
      <c r="J6" s="282"/>
      <c r="K6" s="281"/>
      <c r="L6" s="281"/>
      <c r="M6" s="281"/>
      <c r="N6" s="281"/>
      <c r="O6" s="283"/>
      <c r="P6" s="284"/>
      <c r="Q6" s="285"/>
      <c r="R6" s="286"/>
      <c r="S6" s="114">
        <f t="shared" si="1"/>
        <v>0</v>
      </c>
      <c r="T6" s="114">
        <f t="shared" si="0"/>
        <v>0</v>
      </c>
      <c r="U6" s="118"/>
      <c r="V6" s="118"/>
    </row>
    <row r="7" spans="1:22" x14ac:dyDescent="0.25">
      <c r="A7" s="223"/>
      <c r="B7" s="251"/>
      <c r="C7" s="251"/>
      <c r="D7" s="25"/>
      <c r="E7" s="283"/>
      <c r="F7" s="284"/>
      <c r="G7" s="283"/>
      <c r="H7" s="284"/>
      <c r="I7" s="282"/>
      <c r="J7" s="282"/>
      <c r="K7" s="281"/>
      <c r="L7" s="281"/>
      <c r="M7" s="281"/>
      <c r="N7" s="281"/>
      <c r="O7" s="283"/>
      <c r="P7" s="284"/>
      <c r="Q7" s="285"/>
      <c r="R7" s="286"/>
      <c r="S7" s="114">
        <f t="shared" si="1"/>
        <v>0</v>
      </c>
      <c r="T7" s="114">
        <f t="shared" si="0"/>
        <v>0</v>
      </c>
      <c r="U7" s="118"/>
      <c r="V7" s="118"/>
    </row>
    <row r="8" spans="1:22" x14ac:dyDescent="0.25">
      <c r="A8" s="223"/>
      <c r="B8" s="251"/>
      <c r="C8" s="251"/>
      <c r="D8" s="25"/>
      <c r="E8" s="283"/>
      <c r="F8" s="284"/>
      <c r="G8" s="283"/>
      <c r="H8" s="284"/>
      <c r="I8" s="288"/>
      <c r="J8" s="289"/>
      <c r="K8" s="283"/>
      <c r="L8" s="284"/>
      <c r="M8" s="283"/>
      <c r="N8" s="284"/>
      <c r="O8" s="283"/>
      <c r="P8" s="284"/>
      <c r="Q8" s="285"/>
      <c r="R8" s="286"/>
      <c r="S8" s="114">
        <f t="shared" si="1"/>
        <v>0</v>
      </c>
      <c r="T8" s="114">
        <f t="shared" si="0"/>
        <v>0</v>
      </c>
      <c r="U8" s="118"/>
      <c r="V8" s="118"/>
    </row>
    <row r="9" spans="1:22" x14ac:dyDescent="0.25">
      <c r="A9" s="223"/>
      <c r="B9" s="253"/>
      <c r="C9" s="253"/>
      <c r="D9" s="25"/>
      <c r="E9" s="283"/>
      <c r="F9" s="284"/>
      <c r="G9" s="283"/>
      <c r="H9" s="284"/>
      <c r="I9" s="288"/>
      <c r="J9" s="289"/>
      <c r="K9" s="283"/>
      <c r="L9" s="284"/>
      <c r="M9" s="283"/>
      <c r="N9" s="284"/>
      <c r="O9" s="283"/>
      <c r="P9" s="284"/>
      <c r="Q9" s="285"/>
      <c r="R9" s="286"/>
      <c r="S9" s="114">
        <f t="shared" si="1"/>
        <v>0</v>
      </c>
      <c r="T9" s="114">
        <f t="shared" si="0"/>
        <v>0</v>
      </c>
      <c r="U9" s="118"/>
      <c r="V9" s="118"/>
    </row>
    <row r="10" spans="1:22" x14ac:dyDescent="0.25">
      <c r="A10" s="223"/>
      <c r="B10" s="253"/>
      <c r="C10" s="253"/>
      <c r="D10" s="25"/>
      <c r="E10" s="283"/>
      <c r="F10" s="284"/>
      <c r="G10" s="283"/>
      <c r="H10" s="284"/>
      <c r="I10" s="288"/>
      <c r="J10" s="289"/>
      <c r="K10" s="283"/>
      <c r="L10" s="284"/>
      <c r="M10" s="283"/>
      <c r="N10" s="284"/>
      <c r="O10" s="283"/>
      <c r="P10" s="284"/>
      <c r="Q10" s="285"/>
      <c r="R10" s="286"/>
      <c r="S10" s="114">
        <f t="shared" si="1"/>
        <v>0</v>
      </c>
      <c r="T10" s="114">
        <f t="shared" si="0"/>
        <v>0</v>
      </c>
      <c r="U10" s="118"/>
      <c r="V10" s="118"/>
    </row>
    <row r="11" spans="1:22" x14ac:dyDescent="0.25">
      <c r="A11" s="239"/>
      <c r="B11" s="119"/>
      <c r="C11" s="239"/>
      <c r="D11" s="25"/>
      <c r="E11" s="283"/>
      <c r="F11" s="284"/>
      <c r="G11" s="283"/>
      <c r="H11" s="284"/>
      <c r="I11" s="288"/>
      <c r="J11" s="289"/>
      <c r="K11" s="283"/>
      <c r="L11" s="284"/>
      <c r="M11" s="283"/>
      <c r="N11" s="284"/>
      <c r="O11" s="283"/>
      <c r="P11" s="284"/>
      <c r="Q11" s="285"/>
      <c r="R11" s="286"/>
      <c r="S11" s="114">
        <f>E11+G11+I11+K11+M11+O11+Q11</f>
        <v>0</v>
      </c>
      <c r="T11" s="114">
        <f t="shared" si="0"/>
        <v>0</v>
      </c>
      <c r="U11" s="118"/>
      <c r="V11" s="118"/>
    </row>
    <row r="12" spans="1:22" x14ac:dyDescent="0.25">
      <c r="A12" s="239"/>
      <c r="B12" s="119"/>
      <c r="C12" s="239"/>
      <c r="D12" s="25"/>
      <c r="E12" s="283"/>
      <c r="F12" s="284"/>
      <c r="G12" s="283"/>
      <c r="H12" s="284"/>
      <c r="I12" s="288"/>
      <c r="J12" s="289"/>
      <c r="K12" s="283"/>
      <c r="L12" s="284"/>
      <c r="M12" s="283"/>
      <c r="N12" s="284"/>
      <c r="O12" s="283"/>
      <c r="P12" s="284"/>
      <c r="Q12" s="285"/>
      <c r="R12" s="286"/>
      <c r="S12" s="114">
        <f t="shared" si="1"/>
        <v>0</v>
      </c>
      <c r="T12" s="114">
        <f t="shared" si="0"/>
        <v>0</v>
      </c>
      <c r="U12" s="118"/>
      <c r="V12" s="118"/>
    </row>
    <row r="13" spans="1:22" x14ac:dyDescent="0.25">
      <c r="A13" s="239"/>
      <c r="B13" s="31" t="s">
        <v>107</v>
      </c>
      <c r="C13" s="239"/>
      <c r="D13" s="25" t="s">
        <v>98</v>
      </c>
      <c r="E13" s="283"/>
      <c r="F13" s="284"/>
      <c r="G13" s="283"/>
      <c r="H13" s="284"/>
      <c r="I13" s="288"/>
      <c r="J13" s="289"/>
      <c r="K13" s="283">
        <v>1</v>
      </c>
      <c r="L13" s="284"/>
      <c r="M13" s="283"/>
      <c r="N13" s="284"/>
      <c r="O13" s="283"/>
      <c r="P13" s="284"/>
      <c r="Q13" s="285"/>
      <c r="R13" s="286"/>
      <c r="S13" s="114">
        <f>E13+G13+I13+K13+M13+O13+Q13</f>
        <v>1</v>
      </c>
      <c r="T13" s="114">
        <f>SUM(S13-U13-V13)</f>
        <v>1</v>
      </c>
      <c r="U13" s="118"/>
      <c r="V13" s="118"/>
    </row>
    <row r="14" spans="1:22" x14ac:dyDescent="0.25">
      <c r="A14" s="236"/>
      <c r="B14" s="119"/>
      <c r="C14" s="236"/>
      <c r="D14" s="25"/>
      <c r="E14" s="283"/>
      <c r="F14" s="284"/>
      <c r="G14" s="283"/>
      <c r="H14" s="284"/>
      <c r="I14" s="288"/>
      <c r="J14" s="289"/>
      <c r="K14" s="283"/>
      <c r="L14" s="284"/>
      <c r="M14" s="283"/>
      <c r="N14" s="284"/>
      <c r="O14" s="283"/>
      <c r="P14" s="284"/>
      <c r="Q14" s="285"/>
      <c r="R14" s="286"/>
      <c r="S14" s="114">
        <f>E14+G14+I14+K14+M14+O14+Q14</f>
        <v>0</v>
      </c>
      <c r="T14" s="114">
        <f>SUM(S14-U14-V14)</f>
        <v>0</v>
      </c>
      <c r="U14" s="118"/>
      <c r="V14" s="118"/>
    </row>
    <row r="15" spans="1:22" ht="15.75" customHeight="1" x14ac:dyDescent="0.25">
      <c r="A15" s="223">
        <v>3600</v>
      </c>
      <c r="B15" s="31" t="s">
        <v>107</v>
      </c>
      <c r="C15" s="223"/>
      <c r="D15" s="25" t="s">
        <v>85</v>
      </c>
      <c r="E15" s="283"/>
      <c r="F15" s="284"/>
      <c r="G15" s="283"/>
      <c r="H15" s="284"/>
      <c r="I15" s="288"/>
      <c r="J15" s="289"/>
      <c r="K15" s="283">
        <v>3</v>
      </c>
      <c r="L15" s="284"/>
      <c r="M15" s="283"/>
      <c r="N15" s="284"/>
      <c r="O15" s="283"/>
      <c r="P15" s="284"/>
      <c r="Q15" s="285"/>
      <c r="R15" s="286"/>
      <c r="S15" s="114">
        <f t="shared" ref="S15:S17" si="2">E15+G15+I15+K15+M15+O15+Q15</f>
        <v>3</v>
      </c>
      <c r="T15" s="114">
        <f t="shared" ref="T15:T17" si="3">SUM(S15-U15-V15)</f>
        <v>3</v>
      </c>
      <c r="U15" s="118"/>
      <c r="V15" s="118"/>
    </row>
    <row r="16" spans="1:22" ht="15.75" customHeight="1" x14ac:dyDescent="0.25">
      <c r="A16" s="223">
        <v>3600</v>
      </c>
      <c r="B16" s="31" t="s">
        <v>107</v>
      </c>
      <c r="C16" s="223"/>
      <c r="D16" s="25" t="s">
        <v>76</v>
      </c>
      <c r="E16" s="283"/>
      <c r="F16" s="284"/>
      <c r="G16" s="283"/>
      <c r="H16" s="284"/>
      <c r="I16" s="288"/>
      <c r="J16" s="289"/>
      <c r="K16" s="283">
        <v>3</v>
      </c>
      <c r="L16" s="284"/>
      <c r="M16" s="283"/>
      <c r="N16" s="284"/>
      <c r="O16" s="283"/>
      <c r="P16" s="284"/>
      <c r="Q16" s="285"/>
      <c r="R16" s="286"/>
      <c r="S16" s="114">
        <f t="shared" si="2"/>
        <v>3</v>
      </c>
      <c r="T16" s="114">
        <f t="shared" si="3"/>
        <v>3</v>
      </c>
      <c r="U16" s="118"/>
      <c r="V16" s="118"/>
    </row>
    <row r="17" spans="1:22" x14ac:dyDescent="0.25">
      <c r="A17" s="223">
        <v>3600</v>
      </c>
      <c r="B17" s="31" t="s">
        <v>107</v>
      </c>
      <c r="C17" s="223"/>
      <c r="D17" s="25" t="s">
        <v>91</v>
      </c>
      <c r="E17" s="283"/>
      <c r="F17" s="284"/>
      <c r="G17" s="283">
        <v>8</v>
      </c>
      <c r="H17" s="284"/>
      <c r="I17" s="288"/>
      <c r="J17" s="289"/>
      <c r="K17" s="283"/>
      <c r="L17" s="284"/>
      <c r="M17" s="283"/>
      <c r="N17" s="284"/>
      <c r="O17" s="283"/>
      <c r="P17" s="284"/>
      <c r="Q17" s="285"/>
      <c r="R17" s="286"/>
      <c r="S17" s="114">
        <f t="shared" si="2"/>
        <v>8</v>
      </c>
      <c r="T17" s="114">
        <f t="shared" si="3"/>
        <v>8</v>
      </c>
      <c r="U17" s="118"/>
      <c r="V17" s="118"/>
    </row>
    <row r="18" spans="1:22" x14ac:dyDescent="0.25">
      <c r="A18" s="225">
        <v>3600</v>
      </c>
      <c r="B18" s="31" t="s">
        <v>107</v>
      </c>
      <c r="C18" s="225"/>
      <c r="D18" s="25" t="s">
        <v>81</v>
      </c>
      <c r="E18" s="283"/>
      <c r="F18" s="284"/>
      <c r="G18" s="283"/>
      <c r="H18" s="284"/>
      <c r="I18" s="288"/>
      <c r="J18" s="289"/>
      <c r="K18" s="283">
        <v>1</v>
      </c>
      <c r="L18" s="284"/>
      <c r="M18" s="283"/>
      <c r="N18" s="284"/>
      <c r="O18" s="283"/>
      <c r="P18" s="284"/>
      <c r="Q18" s="285"/>
      <c r="R18" s="286"/>
      <c r="S18" s="114">
        <f>E18+G18+I18+K18+M18+O18+Q18</f>
        <v>1</v>
      </c>
      <c r="T18" s="114">
        <f>SUM(S18-U18-V18)</f>
        <v>1</v>
      </c>
      <c r="U18" s="118"/>
      <c r="V18" s="118"/>
    </row>
    <row r="19" spans="1:22" x14ac:dyDescent="0.25">
      <c r="A19" s="174"/>
      <c r="B19" s="237"/>
      <c r="C19" s="237"/>
      <c r="D19" s="25"/>
      <c r="E19" s="283"/>
      <c r="F19" s="284"/>
      <c r="G19" s="283"/>
      <c r="H19" s="284"/>
      <c r="I19" s="288"/>
      <c r="J19" s="289"/>
      <c r="K19" s="283"/>
      <c r="L19" s="284"/>
      <c r="M19" s="283"/>
      <c r="N19" s="284"/>
      <c r="O19" s="283"/>
      <c r="P19" s="284"/>
      <c r="Q19" s="285"/>
      <c r="R19" s="286"/>
      <c r="S19" s="114">
        <f>E19+G19+I19+K19+M19+O19+Q19</f>
        <v>0</v>
      </c>
      <c r="T19" s="114">
        <f>SUM(S19-U19-V19)</f>
        <v>0</v>
      </c>
      <c r="U19" s="118"/>
      <c r="V19" s="118"/>
    </row>
    <row r="20" spans="1:22" x14ac:dyDescent="0.25">
      <c r="A20" s="111" t="s">
        <v>37</v>
      </c>
      <c r="B20" s="111"/>
      <c r="C20" s="111"/>
      <c r="D20" s="111"/>
      <c r="E20" s="283"/>
      <c r="F20" s="284"/>
      <c r="G20" s="283"/>
      <c r="H20" s="284"/>
      <c r="I20" s="288">
        <v>8</v>
      </c>
      <c r="J20" s="289"/>
      <c r="K20" s="283"/>
      <c r="L20" s="284"/>
      <c r="M20" s="283"/>
      <c r="N20" s="284"/>
      <c r="O20" s="283"/>
      <c r="P20" s="284"/>
      <c r="Q20" s="285"/>
      <c r="R20" s="286"/>
      <c r="S20" s="114">
        <f t="shared" si="1"/>
        <v>8</v>
      </c>
      <c r="T20" s="114"/>
      <c r="U20" s="120"/>
      <c r="V20" s="118"/>
    </row>
    <row r="21" spans="1:22" x14ac:dyDescent="0.25">
      <c r="A21" s="111" t="s">
        <v>38</v>
      </c>
      <c r="B21" s="111"/>
      <c r="C21" s="111"/>
      <c r="D21" s="11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14">
        <f t="shared" si="1"/>
        <v>0</v>
      </c>
      <c r="T21" s="114"/>
      <c r="U21" s="120"/>
      <c r="V21" s="118"/>
    </row>
    <row r="22" spans="1:22" x14ac:dyDescent="0.25">
      <c r="A22" s="120" t="s">
        <v>6</v>
      </c>
      <c r="B22" s="120">
        <f>SUM(B6:B21)</f>
        <v>0</v>
      </c>
      <c r="C22" s="120"/>
      <c r="D22" s="120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SUM(K6:K21)</f>
        <v>8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4">
        <f t="shared" si="1"/>
        <v>32</v>
      </c>
      <c r="T22" s="114"/>
      <c r="U22" s="120"/>
      <c r="V22" s="118"/>
    </row>
    <row r="23" spans="1:22" x14ac:dyDescent="0.25">
      <c r="A23" s="120" t="s">
        <v>2</v>
      </c>
      <c r="B23" s="120"/>
      <c r="C23" s="120"/>
      <c r="D23" s="120"/>
      <c r="E23" s="226"/>
      <c r="F23" s="227">
        <v>8</v>
      </c>
      <c r="G23" s="226"/>
      <c r="H23" s="227">
        <v>8</v>
      </c>
      <c r="I23" s="226"/>
      <c r="J23" s="227">
        <v>8</v>
      </c>
      <c r="K23" s="226"/>
      <c r="L23" s="227">
        <v>8</v>
      </c>
      <c r="M23" s="226"/>
      <c r="N23" s="227">
        <v>8</v>
      </c>
      <c r="O23" s="226"/>
      <c r="P23" s="227"/>
      <c r="Q23" s="226"/>
      <c r="R23" s="227"/>
      <c r="S23" s="114">
        <f>SUM(E23:R23)</f>
        <v>40</v>
      </c>
      <c r="T23" s="114">
        <f>SUM(T4:T22)</f>
        <v>24</v>
      </c>
      <c r="U23" s="118"/>
      <c r="V23" s="118"/>
    </row>
    <row r="24" spans="1:22" x14ac:dyDescent="0.25">
      <c r="A24" s="120" t="s">
        <v>41</v>
      </c>
      <c r="B24" s="120"/>
      <c r="C24" s="120"/>
      <c r="D24" s="120"/>
      <c r="E24" s="123"/>
      <c r="F24" s="123">
        <f>SUM(E22)-F23</f>
        <v>0</v>
      </c>
      <c r="G24" s="123"/>
      <c r="H24" s="123">
        <f>SUM(G22)-H23</f>
        <v>0</v>
      </c>
      <c r="I24" s="123"/>
      <c r="J24" s="123">
        <f>SUM(I22)-J23</f>
        <v>0</v>
      </c>
      <c r="K24" s="123"/>
      <c r="L24" s="123">
        <f>SUM(K22)-L23</f>
        <v>0</v>
      </c>
      <c r="M24" s="123"/>
      <c r="N24" s="123">
        <f>SUM(M22)-N23</f>
        <v>-8</v>
      </c>
      <c r="O24" s="123"/>
      <c r="P24" s="123">
        <f>SUM(O22)</f>
        <v>0</v>
      </c>
      <c r="Q24" s="123"/>
      <c r="R24" s="123">
        <f>SUM(Q22)</f>
        <v>0</v>
      </c>
      <c r="S24" s="118">
        <f>SUM(E24:R24)</f>
        <v>-8</v>
      </c>
      <c r="T24" s="118"/>
      <c r="U24" s="118">
        <f>SUM(U4:U23)</f>
        <v>0</v>
      </c>
      <c r="V24" s="118">
        <f>SUM(V4:V23)</f>
        <v>0</v>
      </c>
    </row>
    <row r="25" spans="1:22" x14ac:dyDescent="0.25">
      <c r="E25" s="124"/>
      <c r="F25" s="124"/>
      <c r="G25" s="124"/>
      <c r="H25" s="124"/>
    </row>
    <row r="26" spans="1:22" x14ac:dyDescent="0.25">
      <c r="A26" s="103" t="s">
        <v>25</v>
      </c>
      <c r="B26" s="104"/>
    </row>
    <row r="27" spans="1:22" x14ac:dyDescent="0.25">
      <c r="A27" s="105" t="s">
        <v>2</v>
      </c>
      <c r="C27" s="125">
        <f>SUM(T23)</f>
        <v>24</v>
      </c>
      <c r="I27" s="103">
        <v>3600</v>
      </c>
    </row>
    <row r="28" spans="1:22" x14ac:dyDescent="0.25">
      <c r="A28" s="105" t="s">
        <v>26</v>
      </c>
      <c r="C28" s="125">
        <f>U24</f>
        <v>0</v>
      </c>
      <c r="D28" s="126"/>
      <c r="I28" s="127">
        <v>15</v>
      </c>
    </row>
    <row r="29" spans="1:22" x14ac:dyDescent="0.25">
      <c r="A29" s="105" t="s">
        <v>27</v>
      </c>
      <c r="C29" s="126">
        <f>V24</f>
        <v>0</v>
      </c>
      <c r="I29" s="124"/>
    </row>
    <row r="30" spans="1:22" x14ac:dyDescent="0.25">
      <c r="A30" s="105" t="s">
        <v>28</v>
      </c>
      <c r="C30" s="126">
        <f>S20</f>
        <v>8</v>
      </c>
      <c r="I30" s="125"/>
    </row>
    <row r="31" spans="1:22" x14ac:dyDescent="0.25">
      <c r="A31" s="105" t="s">
        <v>4</v>
      </c>
      <c r="C31" s="126">
        <f>S21</f>
        <v>0</v>
      </c>
    </row>
    <row r="32" spans="1:22" ht="16.5" thickBot="1" x14ac:dyDescent="0.3">
      <c r="A32" s="106" t="s">
        <v>6</v>
      </c>
      <c r="C32" s="128">
        <f>SUM(C27:C31)</f>
        <v>32</v>
      </c>
      <c r="E32" s="106" t="s">
        <v>42</v>
      </c>
      <c r="F32" s="106"/>
      <c r="G32" s="129">
        <f>S22-C32</f>
        <v>0</v>
      </c>
    </row>
    <row r="33" spans="1:4" ht="16.5" thickTop="1" x14ac:dyDescent="0.25">
      <c r="A33" s="105" t="s">
        <v>29</v>
      </c>
      <c r="C33" s="130">
        <v>0</v>
      </c>
      <c r="D33" s="130"/>
    </row>
    <row r="34" spans="1:4" x14ac:dyDescent="0.25">
      <c r="A34" s="105" t="s">
        <v>36</v>
      </c>
      <c r="C34" s="130">
        <v>0</v>
      </c>
      <c r="D34" s="13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D41" sqref="D41"/>
    </sheetView>
  </sheetViews>
  <sheetFormatPr defaultRowHeight="15.75" x14ac:dyDescent="0.25"/>
  <cols>
    <col min="1" max="1" width="11" style="105" customWidth="1"/>
    <col min="2" max="2" width="10.7109375" style="105" customWidth="1"/>
    <col min="3" max="3" width="10.140625" style="105" customWidth="1"/>
    <col min="4" max="4" width="28.7109375" style="105" customWidth="1"/>
    <col min="5" max="17" width="7" style="105" customWidth="1"/>
    <col min="18" max="18" width="6.85546875" style="106" customWidth="1"/>
    <col min="19" max="19" width="7.7109375" style="105" customWidth="1"/>
    <col min="20" max="21" width="7.85546875" style="105" customWidth="1"/>
    <col min="22" max="22" width="7.7109375" style="105" customWidth="1"/>
    <col min="23" max="16384" width="9.140625" style="105"/>
  </cols>
  <sheetData>
    <row r="1" spans="1:22" x14ac:dyDescent="0.25">
      <c r="A1" s="1" t="s">
        <v>61</v>
      </c>
      <c r="B1" s="104"/>
      <c r="C1" s="104"/>
    </row>
    <row r="2" spans="1:22" s="110" customFormat="1" x14ac:dyDescent="0.25">
      <c r="A2" s="5" t="s">
        <v>90</v>
      </c>
      <c r="B2" s="269"/>
      <c r="C2" s="269"/>
      <c r="D2" s="224"/>
      <c r="E2" s="287" t="s">
        <v>15</v>
      </c>
      <c r="F2" s="287"/>
      <c r="G2" s="280" t="s">
        <v>16</v>
      </c>
      <c r="H2" s="280"/>
      <c r="I2" s="287" t="s">
        <v>17</v>
      </c>
      <c r="J2" s="287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112">
        <v>8</v>
      </c>
      <c r="F3" s="112">
        <v>16.3</v>
      </c>
      <c r="G3" s="112">
        <v>8</v>
      </c>
      <c r="H3" s="112">
        <v>16.3</v>
      </c>
      <c r="I3" s="112">
        <v>8</v>
      </c>
      <c r="J3" s="112">
        <v>16.3</v>
      </c>
      <c r="K3" s="112">
        <v>8</v>
      </c>
      <c r="L3" s="112">
        <v>16.3</v>
      </c>
      <c r="M3" s="112">
        <v>8</v>
      </c>
      <c r="N3" s="112">
        <v>16.3</v>
      </c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223">
        <v>6687</v>
      </c>
      <c r="B4" s="279" t="s">
        <v>108</v>
      </c>
      <c r="C4" s="271">
        <v>8</v>
      </c>
      <c r="D4" s="25" t="s">
        <v>68</v>
      </c>
      <c r="E4" s="281">
        <v>1</v>
      </c>
      <c r="F4" s="281"/>
      <c r="G4" s="281"/>
      <c r="H4" s="281"/>
      <c r="I4" s="281"/>
      <c r="J4" s="281"/>
      <c r="K4" s="281"/>
      <c r="L4" s="281"/>
      <c r="M4" s="281"/>
      <c r="N4" s="281"/>
      <c r="O4" s="283"/>
      <c r="P4" s="284"/>
      <c r="Q4" s="285"/>
      <c r="R4" s="286"/>
      <c r="S4" s="114">
        <f>E4+G4+I4+K4+M4+O4+Q4</f>
        <v>1</v>
      </c>
      <c r="T4" s="114">
        <f t="shared" ref="T4:T12" si="0">SUM(S4-U4-V4)</f>
        <v>1</v>
      </c>
      <c r="U4" s="118"/>
      <c r="V4" s="118"/>
    </row>
    <row r="5" spans="1:22" x14ac:dyDescent="0.25">
      <c r="A5" s="223">
        <v>6607</v>
      </c>
      <c r="B5" s="279" t="s">
        <v>109</v>
      </c>
      <c r="C5" s="271">
        <v>16</v>
      </c>
      <c r="D5" s="25" t="s">
        <v>84</v>
      </c>
      <c r="E5" s="281">
        <v>7</v>
      </c>
      <c r="F5" s="281"/>
      <c r="G5" s="281">
        <v>8</v>
      </c>
      <c r="H5" s="281"/>
      <c r="I5" s="281">
        <v>8</v>
      </c>
      <c r="J5" s="281"/>
      <c r="K5" s="281">
        <v>7</v>
      </c>
      <c r="L5" s="281"/>
      <c r="M5" s="281">
        <v>5.5</v>
      </c>
      <c r="N5" s="281"/>
      <c r="O5" s="283"/>
      <c r="P5" s="284"/>
      <c r="Q5" s="285"/>
      <c r="R5" s="286"/>
      <c r="S5" s="114">
        <f t="shared" ref="S5:S22" si="1">E5+G5+I5+K5+M5+O5+Q5</f>
        <v>35.5</v>
      </c>
      <c r="T5" s="114">
        <f t="shared" si="0"/>
        <v>35.5</v>
      </c>
      <c r="U5" s="118"/>
      <c r="V5" s="118"/>
    </row>
    <row r="6" spans="1:22" x14ac:dyDescent="0.25">
      <c r="A6" s="223">
        <v>6538</v>
      </c>
      <c r="B6" s="279" t="s">
        <v>110</v>
      </c>
      <c r="C6" s="261">
        <v>41</v>
      </c>
      <c r="D6" s="25" t="s">
        <v>102</v>
      </c>
      <c r="E6" s="281"/>
      <c r="F6" s="281"/>
      <c r="G6" s="281"/>
      <c r="H6" s="281"/>
      <c r="I6" s="281"/>
      <c r="J6" s="281"/>
      <c r="K6" s="281"/>
      <c r="L6" s="281"/>
      <c r="M6" s="281">
        <v>2</v>
      </c>
      <c r="N6" s="281"/>
      <c r="O6" s="283"/>
      <c r="P6" s="284"/>
      <c r="Q6" s="285"/>
      <c r="R6" s="286"/>
      <c r="S6" s="114">
        <f t="shared" si="1"/>
        <v>2</v>
      </c>
      <c r="T6" s="114">
        <f t="shared" si="0"/>
        <v>2</v>
      </c>
      <c r="U6" s="118"/>
      <c r="V6" s="118"/>
    </row>
    <row r="7" spans="1:22" x14ac:dyDescent="0.25">
      <c r="A7" s="223"/>
      <c r="B7" s="264"/>
      <c r="C7" s="264"/>
      <c r="D7" s="25"/>
      <c r="E7" s="283"/>
      <c r="F7" s="284"/>
      <c r="G7" s="283"/>
      <c r="H7" s="284"/>
      <c r="I7" s="281"/>
      <c r="J7" s="281"/>
      <c r="K7" s="281"/>
      <c r="L7" s="281"/>
      <c r="M7" s="281"/>
      <c r="N7" s="281"/>
      <c r="O7" s="283"/>
      <c r="P7" s="284"/>
      <c r="Q7" s="285"/>
      <c r="R7" s="286"/>
      <c r="S7" s="114">
        <f t="shared" si="1"/>
        <v>0</v>
      </c>
      <c r="T7" s="114">
        <f t="shared" si="0"/>
        <v>0</v>
      </c>
      <c r="U7" s="118"/>
      <c r="V7" s="118"/>
    </row>
    <row r="8" spans="1:22" x14ac:dyDescent="0.25">
      <c r="A8" s="223"/>
      <c r="B8" s="264"/>
      <c r="C8" s="264"/>
      <c r="D8" s="25"/>
      <c r="E8" s="283"/>
      <c r="F8" s="284"/>
      <c r="G8" s="283"/>
      <c r="H8" s="284"/>
      <c r="I8" s="283"/>
      <c r="J8" s="284"/>
      <c r="K8" s="283"/>
      <c r="L8" s="284"/>
      <c r="M8" s="283"/>
      <c r="N8" s="284"/>
      <c r="O8" s="283"/>
      <c r="P8" s="284"/>
      <c r="Q8" s="285"/>
      <c r="R8" s="286"/>
      <c r="S8" s="114">
        <f t="shared" si="1"/>
        <v>0</v>
      </c>
      <c r="T8" s="114">
        <f t="shared" si="0"/>
        <v>0</v>
      </c>
      <c r="U8" s="118"/>
      <c r="V8" s="118"/>
    </row>
    <row r="9" spans="1:22" x14ac:dyDescent="0.25">
      <c r="A9" s="223"/>
      <c r="B9" s="264"/>
      <c r="C9" s="264"/>
      <c r="D9" s="25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3"/>
      <c r="P9" s="284"/>
      <c r="Q9" s="285"/>
      <c r="R9" s="286"/>
      <c r="S9" s="114">
        <f t="shared" si="1"/>
        <v>0</v>
      </c>
      <c r="T9" s="114">
        <f t="shared" si="0"/>
        <v>0</v>
      </c>
      <c r="U9" s="118"/>
      <c r="V9" s="118"/>
    </row>
    <row r="10" spans="1:22" x14ac:dyDescent="0.25">
      <c r="A10" s="100"/>
      <c r="B10" s="221"/>
      <c r="C10" s="222"/>
      <c r="D10" s="25"/>
      <c r="E10" s="283"/>
      <c r="F10" s="284"/>
      <c r="G10" s="283"/>
      <c r="H10" s="284"/>
      <c r="I10" s="283"/>
      <c r="J10" s="284"/>
      <c r="K10" s="283"/>
      <c r="L10" s="284"/>
      <c r="M10" s="283"/>
      <c r="N10" s="284"/>
      <c r="O10" s="283"/>
      <c r="P10" s="284"/>
      <c r="Q10" s="285"/>
      <c r="R10" s="286"/>
      <c r="S10" s="114">
        <f t="shared" si="1"/>
        <v>0</v>
      </c>
      <c r="T10" s="114">
        <f t="shared" si="0"/>
        <v>0</v>
      </c>
      <c r="U10" s="118"/>
      <c r="V10" s="118"/>
    </row>
    <row r="11" spans="1:22" x14ac:dyDescent="0.25">
      <c r="A11" s="100"/>
      <c r="B11" s="224"/>
      <c r="C11" s="224"/>
      <c r="D11" s="25"/>
      <c r="E11" s="283"/>
      <c r="F11" s="284"/>
      <c r="G11" s="283"/>
      <c r="H11" s="284"/>
      <c r="I11" s="283"/>
      <c r="J11" s="284"/>
      <c r="K11" s="283"/>
      <c r="L11" s="284"/>
      <c r="M11" s="283"/>
      <c r="N11" s="284"/>
      <c r="O11" s="283"/>
      <c r="P11" s="284"/>
      <c r="Q11" s="285"/>
      <c r="R11" s="286"/>
      <c r="S11" s="114">
        <f>E11+G11+I11+K11+M11+O11+Q11</f>
        <v>0</v>
      </c>
      <c r="T11" s="114">
        <f t="shared" si="0"/>
        <v>0</v>
      </c>
      <c r="U11" s="118"/>
      <c r="V11" s="118"/>
    </row>
    <row r="12" spans="1:22" x14ac:dyDescent="0.25">
      <c r="A12" s="223"/>
      <c r="B12" s="147"/>
      <c r="C12" s="145"/>
      <c r="D12" s="25"/>
      <c r="E12" s="283"/>
      <c r="F12" s="284"/>
      <c r="G12" s="283"/>
      <c r="H12" s="284"/>
      <c r="I12" s="283"/>
      <c r="J12" s="284"/>
      <c r="K12" s="283"/>
      <c r="L12" s="284"/>
      <c r="M12" s="283"/>
      <c r="N12" s="284"/>
      <c r="O12" s="283"/>
      <c r="P12" s="284"/>
      <c r="Q12" s="285"/>
      <c r="R12" s="286"/>
      <c r="S12" s="114">
        <f t="shared" si="1"/>
        <v>0</v>
      </c>
      <c r="T12" s="114">
        <f t="shared" si="0"/>
        <v>0</v>
      </c>
      <c r="U12" s="118"/>
      <c r="V12" s="118"/>
    </row>
    <row r="13" spans="1:22" x14ac:dyDescent="0.25">
      <c r="A13" s="223"/>
      <c r="B13" s="119"/>
      <c r="C13" s="225"/>
      <c r="D13" s="25"/>
      <c r="E13" s="283"/>
      <c r="F13" s="284"/>
      <c r="G13" s="283"/>
      <c r="H13" s="284"/>
      <c r="I13" s="283"/>
      <c r="J13" s="284"/>
      <c r="K13" s="283"/>
      <c r="L13" s="284"/>
      <c r="M13" s="283"/>
      <c r="N13" s="284"/>
      <c r="O13" s="283"/>
      <c r="P13" s="284"/>
      <c r="Q13" s="285"/>
      <c r="R13" s="286"/>
      <c r="S13" s="114">
        <f>E13+G13+I13+K13+M13+O13+Q13</f>
        <v>0</v>
      </c>
      <c r="T13" s="114">
        <f>SUM(S13-U13-V13)</f>
        <v>0</v>
      </c>
      <c r="U13" s="118"/>
      <c r="V13" s="118"/>
    </row>
    <row r="14" spans="1:22" x14ac:dyDescent="0.25">
      <c r="A14" s="225"/>
      <c r="B14" s="31" t="s">
        <v>107</v>
      </c>
      <c r="C14" s="225"/>
      <c r="D14" s="25" t="s">
        <v>98</v>
      </c>
      <c r="E14" s="283"/>
      <c r="F14" s="284"/>
      <c r="G14" s="283"/>
      <c r="H14" s="284"/>
      <c r="I14" s="283"/>
      <c r="J14" s="284"/>
      <c r="K14" s="283">
        <v>1</v>
      </c>
      <c r="L14" s="284"/>
      <c r="M14" s="283"/>
      <c r="N14" s="284"/>
      <c r="O14" s="283"/>
      <c r="P14" s="284"/>
      <c r="Q14" s="285"/>
      <c r="R14" s="286"/>
      <c r="S14" s="114">
        <f>E14+G14+I14+K14+M14+O14+Q14</f>
        <v>1</v>
      </c>
      <c r="T14" s="114">
        <f>SUM(S14-U14-V14)</f>
        <v>1</v>
      </c>
      <c r="U14" s="118"/>
      <c r="V14" s="118"/>
    </row>
    <row r="15" spans="1:22" ht="15.75" customHeight="1" x14ac:dyDescent="0.25">
      <c r="A15" s="225"/>
      <c r="B15" s="119"/>
      <c r="C15" s="225"/>
      <c r="D15" s="117"/>
      <c r="E15" s="283"/>
      <c r="F15" s="284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14">
        <f t="shared" ref="S15:S17" si="2">E15+G15+I15+K15+M15+O15+Q15</f>
        <v>0</v>
      </c>
      <c r="T15" s="114">
        <f t="shared" ref="T15:T17" si="3">SUM(S15-U15-V15)</f>
        <v>0</v>
      </c>
      <c r="U15" s="118"/>
      <c r="V15" s="118"/>
    </row>
    <row r="16" spans="1:22" ht="15.75" customHeight="1" x14ac:dyDescent="0.25">
      <c r="A16" s="225"/>
      <c r="B16" s="119"/>
      <c r="C16" s="225"/>
      <c r="D16" s="25"/>
      <c r="E16" s="283"/>
      <c r="F16" s="284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14">
        <f t="shared" si="2"/>
        <v>0</v>
      </c>
      <c r="T16" s="114">
        <f t="shared" si="3"/>
        <v>0</v>
      </c>
      <c r="U16" s="118"/>
      <c r="V16" s="118"/>
    </row>
    <row r="17" spans="1:22" x14ac:dyDescent="0.25">
      <c r="A17" s="225">
        <v>3600</v>
      </c>
      <c r="B17" s="31" t="s">
        <v>107</v>
      </c>
      <c r="C17" s="225"/>
      <c r="D17" s="25" t="s">
        <v>75</v>
      </c>
      <c r="E17" s="283"/>
      <c r="F17" s="284"/>
      <c r="G17" s="283"/>
      <c r="H17" s="284"/>
      <c r="I17" s="283"/>
      <c r="J17" s="284"/>
      <c r="K17" s="283"/>
      <c r="L17" s="284"/>
      <c r="M17" s="283">
        <v>0.5</v>
      </c>
      <c r="N17" s="284"/>
      <c r="O17" s="283"/>
      <c r="P17" s="284"/>
      <c r="Q17" s="285"/>
      <c r="R17" s="286"/>
      <c r="S17" s="114">
        <f t="shared" si="2"/>
        <v>0.5</v>
      </c>
      <c r="T17" s="114">
        <f t="shared" si="3"/>
        <v>0.5</v>
      </c>
      <c r="U17" s="118"/>
      <c r="V17" s="118"/>
    </row>
    <row r="18" spans="1:22" x14ac:dyDescent="0.25">
      <c r="A18" s="225"/>
      <c r="B18" s="119"/>
      <c r="C18" s="225"/>
      <c r="D18" s="25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14">
        <f>E18+G18+I18+K18+M18+O18+Q18</f>
        <v>0</v>
      </c>
      <c r="T18" s="114">
        <f>SUM(S18-U18-V18)</f>
        <v>0</v>
      </c>
      <c r="U18" s="118"/>
      <c r="V18" s="118"/>
    </row>
    <row r="19" spans="1:22" x14ac:dyDescent="0.25">
      <c r="A19" s="223"/>
      <c r="B19" s="31"/>
      <c r="C19" s="223"/>
      <c r="D19" s="25"/>
      <c r="E19" s="283"/>
      <c r="F19" s="28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14">
        <f>E19+G19+I19+K19+M19+O19+Q19</f>
        <v>0</v>
      </c>
      <c r="T19" s="114">
        <f>SUM(S19-U19-V19)</f>
        <v>0</v>
      </c>
      <c r="U19" s="118"/>
      <c r="V19" s="118"/>
    </row>
    <row r="20" spans="1:22" x14ac:dyDescent="0.25">
      <c r="A20" s="111" t="s">
        <v>37</v>
      </c>
      <c r="B20" s="111"/>
      <c r="C20" s="111"/>
      <c r="D20" s="111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14">
        <f t="shared" si="1"/>
        <v>0</v>
      </c>
      <c r="T20" s="114"/>
      <c r="U20" s="120"/>
      <c r="V20" s="118"/>
    </row>
    <row r="21" spans="1:22" x14ac:dyDescent="0.25">
      <c r="A21" s="111" t="s">
        <v>38</v>
      </c>
      <c r="B21" s="111"/>
      <c r="C21" s="111"/>
      <c r="D21" s="11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14">
        <f t="shared" si="1"/>
        <v>0</v>
      </c>
      <c r="T21" s="114"/>
      <c r="U21" s="120"/>
      <c r="V21" s="118"/>
    </row>
    <row r="22" spans="1:22" x14ac:dyDescent="0.25">
      <c r="A22" s="120" t="s">
        <v>6</v>
      </c>
      <c r="B22" s="120">
        <f>SUM(B6:B21)</f>
        <v>0</v>
      </c>
      <c r="C22" s="120"/>
      <c r="D22" s="120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SUM(K6:K21)</f>
        <v>1</v>
      </c>
      <c r="L22" s="291"/>
      <c r="M22" s="290">
        <f>SUM(M4:M21)</f>
        <v>8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4">
        <f t="shared" si="1"/>
        <v>33</v>
      </c>
      <c r="T22" s="114"/>
      <c r="U22" s="120"/>
      <c r="V22" s="118"/>
    </row>
    <row r="23" spans="1:22" x14ac:dyDescent="0.25">
      <c r="A23" s="120" t="s">
        <v>2</v>
      </c>
      <c r="B23" s="120"/>
      <c r="C23" s="120"/>
      <c r="D23" s="120"/>
      <c r="E23" s="226"/>
      <c r="F23" s="227">
        <v>8</v>
      </c>
      <c r="G23" s="226"/>
      <c r="H23" s="227">
        <v>8</v>
      </c>
      <c r="I23" s="226"/>
      <c r="J23" s="227">
        <v>8</v>
      </c>
      <c r="K23" s="226"/>
      <c r="L23" s="227">
        <v>8</v>
      </c>
      <c r="M23" s="226"/>
      <c r="N23" s="227">
        <v>8</v>
      </c>
      <c r="O23" s="226"/>
      <c r="P23" s="227"/>
      <c r="Q23" s="226"/>
      <c r="R23" s="227"/>
      <c r="S23" s="114">
        <f>SUM(E23:R23)</f>
        <v>40</v>
      </c>
      <c r="T23" s="114">
        <f>SUM(T4:T22)</f>
        <v>40</v>
      </c>
      <c r="U23" s="118"/>
      <c r="V23" s="118"/>
    </row>
    <row r="24" spans="1:22" x14ac:dyDescent="0.25">
      <c r="A24" s="120" t="s">
        <v>41</v>
      </c>
      <c r="B24" s="120"/>
      <c r="C24" s="120"/>
      <c r="D24" s="120"/>
      <c r="E24" s="123"/>
      <c r="F24" s="123">
        <f>SUM(E22)-F23</f>
        <v>0</v>
      </c>
      <c r="G24" s="123"/>
      <c r="H24" s="123">
        <f>SUM(G22)-H23</f>
        <v>0</v>
      </c>
      <c r="I24" s="123"/>
      <c r="J24" s="123">
        <f>SUM(I22)-J23</f>
        <v>0</v>
      </c>
      <c r="K24" s="123"/>
      <c r="L24" s="123">
        <f>SUM(K22)-L23</f>
        <v>-7</v>
      </c>
      <c r="M24" s="123"/>
      <c r="N24" s="123">
        <f>SUM(M22)-N23</f>
        <v>0</v>
      </c>
      <c r="O24" s="123"/>
      <c r="P24" s="123">
        <f>SUM(O22)</f>
        <v>0</v>
      </c>
      <c r="Q24" s="123"/>
      <c r="R24" s="123">
        <f>SUM(Q22)</f>
        <v>0</v>
      </c>
      <c r="S24" s="118">
        <f>SUM(E24:R24)</f>
        <v>-7</v>
      </c>
      <c r="T24" s="118"/>
      <c r="U24" s="118">
        <f>SUM(U4:U23)</f>
        <v>0</v>
      </c>
      <c r="V24" s="118">
        <f>SUM(V4:V23)</f>
        <v>0</v>
      </c>
    </row>
    <row r="25" spans="1:22" x14ac:dyDescent="0.25">
      <c r="E25" s="124"/>
      <c r="F25" s="124"/>
      <c r="G25" s="124"/>
      <c r="H25" s="124"/>
    </row>
    <row r="26" spans="1:22" x14ac:dyDescent="0.25">
      <c r="A26" s="103" t="s">
        <v>25</v>
      </c>
      <c r="B26" s="104"/>
    </row>
    <row r="27" spans="1:22" x14ac:dyDescent="0.25">
      <c r="A27" s="105" t="s">
        <v>2</v>
      </c>
      <c r="C27" s="125">
        <f>SUM(T23)</f>
        <v>40</v>
      </c>
      <c r="I27" s="103">
        <v>3600</v>
      </c>
    </row>
    <row r="28" spans="1:22" x14ac:dyDescent="0.25">
      <c r="A28" s="105" t="s">
        <v>26</v>
      </c>
      <c r="C28" s="125">
        <f>U24</f>
        <v>0</v>
      </c>
      <c r="D28" s="126"/>
      <c r="I28" s="127">
        <v>0.5</v>
      </c>
    </row>
    <row r="29" spans="1:22" x14ac:dyDescent="0.25">
      <c r="A29" s="105" t="s">
        <v>27</v>
      </c>
      <c r="C29" s="126">
        <f>V24</f>
        <v>0</v>
      </c>
      <c r="I29" s="124"/>
    </row>
    <row r="30" spans="1:22" x14ac:dyDescent="0.25">
      <c r="A30" s="105" t="s">
        <v>28</v>
      </c>
      <c r="C30" s="126">
        <f>S20</f>
        <v>0</v>
      </c>
      <c r="I30" s="125"/>
    </row>
    <row r="31" spans="1:22" x14ac:dyDescent="0.25">
      <c r="A31" s="105" t="s">
        <v>4</v>
      </c>
      <c r="C31" s="126">
        <f>S21</f>
        <v>0</v>
      </c>
    </row>
    <row r="32" spans="1:22" ht="16.5" thickBot="1" x14ac:dyDescent="0.3">
      <c r="A32" s="106" t="s">
        <v>6</v>
      </c>
      <c r="C32" s="128">
        <f>SUM(C27:C31)</f>
        <v>40</v>
      </c>
      <c r="E32" s="106" t="s">
        <v>42</v>
      </c>
      <c r="F32" s="106"/>
      <c r="G32" s="129">
        <f>S22-C32</f>
        <v>-7</v>
      </c>
    </row>
    <row r="33" spans="1:4" ht="16.5" thickTop="1" x14ac:dyDescent="0.25">
      <c r="A33" s="105" t="s">
        <v>29</v>
      </c>
      <c r="C33" s="130">
        <v>0</v>
      </c>
      <c r="D33" s="130"/>
    </row>
    <row r="34" spans="1:4" x14ac:dyDescent="0.25">
      <c r="A34" s="105" t="s">
        <v>36</v>
      </c>
      <c r="C34" s="130">
        <v>0</v>
      </c>
      <c r="D34" s="13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69"/>
      <c r="C2" s="269"/>
      <c r="D2" s="6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1">
        <v>16.3</v>
      </c>
      <c r="G3" s="35">
        <v>8</v>
      </c>
      <c r="H3" s="141">
        <v>16.3</v>
      </c>
      <c r="I3" s="35">
        <v>8</v>
      </c>
      <c r="J3" s="141">
        <v>16.3</v>
      </c>
      <c r="K3" s="35">
        <v>8</v>
      </c>
      <c r="L3" s="141">
        <v>16.3</v>
      </c>
      <c r="M3" s="35">
        <v>8</v>
      </c>
      <c r="N3" s="141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23">
        <v>6687</v>
      </c>
      <c r="B4" s="279" t="s">
        <v>108</v>
      </c>
      <c r="C4" s="271">
        <v>10</v>
      </c>
      <c r="D4" s="25" t="s">
        <v>68</v>
      </c>
      <c r="E4" s="292">
        <v>7.25</v>
      </c>
      <c r="F4" s="292"/>
      <c r="G4" s="292"/>
      <c r="H4" s="292"/>
      <c r="I4" s="292"/>
      <c r="J4" s="292"/>
      <c r="K4" s="292"/>
      <c r="L4" s="292"/>
      <c r="M4" s="292"/>
      <c r="N4" s="292"/>
      <c r="O4" s="293"/>
      <c r="P4" s="294"/>
      <c r="Q4" s="295"/>
      <c r="R4" s="296"/>
      <c r="S4" s="12">
        <f>E4+G4+I4+K4+M4+O4+Q4</f>
        <v>7.25</v>
      </c>
      <c r="T4" s="12">
        <f t="shared" ref="T4:T15" si="0">SUM(S4-U4-V4)</f>
        <v>7.25</v>
      </c>
      <c r="U4" s="15"/>
      <c r="V4" s="15"/>
    </row>
    <row r="5" spans="1:22" x14ac:dyDescent="0.25">
      <c r="A5" s="223">
        <v>6687</v>
      </c>
      <c r="B5" s="279" t="s">
        <v>108</v>
      </c>
      <c r="C5" s="271">
        <v>11</v>
      </c>
      <c r="D5" s="25" t="s">
        <v>68</v>
      </c>
      <c r="E5" s="292"/>
      <c r="F5" s="292"/>
      <c r="G5" s="292">
        <v>8</v>
      </c>
      <c r="H5" s="292"/>
      <c r="I5" s="292"/>
      <c r="J5" s="292"/>
      <c r="K5" s="292"/>
      <c r="L5" s="292"/>
      <c r="M5" s="292"/>
      <c r="N5" s="292"/>
      <c r="O5" s="293"/>
      <c r="P5" s="294"/>
      <c r="Q5" s="295"/>
      <c r="R5" s="296"/>
      <c r="S5" s="12">
        <f t="shared" ref="S5:S22" si="1">E5+G5+I5+K5+M5+O5+Q5</f>
        <v>8</v>
      </c>
      <c r="T5" s="12">
        <f t="shared" si="0"/>
        <v>8</v>
      </c>
      <c r="U5" s="15"/>
      <c r="V5" s="15"/>
    </row>
    <row r="6" spans="1:22" x14ac:dyDescent="0.25">
      <c r="A6" s="223">
        <v>6687</v>
      </c>
      <c r="B6" s="279" t="s">
        <v>108</v>
      </c>
      <c r="C6" s="271">
        <v>12</v>
      </c>
      <c r="D6" s="25" t="s">
        <v>68</v>
      </c>
      <c r="E6" s="292"/>
      <c r="F6" s="292"/>
      <c r="G6" s="292"/>
      <c r="H6" s="292"/>
      <c r="I6" s="292">
        <v>8</v>
      </c>
      <c r="J6" s="292"/>
      <c r="K6" s="292">
        <v>6</v>
      </c>
      <c r="L6" s="292"/>
      <c r="M6" s="292">
        <v>3.5</v>
      </c>
      <c r="N6" s="292"/>
      <c r="O6" s="293"/>
      <c r="P6" s="294"/>
      <c r="Q6" s="295"/>
      <c r="R6" s="296"/>
      <c r="S6" s="12">
        <f t="shared" si="1"/>
        <v>17.5</v>
      </c>
      <c r="T6" s="12">
        <f t="shared" si="0"/>
        <v>17.5</v>
      </c>
      <c r="U6" s="15"/>
      <c r="V6" s="15"/>
    </row>
    <row r="7" spans="1:22" x14ac:dyDescent="0.25">
      <c r="A7" s="223">
        <v>6687</v>
      </c>
      <c r="B7" s="279" t="s">
        <v>108</v>
      </c>
      <c r="C7" s="273">
        <v>13</v>
      </c>
      <c r="D7" s="25" t="s">
        <v>68</v>
      </c>
      <c r="E7" s="292"/>
      <c r="F7" s="292"/>
      <c r="G7" s="292"/>
      <c r="H7" s="292"/>
      <c r="I7" s="292"/>
      <c r="J7" s="292"/>
      <c r="K7" s="292"/>
      <c r="L7" s="292"/>
      <c r="M7" s="292">
        <v>4.5</v>
      </c>
      <c r="N7" s="292"/>
      <c r="O7" s="293"/>
      <c r="P7" s="294"/>
      <c r="Q7" s="295"/>
      <c r="R7" s="296"/>
      <c r="S7" s="12">
        <f t="shared" si="1"/>
        <v>4.5</v>
      </c>
      <c r="T7" s="12">
        <f t="shared" si="0"/>
        <v>4.5</v>
      </c>
      <c r="U7" s="15"/>
      <c r="V7" s="15"/>
    </row>
    <row r="8" spans="1:22" x14ac:dyDescent="0.25">
      <c r="A8" s="223"/>
      <c r="B8" s="248"/>
      <c r="C8" s="266"/>
      <c r="D8" s="25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3"/>
      <c r="P8" s="294"/>
      <c r="Q8" s="295"/>
      <c r="R8" s="29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23"/>
      <c r="B9" s="31"/>
      <c r="C9" s="266"/>
      <c r="D9" s="25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3"/>
      <c r="P9" s="294"/>
      <c r="Q9" s="295"/>
      <c r="R9" s="29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15"/>
      <c r="B10" s="147"/>
      <c r="C10" s="145"/>
      <c r="D10" s="25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294"/>
      <c r="Q10" s="295"/>
      <c r="R10" s="29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0"/>
      <c r="B11" s="69"/>
      <c r="C11" s="69"/>
      <c r="D11" s="25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3"/>
      <c r="P11" s="294"/>
      <c r="Q11" s="295"/>
      <c r="R11" s="29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0"/>
      <c r="B12" s="31"/>
      <c r="C12" s="70"/>
      <c r="D12" s="25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3"/>
      <c r="P12" s="294"/>
      <c r="Q12" s="295"/>
      <c r="R12" s="29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0"/>
      <c r="B13" s="31"/>
      <c r="C13" s="70"/>
      <c r="D13" s="25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3"/>
      <c r="P13" s="294"/>
      <c r="Q13" s="295"/>
      <c r="R13" s="29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8"/>
      <c r="B14" s="31"/>
      <c r="C14" s="68"/>
      <c r="D14" s="25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3"/>
      <c r="P14" s="294"/>
      <c r="Q14" s="295"/>
      <c r="R14" s="29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7"/>
      <c r="B15" s="31" t="s">
        <v>107</v>
      </c>
      <c r="C15" s="66"/>
      <c r="D15" s="25" t="s">
        <v>98</v>
      </c>
      <c r="E15" s="293"/>
      <c r="F15" s="294"/>
      <c r="G15" s="293"/>
      <c r="H15" s="294"/>
      <c r="I15" s="293"/>
      <c r="J15" s="294"/>
      <c r="K15" s="293">
        <v>1</v>
      </c>
      <c r="L15" s="294"/>
      <c r="M15" s="293"/>
      <c r="N15" s="294"/>
      <c r="O15" s="293"/>
      <c r="P15" s="294"/>
      <c r="Q15" s="295"/>
      <c r="R15" s="296"/>
      <c r="S15" s="12">
        <f t="shared" si="1"/>
        <v>1</v>
      </c>
      <c r="T15" s="12">
        <f t="shared" si="0"/>
        <v>1</v>
      </c>
      <c r="U15" s="15"/>
      <c r="V15" s="15"/>
    </row>
    <row r="16" spans="1:22" x14ac:dyDescent="0.25">
      <c r="A16" s="67"/>
      <c r="B16" s="31"/>
      <c r="C16" s="66"/>
      <c r="D16" s="25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3"/>
      <c r="P16" s="294"/>
      <c r="Q16" s="295"/>
      <c r="R16" s="296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5"/>
      <c r="B17" s="65"/>
      <c r="C17" s="65"/>
      <c r="D17" s="25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3"/>
      <c r="P17" s="294"/>
      <c r="Q17" s="295"/>
      <c r="R17" s="296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223">
        <v>3600</v>
      </c>
      <c r="B18" s="223" t="s">
        <v>107</v>
      </c>
      <c r="C18" s="223"/>
      <c r="D18" s="14" t="s">
        <v>77</v>
      </c>
      <c r="E18" s="292">
        <v>0.75</v>
      </c>
      <c r="F18" s="292"/>
      <c r="G18" s="292"/>
      <c r="H18" s="292"/>
      <c r="I18" s="292"/>
      <c r="J18" s="292"/>
      <c r="K18" s="292">
        <v>1</v>
      </c>
      <c r="L18" s="292"/>
      <c r="M18" s="292"/>
      <c r="N18" s="292"/>
      <c r="O18" s="293"/>
      <c r="P18" s="294"/>
      <c r="Q18" s="295"/>
      <c r="R18" s="296"/>
      <c r="S18" s="12">
        <f>E18+G18+I18+K18+M18+O18+Q18</f>
        <v>1.75</v>
      </c>
      <c r="T18" s="12">
        <f>SUM(S18-U18-V18)</f>
        <v>1.75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3"/>
      <c r="P19" s="294"/>
      <c r="Q19" s="295"/>
      <c r="R19" s="296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93"/>
      <c r="H20" s="294"/>
      <c r="I20" s="293"/>
      <c r="J20" s="294"/>
      <c r="K20" s="293"/>
      <c r="L20" s="294"/>
      <c r="M20" s="293"/>
      <c r="N20" s="294"/>
      <c r="O20" s="293"/>
      <c r="P20" s="294"/>
      <c r="Q20" s="295"/>
      <c r="R20" s="29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5"/>
      <c r="P21" s="296"/>
      <c r="Q21" s="295"/>
      <c r="R21" s="29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7">
        <f>SUM(E4:E21)</f>
        <v>8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SUM(K6:K21)</f>
        <v>8</v>
      </c>
      <c r="L22" s="298"/>
      <c r="M22" s="297">
        <f>SUM(M4:M21)</f>
        <v>8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1.75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23"/>
      <c r="B4" s="147"/>
      <c r="C4" s="145"/>
      <c r="D4" s="25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3"/>
      <c r="P4" s="294"/>
      <c r="Q4" s="295"/>
      <c r="R4" s="296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17"/>
      <c r="B5" s="216"/>
      <c r="C5" s="216"/>
      <c r="D5" s="25"/>
      <c r="E5" s="293"/>
      <c r="F5" s="294"/>
      <c r="G5" s="293"/>
      <c r="H5" s="294"/>
      <c r="I5" s="293"/>
      <c r="J5" s="294"/>
      <c r="K5" s="293"/>
      <c r="L5" s="294"/>
      <c r="M5" s="293"/>
      <c r="N5" s="294"/>
      <c r="O5" s="293"/>
      <c r="P5" s="294"/>
      <c r="Q5" s="295"/>
      <c r="R5" s="296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23"/>
      <c r="B6" s="228"/>
      <c r="C6" s="228"/>
      <c r="D6" s="25"/>
      <c r="E6" s="293"/>
      <c r="F6" s="294"/>
      <c r="G6" s="293"/>
      <c r="H6" s="294"/>
      <c r="I6" s="293"/>
      <c r="J6" s="294"/>
      <c r="K6" s="293"/>
      <c r="L6" s="294"/>
      <c r="M6" s="292"/>
      <c r="N6" s="292"/>
      <c r="O6" s="293"/>
      <c r="P6" s="294"/>
      <c r="Q6" s="295"/>
      <c r="R6" s="296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13"/>
      <c r="B7" s="212"/>
      <c r="C7" s="212"/>
      <c r="D7" s="25"/>
      <c r="E7" s="293"/>
      <c r="F7" s="294"/>
      <c r="G7" s="293"/>
      <c r="H7" s="294"/>
      <c r="I7" s="293"/>
      <c r="J7" s="294"/>
      <c r="K7" s="293"/>
      <c r="L7" s="294"/>
      <c r="M7" s="292"/>
      <c r="N7" s="292"/>
      <c r="O7" s="293"/>
      <c r="P7" s="294"/>
      <c r="Q7" s="295"/>
      <c r="R7" s="296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14"/>
      <c r="B8" s="71"/>
      <c r="C8" s="71"/>
      <c r="D8" s="25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3"/>
      <c r="P8" s="294"/>
      <c r="Q8" s="295"/>
      <c r="R8" s="296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2"/>
      <c r="B9" s="31"/>
      <c r="C9" s="102"/>
      <c r="D9" s="25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3"/>
      <c r="P9" s="294"/>
      <c r="Q9" s="295"/>
      <c r="R9" s="29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2"/>
      <c r="B10" s="101"/>
      <c r="C10" s="101"/>
      <c r="D10" s="25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294"/>
      <c r="Q10" s="295"/>
      <c r="R10" s="29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4"/>
      <c r="B11" s="31"/>
      <c r="C11" s="64"/>
      <c r="D11" s="25"/>
      <c r="E11" s="293"/>
      <c r="F11" s="294"/>
      <c r="G11" s="293"/>
      <c r="H11" s="294"/>
      <c r="I11" s="293"/>
      <c r="J11" s="294"/>
      <c r="K11" s="293"/>
      <c r="L11" s="294"/>
      <c r="M11" s="293"/>
      <c r="N11" s="294"/>
      <c r="O11" s="293"/>
      <c r="P11" s="294"/>
      <c r="Q11" s="295"/>
      <c r="R11" s="29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3"/>
      <c r="B12" s="31"/>
      <c r="C12" s="63"/>
      <c r="D12" s="25"/>
      <c r="E12" s="293"/>
      <c r="F12" s="294"/>
      <c r="G12" s="293"/>
      <c r="H12" s="294"/>
      <c r="I12" s="293"/>
      <c r="J12" s="294"/>
      <c r="K12" s="293"/>
      <c r="L12" s="294"/>
      <c r="M12" s="293"/>
      <c r="N12" s="294"/>
      <c r="O12" s="293"/>
      <c r="P12" s="294"/>
      <c r="Q12" s="295"/>
      <c r="R12" s="29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0"/>
      <c r="B13" s="31"/>
      <c r="C13" s="60"/>
      <c r="D13" s="25"/>
      <c r="E13" s="293"/>
      <c r="F13" s="294"/>
      <c r="G13" s="293"/>
      <c r="H13" s="294"/>
      <c r="I13" s="293"/>
      <c r="J13" s="294"/>
      <c r="K13" s="293"/>
      <c r="L13" s="294"/>
      <c r="M13" s="293"/>
      <c r="N13" s="294"/>
      <c r="O13" s="293"/>
      <c r="P13" s="294"/>
      <c r="Q13" s="295"/>
      <c r="R13" s="296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1"/>
      <c r="B14" s="31"/>
      <c r="C14" s="61"/>
      <c r="D14" s="25"/>
      <c r="E14" s="293"/>
      <c r="F14" s="294"/>
      <c r="G14" s="293"/>
      <c r="H14" s="294"/>
      <c r="I14" s="293"/>
      <c r="J14" s="294"/>
      <c r="K14" s="293"/>
      <c r="L14" s="294"/>
      <c r="M14" s="293"/>
      <c r="N14" s="294"/>
      <c r="O14" s="293"/>
      <c r="P14" s="294"/>
      <c r="Q14" s="295"/>
      <c r="R14" s="296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9"/>
      <c r="B15" s="31"/>
      <c r="C15" s="59"/>
      <c r="D15" s="25"/>
      <c r="E15" s="293"/>
      <c r="F15" s="294"/>
      <c r="G15" s="293"/>
      <c r="H15" s="294"/>
      <c r="I15" s="293"/>
      <c r="J15" s="294"/>
      <c r="K15" s="293"/>
      <c r="L15" s="294"/>
      <c r="M15" s="293"/>
      <c r="N15" s="294"/>
      <c r="O15" s="293"/>
      <c r="P15" s="294"/>
      <c r="Q15" s="295"/>
      <c r="R15" s="296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2"/>
      <c r="B16" s="31"/>
      <c r="C16" s="62"/>
      <c r="D16" s="25"/>
      <c r="E16" s="293"/>
      <c r="F16" s="294"/>
      <c r="G16" s="293"/>
      <c r="H16" s="294"/>
      <c r="I16" s="293"/>
      <c r="J16" s="294"/>
      <c r="K16" s="293"/>
      <c r="L16" s="294"/>
      <c r="M16" s="293"/>
      <c r="N16" s="294"/>
      <c r="O16" s="293"/>
      <c r="P16" s="294"/>
      <c r="Q16" s="295"/>
      <c r="R16" s="29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3"/>
      <c r="B17" s="31"/>
      <c r="C17" s="53"/>
      <c r="D17" s="25"/>
      <c r="E17" s="293"/>
      <c r="F17" s="294"/>
      <c r="G17" s="293"/>
      <c r="H17" s="294"/>
      <c r="I17" s="293"/>
      <c r="J17" s="294"/>
      <c r="K17" s="293"/>
      <c r="L17" s="294"/>
      <c r="M17" s="293"/>
      <c r="N17" s="294"/>
      <c r="O17" s="293"/>
      <c r="P17" s="294"/>
      <c r="Q17" s="295"/>
      <c r="R17" s="296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20"/>
      <c r="B18" s="31"/>
      <c r="C18" s="220"/>
      <c r="D18" s="25"/>
      <c r="E18" s="293"/>
      <c r="F18" s="294"/>
      <c r="G18" s="293"/>
      <c r="H18" s="294"/>
      <c r="I18" s="293"/>
      <c r="J18" s="294"/>
      <c r="K18" s="293"/>
      <c r="L18" s="294"/>
      <c r="M18" s="293"/>
      <c r="N18" s="294"/>
      <c r="O18" s="293"/>
      <c r="P18" s="294"/>
      <c r="Q18" s="295"/>
      <c r="R18" s="296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23"/>
      <c r="B19" s="223"/>
      <c r="C19" s="223"/>
      <c r="D19" s="14"/>
      <c r="E19" s="293"/>
      <c r="F19" s="294"/>
      <c r="G19" s="293"/>
      <c r="H19" s="294"/>
      <c r="I19" s="293"/>
      <c r="J19" s="294"/>
      <c r="K19" s="293"/>
      <c r="L19" s="294"/>
      <c r="M19" s="293"/>
      <c r="N19" s="294"/>
      <c r="O19" s="293"/>
      <c r="P19" s="294"/>
      <c r="Q19" s="295"/>
      <c r="R19" s="296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93"/>
      <c r="H20" s="294"/>
      <c r="I20" s="293"/>
      <c r="J20" s="294"/>
      <c r="K20" s="293"/>
      <c r="L20" s="294"/>
      <c r="M20" s="293"/>
      <c r="N20" s="294"/>
      <c r="O20" s="293"/>
      <c r="P20" s="294"/>
      <c r="Q20" s="295"/>
      <c r="R20" s="296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5"/>
      <c r="P21" s="296"/>
      <c r="Q21" s="295"/>
      <c r="R21" s="296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7">
        <f>SUM(E4:E21)</f>
        <v>0</v>
      </c>
      <c r="F22" s="298"/>
      <c r="G22" s="297">
        <f>SUM(G4:G21)</f>
        <v>0</v>
      </c>
      <c r="H22" s="298"/>
      <c r="I22" s="297">
        <f>SUM(I4:I21)</f>
        <v>0</v>
      </c>
      <c r="J22" s="298"/>
      <c r="K22" s="297">
        <f>SUM(K6:K21)</f>
        <v>0</v>
      </c>
      <c r="L22" s="298"/>
      <c r="M22" s="297">
        <f>SUM(M4:M21)</f>
        <v>0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05" customWidth="1"/>
    <col min="2" max="2" width="10.7109375" style="105" customWidth="1"/>
    <col min="3" max="3" width="10.140625" style="105" customWidth="1"/>
    <col min="4" max="4" width="28.7109375" style="105" customWidth="1"/>
    <col min="5" max="17" width="7" style="105" customWidth="1"/>
    <col min="18" max="18" width="6.85546875" style="106" customWidth="1"/>
    <col min="19" max="19" width="7.7109375" style="105" customWidth="1"/>
    <col min="20" max="21" width="7.85546875" style="105" customWidth="1"/>
    <col min="22" max="22" width="7.7109375" style="105" customWidth="1"/>
    <col min="23" max="16384" width="9.140625" style="105"/>
  </cols>
  <sheetData>
    <row r="1" spans="1:22" x14ac:dyDescent="0.25">
      <c r="A1" s="1" t="s">
        <v>58</v>
      </c>
      <c r="B1" s="104"/>
      <c r="C1" s="104"/>
    </row>
    <row r="2" spans="1:22" s="110" customFormat="1" x14ac:dyDescent="0.25">
      <c r="A2" s="5" t="s">
        <v>90</v>
      </c>
      <c r="B2" s="269"/>
      <c r="C2" s="269"/>
      <c r="D2" s="224"/>
      <c r="E2" s="287" t="s">
        <v>15</v>
      </c>
      <c r="F2" s="287"/>
      <c r="G2" s="280" t="s">
        <v>16</v>
      </c>
      <c r="H2" s="280"/>
      <c r="I2" s="287" t="s">
        <v>17</v>
      </c>
      <c r="J2" s="287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112">
        <v>8</v>
      </c>
      <c r="F3" s="112">
        <v>16.3</v>
      </c>
      <c r="G3" s="112">
        <v>8</v>
      </c>
      <c r="H3" s="112">
        <v>16.3</v>
      </c>
      <c r="I3" s="112">
        <v>8</v>
      </c>
      <c r="J3" s="112">
        <v>16.3</v>
      </c>
      <c r="K3" s="112">
        <v>8</v>
      </c>
      <c r="L3" s="112">
        <v>16.3</v>
      </c>
      <c r="M3" s="112">
        <v>8</v>
      </c>
      <c r="N3" s="112">
        <v>16.3</v>
      </c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223">
        <v>6687</v>
      </c>
      <c r="B4" s="279" t="s">
        <v>108</v>
      </c>
      <c r="C4" s="271">
        <v>8</v>
      </c>
      <c r="D4" s="25" t="s">
        <v>68</v>
      </c>
      <c r="E4" s="281">
        <v>8</v>
      </c>
      <c r="F4" s="281"/>
      <c r="G4" s="281"/>
      <c r="H4" s="281"/>
      <c r="I4" s="281"/>
      <c r="J4" s="281"/>
      <c r="K4" s="281"/>
      <c r="L4" s="281"/>
      <c r="M4" s="281"/>
      <c r="N4" s="281"/>
      <c r="O4" s="283"/>
      <c r="P4" s="284"/>
      <c r="Q4" s="285"/>
      <c r="R4" s="286"/>
      <c r="S4" s="114">
        <f>E4+G4+I4+K4+M4+O4+Q4</f>
        <v>8</v>
      </c>
      <c r="T4" s="114">
        <f t="shared" ref="T4:T12" si="0">SUM(S4-U4-V4)</f>
        <v>8</v>
      </c>
      <c r="U4" s="118"/>
      <c r="V4" s="118"/>
    </row>
    <row r="5" spans="1:22" x14ac:dyDescent="0.25">
      <c r="A5" s="223">
        <v>6721</v>
      </c>
      <c r="B5" s="279" t="s">
        <v>106</v>
      </c>
      <c r="C5" s="264">
        <v>25</v>
      </c>
      <c r="D5" s="25" t="s">
        <v>69</v>
      </c>
      <c r="E5" s="281"/>
      <c r="F5" s="281"/>
      <c r="G5" s="281">
        <v>0.25</v>
      </c>
      <c r="H5" s="281"/>
      <c r="I5" s="281">
        <v>0.5</v>
      </c>
      <c r="J5" s="281"/>
      <c r="K5" s="281"/>
      <c r="L5" s="281"/>
      <c r="M5" s="281"/>
      <c r="N5" s="281"/>
      <c r="O5" s="283"/>
      <c r="P5" s="284"/>
      <c r="Q5" s="285"/>
      <c r="R5" s="286"/>
      <c r="S5" s="114">
        <f t="shared" ref="S5:S22" si="1">E5+G5+I5+K5+M5+O5+Q5</f>
        <v>0.75</v>
      </c>
      <c r="T5" s="114">
        <f t="shared" si="0"/>
        <v>0.75</v>
      </c>
      <c r="U5" s="118"/>
      <c r="V5" s="118"/>
    </row>
    <row r="6" spans="1:22" x14ac:dyDescent="0.25">
      <c r="A6" s="223">
        <v>6687</v>
      </c>
      <c r="B6" s="279" t="s">
        <v>108</v>
      </c>
      <c r="C6" s="271">
        <v>9</v>
      </c>
      <c r="D6" s="25" t="s">
        <v>68</v>
      </c>
      <c r="E6" s="281"/>
      <c r="F6" s="281"/>
      <c r="G6" s="281">
        <v>0.5</v>
      </c>
      <c r="H6" s="281"/>
      <c r="I6" s="281">
        <v>6</v>
      </c>
      <c r="J6" s="281"/>
      <c r="K6" s="281">
        <v>1</v>
      </c>
      <c r="L6" s="281"/>
      <c r="M6" s="281">
        <v>1.5</v>
      </c>
      <c r="N6" s="281"/>
      <c r="O6" s="283"/>
      <c r="P6" s="284"/>
      <c r="Q6" s="285"/>
      <c r="R6" s="286"/>
      <c r="S6" s="114">
        <f t="shared" si="1"/>
        <v>9</v>
      </c>
      <c r="T6" s="114">
        <f t="shared" si="0"/>
        <v>9</v>
      </c>
      <c r="U6" s="118"/>
      <c r="V6" s="118"/>
    </row>
    <row r="7" spans="1:22" x14ac:dyDescent="0.25">
      <c r="A7" s="223">
        <v>6687</v>
      </c>
      <c r="B7" s="279" t="s">
        <v>108</v>
      </c>
      <c r="C7" s="222">
        <v>10</v>
      </c>
      <c r="D7" s="25" t="s">
        <v>68</v>
      </c>
      <c r="E7" s="283"/>
      <c r="F7" s="284"/>
      <c r="G7" s="283"/>
      <c r="H7" s="284"/>
      <c r="I7" s="281"/>
      <c r="J7" s="281"/>
      <c r="K7" s="281">
        <v>6</v>
      </c>
      <c r="L7" s="281"/>
      <c r="M7" s="281">
        <v>6</v>
      </c>
      <c r="N7" s="281"/>
      <c r="O7" s="283"/>
      <c r="P7" s="284"/>
      <c r="Q7" s="285"/>
      <c r="R7" s="286"/>
      <c r="S7" s="114">
        <f t="shared" si="1"/>
        <v>12</v>
      </c>
      <c r="T7" s="114">
        <f t="shared" si="0"/>
        <v>12</v>
      </c>
      <c r="U7" s="118"/>
      <c r="V7" s="118"/>
    </row>
    <row r="8" spans="1:22" x14ac:dyDescent="0.25">
      <c r="A8" s="223"/>
      <c r="B8" s="31"/>
      <c r="C8" s="223"/>
      <c r="D8" s="25"/>
      <c r="E8" s="283"/>
      <c r="F8" s="284"/>
      <c r="G8" s="283"/>
      <c r="H8" s="284"/>
      <c r="I8" s="283"/>
      <c r="J8" s="284"/>
      <c r="K8" s="283"/>
      <c r="L8" s="284"/>
      <c r="M8" s="283"/>
      <c r="N8" s="284"/>
      <c r="O8" s="283"/>
      <c r="P8" s="284"/>
      <c r="Q8" s="285"/>
      <c r="R8" s="286"/>
      <c r="S8" s="114">
        <f t="shared" si="1"/>
        <v>0</v>
      </c>
      <c r="T8" s="114">
        <f t="shared" si="0"/>
        <v>0</v>
      </c>
      <c r="U8" s="118"/>
      <c r="V8" s="118"/>
    </row>
    <row r="9" spans="1:22" x14ac:dyDescent="0.25">
      <c r="A9" s="223"/>
      <c r="B9" s="147"/>
      <c r="C9" s="145"/>
      <c r="D9" s="25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3"/>
      <c r="P9" s="284"/>
      <c r="Q9" s="285"/>
      <c r="R9" s="286"/>
      <c r="S9" s="114">
        <f t="shared" si="1"/>
        <v>0</v>
      </c>
      <c r="T9" s="114">
        <f t="shared" si="0"/>
        <v>0</v>
      </c>
      <c r="U9" s="118"/>
      <c r="V9" s="118"/>
    </row>
    <row r="10" spans="1:22" x14ac:dyDescent="0.25">
      <c r="A10" s="238"/>
      <c r="B10" s="119"/>
      <c r="C10" s="238"/>
      <c r="D10" s="25"/>
      <c r="E10" s="283"/>
      <c r="F10" s="284"/>
      <c r="G10" s="283"/>
      <c r="H10" s="284"/>
      <c r="I10" s="283"/>
      <c r="J10" s="284"/>
      <c r="K10" s="283"/>
      <c r="L10" s="284"/>
      <c r="M10" s="283"/>
      <c r="N10" s="284"/>
      <c r="O10" s="283"/>
      <c r="P10" s="284"/>
      <c r="Q10" s="285"/>
      <c r="R10" s="286"/>
      <c r="S10" s="114">
        <f t="shared" si="1"/>
        <v>0</v>
      </c>
      <c r="T10" s="114">
        <f t="shared" si="0"/>
        <v>0</v>
      </c>
      <c r="U10" s="118"/>
      <c r="V10" s="118"/>
    </row>
    <row r="11" spans="1:22" x14ac:dyDescent="0.25">
      <c r="A11" s="100"/>
      <c r="B11" s="224"/>
      <c r="C11" s="224"/>
      <c r="D11" s="25"/>
      <c r="E11" s="283"/>
      <c r="F11" s="284"/>
      <c r="G11" s="283"/>
      <c r="H11" s="284"/>
      <c r="I11" s="283"/>
      <c r="J11" s="284"/>
      <c r="K11" s="283"/>
      <c r="L11" s="284"/>
      <c r="M11" s="283"/>
      <c r="N11" s="284"/>
      <c r="O11" s="283"/>
      <c r="P11" s="284"/>
      <c r="Q11" s="285"/>
      <c r="R11" s="286"/>
      <c r="S11" s="114">
        <f>E11+G11+I11+K11+M11+O11+Q11</f>
        <v>0</v>
      </c>
      <c r="T11" s="114">
        <f t="shared" si="0"/>
        <v>0</v>
      </c>
      <c r="U11" s="118"/>
      <c r="V11" s="118"/>
    </row>
    <row r="12" spans="1:22" x14ac:dyDescent="0.25">
      <c r="A12" s="223"/>
      <c r="B12" s="31" t="s">
        <v>107</v>
      </c>
      <c r="C12" s="145"/>
      <c r="D12" s="25" t="s">
        <v>98</v>
      </c>
      <c r="E12" s="283"/>
      <c r="F12" s="284"/>
      <c r="G12" s="283"/>
      <c r="H12" s="284"/>
      <c r="I12" s="283"/>
      <c r="J12" s="284"/>
      <c r="K12" s="283">
        <v>1</v>
      </c>
      <c r="L12" s="284"/>
      <c r="M12" s="283"/>
      <c r="N12" s="284"/>
      <c r="O12" s="283"/>
      <c r="P12" s="284"/>
      <c r="Q12" s="285"/>
      <c r="R12" s="286"/>
      <c r="S12" s="114">
        <f t="shared" si="1"/>
        <v>1</v>
      </c>
      <c r="T12" s="114">
        <f t="shared" si="0"/>
        <v>1</v>
      </c>
      <c r="U12" s="118"/>
      <c r="V12" s="118"/>
    </row>
    <row r="13" spans="1:22" x14ac:dyDescent="0.25">
      <c r="A13" s="236"/>
      <c r="B13" s="119"/>
      <c r="C13" s="236"/>
      <c r="D13" s="25"/>
      <c r="E13" s="283"/>
      <c r="F13" s="284"/>
      <c r="G13" s="283"/>
      <c r="H13" s="284"/>
      <c r="I13" s="283"/>
      <c r="J13" s="284"/>
      <c r="K13" s="283"/>
      <c r="L13" s="284"/>
      <c r="M13" s="283"/>
      <c r="N13" s="284"/>
      <c r="O13" s="283"/>
      <c r="P13" s="284"/>
      <c r="Q13" s="285"/>
      <c r="R13" s="286"/>
      <c r="S13" s="114">
        <f>E13+G13+I13+K13+M13+O13+Q13</f>
        <v>0</v>
      </c>
      <c r="T13" s="114">
        <f>SUM(S13-U13-V13)</f>
        <v>0</v>
      </c>
      <c r="U13" s="118"/>
      <c r="V13" s="118"/>
    </row>
    <row r="14" spans="1:22" x14ac:dyDescent="0.25">
      <c r="A14" s="249"/>
      <c r="B14" s="119"/>
      <c r="C14" s="249"/>
      <c r="D14" s="25"/>
      <c r="E14" s="283"/>
      <c r="F14" s="284"/>
      <c r="G14" s="283"/>
      <c r="H14" s="284"/>
      <c r="I14" s="283"/>
      <c r="J14" s="284"/>
      <c r="K14" s="283"/>
      <c r="L14" s="284"/>
      <c r="M14" s="283"/>
      <c r="N14" s="284"/>
      <c r="O14" s="283"/>
      <c r="P14" s="284"/>
      <c r="Q14" s="285"/>
      <c r="R14" s="286"/>
      <c r="S14" s="114">
        <f>E14+G14+I14+K14+M14+O14+Q14</f>
        <v>0</v>
      </c>
      <c r="T14" s="114">
        <f>SUM(S14-U14-V14)</f>
        <v>0</v>
      </c>
      <c r="U14" s="118"/>
      <c r="V14" s="118"/>
    </row>
    <row r="15" spans="1:22" ht="15.75" customHeight="1" x14ac:dyDescent="0.25">
      <c r="A15" s="223">
        <v>3600</v>
      </c>
      <c r="B15" s="31" t="s">
        <v>107</v>
      </c>
      <c r="C15" s="223"/>
      <c r="D15" s="25" t="s">
        <v>105</v>
      </c>
      <c r="E15" s="283"/>
      <c r="F15" s="284"/>
      <c r="G15" s="283"/>
      <c r="H15" s="284"/>
      <c r="I15" s="283"/>
      <c r="J15" s="284"/>
      <c r="K15" s="283"/>
      <c r="L15" s="284"/>
      <c r="M15" s="283">
        <v>0.5</v>
      </c>
      <c r="N15" s="284"/>
      <c r="O15" s="283"/>
      <c r="P15" s="284"/>
      <c r="Q15" s="285"/>
      <c r="R15" s="286"/>
      <c r="S15" s="114">
        <f t="shared" ref="S15:S17" si="2">E15+G15+I15+K15+M15+O15+Q15</f>
        <v>0.5</v>
      </c>
      <c r="T15" s="114">
        <f t="shared" ref="T15:T17" si="3">SUM(S15-U15-V15)</f>
        <v>0.5</v>
      </c>
      <c r="U15" s="118"/>
      <c r="V15" s="118"/>
    </row>
    <row r="16" spans="1:22" ht="15.75" customHeight="1" x14ac:dyDescent="0.25">
      <c r="A16" s="223">
        <v>3600</v>
      </c>
      <c r="B16" s="31" t="s">
        <v>107</v>
      </c>
      <c r="C16" s="223"/>
      <c r="D16" s="25" t="s">
        <v>93</v>
      </c>
      <c r="E16" s="283"/>
      <c r="F16" s="284"/>
      <c r="G16" s="283">
        <v>7.25</v>
      </c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14">
        <f t="shared" si="2"/>
        <v>7.25</v>
      </c>
      <c r="T16" s="114">
        <f t="shared" si="3"/>
        <v>7.25</v>
      </c>
      <c r="U16" s="118"/>
      <c r="V16" s="118"/>
    </row>
    <row r="17" spans="1:22" x14ac:dyDescent="0.25">
      <c r="A17" s="238">
        <v>3600</v>
      </c>
      <c r="B17" s="31" t="s">
        <v>107</v>
      </c>
      <c r="C17" s="238"/>
      <c r="D17" s="25" t="s">
        <v>92</v>
      </c>
      <c r="E17" s="283"/>
      <c r="F17" s="284"/>
      <c r="G17" s="283"/>
      <c r="H17" s="284"/>
      <c r="I17" s="283">
        <v>1.5</v>
      </c>
      <c r="J17" s="284"/>
      <c r="K17" s="283"/>
      <c r="L17" s="284"/>
      <c r="M17" s="283"/>
      <c r="N17" s="284"/>
      <c r="O17" s="283"/>
      <c r="P17" s="284"/>
      <c r="Q17" s="285"/>
      <c r="R17" s="286"/>
      <c r="S17" s="114">
        <f t="shared" si="2"/>
        <v>1.5</v>
      </c>
      <c r="T17" s="114">
        <f t="shared" si="3"/>
        <v>1.5</v>
      </c>
      <c r="U17" s="118"/>
      <c r="V17" s="118"/>
    </row>
    <row r="18" spans="1:22" x14ac:dyDescent="0.25">
      <c r="A18" s="223"/>
      <c r="B18" s="31"/>
      <c r="C18" s="223"/>
      <c r="D18" s="25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14">
        <f>E18+G18+I18+K18+M18+O18+Q18</f>
        <v>0</v>
      </c>
      <c r="T18" s="114">
        <f>SUM(S18-U18-V18)</f>
        <v>0</v>
      </c>
      <c r="U18" s="118"/>
      <c r="V18" s="118"/>
    </row>
    <row r="19" spans="1:22" x14ac:dyDescent="0.25">
      <c r="A19" s="223"/>
      <c r="B19" s="31"/>
      <c r="C19" s="223"/>
      <c r="D19" s="25"/>
      <c r="E19" s="283"/>
      <c r="F19" s="28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14">
        <f>E19+G19+I19+K19+M19+O19+Q19</f>
        <v>0</v>
      </c>
      <c r="T19" s="114">
        <f>SUM(S19-U19-V19)</f>
        <v>0</v>
      </c>
      <c r="U19" s="118"/>
      <c r="V19" s="118"/>
    </row>
    <row r="20" spans="1:22" x14ac:dyDescent="0.25">
      <c r="A20" s="111" t="s">
        <v>37</v>
      </c>
      <c r="B20" s="111"/>
      <c r="C20" s="111"/>
      <c r="D20" s="111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14">
        <f t="shared" si="1"/>
        <v>0</v>
      </c>
      <c r="T20" s="114"/>
      <c r="U20" s="120"/>
      <c r="V20" s="118"/>
    </row>
    <row r="21" spans="1:22" x14ac:dyDescent="0.25">
      <c r="A21" s="111" t="s">
        <v>38</v>
      </c>
      <c r="B21" s="111"/>
      <c r="C21" s="111"/>
      <c r="D21" s="11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14">
        <f t="shared" si="1"/>
        <v>0</v>
      </c>
      <c r="T21" s="114"/>
      <c r="U21" s="120"/>
      <c r="V21" s="118"/>
    </row>
    <row r="22" spans="1:22" x14ac:dyDescent="0.25">
      <c r="A22" s="120" t="s">
        <v>6</v>
      </c>
      <c r="B22" s="120">
        <f>SUM(B6:B21)</f>
        <v>0</v>
      </c>
      <c r="C22" s="120"/>
      <c r="D22" s="120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SUM(K6:K21)</f>
        <v>8</v>
      </c>
      <c r="L22" s="291"/>
      <c r="M22" s="290">
        <f>SUM(M4:M21)</f>
        <v>8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4">
        <f t="shared" si="1"/>
        <v>40</v>
      </c>
      <c r="T22" s="114"/>
      <c r="U22" s="120"/>
      <c r="V22" s="118"/>
    </row>
    <row r="23" spans="1:22" x14ac:dyDescent="0.25">
      <c r="A23" s="120" t="s">
        <v>2</v>
      </c>
      <c r="B23" s="120"/>
      <c r="C23" s="120"/>
      <c r="D23" s="120"/>
      <c r="E23" s="226"/>
      <c r="F23" s="227">
        <v>8</v>
      </c>
      <c r="G23" s="226"/>
      <c r="H23" s="227">
        <v>8</v>
      </c>
      <c r="I23" s="226"/>
      <c r="J23" s="227">
        <v>8</v>
      </c>
      <c r="K23" s="226"/>
      <c r="L23" s="227">
        <v>8</v>
      </c>
      <c r="M23" s="226"/>
      <c r="N23" s="227">
        <v>8</v>
      </c>
      <c r="O23" s="226"/>
      <c r="P23" s="227"/>
      <c r="Q23" s="226"/>
      <c r="R23" s="227"/>
      <c r="S23" s="114">
        <f>SUM(E23:R23)</f>
        <v>40</v>
      </c>
      <c r="T23" s="114">
        <f>SUM(T4:T22)</f>
        <v>40</v>
      </c>
      <c r="U23" s="118"/>
      <c r="V23" s="118"/>
    </row>
    <row r="24" spans="1:22" x14ac:dyDescent="0.25">
      <c r="A24" s="120" t="s">
        <v>41</v>
      </c>
      <c r="B24" s="120"/>
      <c r="C24" s="120"/>
      <c r="D24" s="120"/>
      <c r="E24" s="123"/>
      <c r="F24" s="123">
        <f>SUM(E22)-F23</f>
        <v>0</v>
      </c>
      <c r="G24" s="123"/>
      <c r="H24" s="123">
        <f>SUM(G22)-H23</f>
        <v>0</v>
      </c>
      <c r="I24" s="123"/>
      <c r="J24" s="123">
        <f>SUM(I22)-J23</f>
        <v>0</v>
      </c>
      <c r="K24" s="123"/>
      <c r="L24" s="123">
        <f>SUM(K22)-L23</f>
        <v>0</v>
      </c>
      <c r="M24" s="123"/>
      <c r="N24" s="123">
        <f>SUM(M22)-N23</f>
        <v>0</v>
      </c>
      <c r="O24" s="123"/>
      <c r="P24" s="123">
        <f>SUM(O22)</f>
        <v>0</v>
      </c>
      <c r="Q24" s="123"/>
      <c r="R24" s="123">
        <f>SUM(Q22)</f>
        <v>0</v>
      </c>
      <c r="S24" s="118">
        <f>SUM(E24:R24)</f>
        <v>0</v>
      </c>
      <c r="T24" s="118"/>
      <c r="U24" s="118">
        <f>SUM(U4:U23)</f>
        <v>0</v>
      </c>
      <c r="V24" s="118">
        <f>SUM(V4:V23)</f>
        <v>0</v>
      </c>
    </row>
    <row r="25" spans="1:22" x14ac:dyDescent="0.25">
      <c r="E25" s="124"/>
      <c r="F25" s="124"/>
      <c r="G25" s="124"/>
      <c r="H25" s="124"/>
    </row>
    <row r="26" spans="1:22" x14ac:dyDescent="0.25">
      <c r="A26" s="103" t="s">
        <v>25</v>
      </c>
      <c r="B26" s="104"/>
    </row>
    <row r="27" spans="1:22" x14ac:dyDescent="0.25">
      <c r="A27" s="105" t="s">
        <v>2</v>
      </c>
      <c r="C27" s="125">
        <f>SUM(T23)</f>
        <v>40</v>
      </c>
      <c r="I27" s="103">
        <v>3600</v>
      </c>
    </row>
    <row r="28" spans="1:22" x14ac:dyDescent="0.25">
      <c r="A28" s="105" t="s">
        <v>26</v>
      </c>
      <c r="C28" s="125">
        <f>U24</f>
        <v>0</v>
      </c>
      <c r="D28" s="126"/>
      <c r="I28" s="127">
        <v>9.25</v>
      </c>
    </row>
    <row r="29" spans="1:22" x14ac:dyDescent="0.25">
      <c r="A29" s="105" t="s">
        <v>27</v>
      </c>
      <c r="C29" s="126">
        <f>V24</f>
        <v>0</v>
      </c>
      <c r="I29" s="124"/>
    </row>
    <row r="30" spans="1:22" x14ac:dyDescent="0.25">
      <c r="A30" s="105" t="s">
        <v>28</v>
      </c>
      <c r="C30" s="126">
        <f>S20</f>
        <v>0</v>
      </c>
      <c r="I30" s="125"/>
    </row>
    <row r="31" spans="1:22" x14ac:dyDescent="0.25">
      <c r="A31" s="105" t="s">
        <v>4</v>
      </c>
      <c r="C31" s="126">
        <f>S21</f>
        <v>0</v>
      </c>
    </row>
    <row r="32" spans="1:22" ht="16.5" thickBot="1" x14ac:dyDescent="0.3">
      <c r="A32" s="106" t="s">
        <v>6</v>
      </c>
      <c r="C32" s="128">
        <f>SUM(C27:C31)</f>
        <v>40</v>
      </c>
      <c r="E32" s="106" t="s">
        <v>42</v>
      </c>
      <c r="F32" s="106"/>
      <c r="G32" s="129">
        <f>S22-C32</f>
        <v>0</v>
      </c>
    </row>
    <row r="33" spans="1:4" ht="16.5" thickTop="1" x14ac:dyDescent="0.25">
      <c r="A33" s="105" t="s">
        <v>29</v>
      </c>
      <c r="C33" s="130">
        <v>0</v>
      </c>
      <c r="D33" s="130"/>
    </row>
    <row r="34" spans="1:4" x14ac:dyDescent="0.25">
      <c r="A34" s="105" t="s">
        <v>36</v>
      </c>
      <c r="C34" s="130">
        <v>0</v>
      </c>
      <c r="D34" s="13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topLeftCell="A7" zoomScale="90" zoomScaleNormal="90" workbookViewId="0">
      <selection activeCell="B23" sqref="B23"/>
    </sheetView>
  </sheetViews>
  <sheetFormatPr defaultRowHeight="15.75" x14ac:dyDescent="0.25"/>
  <cols>
    <col min="1" max="1" width="11" style="105" customWidth="1"/>
    <col min="2" max="2" width="10.7109375" style="105" customWidth="1"/>
    <col min="3" max="3" width="10.140625" style="105" customWidth="1"/>
    <col min="4" max="4" width="28.7109375" style="105" customWidth="1"/>
    <col min="5" max="17" width="7" style="105" customWidth="1"/>
    <col min="18" max="18" width="6.85546875" style="106" customWidth="1"/>
    <col min="19" max="19" width="7.7109375" style="105" customWidth="1"/>
    <col min="20" max="21" width="7.85546875" style="105" customWidth="1"/>
    <col min="22" max="22" width="7.7109375" style="105" customWidth="1"/>
    <col min="23" max="16384" width="9.140625" style="105"/>
  </cols>
  <sheetData>
    <row r="1" spans="1:22" x14ac:dyDescent="0.25">
      <c r="A1" s="1" t="s">
        <v>59</v>
      </c>
      <c r="B1" s="104"/>
      <c r="C1" s="104"/>
    </row>
    <row r="2" spans="1:22" s="110" customFormat="1" x14ac:dyDescent="0.25">
      <c r="A2" s="5" t="s">
        <v>90</v>
      </c>
      <c r="B2" s="269"/>
      <c r="C2" s="269"/>
      <c r="D2" s="224"/>
      <c r="E2" s="287" t="s">
        <v>15</v>
      </c>
      <c r="F2" s="287"/>
      <c r="G2" s="280" t="s">
        <v>16</v>
      </c>
      <c r="H2" s="280"/>
      <c r="I2" s="287" t="s">
        <v>17</v>
      </c>
      <c r="J2" s="287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112">
        <v>8</v>
      </c>
      <c r="F3" s="112">
        <v>16.3</v>
      </c>
      <c r="G3" s="112">
        <v>8</v>
      </c>
      <c r="H3" s="112">
        <v>16.3</v>
      </c>
      <c r="I3" s="112">
        <v>8</v>
      </c>
      <c r="J3" s="112">
        <v>16.3</v>
      </c>
      <c r="K3" s="112">
        <v>8</v>
      </c>
      <c r="L3" s="112">
        <v>16.3</v>
      </c>
      <c r="M3" s="112"/>
      <c r="N3" s="112"/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223">
        <v>6721</v>
      </c>
      <c r="B4" s="279" t="s">
        <v>106</v>
      </c>
      <c r="C4" s="271">
        <v>19</v>
      </c>
      <c r="D4" s="25" t="s">
        <v>94</v>
      </c>
      <c r="E4" s="281">
        <v>8</v>
      </c>
      <c r="F4" s="281"/>
      <c r="G4" s="281">
        <v>1.5</v>
      </c>
      <c r="H4" s="281"/>
      <c r="I4" s="281"/>
      <c r="J4" s="281"/>
      <c r="K4" s="281"/>
      <c r="L4" s="281"/>
      <c r="M4" s="281"/>
      <c r="N4" s="281"/>
      <c r="O4" s="283"/>
      <c r="P4" s="284"/>
      <c r="Q4" s="285"/>
      <c r="R4" s="286"/>
      <c r="S4" s="114">
        <f>E4+G4+I4+K4+M4+O4+Q4</f>
        <v>9.5</v>
      </c>
      <c r="T4" s="114">
        <f t="shared" ref="T4:T12" si="0">SUM(S4-U4-V4)</f>
        <v>9.5</v>
      </c>
      <c r="U4" s="118"/>
      <c r="V4" s="118"/>
    </row>
    <row r="5" spans="1:22" x14ac:dyDescent="0.25">
      <c r="A5" s="223">
        <v>6687</v>
      </c>
      <c r="B5" s="279" t="s">
        <v>108</v>
      </c>
      <c r="C5" s="271">
        <v>8</v>
      </c>
      <c r="D5" s="25" t="s">
        <v>68</v>
      </c>
      <c r="E5" s="281"/>
      <c r="F5" s="281"/>
      <c r="G5" s="281">
        <v>6.5</v>
      </c>
      <c r="H5" s="281"/>
      <c r="I5" s="281">
        <v>2</v>
      </c>
      <c r="J5" s="281"/>
      <c r="K5" s="281"/>
      <c r="L5" s="281"/>
      <c r="M5" s="281"/>
      <c r="N5" s="281"/>
      <c r="O5" s="283"/>
      <c r="P5" s="284"/>
      <c r="Q5" s="285"/>
      <c r="R5" s="286"/>
      <c r="S5" s="114">
        <f t="shared" ref="S5:S22" si="1">E5+G5+I5+K5+M5+O5+Q5</f>
        <v>8.5</v>
      </c>
      <c r="T5" s="114">
        <f t="shared" si="0"/>
        <v>8.5</v>
      </c>
      <c r="U5" s="118"/>
      <c r="V5" s="118"/>
    </row>
    <row r="6" spans="1:22" x14ac:dyDescent="0.25">
      <c r="A6" s="223">
        <v>6687</v>
      </c>
      <c r="B6" s="279" t="s">
        <v>108</v>
      </c>
      <c r="C6" s="271">
        <v>9</v>
      </c>
      <c r="D6" s="25" t="s">
        <v>68</v>
      </c>
      <c r="E6" s="281"/>
      <c r="F6" s="281"/>
      <c r="G6" s="281"/>
      <c r="H6" s="281"/>
      <c r="I6" s="281">
        <v>2</v>
      </c>
      <c r="J6" s="281"/>
      <c r="K6" s="281">
        <v>3</v>
      </c>
      <c r="L6" s="281"/>
      <c r="M6" s="281"/>
      <c r="N6" s="281"/>
      <c r="O6" s="283"/>
      <c r="P6" s="284"/>
      <c r="Q6" s="285"/>
      <c r="R6" s="286"/>
      <c r="S6" s="114">
        <f t="shared" si="1"/>
        <v>5</v>
      </c>
      <c r="T6" s="114">
        <f t="shared" si="0"/>
        <v>5</v>
      </c>
      <c r="U6" s="118"/>
      <c r="V6" s="118"/>
    </row>
    <row r="7" spans="1:22" x14ac:dyDescent="0.25">
      <c r="A7" s="223">
        <v>6687</v>
      </c>
      <c r="B7" s="279" t="s">
        <v>108</v>
      </c>
      <c r="C7" s="264">
        <v>10</v>
      </c>
      <c r="D7" s="25" t="s">
        <v>68</v>
      </c>
      <c r="E7" s="283"/>
      <c r="F7" s="284"/>
      <c r="G7" s="283"/>
      <c r="H7" s="284"/>
      <c r="I7" s="281">
        <v>4</v>
      </c>
      <c r="J7" s="281"/>
      <c r="K7" s="281">
        <v>4</v>
      </c>
      <c r="L7" s="281"/>
      <c r="M7" s="281"/>
      <c r="N7" s="281"/>
      <c r="O7" s="283"/>
      <c r="P7" s="284"/>
      <c r="Q7" s="285"/>
      <c r="R7" s="286"/>
      <c r="S7" s="114">
        <f t="shared" si="1"/>
        <v>8</v>
      </c>
      <c r="T7" s="114">
        <f t="shared" si="0"/>
        <v>8</v>
      </c>
      <c r="U7" s="118"/>
      <c r="V7" s="118"/>
    </row>
    <row r="8" spans="1:22" x14ac:dyDescent="0.25">
      <c r="A8" s="223"/>
      <c r="B8" s="243"/>
      <c r="C8" s="243"/>
      <c r="D8" s="25"/>
      <c r="E8" s="283"/>
      <c r="F8" s="284"/>
      <c r="G8" s="283"/>
      <c r="H8" s="284"/>
      <c r="I8" s="283"/>
      <c r="J8" s="284"/>
      <c r="K8" s="283"/>
      <c r="L8" s="284"/>
      <c r="M8" s="283"/>
      <c r="N8" s="284"/>
      <c r="O8" s="283"/>
      <c r="P8" s="284"/>
      <c r="Q8" s="285"/>
      <c r="R8" s="286"/>
      <c r="S8" s="114">
        <f t="shared" si="1"/>
        <v>0</v>
      </c>
      <c r="T8" s="114">
        <f t="shared" si="0"/>
        <v>0</v>
      </c>
      <c r="U8" s="118"/>
      <c r="V8" s="118"/>
    </row>
    <row r="9" spans="1:22" x14ac:dyDescent="0.25">
      <c r="A9" s="223"/>
      <c r="B9" s="243"/>
      <c r="C9" s="243"/>
      <c r="D9" s="25"/>
      <c r="E9" s="283"/>
      <c r="F9" s="284"/>
      <c r="G9" s="283"/>
      <c r="H9" s="284"/>
      <c r="I9" s="283"/>
      <c r="J9" s="284"/>
      <c r="K9" s="283"/>
      <c r="L9" s="284"/>
      <c r="M9" s="283"/>
      <c r="N9" s="284"/>
      <c r="O9" s="283"/>
      <c r="P9" s="284"/>
      <c r="Q9" s="285"/>
      <c r="R9" s="286"/>
      <c r="S9" s="114">
        <f t="shared" si="1"/>
        <v>0</v>
      </c>
      <c r="T9" s="114">
        <f t="shared" si="0"/>
        <v>0</v>
      </c>
      <c r="U9" s="118"/>
      <c r="V9" s="118"/>
    </row>
    <row r="10" spans="1:22" x14ac:dyDescent="0.25">
      <c r="A10" s="223"/>
      <c r="B10" s="244"/>
      <c r="C10" s="244"/>
      <c r="D10" s="25"/>
      <c r="E10" s="283"/>
      <c r="F10" s="284"/>
      <c r="G10" s="283"/>
      <c r="H10" s="284"/>
      <c r="I10" s="283"/>
      <c r="J10" s="284"/>
      <c r="K10" s="283"/>
      <c r="L10" s="284"/>
      <c r="M10" s="283"/>
      <c r="N10" s="284"/>
      <c r="O10" s="283"/>
      <c r="P10" s="284"/>
      <c r="Q10" s="285"/>
      <c r="R10" s="286"/>
      <c r="S10" s="114">
        <f t="shared" si="1"/>
        <v>0</v>
      </c>
      <c r="T10" s="114">
        <f t="shared" si="0"/>
        <v>0</v>
      </c>
      <c r="U10" s="118"/>
      <c r="V10" s="118"/>
    </row>
    <row r="11" spans="1:22" x14ac:dyDescent="0.25">
      <c r="A11" s="223"/>
      <c r="B11" s="244"/>
      <c r="C11" s="244"/>
      <c r="D11" s="25"/>
      <c r="E11" s="283"/>
      <c r="F11" s="284"/>
      <c r="G11" s="283"/>
      <c r="H11" s="284"/>
      <c r="I11" s="283"/>
      <c r="J11" s="284"/>
      <c r="K11" s="283"/>
      <c r="L11" s="284"/>
      <c r="M11" s="283"/>
      <c r="N11" s="284"/>
      <c r="O11" s="283"/>
      <c r="P11" s="284"/>
      <c r="Q11" s="285"/>
      <c r="R11" s="286"/>
      <c r="S11" s="114">
        <f>E11+G11+I11+K11+M11+O11+Q11</f>
        <v>0</v>
      </c>
      <c r="T11" s="114">
        <f t="shared" si="0"/>
        <v>0</v>
      </c>
      <c r="U11" s="118"/>
      <c r="V11" s="118"/>
    </row>
    <row r="12" spans="1:22" x14ac:dyDescent="0.25">
      <c r="A12" s="223"/>
      <c r="B12" s="244"/>
      <c r="C12" s="244"/>
      <c r="D12" s="25"/>
      <c r="E12" s="283"/>
      <c r="F12" s="284"/>
      <c r="G12" s="283"/>
      <c r="H12" s="284"/>
      <c r="I12" s="283"/>
      <c r="J12" s="284"/>
      <c r="K12" s="283"/>
      <c r="L12" s="284"/>
      <c r="M12" s="283"/>
      <c r="N12" s="284"/>
      <c r="O12" s="283"/>
      <c r="P12" s="284"/>
      <c r="Q12" s="285"/>
      <c r="R12" s="286"/>
      <c r="S12" s="114">
        <f t="shared" si="1"/>
        <v>0</v>
      </c>
      <c r="T12" s="114">
        <f t="shared" si="0"/>
        <v>0</v>
      </c>
      <c r="U12" s="118"/>
      <c r="V12" s="118"/>
    </row>
    <row r="13" spans="1:22" x14ac:dyDescent="0.25">
      <c r="A13" s="223"/>
      <c r="B13" s="244"/>
      <c r="C13" s="244"/>
      <c r="D13" s="25"/>
      <c r="E13" s="283"/>
      <c r="F13" s="284"/>
      <c r="G13" s="283"/>
      <c r="H13" s="284"/>
      <c r="I13" s="283"/>
      <c r="J13" s="284"/>
      <c r="K13" s="283"/>
      <c r="L13" s="284"/>
      <c r="M13" s="283"/>
      <c r="N13" s="284"/>
      <c r="O13" s="283"/>
      <c r="P13" s="284"/>
      <c r="Q13" s="285"/>
      <c r="R13" s="286"/>
      <c r="S13" s="114">
        <f>E13+G13+I13+K13+M13+O13+Q13</f>
        <v>0</v>
      </c>
      <c r="T13" s="114">
        <f>SUM(S13-U13-V13)</f>
        <v>0</v>
      </c>
      <c r="U13" s="118"/>
      <c r="V13" s="118"/>
    </row>
    <row r="14" spans="1:22" x14ac:dyDescent="0.25">
      <c r="A14" s="223"/>
      <c r="B14" s="244"/>
      <c r="C14" s="244"/>
      <c r="D14" s="25"/>
      <c r="E14" s="283"/>
      <c r="F14" s="284"/>
      <c r="G14" s="283"/>
      <c r="H14" s="284"/>
      <c r="I14" s="283"/>
      <c r="J14" s="284"/>
      <c r="K14" s="283"/>
      <c r="L14" s="284"/>
      <c r="M14" s="283"/>
      <c r="N14" s="284"/>
      <c r="O14" s="283"/>
      <c r="P14" s="284"/>
      <c r="Q14" s="285"/>
      <c r="R14" s="286"/>
      <c r="S14" s="114">
        <f>E14+G14+I14+K14+M14+O14+Q14</f>
        <v>0</v>
      </c>
      <c r="T14" s="114">
        <f>SUM(S14-U14-V14)</f>
        <v>0</v>
      </c>
      <c r="U14" s="118"/>
      <c r="V14" s="118"/>
    </row>
    <row r="15" spans="1:22" ht="15.75" customHeight="1" x14ac:dyDescent="0.25">
      <c r="A15" s="223"/>
      <c r="B15" s="31" t="s">
        <v>111</v>
      </c>
      <c r="C15" s="223"/>
      <c r="D15" s="25" t="s">
        <v>98</v>
      </c>
      <c r="E15" s="283"/>
      <c r="F15" s="284"/>
      <c r="G15" s="283"/>
      <c r="H15" s="284"/>
      <c r="I15" s="283"/>
      <c r="J15" s="284"/>
      <c r="K15" s="283">
        <v>1</v>
      </c>
      <c r="L15" s="284"/>
      <c r="M15" s="283"/>
      <c r="N15" s="284"/>
      <c r="O15" s="283"/>
      <c r="P15" s="284"/>
      <c r="Q15" s="285"/>
      <c r="R15" s="286"/>
      <c r="S15" s="114">
        <f t="shared" ref="S15:S17" si="2">E15+G15+I15+K15+M15+O15+Q15</f>
        <v>1</v>
      </c>
      <c r="T15" s="114">
        <f t="shared" ref="T15:T17" si="3">SUM(S15-U15-V15)</f>
        <v>1</v>
      </c>
      <c r="U15" s="118"/>
      <c r="V15" s="118"/>
    </row>
    <row r="16" spans="1:22" ht="15.75" customHeight="1" x14ac:dyDescent="0.25">
      <c r="A16" s="225"/>
      <c r="B16" s="119"/>
      <c r="C16" s="225"/>
      <c r="D16" s="117"/>
      <c r="E16" s="283"/>
      <c r="F16" s="284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14">
        <f t="shared" si="2"/>
        <v>0</v>
      </c>
      <c r="T16" s="114">
        <f t="shared" si="3"/>
        <v>0</v>
      </c>
      <c r="U16" s="118"/>
      <c r="V16" s="118"/>
    </row>
    <row r="17" spans="1:22" x14ac:dyDescent="0.25">
      <c r="A17" s="225"/>
      <c r="B17" s="119"/>
      <c r="C17" s="225"/>
      <c r="D17" s="25"/>
      <c r="E17" s="283"/>
      <c r="F17" s="28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5"/>
      <c r="R17" s="286"/>
      <c r="S17" s="114">
        <f t="shared" si="2"/>
        <v>0</v>
      </c>
      <c r="T17" s="114">
        <f t="shared" si="3"/>
        <v>0</v>
      </c>
      <c r="U17" s="118"/>
      <c r="V17" s="118"/>
    </row>
    <row r="18" spans="1:22" x14ac:dyDescent="0.25">
      <c r="A18" s="225"/>
      <c r="B18" s="119"/>
      <c r="C18" s="225"/>
      <c r="D18" s="117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14">
        <f>E18+G18+I18+K18+M18+O18+Q18</f>
        <v>0</v>
      </c>
      <c r="T18" s="114">
        <f>SUM(S18-U18-V18)</f>
        <v>0</v>
      </c>
      <c r="U18" s="118"/>
      <c r="V18" s="118"/>
    </row>
    <row r="19" spans="1:22" x14ac:dyDescent="0.25">
      <c r="A19" s="223"/>
      <c r="B19" s="31"/>
      <c r="C19" s="223"/>
      <c r="D19" s="25"/>
      <c r="E19" s="283"/>
      <c r="F19" s="28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14">
        <f>E19+G19+I19+K19+M19+O19+Q19</f>
        <v>0</v>
      </c>
      <c r="T19" s="114">
        <f>SUM(S19-U19-V19)</f>
        <v>0</v>
      </c>
      <c r="U19" s="118"/>
      <c r="V19" s="118"/>
    </row>
    <row r="20" spans="1:22" x14ac:dyDescent="0.25">
      <c r="A20" s="111" t="s">
        <v>37</v>
      </c>
      <c r="B20" s="111"/>
      <c r="C20" s="111"/>
      <c r="D20" s="111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14">
        <f t="shared" si="1"/>
        <v>0</v>
      </c>
      <c r="T20" s="114"/>
      <c r="U20" s="120"/>
      <c r="V20" s="118"/>
    </row>
    <row r="21" spans="1:22" x14ac:dyDescent="0.25">
      <c r="A21" s="111" t="s">
        <v>38</v>
      </c>
      <c r="B21" s="111"/>
      <c r="C21" s="111"/>
      <c r="D21" s="11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14">
        <f t="shared" si="1"/>
        <v>0</v>
      </c>
      <c r="T21" s="114"/>
      <c r="U21" s="120"/>
      <c r="V21" s="118"/>
    </row>
    <row r="22" spans="1:22" x14ac:dyDescent="0.25">
      <c r="A22" s="120" t="s">
        <v>6</v>
      </c>
      <c r="B22" s="120">
        <f>SUM(B6:B21)</f>
        <v>0</v>
      </c>
      <c r="C22" s="120"/>
      <c r="D22" s="120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SUM(K6:K21)</f>
        <v>8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4">
        <f t="shared" si="1"/>
        <v>32</v>
      </c>
      <c r="T22" s="114"/>
      <c r="U22" s="120"/>
      <c r="V22" s="118"/>
    </row>
    <row r="23" spans="1:22" x14ac:dyDescent="0.25">
      <c r="A23" s="120" t="s">
        <v>2</v>
      </c>
      <c r="B23" s="120"/>
      <c r="C23" s="120"/>
      <c r="D23" s="120"/>
      <c r="E23" s="226"/>
      <c r="F23" s="227">
        <v>8</v>
      </c>
      <c r="G23" s="226"/>
      <c r="H23" s="227">
        <v>8</v>
      </c>
      <c r="I23" s="226"/>
      <c r="J23" s="227">
        <v>8</v>
      </c>
      <c r="K23" s="226"/>
      <c r="L23" s="227">
        <v>8</v>
      </c>
      <c r="M23" s="226"/>
      <c r="N23" s="227">
        <v>8</v>
      </c>
      <c r="O23" s="226"/>
      <c r="P23" s="227"/>
      <c r="Q23" s="226"/>
      <c r="R23" s="227"/>
      <c r="S23" s="114">
        <f>SUM(E23:R23)</f>
        <v>40</v>
      </c>
      <c r="T23" s="114">
        <f>SUM(T4:T22)</f>
        <v>32</v>
      </c>
      <c r="U23" s="118"/>
      <c r="V23" s="118"/>
    </row>
    <row r="24" spans="1:22" x14ac:dyDescent="0.25">
      <c r="A24" s="120" t="s">
        <v>41</v>
      </c>
      <c r="B24" s="120"/>
      <c r="C24" s="120"/>
      <c r="D24" s="120"/>
      <c r="E24" s="123"/>
      <c r="F24" s="123">
        <f>SUM(E22)-F23</f>
        <v>0</v>
      </c>
      <c r="G24" s="123"/>
      <c r="H24" s="123">
        <f>SUM(G22)-H23</f>
        <v>0</v>
      </c>
      <c r="I24" s="123"/>
      <c r="J24" s="123">
        <f>SUM(I22)-J23</f>
        <v>0</v>
      </c>
      <c r="K24" s="123"/>
      <c r="L24" s="123">
        <f>SUM(K22)-L23</f>
        <v>0</v>
      </c>
      <c r="M24" s="123"/>
      <c r="N24" s="123">
        <f>SUM(M22)-N23</f>
        <v>-8</v>
      </c>
      <c r="O24" s="123"/>
      <c r="P24" s="123">
        <f>SUM(O22)</f>
        <v>0</v>
      </c>
      <c r="Q24" s="123"/>
      <c r="R24" s="123">
        <f>SUM(Q22)</f>
        <v>0</v>
      </c>
      <c r="S24" s="118">
        <f>SUM(E24:R24)</f>
        <v>-8</v>
      </c>
      <c r="T24" s="118"/>
      <c r="U24" s="118">
        <f>SUM(U4:U23)</f>
        <v>0</v>
      </c>
      <c r="V24" s="118">
        <f>SUM(V4:V23)</f>
        <v>0</v>
      </c>
    </row>
    <row r="25" spans="1:22" x14ac:dyDescent="0.25">
      <c r="E25" s="124"/>
      <c r="F25" s="124"/>
      <c r="G25" s="124"/>
      <c r="H25" s="124"/>
    </row>
    <row r="26" spans="1:22" x14ac:dyDescent="0.25">
      <c r="A26" s="103" t="s">
        <v>25</v>
      </c>
      <c r="B26" s="104"/>
    </row>
    <row r="27" spans="1:22" x14ac:dyDescent="0.25">
      <c r="A27" s="105" t="s">
        <v>2</v>
      </c>
      <c r="C27" s="125">
        <f>SUM(T23)</f>
        <v>32</v>
      </c>
      <c r="I27" s="103">
        <v>3600</v>
      </c>
    </row>
    <row r="28" spans="1:22" x14ac:dyDescent="0.25">
      <c r="A28" s="105" t="s">
        <v>26</v>
      </c>
      <c r="C28" s="125">
        <f>U24</f>
        <v>0</v>
      </c>
      <c r="D28" s="126"/>
      <c r="I28" s="127"/>
    </row>
    <row r="29" spans="1:22" x14ac:dyDescent="0.25">
      <c r="A29" s="105" t="s">
        <v>27</v>
      </c>
      <c r="C29" s="126">
        <f>V24</f>
        <v>0</v>
      </c>
      <c r="I29" s="124"/>
    </row>
    <row r="30" spans="1:22" x14ac:dyDescent="0.25">
      <c r="A30" s="105" t="s">
        <v>28</v>
      </c>
      <c r="C30" s="126">
        <f>S20</f>
        <v>0</v>
      </c>
      <c r="I30" s="125"/>
    </row>
    <row r="31" spans="1:22" x14ac:dyDescent="0.25">
      <c r="A31" s="105" t="s">
        <v>4</v>
      </c>
      <c r="C31" s="126">
        <f>S21</f>
        <v>0</v>
      </c>
    </row>
    <row r="32" spans="1:22" ht="16.5" thickBot="1" x14ac:dyDescent="0.3">
      <c r="A32" s="106" t="s">
        <v>6</v>
      </c>
      <c r="C32" s="128">
        <f>SUM(C27:C31)</f>
        <v>32</v>
      </c>
      <c r="E32" s="106" t="s">
        <v>42</v>
      </c>
      <c r="F32" s="106"/>
      <c r="G32" s="129">
        <f>S22-C32</f>
        <v>0</v>
      </c>
    </row>
    <row r="33" spans="1:4" ht="16.5" thickTop="1" x14ac:dyDescent="0.25">
      <c r="A33" s="105" t="s">
        <v>29</v>
      </c>
      <c r="C33" s="130">
        <v>0</v>
      </c>
      <c r="D33" s="130"/>
    </row>
    <row r="34" spans="1:4" x14ac:dyDescent="0.25">
      <c r="A34" s="105" t="s">
        <v>36</v>
      </c>
      <c r="C34" s="130">
        <v>0</v>
      </c>
      <c r="D34" s="13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90</v>
      </c>
      <c r="B2" s="269"/>
      <c r="C2" s="269"/>
      <c r="D2" s="44"/>
      <c r="E2" s="299" t="s">
        <v>15</v>
      </c>
      <c r="F2" s="299"/>
      <c r="G2" s="299" t="s">
        <v>16</v>
      </c>
      <c r="H2" s="299"/>
      <c r="I2" s="299" t="s">
        <v>17</v>
      </c>
      <c r="J2" s="299"/>
      <c r="K2" s="299" t="s">
        <v>18</v>
      </c>
      <c r="L2" s="299"/>
      <c r="M2" s="299" t="s">
        <v>19</v>
      </c>
      <c r="N2" s="299"/>
      <c r="O2" s="299" t="s">
        <v>20</v>
      </c>
      <c r="P2" s="299"/>
      <c r="Q2" s="299" t="s">
        <v>21</v>
      </c>
      <c r="R2" s="29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9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8.3000000000000007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23">
        <v>6687</v>
      </c>
      <c r="B4" s="279" t="s">
        <v>108</v>
      </c>
      <c r="C4" s="261">
        <v>8</v>
      </c>
      <c r="D4" s="25" t="s">
        <v>68</v>
      </c>
      <c r="E4" s="292">
        <v>4</v>
      </c>
      <c r="F4" s="292"/>
      <c r="G4" s="292"/>
      <c r="H4" s="292"/>
      <c r="I4" s="292"/>
      <c r="J4" s="292"/>
      <c r="K4" s="292"/>
      <c r="L4" s="292"/>
      <c r="M4" s="292"/>
      <c r="N4" s="292"/>
      <c r="O4" s="293"/>
      <c r="P4" s="294"/>
      <c r="Q4" s="295"/>
      <c r="R4" s="296"/>
      <c r="S4" s="12">
        <f>E4+G4+I4+K4+M4+O4+Q4</f>
        <v>4</v>
      </c>
      <c r="T4" s="12">
        <f t="shared" ref="T4:T19" si="0">SUM(S4-U4-V4)</f>
        <v>4</v>
      </c>
      <c r="U4" s="15"/>
      <c r="V4" s="15"/>
    </row>
    <row r="5" spans="1:22" x14ac:dyDescent="0.25">
      <c r="A5" s="223">
        <v>6687</v>
      </c>
      <c r="B5" s="279" t="s">
        <v>108</v>
      </c>
      <c r="C5" s="233">
        <v>9</v>
      </c>
      <c r="D5" s="25" t="s">
        <v>68</v>
      </c>
      <c r="E5" s="292">
        <v>3</v>
      </c>
      <c r="F5" s="292"/>
      <c r="G5" s="292">
        <v>6</v>
      </c>
      <c r="H5" s="292"/>
      <c r="I5" s="292">
        <v>2</v>
      </c>
      <c r="J5" s="292"/>
      <c r="K5" s="292"/>
      <c r="L5" s="292"/>
      <c r="M5" s="292"/>
      <c r="N5" s="292"/>
      <c r="O5" s="293"/>
      <c r="P5" s="294"/>
      <c r="Q5" s="295"/>
      <c r="R5" s="296"/>
      <c r="S5" s="12">
        <f t="shared" ref="S5:S22" si="1">E5+G5+I5+K5+M5+O5+Q5</f>
        <v>11</v>
      </c>
      <c r="T5" s="12">
        <f t="shared" si="0"/>
        <v>11</v>
      </c>
      <c r="U5" s="15"/>
      <c r="V5" s="15"/>
    </row>
    <row r="6" spans="1:22" x14ac:dyDescent="0.25">
      <c r="A6" s="223">
        <v>6687</v>
      </c>
      <c r="B6" s="279" t="s">
        <v>108</v>
      </c>
      <c r="C6" s="264">
        <v>10</v>
      </c>
      <c r="D6" s="25" t="s">
        <v>68</v>
      </c>
      <c r="E6" s="292"/>
      <c r="F6" s="292"/>
      <c r="G6" s="292">
        <v>1.5</v>
      </c>
      <c r="H6" s="292"/>
      <c r="I6" s="292">
        <v>5.5</v>
      </c>
      <c r="J6" s="292"/>
      <c r="K6" s="292"/>
      <c r="L6" s="292"/>
      <c r="M6" s="292"/>
      <c r="N6" s="292"/>
      <c r="O6" s="293"/>
      <c r="P6" s="294"/>
      <c r="Q6" s="295"/>
      <c r="R6" s="296"/>
      <c r="S6" s="12">
        <f t="shared" si="1"/>
        <v>7</v>
      </c>
      <c r="T6" s="12">
        <f t="shared" si="0"/>
        <v>7</v>
      </c>
      <c r="U6" s="15"/>
      <c r="V6" s="15"/>
    </row>
    <row r="7" spans="1:22" x14ac:dyDescent="0.25">
      <c r="A7" s="223">
        <v>6687</v>
      </c>
      <c r="B7" s="279" t="s">
        <v>108</v>
      </c>
      <c r="C7" s="277">
        <v>11</v>
      </c>
      <c r="D7" s="25" t="s">
        <v>68</v>
      </c>
      <c r="E7" s="293"/>
      <c r="F7" s="294"/>
      <c r="G7" s="293"/>
      <c r="H7" s="294"/>
      <c r="I7" s="292"/>
      <c r="J7" s="292"/>
      <c r="K7" s="292">
        <v>5.5</v>
      </c>
      <c r="L7" s="292"/>
      <c r="M7" s="292">
        <v>3.5</v>
      </c>
      <c r="N7" s="292"/>
      <c r="O7" s="293"/>
      <c r="P7" s="294"/>
      <c r="Q7" s="295"/>
      <c r="R7" s="296"/>
      <c r="S7" s="12">
        <f t="shared" si="1"/>
        <v>9</v>
      </c>
      <c r="T7" s="12">
        <f t="shared" si="0"/>
        <v>9</v>
      </c>
      <c r="U7" s="15"/>
      <c r="V7" s="15"/>
    </row>
    <row r="8" spans="1:22" x14ac:dyDescent="0.25">
      <c r="A8" s="223">
        <v>6687</v>
      </c>
      <c r="B8" s="279" t="s">
        <v>108</v>
      </c>
      <c r="C8" s="277">
        <v>12</v>
      </c>
      <c r="D8" s="25" t="s">
        <v>68</v>
      </c>
      <c r="E8" s="292"/>
      <c r="F8" s="292"/>
      <c r="G8" s="292"/>
      <c r="H8" s="292"/>
      <c r="I8" s="292"/>
      <c r="J8" s="292"/>
      <c r="K8" s="292">
        <v>1</v>
      </c>
      <c r="L8" s="292"/>
      <c r="M8" s="292">
        <v>4</v>
      </c>
      <c r="N8" s="292"/>
      <c r="O8" s="293"/>
      <c r="P8" s="294"/>
      <c r="Q8" s="295"/>
      <c r="R8" s="296"/>
      <c r="S8" s="12">
        <f t="shared" si="1"/>
        <v>5</v>
      </c>
      <c r="T8" s="12">
        <f t="shared" si="0"/>
        <v>5</v>
      </c>
      <c r="U8" s="15"/>
      <c r="V8" s="15"/>
    </row>
    <row r="9" spans="1:22" x14ac:dyDescent="0.25">
      <c r="A9" s="70"/>
      <c r="B9" s="69"/>
      <c r="C9" s="69"/>
      <c r="D9" s="25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3"/>
      <c r="P9" s="294"/>
      <c r="Q9" s="295"/>
      <c r="R9" s="29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0"/>
      <c r="B10" s="69"/>
      <c r="C10" s="69"/>
      <c r="D10" s="25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  <c r="P10" s="294"/>
      <c r="Q10" s="295"/>
      <c r="R10" s="29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4"/>
      <c r="B11" s="31"/>
      <c r="C11" s="52"/>
      <c r="D11" s="25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3"/>
      <c r="P11" s="294"/>
      <c r="Q11" s="295"/>
      <c r="R11" s="29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6"/>
      <c r="B12" s="55"/>
      <c r="C12" s="55"/>
      <c r="D12" s="25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3"/>
      <c r="P12" s="294"/>
      <c r="Q12" s="295"/>
      <c r="R12" s="29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1"/>
      <c r="B13" s="31"/>
      <c r="C13" s="51"/>
      <c r="D13" s="25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3"/>
      <c r="P13" s="294"/>
      <c r="Q13" s="295"/>
      <c r="R13" s="29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0"/>
      <c r="B14" s="50"/>
      <c r="C14" s="50"/>
      <c r="D14" s="25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3"/>
      <c r="P14" s="294"/>
      <c r="Q14" s="295"/>
      <c r="R14" s="29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4"/>
      <c r="B15" s="278" t="s">
        <v>107</v>
      </c>
      <c r="C15" s="237"/>
      <c r="D15" s="25" t="s">
        <v>98</v>
      </c>
      <c r="E15" s="293"/>
      <c r="F15" s="294"/>
      <c r="G15" s="293"/>
      <c r="H15" s="294"/>
      <c r="I15" s="293"/>
      <c r="J15" s="294"/>
      <c r="K15" s="293">
        <v>1</v>
      </c>
      <c r="L15" s="294"/>
      <c r="M15" s="293"/>
      <c r="N15" s="294"/>
      <c r="O15" s="293"/>
      <c r="P15" s="294"/>
      <c r="Q15" s="295"/>
      <c r="R15" s="296"/>
      <c r="S15" s="12">
        <f t="shared" si="1"/>
        <v>1</v>
      </c>
      <c r="T15" s="12">
        <f t="shared" si="0"/>
        <v>1</v>
      </c>
      <c r="U15" s="15"/>
      <c r="V15" s="15"/>
    </row>
    <row r="16" spans="1:22" x14ac:dyDescent="0.25">
      <c r="A16" s="46"/>
      <c r="B16" s="31"/>
      <c r="C16" s="46"/>
      <c r="D16" s="25"/>
      <c r="E16" s="293"/>
      <c r="F16" s="294"/>
      <c r="G16" s="293"/>
      <c r="H16" s="294"/>
      <c r="I16" s="293"/>
      <c r="J16" s="294"/>
      <c r="K16" s="293"/>
      <c r="L16" s="294"/>
      <c r="M16" s="293"/>
      <c r="N16" s="294"/>
      <c r="O16" s="293"/>
      <c r="P16" s="294"/>
      <c r="Q16" s="295"/>
      <c r="R16" s="29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49"/>
      <c r="B17" s="119"/>
      <c r="C17" s="249"/>
      <c r="D17" s="25"/>
      <c r="E17" s="293"/>
      <c r="F17" s="294"/>
      <c r="G17" s="293"/>
      <c r="H17" s="294"/>
      <c r="I17" s="293"/>
      <c r="J17" s="294"/>
      <c r="K17" s="293"/>
      <c r="L17" s="294"/>
      <c r="M17" s="293"/>
      <c r="N17" s="294"/>
      <c r="O17" s="293"/>
      <c r="P17" s="294"/>
      <c r="Q17" s="295"/>
      <c r="R17" s="29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23">
        <v>3600</v>
      </c>
      <c r="B18" s="223" t="s">
        <v>107</v>
      </c>
      <c r="C18" s="223"/>
      <c r="D18" s="14" t="s">
        <v>80</v>
      </c>
      <c r="E18" s="293"/>
      <c r="F18" s="294"/>
      <c r="G18" s="293">
        <v>0.5</v>
      </c>
      <c r="H18" s="294"/>
      <c r="I18" s="293">
        <v>0.5</v>
      </c>
      <c r="J18" s="294"/>
      <c r="K18" s="293">
        <v>0.5</v>
      </c>
      <c r="L18" s="294"/>
      <c r="M18" s="293"/>
      <c r="N18" s="294"/>
      <c r="O18" s="293"/>
      <c r="P18" s="294"/>
      <c r="Q18" s="295"/>
      <c r="R18" s="296"/>
      <c r="S18" s="12">
        <f t="shared" si="1"/>
        <v>1.5</v>
      </c>
      <c r="T18" s="12">
        <f t="shared" si="0"/>
        <v>1.5</v>
      </c>
      <c r="U18" s="15"/>
      <c r="V18" s="15"/>
    </row>
    <row r="19" spans="1:22" x14ac:dyDescent="0.25">
      <c r="A19" s="220"/>
      <c r="B19" s="220"/>
      <c r="C19" s="220"/>
      <c r="D19" s="14"/>
      <c r="E19" s="293"/>
      <c r="F19" s="294"/>
      <c r="G19" s="293"/>
      <c r="H19" s="294"/>
      <c r="I19" s="293"/>
      <c r="J19" s="294"/>
      <c r="K19" s="293"/>
      <c r="L19" s="294"/>
      <c r="M19" s="293"/>
      <c r="N19" s="294"/>
      <c r="O19" s="293"/>
      <c r="P19" s="294"/>
      <c r="Q19" s="295"/>
      <c r="R19" s="29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93"/>
      <c r="H20" s="294"/>
      <c r="I20" s="293"/>
      <c r="J20" s="294"/>
      <c r="K20" s="293"/>
      <c r="L20" s="294"/>
      <c r="M20" s="293"/>
      <c r="N20" s="294"/>
      <c r="O20" s="295"/>
      <c r="P20" s="296"/>
      <c r="Q20" s="295"/>
      <c r="R20" s="29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5"/>
      <c r="P21" s="296"/>
      <c r="Q21" s="295"/>
      <c r="R21" s="29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97">
        <f>SUM(E4:E21)</f>
        <v>7</v>
      </c>
      <c r="F22" s="298"/>
      <c r="G22" s="297">
        <f>SUM(G4:G21)</f>
        <v>8</v>
      </c>
      <c r="H22" s="298"/>
      <c r="I22" s="297">
        <f>SUM(I4:I21)</f>
        <v>8</v>
      </c>
      <c r="J22" s="298"/>
      <c r="K22" s="297">
        <f>SUM(K6:K21)</f>
        <v>8</v>
      </c>
      <c r="L22" s="298"/>
      <c r="M22" s="297">
        <f>SUM(M4:M21)</f>
        <v>7.5</v>
      </c>
      <c r="N22" s="298"/>
      <c r="O22" s="297">
        <f>SUM(O4:O21)</f>
        <v>0</v>
      </c>
      <c r="P22" s="298"/>
      <c r="Q22" s="297">
        <f>SUM(Q4:Q21)</f>
        <v>0</v>
      </c>
      <c r="R22" s="298"/>
      <c r="S22" s="12">
        <f t="shared" si="1"/>
        <v>38.5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38.5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-1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A13" sqref="A13"/>
    </sheetView>
  </sheetViews>
  <sheetFormatPr defaultRowHeight="15.75" x14ac:dyDescent="0.25"/>
  <cols>
    <col min="1" max="1" width="11" style="105" customWidth="1"/>
    <col min="2" max="2" width="10.7109375" style="105" customWidth="1"/>
    <col min="3" max="3" width="10.140625" style="105" customWidth="1"/>
    <col min="4" max="4" width="28.7109375" style="105" customWidth="1"/>
    <col min="5" max="17" width="7" style="105" customWidth="1"/>
    <col min="18" max="18" width="6.85546875" style="106" customWidth="1"/>
    <col min="19" max="19" width="7.7109375" style="105" customWidth="1"/>
    <col min="20" max="21" width="7.85546875" style="105" customWidth="1"/>
    <col min="22" max="22" width="7.7109375" style="105" customWidth="1"/>
    <col min="23" max="16384" width="9.140625" style="105"/>
  </cols>
  <sheetData>
    <row r="1" spans="1:22" x14ac:dyDescent="0.25">
      <c r="A1" s="1" t="s">
        <v>63</v>
      </c>
      <c r="B1" s="104"/>
      <c r="C1" s="104"/>
    </row>
    <row r="2" spans="1:22" s="110" customFormat="1" x14ac:dyDescent="0.25">
      <c r="A2" s="5" t="s">
        <v>90</v>
      </c>
      <c r="B2" s="269"/>
      <c r="C2" s="269"/>
      <c r="D2" s="224"/>
      <c r="E2" s="287" t="s">
        <v>15</v>
      </c>
      <c r="F2" s="287"/>
      <c r="G2" s="280" t="s">
        <v>16</v>
      </c>
      <c r="H2" s="280"/>
      <c r="I2" s="287" t="s">
        <v>17</v>
      </c>
      <c r="J2" s="287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8" t="s">
        <v>24</v>
      </c>
      <c r="T2" s="108" t="s">
        <v>39</v>
      </c>
      <c r="U2" s="109" t="s">
        <v>26</v>
      </c>
      <c r="V2" s="109" t="s">
        <v>27</v>
      </c>
    </row>
    <row r="3" spans="1:22" x14ac:dyDescent="0.25">
      <c r="A3" s="111" t="s">
        <v>22</v>
      </c>
      <c r="B3" s="111" t="s">
        <v>23</v>
      </c>
      <c r="C3" s="111" t="s">
        <v>48</v>
      </c>
      <c r="D3" s="111" t="s">
        <v>32</v>
      </c>
      <c r="E3" s="35">
        <v>8</v>
      </c>
      <c r="F3" s="141">
        <v>16.3</v>
      </c>
      <c r="G3" s="35">
        <v>8</v>
      </c>
      <c r="H3" s="141">
        <v>16.3</v>
      </c>
      <c r="I3" s="35">
        <v>8</v>
      </c>
      <c r="J3" s="141">
        <v>16.3</v>
      </c>
      <c r="K3" s="35">
        <v>8</v>
      </c>
      <c r="L3" s="141">
        <v>16.3</v>
      </c>
      <c r="M3" s="275"/>
      <c r="N3" s="275"/>
      <c r="O3" s="112"/>
      <c r="P3" s="112"/>
      <c r="Q3" s="113"/>
      <c r="R3" s="113"/>
      <c r="S3" s="114"/>
      <c r="T3" s="114"/>
      <c r="U3" s="115"/>
      <c r="V3" s="115"/>
    </row>
    <row r="4" spans="1:22" x14ac:dyDescent="0.25">
      <c r="A4" s="223">
        <v>6687</v>
      </c>
      <c r="B4" s="279" t="s">
        <v>108</v>
      </c>
      <c r="C4" s="271">
        <v>10</v>
      </c>
      <c r="D4" s="25" t="s">
        <v>68</v>
      </c>
      <c r="E4" s="281">
        <v>3</v>
      </c>
      <c r="F4" s="281"/>
      <c r="G4" s="281"/>
      <c r="H4" s="281"/>
      <c r="I4" s="281"/>
      <c r="J4" s="281"/>
      <c r="K4" s="281"/>
      <c r="L4" s="281"/>
      <c r="M4" s="282"/>
      <c r="N4" s="282"/>
      <c r="O4" s="283"/>
      <c r="P4" s="284"/>
      <c r="Q4" s="285"/>
      <c r="R4" s="286"/>
      <c r="S4" s="114">
        <f>E4+G4+I4+K4+M4+O4+Q4</f>
        <v>3</v>
      </c>
      <c r="T4" s="114">
        <f t="shared" ref="T4:T12" si="0">SUM(S4-U4-V4)</f>
        <v>3</v>
      </c>
      <c r="U4" s="118"/>
      <c r="V4" s="118"/>
    </row>
    <row r="5" spans="1:22" x14ac:dyDescent="0.25">
      <c r="A5" s="223">
        <v>6633</v>
      </c>
      <c r="B5" s="279" t="s">
        <v>112</v>
      </c>
      <c r="C5" s="252">
        <v>15</v>
      </c>
      <c r="D5" s="25" t="s">
        <v>95</v>
      </c>
      <c r="E5" s="281">
        <v>0.5</v>
      </c>
      <c r="F5" s="281"/>
      <c r="G5" s="281"/>
      <c r="H5" s="281"/>
      <c r="I5" s="281"/>
      <c r="J5" s="281"/>
      <c r="K5" s="281"/>
      <c r="L5" s="281"/>
      <c r="M5" s="282"/>
      <c r="N5" s="282"/>
      <c r="O5" s="283"/>
      <c r="P5" s="284"/>
      <c r="Q5" s="285"/>
      <c r="R5" s="286"/>
      <c r="S5" s="114">
        <f t="shared" ref="S5:S22" si="1">E5+G5+I5+K5+M5+O5+Q5</f>
        <v>0.5</v>
      </c>
      <c r="T5" s="114">
        <f t="shared" si="0"/>
        <v>0.5</v>
      </c>
      <c r="U5" s="118"/>
      <c r="V5" s="118"/>
    </row>
    <row r="6" spans="1:22" x14ac:dyDescent="0.25">
      <c r="A6" s="223"/>
      <c r="B6" s="252"/>
      <c r="C6" s="252"/>
      <c r="D6" s="25"/>
      <c r="E6" s="281"/>
      <c r="F6" s="281"/>
      <c r="G6" s="281"/>
      <c r="H6" s="281"/>
      <c r="I6" s="281"/>
      <c r="J6" s="281"/>
      <c r="K6" s="281"/>
      <c r="L6" s="281"/>
      <c r="M6" s="282"/>
      <c r="N6" s="282"/>
      <c r="O6" s="283"/>
      <c r="P6" s="284"/>
      <c r="Q6" s="285"/>
      <c r="R6" s="286"/>
      <c r="S6" s="114">
        <f t="shared" si="1"/>
        <v>0</v>
      </c>
      <c r="T6" s="114">
        <f t="shared" si="0"/>
        <v>0</v>
      </c>
      <c r="U6" s="118"/>
      <c r="V6" s="118"/>
    </row>
    <row r="7" spans="1:22" x14ac:dyDescent="0.25">
      <c r="A7" s="223"/>
      <c r="B7" s="252"/>
      <c r="C7" s="252"/>
      <c r="D7" s="25"/>
      <c r="E7" s="283"/>
      <c r="F7" s="284"/>
      <c r="G7" s="283"/>
      <c r="H7" s="284"/>
      <c r="I7" s="283"/>
      <c r="J7" s="284"/>
      <c r="K7" s="283"/>
      <c r="L7" s="284"/>
      <c r="M7" s="282"/>
      <c r="N7" s="282"/>
      <c r="O7" s="283"/>
      <c r="P7" s="284"/>
      <c r="Q7" s="285"/>
      <c r="R7" s="286"/>
      <c r="S7" s="114">
        <f t="shared" si="1"/>
        <v>0</v>
      </c>
      <c r="T7" s="114">
        <f t="shared" si="0"/>
        <v>0</v>
      </c>
      <c r="U7" s="118"/>
      <c r="V7" s="118"/>
    </row>
    <row r="8" spans="1:22" x14ac:dyDescent="0.25">
      <c r="A8" s="223"/>
      <c r="B8" s="31"/>
      <c r="C8" s="223"/>
      <c r="D8" s="25"/>
      <c r="E8" s="283"/>
      <c r="F8" s="284"/>
      <c r="G8" s="283"/>
      <c r="H8" s="284"/>
      <c r="I8" s="283"/>
      <c r="J8" s="284"/>
      <c r="K8" s="283"/>
      <c r="L8" s="284"/>
      <c r="M8" s="288"/>
      <c r="N8" s="289"/>
      <c r="O8" s="283"/>
      <c r="P8" s="284"/>
      <c r="Q8" s="285"/>
      <c r="R8" s="286"/>
      <c r="S8" s="114">
        <f t="shared" si="1"/>
        <v>0</v>
      </c>
      <c r="T8" s="114">
        <f t="shared" si="0"/>
        <v>0</v>
      </c>
      <c r="U8" s="118"/>
      <c r="V8" s="118"/>
    </row>
    <row r="9" spans="1:22" x14ac:dyDescent="0.25">
      <c r="A9" s="223"/>
      <c r="B9" s="253"/>
      <c r="C9" s="253"/>
      <c r="D9" s="25"/>
      <c r="E9" s="283"/>
      <c r="F9" s="284"/>
      <c r="G9" s="283"/>
      <c r="H9" s="284"/>
      <c r="I9" s="283"/>
      <c r="J9" s="284"/>
      <c r="K9" s="283"/>
      <c r="L9" s="284"/>
      <c r="M9" s="288"/>
      <c r="N9" s="289"/>
      <c r="O9" s="283"/>
      <c r="P9" s="284"/>
      <c r="Q9" s="285"/>
      <c r="R9" s="286"/>
      <c r="S9" s="114">
        <f t="shared" si="1"/>
        <v>0</v>
      </c>
      <c r="T9" s="114">
        <f t="shared" si="0"/>
        <v>0</v>
      </c>
      <c r="U9" s="118"/>
      <c r="V9" s="118"/>
    </row>
    <row r="10" spans="1:22" x14ac:dyDescent="0.25">
      <c r="A10" s="223"/>
      <c r="B10" s="221"/>
      <c r="C10" s="222"/>
      <c r="D10" s="25"/>
      <c r="E10" s="283"/>
      <c r="F10" s="284"/>
      <c r="G10" s="283"/>
      <c r="H10" s="284"/>
      <c r="I10" s="283"/>
      <c r="J10" s="284"/>
      <c r="K10" s="283"/>
      <c r="L10" s="284"/>
      <c r="M10" s="288"/>
      <c r="N10" s="289"/>
      <c r="O10" s="283"/>
      <c r="P10" s="284"/>
      <c r="Q10" s="285"/>
      <c r="R10" s="286"/>
      <c r="S10" s="114">
        <f t="shared" si="1"/>
        <v>0</v>
      </c>
      <c r="T10" s="114">
        <f t="shared" si="0"/>
        <v>0</v>
      </c>
      <c r="U10" s="118"/>
      <c r="V10" s="118"/>
    </row>
    <row r="11" spans="1:22" x14ac:dyDescent="0.25">
      <c r="A11" s="223"/>
      <c r="B11" s="278" t="s">
        <v>107</v>
      </c>
      <c r="C11" s="224"/>
      <c r="D11" s="25" t="s">
        <v>98</v>
      </c>
      <c r="E11" s="283"/>
      <c r="F11" s="284"/>
      <c r="G11" s="283"/>
      <c r="H11" s="284"/>
      <c r="I11" s="283"/>
      <c r="J11" s="284"/>
      <c r="K11" s="283">
        <v>1</v>
      </c>
      <c r="L11" s="284"/>
      <c r="M11" s="288"/>
      <c r="N11" s="289"/>
      <c r="O11" s="283"/>
      <c r="P11" s="284"/>
      <c r="Q11" s="285"/>
      <c r="R11" s="286"/>
      <c r="S11" s="114">
        <f>E11+G11+I11+K11+M11+O11+Q11</f>
        <v>1</v>
      </c>
      <c r="T11" s="114">
        <f t="shared" si="0"/>
        <v>1</v>
      </c>
      <c r="U11" s="118"/>
      <c r="V11" s="118"/>
    </row>
    <row r="12" spans="1:22" x14ac:dyDescent="0.25">
      <c r="A12" s="223"/>
      <c r="B12" s="147"/>
      <c r="C12" s="145"/>
      <c r="D12" s="25"/>
      <c r="E12" s="283"/>
      <c r="F12" s="284"/>
      <c r="G12" s="283"/>
      <c r="H12" s="284"/>
      <c r="I12" s="283"/>
      <c r="J12" s="284"/>
      <c r="K12" s="283"/>
      <c r="L12" s="284"/>
      <c r="M12" s="288"/>
      <c r="N12" s="289"/>
      <c r="O12" s="283"/>
      <c r="P12" s="284"/>
      <c r="Q12" s="285"/>
      <c r="R12" s="286"/>
      <c r="S12" s="114">
        <f t="shared" si="1"/>
        <v>0</v>
      </c>
      <c r="T12" s="114">
        <f t="shared" si="0"/>
        <v>0</v>
      </c>
      <c r="U12" s="118"/>
      <c r="V12" s="118"/>
    </row>
    <row r="13" spans="1:22" x14ac:dyDescent="0.25">
      <c r="A13" s="223"/>
      <c r="B13" s="119"/>
      <c r="C13" s="225"/>
      <c r="D13" s="25" t="s">
        <v>83</v>
      </c>
      <c r="E13" s="283"/>
      <c r="F13" s="284"/>
      <c r="G13" s="283"/>
      <c r="H13" s="284"/>
      <c r="I13" s="283"/>
      <c r="J13" s="284"/>
      <c r="K13" s="283"/>
      <c r="L13" s="284"/>
      <c r="M13" s="288"/>
      <c r="N13" s="289"/>
      <c r="O13" s="283"/>
      <c r="P13" s="284"/>
      <c r="Q13" s="285"/>
      <c r="R13" s="286"/>
      <c r="S13" s="114">
        <f>E13+G13+I13+K13+M13+O13+Q13</f>
        <v>0</v>
      </c>
      <c r="T13" s="114">
        <f>SUM(S13-U13-V13)</f>
        <v>0</v>
      </c>
      <c r="U13" s="118"/>
      <c r="V13" s="118"/>
    </row>
    <row r="14" spans="1:22" x14ac:dyDescent="0.25">
      <c r="A14" s="225"/>
      <c r="B14" s="119"/>
      <c r="C14" s="225"/>
      <c r="D14" s="25"/>
      <c r="E14" s="283"/>
      <c r="F14" s="284"/>
      <c r="G14" s="283"/>
      <c r="H14" s="284"/>
      <c r="I14" s="283"/>
      <c r="J14" s="284"/>
      <c r="K14" s="283"/>
      <c r="L14" s="284"/>
      <c r="M14" s="288"/>
      <c r="N14" s="289"/>
      <c r="O14" s="283"/>
      <c r="P14" s="284"/>
      <c r="Q14" s="285"/>
      <c r="R14" s="286"/>
      <c r="S14" s="114">
        <f>E14+G14+I14+K14+M14+O14+Q14</f>
        <v>0</v>
      </c>
      <c r="T14" s="114">
        <f>SUM(S14-U14-V14)</f>
        <v>0</v>
      </c>
      <c r="U14" s="118"/>
      <c r="V14" s="118"/>
    </row>
    <row r="15" spans="1:22" ht="15.75" customHeight="1" x14ac:dyDescent="0.25">
      <c r="A15" s="223">
        <v>3600</v>
      </c>
      <c r="B15" s="31" t="s">
        <v>107</v>
      </c>
      <c r="C15" s="223"/>
      <c r="D15" s="25" t="s">
        <v>85</v>
      </c>
      <c r="E15" s="283">
        <v>2</v>
      </c>
      <c r="F15" s="284"/>
      <c r="G15" s="283"/>
      <c r="H15" s="284"/>
      <c r="I15" s="283">
        <v>2</v>
      </c>
      <c r="J15" s="284"/>
      <c r="K15" s="283">
        <v>2</v>
      </c>
      <c r="L15" s="284"/>
      <c r="M15" s="288"/>
      <c r="N15" s="289"/>
      <c r="O15" s="283"/>
      <c r="P15" s="284"/>
      <c r="Q15" s="285"/>
      <c r="R15" s="286"/>
      <c r="S15" s="114">
        <f t="shared" ref="S15:S17" si="2">E15+G15+I15+K15+M15+O15+Q15</f>
        <v>6</v>
      </c>
      <c r="T15" s="114">
        <f t="shared" ref="T15:T17" si="3">SUM(S15-U15-V15)</f>
        <v>6</v>
      </c>
      <c r="U15" s="118"/>
      <c r="V15" s="118"/>
    </row>
    <row r="16" spans="1:22" ht="15.75" customHeight="1" x14ac:dyDescent="0.25">
      <c r="A16" s="223">
        <v>3600</v>
      </c>
      <c r="B16" s="31" t="s">
        <v>107</v>
      </c>
      <c r="C16" s="223"/>
      <c r="D16" s="25" t="s">
        <v>91</v>
      </c>
      <c r="E16" s="283"/>
      <c r="F16" s="284"/>
      <c r="G16" s="283">
        <v>8</v>
      </c>
      <c r="H16" s="284"/>
      <c r="I16" s="283">
        <v>1.5</v>
      </c>
      <c r="J16" s="284"/>
      <c r="K16" s="283">
        <v>3</v>
      </c>
      <c r="L16" s="284"/>
      <c r="M16" s="288"/>
      <c r="N16" s="289"/>
      <c r="O16" s="283"/>
      <c r="P16" s="284"/>
      <c r="Q16" s="285"/>
      <c r="R16" s="286"/>
      <c r="S16" s="114">
        <f t="shared" si="2"/>
        <v>12.5</v>
      </c>
      <c r="T16" s="114">
        <f t="shared" si="3"/>
        <v>12.5</v>
      </c>
      <c r="U16" s="118"/>
      <c r="V16" s="118"/>
    </row>
    <row r="17" spans="1:22" x14ac:dyDescent="0.25">
      <c r="A17" s="223">
        <v>3600</v>
      </c>
      <c r="B17" s="31" t="s">
        <v>107</v>
      </c>
      <c r="C17" s="223"/>
      <c r="D17" s="25" t="s">
        <v>76</v>
      </c>
      <c r="E17" s="283">
        <v>2</v>
      </c>
      <c r="F17" s="284"/>
      <c r="G17" s="283"/>
      <c r="H17" s="284"/>
      <c r="I17" s="283">
        <v>3</v>
      </c>
      <c r="J17" s="284"/>
      <c r="K17" s="283"/>
      <c r="L17" s="284"/>
      <c r="M17" s="288"/>
      <c r="N17" s="289"/>
      <c r="O17" s="283"/>
      <c r="P17" s="284"/>
      <c r="Q17" s="285"/>
      <c r="R17" s="286"/>
      <c r="S17" s="114">
        <f t="shared" si="2"/>
        <v>5</v>
      </c>
      <c r="T17" s="114">
        <f t="shared" si="3"/>
        <v>5</v>
      </c>
      <c r="U17" s="118"/>
      <c r="V17" s="118"/>
    </row>
    <row r="18" spans="1:22" x14ac:dyDescent="0.25">
      <c r="A18" s="223">
        <v>3600</v>
      </c>
      <c r="B18" s="31" t="s">
        <v>107</v>
      </c>
      <c r="C18" s="223"/>
      <c r="D18" s="25" t="s">
        <v>79</v>
      </c>
      <c r="E18" s="283">
        <v>0.5</v>
      </c>
      <c r="F18" s="284"/>
      <c r="G18" s="283"/>
      <c r="H18" s="284"/>
      <c r="I18" s="283">
        <v>1.5</v>
      </c>
      <c r="J18" s="284"/>
      <c r="K18" s="283">
        <v>2</v>
      </c>
      <c r="L18" s="284"/>
      <c r="M18" s="288"/>
      <c r="N18" s="289"/>
      <c r="O18" s="283"/>
      <c r="P18" s="284"/>
      <c r="Q18" s="285"/>
      <c r="R18" s="286"/>
      <c r="S18" s="114">
        <f>E18+G18+I18+K18+M18+O18+Q18</f>
        <v>4</v>
      </c>
      <c r="T18" s="114">
        <f>SUM(S18-U18-V18)</f>
        <v>4</v>
      </c>
      <c r="U18" s="118"/>
      <c r="V18" s="118"/>
    </row>
    <row r="19" spans="1:22" x14ac:dyDescent="0.25">
      <c r="A19" s="223"/>
      <c r="B19" s="31"/>
      <c r="C19" s="223"/>
      <c r="D19" s="25"/>
      <c r="E19" s="283"/>
      <c r="F19" s="284"/>
      <c r="G19" s="283"/>
      <c r="H19" s="284"/>
      <c r="I19" s="283"/>
      <c r="J19" s="284"/>
      <c r="K19" s="283"/>
      <c r="L19" s="284"/>
      <c r="M19" s="288"/>
      <c r="N19" s="289"/>
      <c r="O19" s="283"/>
      <c r="P19" s="284"/>
      <c r="Q19" s="285"/>
      <c r="R19" s="286"/>
      <c r="S19" s="114">
        <f>E19+G19+I19+K19+M19+O19+Q19</f>
        <v>0</v>
      </c>
      <c r="T19" s="114">
        <f>SUM(S19-U19-V19)</f>
        <v>0</v>
      </c>
      <c r="U19" s="118"/>
      <c r="V19" s="118"/>
    </row>
    <row r="20" spans="1:22" x14ac:dyDescent="0.25">
      <c r="A20" s="111" t="s">
        <v>37</v>
      </c>
      <c r="B20" s="111"/>
      <c r="C20" s="111"/>
      <c r="D20" s="111"/>
      <c r="E20" s="283"/>
      <c r="F20" s="284"/>
      <c r="G20" s="283"/>
      <c r="H20" s="284"/>
      <c r="I20" s="283"/>
      <c r="J20" s="284"/>
      <c r="K20" s="283"/>
      <c r="L20" s="284"/>
      <c r="M20" s="288">
        <v>8</v>
      </c>
      <c r="N20" s="289"/>
      <c r="O20" s="283"/>
      <c r="P20" s="284"/>
      <c r="Q20" s="285"/>
      <c r="R20" s="286"/>
      <c r="S20" s="114">
        <f t="shared" si="1"/>
        <v>8</v>
      </c>
      <c r="T20" s="114"/>
      <c r="U20" s="120"/>
      <c r="V20" s="118"/>
    </row>
    <row r="21" spans="1:22" x14ac:dyDescent="0.25">
      <c r="A21" s="111" t="s">
        <v>38</v>
      </c>
      <c r="B21" s="111"/>
      <c r="C21" s="111"/>
      <c r="D21" s="111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14">
        <f t="shared" si="1"/>
        <v>0</v>
      </c>
      <c r="T21" s="114"/>
      <c r="U21" s="120"/>
      <c r="V21" s="118"/>
    </row>
    <row r="22" spans="1:22" x14ac:dyDescent="0.25">
      <c r="A22" s="120" t="s">
        <v>6</v>
      </c>
      <c r="B22" s="120">
        <f>SUM(B6:B21)</f>
        <v>0</v>
      </c>
      <c r="C22" s="120"/>
      <c r="D22" s="120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SUM(K6:K21)</f>
        <v>8</v>
      </c>
      <c r="L22" s="291"/>
      <c r="M22" s="290">
        <f>SUM(M4:M21)</f>
        <v>8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4">
        <f t="shared" si="1"/>
        <v>40</v>
      </c>
      <c r="T22" s="114"/>
      <c r="U22" s="120"/>
      <c r="V22" s="118"/>
    </row>
    <row r="23" spans="1:22" x14ac:dyDescent="0.25">
      <c r="A23" s="120" t="s">
        <v>2</v>
      </c>
      <c r="B23" s="120"/>
      <c r="C23" s="120"/>
      <c r="D23" s="120"/>
      <c r="E23" s="226"/>
      <c r="F23" s="227">
        <v>8</v>
      </c>
      <c r="G23" s="226"/>
      <c r="H23" s="227">
        <v>8</v>
      </c>
      <c r="I23" s="226"/>
      <c r="J23" s="227">
        <v>8</v>
      </c>
      <c r="K23" s="226"/>
      <c r="L23" s="227">
        <v>8</v>
      </c>
      <c r="M23" s="226"/>
      <c r="N23" s="227">
        <v>8</v>
      </c>
      <c r="O23" s="226"/>
      <c r="P23" s="227"/>
      <c r="Q23" s="226"/>
      <c r="R23" s="227"/>
      <c r="S23" s="114">
        <f>SUM(E23:R23)</f>
        <v>40</v>
      </c>
      <c r="T23" s="114">
        <f>SUM(T4:T22)</f>
        <v>32</v>
      </c>
      <c r="U23" s="118"/>
      <c r="V23" s="118"/>
    </row>
    <row r="24" spans="1:22" x14ac:dyDescent="0.25">
      <c r="A24" s="120" t="s">
        <v>41</v>
      </c>
      <c r="B24" s="120"/>
      <c r="C24" s="120"/>
      <c r="D24" s="120"/>
      <c r="E24" s="123"/>
      <c r="F24" s="123">
        <f>SUM(E22)-F23</f>
        <v>0</v>
      </c>
      <c r="G24" s="123"/>
      <c r="H24" s="123">
        <f>SUM(G22)-H23</f>
        <v>0</v>
      </c>
      <c r="I24" s="123"/>
      <c r="J24" s="123">
        <f>SUM(I22)-J23</f>
        <v>0</v>
      </c>
      <c r="K24" s="123"/>
      <c r="L24" s="123">
        <f>SUM(K22)-L23</f>
        <v>0</v>
      </c>
      <c r="M24" s="123"/>
      <c r="N24" s="123">
        <f>SUM(M22)-N23</f>
        <v>0</v>
      </c>
      <c r="O24" s="123"/>
      <c r="P24" s="123">
        <f>SUM(O22)</f>
        <v>0</v>
      </c>
      <c r="Q24" s="123"/>
      <c r="R24" s="123">
        <f>SUM(Q22)</f>
        <v>0</v>
      </c>
      <c r="S24" s="118">
        <f>SUM(E24:R24)</f>
        <v>0</v>
      </c>
      <c r="T24" s="118"/>
      <c r="U24" s="118">
        <f>SUM(U4:U23)</f>
        <v>0</v>
      </c>
      <c r="V24" s="118">
        <f>SUM(V4:V23)</f>
        <v>0</v>
      </c>
    </row>
    <row r="25" spans="1:22" x14ac:dyDescent="0.25">
      <c r="E25" s="124"/>
      <c r="F25" s="124"/>
      <c r="G25" s="124"/>
      <c r="H25" s="124"/>
    </row>
    <row r="26" spans="1:22" x14ac:dyDescent="0.25">
      <c r="A26" s="103" t="s">
        <v>25</v>
      </c>
      <c r="B26" s="104"/>
    </row>
    <row r="27" spans="1:22" x14ac:dyDescent="0.25">
      <c r="A27" s="105" t="s">
        <v>2</v>
      </c>
      <c r="C27" s="125">
        <f>SUM(T23)</f>
        <v>32</v>
      </c>
      <c r="I27" s="103">
        <v>3600</v>
      </c>
    </row>
    <row r="28" spans="1:22" x14ac:dyDescent="0.25">
      <c r="A28" s="105" t="s">
        <v>26</v>
      </c>
      <c r="C28" s="125">
        <f>U24</f>
        <v>0</v>
      </c>
      <c r="D28" s="126"/>
      <c r="I28" s="127">
        <v>27.5</v>
      </c>
    </row>
    <row r="29" spans="1:22" x14ac:dyDescent="0.25">
      <c r="A29" s="105" t="s">
        <v>27</v>
      </c>
      <c r="C29" s="126">
        <f>V24</f>
        <v>0</v>
      </c>
      <c r="I29" s="124"/>
    </row>
    <row r="30" spans="1:22" x14ac:dyDescent="0.25">
      <c r="A30" s="105" t="s">
        <v>28</v>
      </c>
      <c r="C30" s="126">
        <f>S20</f>
        <v>8</v>
      </c>
      <c r="I30" s="125"/>
    </row>
    <row r="31" spans="1:22" x14ac:dyDescent="0.25">
      <c r="A31" s="105" t="s">
        <v>4</v>
      </c>
      <c r="C31" s="126">
        <f>S21</f>
        <v>0</v>
      </c>
    </row>
    <row r="32" spans="1:22" ht="16.5" thickBot="1" x14ac:dyDescent="0.3">
      <c r="A32" s="106" t="s">
        <v>6</v>
      </c>
      <c r="C32" s="128">
        <f>SUM(C27:C31)</f>
        <v>40</v>
      </c>
      <c r="E32" s="106" t="s">
        <v>42</v>
      </c>
      <c r="F32" s="106"/>
      <c r="G32" s="129">
        <f>S22-C32</f>
        <v>0</v>
      </c>
    </row>
    <row r="33" spans="1:4" ht="16.5" thickTop="1" x14ac:dyDescent="0.25">
      <c r="A33" s="105" t="s">
        <v>29</v>
      </c>
      <c r="C33" s="130">
        <v>0</v>
      </c>
      <c r="D33" s="130"/>
    </row>
    <row r="34" spans="1:4" x14ac:dyDescent="0.25">
      <c r="A34" s="105" t="s">
        <v>36</v>
      </c>
      <c r="C34" s="130">
        <v>0</v>
      </c>
      <c r="D34" s="13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2018-03-05T12:33:28Z</cp:lastPrinted>
  <dcterms:created xsi:type="dcterms:W3CDTF">2010-01-14T13:00:57Z</dcterms:created>
  <dcterms:modified xsi:type="dcterms:W3CDTF">2018-09-26T15:53:44Z</dcterms:modified>
</cp:coreProperties>
</file>