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AAF64F5E-78C5-4386-8686-CE3AD3A62DC0}" xr6:coauthVersionLast="31" xr6:coauthVersionMax="31" xr10:uidLastSave="{00000000-0000-0000-0000-000000000000}"/>
  <bookViews>
    <workbookView xWindow="0" yWindow="0" windowWidth="28800" windowHeight="1161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4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N.Winterburn!$A$1:$V$43</definedName>
    <definedName name="_xlnm.Print_Area" localSheetId="8">Parker!$A$1:$V$40</definedName>
    <definedName name="_xlnm.Print_Area" localSheetId="9">Pender!$A$1:$V$40</definedName>
    <definedName name="_xlnm.Print_Area" localSheetId="10">'Reading-Jones'!$A$1:$V$40</definedName>
    <definedName name="_xlnm.Print_Area" localSheetId="11">Spann!$A$1:$V$40</definedName>
    <definedName name="_xlnm.Print_Area" localSheetId="15">T.Winterburn!$A$1:$V$47</definedName>
    <definedName name="_xlnm.Print_Area" localSheetId="12">Taylor!$A$1:$V$40</definedName>
    <definedName name="_xlnm.Print_Area" localSheetId="16">Wright!$A$1:$V$40</definedName>
  </definedNames>
  <calcPr calcId="179017"/>
</workbook>
</file>

<file path=xl/calcChain.xml><?xml version="1.0" encoding="utf-8"?>
<calcChain xmlns="http://schemas.openxmlformats.org/spreadsheetml/2006/main">
  <c r="B22" i="47" l="1"/>
  <c r="B22" i="46"/>
  <c r="B22" i="14"/>
  <c r="B22" i="32"/>
  <c r="B22" i="45"/>
  <c r="B22" i="44"/>
  <c r="B22" i="42"/>
  <c r="B22" i="43"/>
  <c r="B22" i="34"/>
  <c r="B22" i="6"/>
  <c r="B22" i="17"/>
  <c r="B22" i="16"/>
  <c r="B22" i="24"/>
  <c r="B22" i="30"/>
  <c r="B22" i="18"/>
  <c r="B22" i="5"/>
  <c r="B22" i="29"/>
  <c r="K22" i="47"/>
  <c r="K22" i="46"/>
  <c r="K22" i="14"/>
  <c r="K22" i="32"/>
  <c r="K22" i="45"/>
  <c r="K22" i="44"/>
  <c r="K22" i="42"/>
  <c r="K22" i="43"/>
  <c r="K22" i="34"/>
  <c r="K22" i="6"/>
  <c r="K22" i="17"/>
  <c r="K22" i="16"/>
  <c r="K22" i="24"/>
  <c r="K22" i="5"/>
  <c r="K22" i="29"/>
  <c r="S21" i="18" l="1"/>
  <c r="T21" i="18" s="1"/>
  <c r="S20" i="18"/>
  <c r="T20" i="18" s="1"/>
  <c r="S19" i="18"/>
  <c r="T19" i="18" s="1"/>
  <c r="S18" i="18"/>
  <c r="T18" i="18" s="1"/>
  <c r="S18" i="30"/>
  <c r="T18" i="30" s="1"/>
  <c r="S20" i="30"/>
  <c r="T20" i="30" s="1"/>
  <c r="S19" i="30"/>
  <c r="T19" i="30" s="1"/>
  <c r="S17" i="30"/>
  <c r="T17" i="30" s="1"/>
  <c r="S23" i="18" l="1"/>
  <c r="T23" i="18" s="1"/>
  <c r="S22" i="18"/>
  <c r="T22" i="18" s="1"/>
  <c r="S17" i="18"/>
  <c r="T17" i="18" s="1"/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F7" i="1"/>
  <c r="C13" i="1"/>
  <c r="V24" i="47"/>
  <c r="C29" i="47" s="1"/>
  <c r="D6" i="1" s="1"/>
  <c r="U24" i="47"/>
  <c r="C28" i="47" s="1"/>
  <c r="C6" i="1" s="1"/>
  <c r="S23" i="47"/>
  <c r="Q22" i="47"/>
  <c r="R24" i="47" s="1"/>
  <c r="O22" i="47"/>
  <c r="P24" i="47" s="1"/>
  <c r="M22" i="47"/>
  <c r="N24" i="47" s="1"/>
  <c r="L24" i="47"/>
  <c r="I22" i="47"/>
  <c r="J24" i="47" s="1"/>
  <c r="G22" i="47"/>
  <c r="H24" i="47" s="1"/>
  <c r="E22" i="47"/>
  <c r="F24" i="47" s="1"/>
  <c r="S21" i="47"/>
  <c r="C31" i="47" s="1"/>
  <c r="F6" i="1" s="1"/>
  <c r="S20" i="47"/>
  <c r="C30" i="47" s="1"/>
  <c r="E6" i="1" s="1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L24" i="46"/>
  <c r="I22" i="46"/>
  <c r="J24" i="46" s="1"/>
  <c r="G22" i="46"/>
  <c r="H24" i="46" s="1"/>
  <c r="E22" i="46"/>
  <c r="F24" i="46" s="1"/>
  <c r="S21" i="46"/>
  <c r="C31" i="46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C29" i="45"/>
  <c r="D10" i="1" s="1"/>
  <c r="V24" i="45"/>
  <c r="U24" i="45"/>
  <c r="C28" i="45" s="1"/>
  <c r="C10" i="1" s="1"/>
  <c r="P24" i="45"/>
  <c r="S23" i="45"/>
  <c r="Q22" i="45"/>
  <c r="R24" i="45" s="1"/>
  <c r="O22" i="45"/>
  <c r="M22" i="45"/>
  <c r="N24" i="45" s="1"/>
  <c r="L24" i="45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L24" i="44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4" i="43"/>
  <c r="C29" i="43" s="1"/>
  <c r="D13" i="1" s="1"/>
  <c r="U24" i="43"/>
  <c r="C28" i="43" s="1"/>
  <c r="P24" i="43"/>
  <c r="S23" i="43"/>
  <c r="Q22" i="43"/>
  <c r="R24" i="43" s="1"/>
  <c r="O22" i="43"/>
  <c r="M22" i="43"/>
  <c r="N24" i="43" s="1"/>
  <c r="L24" i="43"/>
  <c r="I22" i="43"/>
  <c r="J24" i="43" s="1"/>
  <c r="G22" i="43"/>
  <c r="H24" i="43" s="1"/>
  <c r="E22" i="43"/>
  <c r="F24" i="43" s="1"/>
  <c r="S21" i="43"/>
  <c r="C31" i="43" s="1"/>
  <c r="F13" i="1" s="1"/>
  <c r="S20" i="43"/>
  <c r="C30" i="43" s="1"/>
  <c r="E13" i="1" s="1"/>
  <c r="S19" i="43"/>
  <c r="T19" i="43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4" i="43"/>
  <c r="T23" i="43"/>
  <c r="C27" i="43" s="1"/>
  <c r="S22" i="43"/>
  <c r="G32" i="46" l="1"/>
  <c r="B7" i="1"/>
  <c r="C32" i="47"/>
  <c r="G32" i="47" s="1"/>
  <c r="C32" i="44"/>
  <c r="G32" i="44" s="1"/>
  <c r="C32" i="43"/>
  <c r="G32" i="43" s="1"/>
  <c r="B13" i="1"/>
  <c r="C32" i="45"/>
  <c r="G32" i="45" s="1"/>
  <c r="B10" i="1"/>
  <c r="G22" i="24"/>
  <c r="H24" i="24" s="1"/>
  <c r="I22" i="6"/>
  <c r="J24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L24" i="42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5" i="30"/>
  <c r="J27" i="30" s="1"/>
  <c r="S5" i="30" l="1"/>
  <c r="T5" i="30" s="1"/>
  <c r="S19" i="14" l="1"/>
  <c r="T19" i="14" s="1"/>
  <c r="S18" i="14"/>
  <c r="T18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L24" i="32" l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L24" i="34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7" i="30"/>
  <c r="C32" i="30" s="1"/>
  <c r="D19" i="1" s="1"/>
  <c r="U27" i="30"/>
  <c r="C31" i="30" s="1"/>
  <c r="C19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9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22" i="1" s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0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L24" i="24"/>
  <c r="I22" i="24"/>
  <c r="J24" i="24" s="1"/>
  <c r="E22" i="24"/>
  <c r="F24" i="24" s="1"/>
  <c r="C31" i="24"/>
  <c r="C30" i="24"/>
  <c r="E18" i="1" s="1"/>
  <c r="S4" i="24"/>
  <c r="T4" i="24" s="1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L24" i="17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4" i="6"/>
  <c r="C29" i="6" s="1"/>
  <c r="D15" i="1" s="1"/>
  <c r="U24" i="6"/>
  <c r="C28" i="6" s="1"/>
  <c r="C15" i="1" s="1"/>
  <c r="S23" i="6"/>
  <c r="Q22" i="6"/>
  <c r="R24" i="6" s="1"/>
  <c r="O22" i="6"/>
  <c r="P24" i="6" s="1"/>
  <c r="M22" i="6"/>
  <c r="N24" i="6" s="1"/>
  <c r="L24" i="6"/>
  <c r="G22" i="6"/>
  <c r="H24" i="6" s="1"/>
  <c r="E22" i="6"/>
  <c r="F24" i="6" s="1"/>
  <c r="S21" i="6"/>
  <c r="C31" i="6" s="1"/>
  <c r="F15" i="1" s="1"/>
  <c r="S20" i="6"/>
  <c r="C30" i="6" s="1"/>
  <c r="E15" i="1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24" i="18"/>
  <c r="T24" i="18" s="1"/>
  <c r="S25" i="18"/>
  <c r="S26" i="18"/>
  <c r="T26" i="18" s="1"/>
  <c r="S27" i="18"/>
  <c r="C37" i="18" s="1"/>
  <c r="E20" i="1" s="1"/>
  <c r="S28" i="18"/>
  <c r="C38" i="18" s="1"/>
  <c r="E29" i="18"/>
  <c r="F31" i="18" s="1"/>
  <c r="G29" i="18"/>
  <c r="H31" i="18" s="1"/>
  <c r="I29" i="18"/>
  <c r="J31" i="18" s="1"/>
  <c r="K29" i="18"/>
  <c r="L31" i="18" s="1"/>
  <c r="M29" i="18"/>
  <c r="N31" i="18" s="1"/>
  <c r="O29" i="18"/>
  <c r="P31" i="18" s="1"/>
  <c r="Q29" i="18"/>
  <c r="R31" i="18" s="1"/>
  <c r="S30" i="18"/>
  <c r="U31" i="18"/>
  <c r="C35" i="18" s="1"/>
  <c r="V31" i="18"/>
  <c r="C36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17" i="6"/>
  <c r="G6" i="1"/>
  <c r="T19" i="32"/>
  <c r="K9" i="1"/>
  <c r="C27" i="5"/>
  <c r="B21" i="1" s="1"/>
  <c r="S22" i="17"/>
  <c r="S24" i="17"/>
  <c r="T13" i="30"/>
  <c r="T25" i="18"/>
  <c r="K20" i="1"/>
  <c r="K19" i="1"/>
  <c r="T23" i="16"/>
  <c r="C27" i="16" s="1"/>
  <c r="B17" i="1" s="1"/>
  <c r="T23" i="24"/>
  <c r="C27" i="24" s="1"/>
  <c r="B18" i="1" s="1"/>
  <c r="S22" i="6"/>
  <c r="T23" i="14"/>
  <c r="C27" i="14" s="1"/>
  <c r="B8" i="1" s="1"/>
  <c r="C20" i="1"/>
  <c r="C22" i="1" s="1"/>
  <c r="S22" i="34"/>
  <c r="S24" i="34"/>
  <c r="S22" i="32"/>
  <c r="S22" i="24"/>
  <c r="F21" i="1"/>
  <c r="S31" i="18"/>
  <c r="S29" i="18"/>
  <c r="F20" i="1"/>
  <c r="F18" i="1"/>
  <c r="S27" i="30"/>
  <c r="F19" i="1"/>
  <c r="S25" i="30"/>
  <c r="S24" i="24"/>
  <c r="S22" i="16"/>
  <c r="S24" i="16"/>
  <c r="F17" i="1"/>
  <c r="F16" i="1"/>
  <c r="S24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3" i="6"/>
  <c r="C27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6" i="30"/>
  <c r="C30" i="30" s="1"/>
  <c r="B19" i="1" s="1"/>
  <c r="T23" i="17"/>
  <c r="C27" i="17" s="1"/>
  <c r="T30" i="18"/>
  <c r="C34" i="18" s="1"/>
  <c r="B20" i="1" s="1"/>
  <c r="G20" i="1" s="1"/>
  <c r="C32" i="24"/>
  <c r="G32" i="24" s="1"/>
  <c r="G11" i="1"/>
  <c r="C32" i="16"/>
  <c r="G7" i="1"/>
  <c r="G18" i="1"/>
  <c r="G13" i="1"/>
  <c r="C32" i="5"/>
  <c r="G32" i="5" s="1"/>
  <c r="G21" i="1"/>
  <c r="G8" i="1"/>
  <c r="C32" i="14"/>
  <c r="H22" i="1" s="1"/>
  <c r="G19" i="1" l="1"/>
  <c r="B22" i="1"/>
  <c r="C32" i="6"/>
  <c r="G32" i="6" s="1"/>
  <c r="C32" i="34"/>
  <c r="G32" i="34" s="1"/>
  <c r="C32" i="32"/>
  <c r="G32" i="32" s="1"/>
  <c r="C35" i="30"/>
  <c r="G35" i="30" s="1"/>
  <c r="B16" i="1"/>
  <c r="G16" i="1" s="1"/>
  <c r="C32" i="17"/>
  <c r="G32" i="17" s="1"/>
  <c r="C39" i="18"/>
  <c r="G39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<sst xmlns="http://schemas.openxmlformats.org/spreadsheetml/2006/main" count="812" uniqueCount="126">
  <si>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</si>
  <si>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</si>
  <si>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</si>
  <si>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</si>
  <si>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</si>
  <si>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</si>
  <si>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</si>
  <si>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</si>
  <si>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</si>
  <si>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</si>
  <si>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</si>
  <si>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</si>
  <si>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</si>
  <si>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</si>
  <si>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</si>
  <si>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</si>
  <si>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</si>
  <si>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</si>
  <si>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</si>
  <si>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</si>
  <si>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</si>
  <si>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</si>
  <si>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</si>
  <si>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</si>
  <si>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</si>
  <si>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</si>
  <si>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</si>
  <si>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</si>
  <si>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</si>
  <si>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</si>
  <si>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</si>
  <si>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</si>
  <si>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</si>
  <si>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</si>
  <si>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</si>
  <si>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</si>
  <si>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</si>
  <si>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</si>
  <si>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</si>
  <si>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</si>
  <si>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</si>
  <si>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</si>
  <si>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</si>
  <si>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</si>
  <si>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</si>
  <si>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</si>
  <si>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</si>
  <si>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</si>
  <si>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</si>
  <si>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</si>
  <si>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</si>
  <si>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</si>
  <si>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</si>
  <si>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</si>
  <si>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</si>
  <si>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R Pender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</si>
  <si>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</si>
  <si>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</si>
  <si>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</si>
  <si>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</si>
  <si>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</si>
  <si>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</si>
  <si>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</si>
  <si>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</si>
  <si>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</si>
  <si>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</si>
  <si>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</si>
  <si>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</si>
  <si>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</si>
  <si>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units</t>
  </si>
  <si>
    <t>extraction</t>
  </si>
  <si>
    <t>paintshop maintenance</t>
  </si>
  <si>
    <t>production meeting</t>
  </si>
  <si>
    <t>fsc</t>
  </si>
  <si>
    <t xml:space="preserve">supervision / quality control </t>
  </si>
  <si>
    <t>tidy area</t>
  </si>
  <si>
    <t>shredding</t>
  </si>
  <si>
    <t>machine maintenance</t>
  </si>
  <si>
    <t>fill firewood boxes</t>
  </si>
  <si>
    <t>labouring</t>
  </si>
  <si>
    <t>fork lift</t>
  </si>
  <si>
    <t>tidy workshop</t>
  </si>
  <si>
    <t>booking up 6687</t>
  </si>
  <si>
    <t>college</t>
  </si>
  <si>
    <t>doors &amp; frames</t>
  </si>
  <si>
    <t>cut up fire wood</t>
  </si>
  <si>
    <t>sick</t>
  </si>
  <si>
    <t>veneer for backs</t>
  </si>
  <si>
    <t>W/E 11.03.2018</t>
  </si>
  <si>
    <t>week ending 11.03.2018</t>
  </si>
  <si>
    <t>booking up 6633</t>
  </si>
  <si>
    <t>clean out / light fire</t>
  </si>
  <si>
    <t>4 to 14</t>
  </si>
  <si>
    <t>load lorry</t>
  </si>
  <si>
    <t>sample</t>
  </si>
  <si>
    <t>moving materials</t>
  </si>
  <si>
    <t>wrapping</t>
  </si>
  <si>
    <t>sort panels 6721</t>
  </si>
  <si>
    <t>fins</t>
  </si>
  <si>
    <t>shop front</t>
  </si>
  <si>
    <t>skirting</t>
  </si>
  <si>
    <t>forklift</t>
  </si>
  <si>
    <t>fetch / return lorry</t>
  </si>
  <si>
    <t>door</t>
  </si>
  <si>
    <t>sort timber 6757</t>
  </si>
  <si>
    <t>delivery 6538 , 6607 , 6721</t>
  </si>
  <si>
    <t>bin units</t>
  </si>
  <si>
    <t>sort metalwork 6721</t>
  </si>
  <si>
    <t>trellis</t>
  </si>
  <si>
    <t>delivery 6633</t>
  </si>
  <si>
    <t>pick up lorry / fire wood</t>
  </si>
  <si>
    <t>make tea</t>
  </si>
  <si>
    <t>meeting</t>
  </si>
  <si>
    <t>pick up return lorry</t>
  </si>
  <si>
    <t>doctors appointment</t>
  </si>
  <si>
    <t>delivery 6641 / 6691</t>
  </si>
  <si>
    <t>check tools</t>
  </si>
  <si>
    <t>load van</t>
  </si>
  <si>
    <t>WALS01</t>
  </si>
  <si>
    <t>WIMB01</t>
  </si>
  <si>
    <t>WEMB03</t>
  </si>
  <si>
    <t>offi01</t>
  </si>
  <si>
    <t>CENT01</t>
  </si>
  <si>
    <t>WEST09</t>
  </si>
  <si>
    <t>EPWO01</t>
  </si>
  <si>
    <t>NLCS01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</si>
</sst>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2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12" fillId="0" borderId="1" xfId="0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0" fillId="0" borderId="0" xfId="0" applyFont="1" applyFill="1"/>
    <xf numFmtId="0" fontId="31" fillId="0" borderId="1" xfId="0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5" fillId="5" borderId="1" xfId="0" applyNumberFormat="1" applyFont="1" applyFill="1" applyBorder="1" applyAlignment="1">
      <alignment horizontal="center"/>
    </xf>
    <xf numFmtId="2" fontId="15" fillId="5" borderId="2" xfId="0" applyNumberFormat="1" applyFont="1" applyFill="1" applyBorder="1" applyAlignment="1">
      <alignment horizontal="center"/>
    </xf>
    <xf numFmtId="2" fontId="15" fillId="5" borderId="4" xfId="0" applyNumberFormat="1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2" fontId="19" fillId="0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4" fillId="0" borderId="6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17" fontId="16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E28" sqref="E28"/>
    </sheetView>
  </sheetViews>
  <sheetFormatPr defaultRowHeight="18" x14ac:dyDescent="0.25"/>
  <cols>
    <col min="1" max="1" width="25.85546875" style="188" customWidth="1"/>
    <col min="2" max="2" width="16.28515625" style="188" customWidth="1"/>
    <col min="3" max="3" width="15.7109375" style="188" bestFit="1" customWidth="1"/>
    <col min="4" max="4" width="16" style="188" customWidth="1"/>
    <col min="5" max="5" width="26.85546875" style="188" bestFit="1" customWidth="1"/>
    <col min="6" max="6" width="24.140625" style="188" customWidth="1"/>
    <col min="7" max="7" width="16" style="190" customWidth="1"/>
    <col min="8" max="8" width="20.5703125" style="190" bestFit="1" customWidth="1"/>
    <col min="9" max="9" width="8.28515625" style="190" bestFit="1" customWidth="1"/>
    <col min="10" max="10" width="9.140625" style="188"/>
    <col min="11" max="11" width="10.42578125" style="188" customWidth="1"/>
    <col min="12" max="16384" width="9.140625" style="188"/>
  </cols>
  <sheetData>
    <row r="1" spans="1:11" x14ac:dyDescent="0.25">
      <c r="A1" s="187" t="s">
        <v>0</v>
      </c>
      <c r="D1" s="189"/>
      <c r="E1" s="188" t="s">
        <v>51</v>
      </c>
    </row>
    <row r="2" spans="1:11" x14ac:dyDescent="0.25">
      <c r="A2" s="187"/>
      <c r="D2" s="191"/>
      <c r="E2" s="188" t="s">
        <v>44</v>
      </c>
    </row>
    <row r="3" spans="1:11" x14ac:dyDescent="0.25">
      <c r="A3" s="187" t="s">
        <v>88</v>
      </c>
      <c r="D3" s="192"/>
      <c r="E3" s="188" t="s">
        <v>46</v>
      </c>
    </row>
    <row r="4" spans="1:11" ht="12.75" customHeight="1" x14ac:dyDescent="0.25"/>
    <row r="5" spans="1:11" x14ac:dyDescent="0.25">
      <c r="A5" s="193" t="s">
        <v>1</v>
      </c>
      <c r="B5" s="194" t="s">
        <v>2</v>
      </c>
      <c r="C5" s="194" t="s">
        <v>5</v>
      </c>
      <c r="D5" s="194" t="s">
        <v>3</v>
      </c>
      <c r="E5" s="194" t="s">
        <v>33</v>
      </c>
      <c r="F5" s="194" t="s">
        <v>34</v>
      </c>
      <c r="G5" s="194" t="s">
        <v>6</v>
      </c>
      <c r="H5" s="194" t="s">
        <v>29</v>
      </c>
      <c r="I5" s="194" t="s">
        <v>36</v>
      </c>
      <c r="K5" s="194" t="s">
        <v>43</v>
      </c>
    </row>
    <row r="6" spans="1:11" ht="17.25" customHeight="1" x14ac:dyDescent="0.25">
      <c r="A6" s="195" t="s">
        <v>53</v>
      </c>
      <c r="B6" s="196">
        <f>SUM(Buckingham!C27)</f>
        <v>40</v>
      </c>
      <c r="C6" s="196">
        <f>SUM(Buckingham!C28)</f>
        <v>0</v>
      </c>
      <c r="D6" s="196">
        <f>SUM(Buckingham!C29)</f>
        <v>0</v>
      </c>
      <c r="E6" s="196">
        <f>SUM(Buckingham!C30)</f>
        <v>0</v>
      </c>
      <c r="F6" s="196">
        <f>SUM(Buckingham!C31)</f>
        <v>0</v>
      </c>
      <c r="G6" s="197">
        <f>B6+C6+D6+E6+F6</f>
        <v>40</v>
      </c>
      <c r="H6" s="198">
        <f>SUM(Buckingham!C33)</f>
        <v>0</v>
      </c>
      <c r="I6" s="198">
        <f>SUM(Buckingham!C34)</f>
        <v>0</v>
      </c>
      <c r="K6" s="199">
        <f>SUM(Buckingham!I28)</f>
        <v>26.5</v>
      </c>
    </row>
    <row r="7" spans="1:11" x14ac:dyDescent="0.25">
      <c r="A7" s="195" t="s">
        <v>45</v>
      </c>
      <c r="B7" s="196">
        <f>SUM(Czege!C27)</f>
        <v>40</v>
      </c>
      <c r="C7" s="196">
        <f>SUM(Czege!C28)</f>
        <v>0</v>
      </c>
      <c r="D7" s="196">
        <f>SUM(Czege!C29)</f>
        <v>0</v>
      </c>
      <c r="E7" s="196">
        <f>SUM(Czege!C30)</f>
        <v>0</v>
      </c>
      <c r="F7" s="196">
        <f>SUM(Czege!C31)</f>
        <v>0</v>
      </c>
      <c r="G7" s="197">
        <f>B7+C7+D7+E7+F7</f>
        <v>40</v>
      </c>
      <c r="H7" s="200">
        <f>SUM(Czege!C33)</f>
        <v>0</v>
      </c>
      <c r="I7" s="200">
        <f>SUM(Czege!C34)</f>
        <v>0</v>
      </c>
      <c r="K7" s="199">
        <f>SUM(Czege!I28)</f>
        <v>0.5</v>
      </c>
    </row>
    <row r="8" spans="1:11" ht="17.25" customHeight="1" x14ac:dyDescent="0.25">
      <c r="A8" s="195" t="s">
        <v>7</v>
      </c>
      <c r="B8" s="196">
        <f>SUM(Doran!C27)</f>
        <v>40</v>
      </c>
      <c r="C8" s="196">
        <f>SUM(Doran!C28)</f>
        <v>0</v>
      </c>
      <c r="D8" s="196">
        <f>SUM(Doran!C29)</f>
        <v>0</v>
      </c>
      <c r="E8" s="196">
        <f>SUM(Doran!C30)</f>
        <v>0</v>
      </c>
      <c r="F8" s="196">
        <f>SUM(Doran!C31)</f>
        <v>0</v>
      </c>
      <c r="G8" s="197">
        <f t="shared" ref="G8:G21" si="0">B8+C8+D8+E8+F8</f>
        <v>40</v>
      </c>
      <c r="H8" s="200">
        <f>SUM(Doran!C33)</f>
        <v>0</v>
      </c>
      <c r="I8" s="200">
        <f>SUM(Doran!C34)</f>
        <v>0</v>
      </c>
      <c r="K8" s="199">
        <f>SUM(Doran!I28)</f>
        <v>1.25</v>
      </c>
    </row>
    <row r="9" spans="1:11" x14ac:dyDescent="0.25">
      <c r="A9" s="195"/>
      <c r="B9" s="196">
        <f>SUM('.'!C27)</f>
        <v>0</v>
      </c>
      <c r="C9" s="196">
        <f>SUM('.'!C28)</f>
        <v>0</v>
      </c>
      <c r="D9" s="196">
        <f>SUM('.'!C29)</f>
        <v>0</v>
      </c>
      <c r="E9" s="196">
        <f>SUM('.'!C30)</f>
        <v>0</v>
      </c>
      <c r="F9" s="196">
        <f>SUM('.'!C31)</f>
        <v>0</v>
      </c>
      <c r="G9" s="197">
        <f t="shared" si="0"/>
        <v>0</v>
      </c>
      <c r="H9" s="200">
        <f>SUM('.'!C33)</f>
        <v>0</v>
      </c>
      <c r="I9" s="200">
        <f>SUM('.'!C34)</f>
        <v>0</v>
      </c>
      <c r="K9" s="199">
        <f>SUM('.'!I28)</f>
        <v>0</v>
      </c>
    </row>
    <row r="10" spans="1:11" x14ac:dyDescent="0.25">
      <c r="A10" s="195" t="s">
        <v>52</v>
      </c>
      <c r="B10" s="196">
        <f>SUM(Hammond!C27)</f>
        <v>40</v>
      </c>
      <c r="C10" s="196">
        <f>SUM(Hammond!C28)</f>
        <v>0.75</v>
      </c>
      <c r="D10" s="196">
        <f>SUM(Hammond!C29)</f>
        <v>0</v>
      </c>
      <c r="E10" s="196">
        <f>SUM(Hammond!C30)</f>
        <v>0</v>
      </c>
      <c r="F10" s="196">
        <f>SUM(Hammond!C31)</f>
        <v>0</v>
      </c>
      <c r="G10" s="197">
        <f t="shared" si="0"/>
        <v>40.75</v>
      </c>
      <c r="H10" s="200">
        <f>SUM(Hammond!C33)</f>
        <v>0</v>
      </c>
      <c r="I10" s="200">
        <f>SUM(Hammond!C34)</f>
        <v>0</v>
      </c>
      <c r="K10" s="199">
        <f>SUM(Hammond!I28)</f>
        <v>13.25</v>
      </c>
    </row>
    <row r="11" spans="1:11" x14ac:dyDescent="0.25">
      <c r="A11" s="195" t="s">
        <v>8</v>
      </c>
      <c r="B11" s="196">
        <f>SUM(Harland!C27)</f>
        <v>37</v>
      </c>
      <c r="C11" s="196">
        <f>SUM(Harland!C28)</f>
        <v>0</v>
      </c>
      <c r="D11" s="196">
        <f>SUM(Harland!C29)</f>
        <v>0</v>
      </c>
      <c r="E11" s="196">
        <f>SUM(Harland!C30)</f>
        <v>0</v>
      </c>
      <c r="F11" s="196">
        <f>SUM(Harland!C31)</f>
        <v>0</v>
      </c>
      <c r="G11" s="197">
        <f>B11+C11+D11+E11+F11</f>
        <v>37</v>
      </c>
      <c r="H11" s="200">
        <f>SUM(Harland!C33)</f>
        <v>0</v>
      </c>
      <c r="I11" s="200">
        <f>SUM(Harland!C34)</f>
        <v>0</v>
      </c>
      <c r="K11" s="199">
        <f>SUM(Harland!I28)</f>
        <v>0</v>
      </c>
    </row>
    <row r="12" spans="1:11" ht="17.25" customHeight="1" x14ac:dyDescent="0.25">
      <c r="A12" s="195" t="s">
        <v>9</v>
      </c>
      <c r="B12" s="196">
        <f>SUM(McSharry!C27)</f>
        <v>40</v>
      </c>
      <c r="C12" s="196">
        <f>SUM(McSharry!C28)</f>
        <v>0</v>
      </c>
      <c r="D12" s="196">
        <f>SUM(McSharry!A29)</f>
        <v>0</v>
      </c>
      <c r="E12" s="196">
        <f>SUM(McSharry!C30)</f>
        <v>0</v>
      </c>
      <c r="F12" s="196">
        <f>SUM(McSharry!C31)</f>
        <v>0</v>
      </c>
      <c r="G12" s="197">
        <f>B12+C12+D12+E12+F12</f>
        <v>40</v>
      </c>
      <c r="H12" s="200">
        <f>SUM(McSharry!C33)</f>
        <v>0</v>
      </c>
      <c r="I12" s="200">
        <f>SUM(McSharry!C34)</f>
        <v>0</v>
      </c>
      <c r="K12" s="199">
        <f>SUM(McSharry!I28)</f>
        <v>2.25</v>
      </c>
    </row>
    <row r="13" spans="1:11" ht="18" customHeight="1" x14ac:dyDescent="0.25">
      <c r="A13" s="195" t="s">
        <v>56</v>
      </c>
      <c r="B13" s="196">
        <f>SUM(Parker!C27)</f>
        <v>40</v>
      </c>
      <c r="C13" s="196">
        <f>SUM(Parker!C28)</f>
        <v>0</v>
      </c>
      <c r="D13" s="196">
        <f>SUM(Parker!C29)</f>
        <v>0</v>
      </c>
      <c r="E13" s="196">
        <f>SUM(Parker!C30)</f>
        <v>0</v>
      </c>
      <c r="F13" s="196">
        <f>SUM(Parker!C31)</f>
        <v>0</v>
      </c>
      <c r="G13" s="197">
        <f t="shared" si="0"/>
        <v>40</v>
      </c>
      <c r="H13" s="200">
        <f>SUM(Parker!C33)</f>
        <v>0</v>
      </c>
      <c r="I13" s="200">
        <f>SUM(Parker!C34)</f>
        <v>0</v>
      </c>
      <c r="K13" s="199">
        <f>SUM(Parker!I28)</f>
        <v>32</v>
      </c>
    </row>
    <row r="14" spans="1:11" x14ac:dyDescent="0.25">
      <c r="A14" s="195" t="s">
        <v>55</v>
      </c>
      <c r="B14" s="196">
        <f>SUM(Pender!C27)</f>
        <v>0</v>
      </c>
      <c r="C14" s="196">
        <f>SUM(Pender!C28)</f>
        <v>0</v>
      </c>
      <c r="D14" s="196">
        <f>SUM(Pender!C29)</f>
        <v>0</v>
      </c>
      <c r="E14" s="196">
        <f>SUM(Pender!C30)</f>
        <v>0</v>
      </c>
      <c r="F14" s="196">
        <f>SUM(Pender!C31)</f>
        <v>0</v>
      </c>
      <c r="G14" s="197">
        <f>B14+C14+D14+E14+F14</f>
        <v>0</v>
      </c>
      <c r="H14" s="200">
        <f>SUM(Pender!C33)</f>
        <v>0</v>
      </c>
      <c r="I14" s="200">
        <f>SUM(Pender!C34)</f>
        <v>0</v>
      </c>
      <c r="K14" s="199">
        <f>SUM(Pender!I28)</f>
        <v>0</v>
      </c>
    </row>
    <row r="15" spans="1:11" ht="18" customHeight="1" x14ac:dyDescent="0.25">
      <c r="A15" s="195" t="s">
        <v>10</v>
      </c>
      <c r="B15" s="196">
        <f>SUM('Reading-Jones'!C27)</f>
        <v>40</v>
      </c>
      <c r="C15" s="196">
        <f>SUM('Reading-Jones'!C28)</f>
        <v>0</v>
      </c>
      <c r="D15" s="196">
        <f>SUM('Reading-Jones'!C29)</f>
        <v>0</v>
      </c>
      <c r="E15" s="196">
        <f>SUM('Reading-Jones'!C30)</f>
        <v>0</v>
      </c>
      <c r="F15" s="196">
        <f>SUM('Reading-Jones'!C31)</f>
        <v>0</v>
      </c>
      <c r="G15" s="197">
        <f t="shared" si="0"/>
        <v>40</v>
      </c>
      <c r="H15" s="200">
        <f>SUM('Reading-Jones'!C33)</f>
        <v>0</v>
      </c>
      <c r="I15" s="200">
        <f>SUM('Reading-Jones'!C34)</f>
        <v>0</v>
      </c>
      <c r="K15" s="199">
        <f>SUM('Reading-Jones'!I28)</f>
        <v>2.5</v>
      </c>
    </row>
    <row r="16" spans="1:11" x14ac:dyDescent="0.25">
      <c r="A16" s="195" t="s">
        <v>11</v>
      </c>
      <c r="B16" s="196">
        <f>SUM(Spann!C27)</f>
        <v>40</v>
      </c>
      <c r="C16" s="196">
        <f>SUM(Spann!C28)</f>
        <v>0</v>
      </c>
      <c r="D16" s="196">
        <f>SUM(Spann!C29)</f>
        <v>0</v>
      </c>
      <c r="E16" s="196">
        <f>SUM(Spann!C30)</f>
        <v>0</v>
      </c>
      <c r="F16" s="196">
        <f>SUM(Spann!C31)</f>
        <v>0</v>
      </c>
      <c r="G16" s="197">
        <f t="shared" si="0"/>
        <v>40</v>
      </c>
      <c r="H16" s="200">
        <f>SUM(Spann!C33)</f>
        <v>0</v>
      </c>
      <c r="I16" s="200">
        <f>SUM(Spann!C34)</f>
        <v>0</v>
      </c>
      <c r="K16" s="199">
        <f>SUM(Spann!I28)</f>
        <v>4</v>
      </c>
    </row>
    <row r="17" spans="1:11" x14ac:dyDescent="0.25">
      <c r="A17" s="195" t="s">
        <v>12</v>
      </c>
      <c r="B17" s="196">
        <f>SUM(Taylor!C27)</f>
        <v>40</v>
      </c>
      <c r="C17" s="196">
        <f>SUM(Taylor!C28)</f>
        <v>0</v>
      </c>
      <c r="D17" s="196">
        <f>SUM(Taylor!C29)</f>
        <v>0</v>
      </c>
      <c r="E17" s="196">
        <f>SUM(Taylor!C30)</f>
        <v>0</v>
      </c>
      <c r="F17" s="196">
        <f>SUM(Taylor!C31)</f>
        <v>0</v>
      </c>
      <c r="G17" s="197">
        <f t="shared" si="0"/>
        <v>40</v>
      </c>
      <c r="H17" s="200">
        <f>SUM(Taylor!C33)</f>
        <v>0</v>
      </c>
      <c r="I17" s="200">
        <f>SUM(Taylor!C34)</f>
        <v>0</v>
      </c>
      <c r="K17" s="199">
        <f>SUM(Taylor!I28)</f>
        <v>9.75</v>
      </c>
    </row>
    <row r="18" spans="1:11" x14ac:dyDescent="0.25">
      <c r="A18" s="195" t="s">
        <v>47</v>
      </c>
      <c r="B18" s="196">
        <f>SUM(G.Ward!C27)</f>
        <v>40</v>
      </c>
      <c r="C18" s="196">
        <f>SUM(G.Ward!C28)</f>
        <v>0</v>
      </c>
      <c r="D18" s="196">
        <f>SUM(G.Ward!C29)</f>
        <v>0</v>
      </c>
      <c r="E18" s="196">
        <f>SUM(G.Ward!C30)</f>
        <v>0</v>
      </c>
      <c r="F18" s="196">
        <f>SUM(T.Winterburn!C38)</f>
        <v>0</v>
      </c>
      <c r="G18" s="197">
        <f t="shared" si="0"/>
        <v>40</v>
      </c>
      <c r="H18" s="200">
        <f>SUM(G.Ward!C33)</f>
        <v>0</v>
      </c>
      <c r="I18" s="200">
        <f>SUM(G.Ward!C34)</f>
        <v>0</v>
      </c>
      <c r="K18" s="199">
        <f>SUM(G.Ward!I28)</f>
        <v>0</v>
      </c>
    </row>
    <row r="19" spans="1:11" x14ac:dyDescent="0.25">
      <c r="A19" s="195" t="s">
        <v>49</v>
      </c>
      <c r="B19" s="196">
        <f>SUM(N.Winterburn!C30)</f>
        <v>40</v>
      </c>
      <c r="C19" s="196">
        <f>SUM(N.Winterburn!C31)</f>
        <v>0</v>
      </c>
      <c r="D19" s="196">
        <f>SUM(N.Winterburn!C32)</f>
        <v>0</v>
      </c>
      <c r="E19" s="196">
        <f>SUM(N.Winterburn!C33)</f>
        <v>0</v>
      </c>
      <c r="F19" s="196">
        <f>SUM(N.Winterburn!C34)</f>
        <v>0</v>
      </c>
      <c r="G19" s="197">
        <f t="shared" si="0"/>
        <v>40</v>
      </c>
      <c r="H19" s="200">
        <f>SUM(N.Winterburn!C36)</f>
        <v>0</v>
      </c>
      <c r="I19" s="200">
        <f>SUM(N.Winterburn!C37)</f>
        <v>0</v>
      </c>
      <c r="K19" s="199">
        <f>SUM(N.Winterburn!I31)</f>
        <v>5</v>
      </c>
    </row>
    <row r="20" spans="1:11" x14ac:dyDescent="0.25">
      <c r="A20" s="195" t="s">
        <v>13</v>
      </c>
      <c r="B20" s="196">
        <f>SUM(T.Winterburn!C34)</f>
        <v>40</v>
      </c>
      <c r="C20" s="196">
        <f>SUM(T.Winterburn!C35)</f>
        <v>0</v>
      </c>
      <c r="D20" s="196">
        <f>SUM(T.Winterburn!C36)</f>
        <v>0</v>
      </c>
      <c r="E20" s="196">
        <f>SUM(T.Winterburn!C37)</f>
        <v>0</v>
      </c>
      <c r="F20" s="196">
        <f>SUM(T.Winterburn!C38)</f>
        <v>0</v>
      </c>
      <c r="G20" s="197">
        <f t="shared" si="0"/>
        <v>40</v>
      </c>
      <c r="H20" s="200">
        <f>SUM(T.Winterburn!C40)</f>
        <v>0</v>
      </c>
      <c r="I20" s="200">
        <f>SUM(T.Winterburn!C41)</f>
        <v>0</v>
      </c>
      <c r="K20" s="199">
        <f>SUM(T.Winterburn!I35)</f>
        <v>18.5</v>
      </c>
    </row>
    <row r="21" spans="1:11" x14ac:dyDescent="0.25">
      <c r="A21" s="195" t="s">
        <v>14</v>
      </c>
      <c r="B21" s="196">
        <f>SUM(Wright!C27)</f>
        <v>40</v>
      </c>
      <c r="C21" s="196">
        <f>SUM(Wright!C28)</f>
        <v>4.25</v>
      </c>
      <c r="D21" s="196">
        <f>SUM(Wright!C29)</f>
        <v>0</v>
      </c>
      <c r="E21" s="196">
        <f>SUM(Wright!C30)</f>
        <v>0</v>
      </c>
      <c r="F21" s="196">
        <f>SUM(Wright!C31)</f>
        <v>0</v>
      </c>
      <c r="G21" s="197">
        <f t="shared" si="0"/>
        <v>44.25</v>
      </c>
      <c r="H21" s="200">
        <f>SUM(Wright!C33)</f>
        <v>0</v>
      </c>
      <c r="I21" s="200">
        <f>SUM(Wright!C34)</f>
        <v>0</v>
      </c>
      <c r="K21" s="199">
        <f>SUM(Wright!I28)</f>
        <v>42.25</v>
      </c>
    </row>
    <row r="22" spans="1:11" ht="17.25" customHeight="1" x14ac:dyDescent="0.25">
      <c r="A22" s="201" t="s">
        <v>24</v>
      </c>
      <c r="B22" s="202">
        <f>SUM(B6:B21)</f>
        <v>557</v>
      </c>
      <c r="C22" s="202">
        <f t="shared" ref="B22:I22" si="1">SUM(C7:C21)</f>
        <v>5</v>
      </c>
      <c r="D22" s="202">
        <f t="shared" si="1"/>
        <v>0</v>
      </c>
      <c r="E22" s="202">
        <f t="shared" si="1"/>
        <v>0</v>
      </c>
      <c r="F22" s="202">
        <f t="shared" si="1"/>
        <v>0</v>
      </c>
      <c r="G22" s="202">
        <f t="shared" si="1"/>
        <v>522</v>
      </c>
      <c r="H22" s="203">
        <f t="shared" si="1"/>
        <v>0</v>
      </c>
      <c r="I22" s="203">
        <f t="shared" si="1"/>
        <v>0</v>
      </c>
      <c r="J22" s="190"/>
      <c r="K22" s="202">
        <f>SUM(K6:K21)</f>
        <v>157.75</v>
      </c>
    </row>
    <row r="23" spans="1:11" s="190" customFormat="1" x14ac:dyDescent="0.25">
      <c r="A23" s="188"/>
      <c r="B23" s="188"/>
      <c r="C23" s="188"/>
      <c r="D23" s="188"/>
      <c r="E23" s="188"/>
      <c r="F23" s="188"/>
      <c r="J23" s="188"/>
      <c r="K23" s="188"/>
    </row>
    <row r="25" spans="1:11" x14ac:dyDescent="0.25">
      <c r="A25" s="188" t="s">
        <v>30</v>
      </c>
      <c r="C25" s="204">
        <f>B22+C22+D22</f>
        <v>562</v>
      </c>
    </row>
    <row r="26" spans="1:11" x14ac:dyDescent="0.25">
      <c r="A26" s="188" t="s">
        <v>31</v>
      </c>
      <c r="C26" s="204">
        <f>K22</f>
        <v>157.75</v>
      </c>
    </row>
    <row r="27" spans="1:11" x14ac:dyDescent="0.25">
      <c r="A27" s="188" t="s">
        <v>35</v>
      </c>
      <c r="C27" s="205">
        <f>C26/C25</f>
        <v>0.28069395017793597</v>
      </c>
    </row>
    <row r="28" spans="1:11" x14ac:dyDescent="0.25">
      <c r="C28" s="19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62</v>
      </c>
      <c r="B1" s="102"/>
      <c r="C1" s="102"/>
    </row>
    <row r="2" spans="1:22" s="108" customFormat="1" x14ac:dyDescent="0.25">
      <c r="A2" s="5" t="s">
        <v>89</v>
      </c>
      <c r="B2" s="263"/>
      <c r="C2" s="263"/>
      <c r="D2" s="105"/>
      <c r="E2" s="281" t="s">
        <v>15</v>
      </c>
      <c r="F2" s="281"/>
      <c r="G2" s="280" t="s">
        <v>16</v>
      </c>
      <c r="H2" s="280"/>
      <c r="I2" s="281" t="s">
        <v>17</v>
      </c>
      <c r="J2" s="281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256" t="s">
        <v>86</v>
      </c>
      <c r="F3" s="257"/>
      <c r="G3" s="256" t="s">
        <v>86</v>
      </c>
      <c r="H3" s="257"/>
      <c r="I3" s="256" t="s">
        <v>86</v>
      </c>
      <c r="J3" s="257"/>
      <c r="K3" s="256" t="s">
        <v>86</v>
      </c>
      <c r="L3" s="256"/>
      <c r="M3" s="256" t="s">
        <v>86</v>
      </c>
      <c r="N3" s="256"/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8"/>
      <c r="B4" s="250"/>
      <c r="C4" s="250"/>
      <c r="D4" s="25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77"/>
      <c r="P4" s="278"/>
      <c r="Q4" s="273"/>
      <c r="R4" s="274"/>
      <c r="S4" s="112">
        <f>E4+G4+I4+K4+M4+O4+Q4</f>
        <v>0</v>
      </c>
      <c r="T4" s="112">
        <f t="shared" ref="T4:T12" si="0">SUM(S4-U4-V4)</f>
        <v>0</v>
      </c>
      <c r="U4" s="116"/>
      <c r="V4" s="116"/>
    </row>
    <row r="5" spans="1:22" x14ac:dyDescent="0.25">
      <c r="A5" s="218"/>
      <c r="B5" s="145"/>
      <c r="C5" s="143"/>
      <c r="D5" s="25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77"/>
      <c r="P5" s="278"/>
      <c r="Q5" s="273"/>
      <c r="R5" s="274"/>
      <c r="S5" s="112">
        <f t="shared" ref="S5:S22" si="1">E5+G5+I5+K5+M5+O5+Q5</f>
        <v>0</v>
      </c>
      <c r="T5" s="112">
        <f t="shared" si="0"/>
        <v>0</v>
      </c>
      <c r="U5" s="116"/>
      <c r="V5" s="116"/>
    </row>
    <row r="6" spans="1:22" x14ac:dyDescent="0.25">
      <c r="A6" s="218"/>
      <c r="B6" s="145"/>
      <c r="C6" s="143"/>
      <c r="D6" s="25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77"/>
      <c r="P6" s="278"/>
      <c r="Q6" s="273"/>
      <c r="R6" s="274"/>
      <c r="S6" s="112">
        <f t="shared" si="1"/>
        <v>0</v>
      </c>
      <c r="T6" s="112">
        <f t="shared" si="0"/>
        <v>0</v>
      </c>
      <c r="U6" s="116"/>
      <c r="V6" s="116"/>
    </row>
    <row r="7" spans="1:22" x14ac:dyDescent="0.25">
      <c r="A7" s="218"/>
      <c r="B7" s="252"/>
      <c r="C7" s="252"/>
      <c r="D7" s="25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77"/>
      <c r="P7" s="278"/>
      <c r="Q7" s="273"/>
      <c r="R7" s="274"/>
      <c r="S7" s="112">
        <f t="shared" si="1"/>
        <v>0</v>
      </c>
      <c r="T7" s="112">
        <f t="shared" si="0"/>
        <v>0</v>
      </c>
      <c r="U7" s="116"/>
      <c r="V7" s="116"/>
    </row>
    <row r="8" spans="1:22" x14ac:dyDescent="0.25">
      <c r="A8" s="218"/>
      <c r="B8" s="252"/>
      <c r="C8" s="252"/>
      <c r="D8" s="25"/>
      <c r="E8" s="291"/>
      <c r="F8" s="292"/>
      <c r="G8" s="291"/>
      <c r="H8" s="292"/>
      <c r="I8" s="291"/>
      <c r="J8" s="292"/>
      <c r="K8" s="291"/>
      <c r="L8" s="292"/>
      <c r="M8" s="291"/>
      <c r="N8" s="292"/>
      <c r="O8" s="277"/>
      <c r="P8" s="278"/>
      <c r="Q8" s="273"/>
      <c r="R8" s="274"/>
      <c r="S8" s="112">
        <f t="shared" si="1"/>
        <v>0</v>
      </c>
      <c r="T8" s="112">
        <f t="shared" si="0"/>
        <v>0</v>
      </c>
      <c r="U8" s="116"/>
      <c r="V8" s="116"/>
    </row>
    <row r="9" spans="1:22" x14ac:dyDescent="0.25">
      <c r="A9" s="218"/>
      <c r="B9" s="145"/>
      <c r="C9" s="143"/>
      <c r="D9" s="25"/>
      <c r="E9" s="291"/>
      <c r="F9" s="292"/>
      <c r="G9" s="291"/>
      <c r="H9" s="292"/>
      <c r="I9" s="291"/>
      <c r="J9" s="292"/>
      <c r="K9" s="291"/>
      <c r="L9" s="292"/>
      <c r="M9" s="291"/>
      <c r="N9" s="292"/>
      <c r="O9" s="277"/>
      <c r="P9" s="278"/>
      <c r="Q9" s="273"/>
      <c r="R9" s="274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218"/>
      <c r="B10" s="145"/>
      <c r="C10" s="143"/>
      <c r="D10" s="25"/>
      <c r="E10" s="291"/>
      <c r="F10" s="292"/>
      <c r="G10" s="291"/>
      <c r="H10" s="292"/>
      <c r="I10" s="291"/>
      <c r="J10" s="292"/>
      <c r="K10" s="291"/>
      <c r="L10" s="292"/>
      <c r="M10" s="291"/>
      <c r="N10" s="292"/>
      <c r="O10" s="277"/>
      <c r="P10" s="278"/>
      <c r="Q10" s="273"/>
      <c r="R10" s="274"/>
      <c r="S10" s="112">
        <f t="shared" si="1"/>
        <v>0</v>
      </c>
      <c r="T10" s="112">
        <f t="shared" si="0"/>
        <v>0</v>
      </c>
      <c r="U10" s="116"/>
      <c r="V10" s="116"/>
    </row>
    <row r="11" spans="1:22" x14ac:dyDescent="0.25">
      <c r="A11" s="98"/>
      <c r="B11" s="206"/>
      <c r="C11" s="206"/>
      <c r="D11" s="25"/>
      <c r="E11" s="291"/>
      <c r="F11" s="292"/>
      <c r="G11" s="291"/>
      <c r="H11" s="292"/>
      <c r="I11" s="291"/>
      <c r="J11" s="292"/>
      <c r="K11" s="291"/>
      <c r="L11" s="292"/>
      <c r="M11" s="291"/>
      <c r="N11" s="292"/>
      <c r="O11" s="277"/>
      <c r="P11" s="278"/>
      <c r="Q11" s="273"/>
      <c r="R11" s="274"/>
      <c r="S11" s="112">
        <f>E11+G11+I11+K11+M11+O11+Q11</f>
        <v>0</v>
      </c>
      <c r="T11" s="112">
        <f t="shared" si="0"/>
        <v>0</v>
      </c>
      <c r="U11" s="116"/>
      <c r="V11" s="116"/>
    </row>
    <row r="12" spans="1:22" x14ac:dyDescent="0.25">
      <c r="A12" s="207"/>
      <c r="B12" s="145"/>
      <c r="C12" s="143"/>
      <c r="D12" s="25"/>
      <c r="E12" s="291"/>
      <c r="F12" s="292"/>
      <c r="G12" s="291"/>
      <c r="H12" s="292"/>
      <c r="I12" s="291"/>
      <c r="J12" s="292"/>
      <c r="K12" s="291"/>
      <c r="L12" s="292"/>
      <c r="M12" s="291"/>
      <c r="N12" s="292"/>
      <c r="O12" s="277"/>
      <c r="P12" s="278"/>
      <c r="Q12" s="273"/>
      <c r="R12" s="274"/>
      <c r="S12" s="112">
        <f t="shared" si="1"/>
        <v>0</v>
      </c>
      <c r="T12" s="112">
        <f t="shared" si="0"/>
        <v>0</v>
      </c>
      <c r="U12" s="116"/>
      <c r="V12" s="116"/>
    </row>
    <row r="13" spans="1:22" x14ac:dyDescent="0.25">
      <c r="A13" s="129"/>
      <c r="B13" s="117"/>
      <c r="C13" s="114"/>
      <c r="D13" s="25"/>
      <c r="E13" s="291"/>
      <c r="F13" s="292"/>
      <c r="G13" s="291"/>
      <c r="H13" s="292"/>
      <c r="I13" s="291"/>
      <c r="J13" s="292"/>
      <c r="K13" s="291"/>
      <c r="L13" s="292"/>
      <c r="M13" s="291"/>
      <c r="N13" s="292"/>
      <c r="O13" s="277"/>
      <c r="P13" s="278"/>
      <c r="Q13" s="273"/>
      <c r="R13" s="274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x14ac:dyDescent="0.25">
      <c r="A14" s="114"/>
      <c r="B14" s="117"/>
      <c r="C14" s="114"/>
      <c r="D14" s="25"/>
      <c r="E14" s="291"/>
      <c r="F14" s="292"/>
      <c r="G14" s="291"/>
      <c r="H14" s="292"/>
      <c r="I14" s="291"/>
      <c r="J14" s="292"/>
      <c r="K14" s="291"/>
      <c r="L14" s="292"/>
      <c r="M14" s="291"/>
      <c r="N14" s="292"/>
      <c r="O14" s="277"/>
      <c r="P14" s="278"/>
      <c r="Q14" s="273"/>
      <c r="R14" s="274"/>
      <c r="S14" s="112">
        <f>E14+G14+I14+K14+M14+O14+Q14</f>
        <v>0</v>
      </c>
      <c r="T14" s="112">
        <f>SUM(S14-U14-V14)</f>
        <v>0</v>
      </c>
      <c r="U14" s="116"/>
      <c r="V14" s="116"/>
    </row>
    <row r="15" spans="1:22" ht="15.75" customHeight="1" x14ac:dyDescent="0.25">
      <c r="A15" s="247"/>
      <c r="B15" s="117"/>
      <c r="C15" s="247"/>
      <c r="D15" s="14"/>
      <c r="E15" s="291"/>
      <c r="F15" s="292"/>
      <c r="G15" s="291"/>
      <c r="H15" s="292"/>
      <c r="I15" s="291"/>
      <c r="J15" s="292"/>
      <c r="K15" s="291"/>
      <c r="L15" s="292"/>
      <c r="M15" s="291"/>
      <c r="N15" s="292"/>
      <c r="O15" s="277"/>
      <c r="P15" s="278"/>
      <c r="Q15" s="273"/>
      <c r="R15" s="274"/>
      <c r="S15" s="112">
        <f t="shared" ref="S15:S17" si="2">E15+G15+I15+K15+M15+O15+Q15</f>
        <v>0</v>
      </c>
      <c r="T15" s="112">
        <f t="shared" ref="T15:T17" si="3">SUM(S15-U15-V15)</f>
        <v>0</v>
      </c>
      <c r="U15" s="116"/>
      <c r="V15" s="116"/>
    </row>
    <row r="16" spans="1:22" ht="15.75" customHeight="1" x14ac:dyDescent="0.25">
      <c r="A16" s="235"/>
      <c r="B16" s="117"/>
      <c r="C16" s="227"/>
      <c r="D16" s="25"/>
      <c r="E16" s="291"/>
      <c r="F16" s="292"/>
      <c r="G16" s="291"/>
      <c r="H16" s="292"/>
      <c r="I16" s="291"/>
      <c r="J16" s="292"/>
      <c r="K16" s="291"/>
      <c r="L16" s="292"/>
      <c r="M16" s="291"/>
      <c r="N16" s="292"/>
      <c r="O16" s="277"/>
      <c r="P16" s="278"/>
      <c r="Q16" s="273"/>
      <c r="R16" s="274"/>
      <c r="S16" s="112">
        <f t="shared" si="2"/>
        <v>0</v>
      </c>
      <c r="T16" s="112">
        <f t="shared" si="3"/>
        <v>0</v>
      </c>
      <c r="U16" s="116"/>
      <c r="V16" s="116"/>
    </row>
    <row r="17" spans="1:22" x14ac:dyDescent="0.25">
      <c r="A17" s="172"/>
      <c r="B17" s="232"/>
      <c r="C17" s="232"/>
      <c r="D17" s="25"/>
      <c r="E17" s="291"/>
      <c r="F17" s="292"/>
      <c r="G17" s="291"/>
      <c r="H17" s="292"/>
      <c r="I17" s="291"/>
      <c r="J17" s="292"/>
      <c r="K17" s="291"/>
      <c r="L17" s="292"/>
      <c r="M17" s="291"/>
      <c r="N17" s="292"/>
      <c r="O17" s="277"/>
      <c r="P17" s="278"/>
      <c r="Q17" s="273"/>
      <c r="R17" s="274"/>
      <c r="S17" s="112">
        <f t="shared" si="2"/>
        <v>0</v>
      </c>
      <c r="T17" s="112">
        <f t="shared" si="3"/>
        <v>0</v>
      </c>
      <c r="U17" s="116"/>
      <c r="V17" s="116"/>
    </row>
    <row r="18" spans="1:22" x14ac:dyDescent="0.25">
      <c r="A18" s="230"/>
      <c r="B18" s="109"/>
      <c r="C18" s="109"/>
      <c r="D18" s="10"/>
      <c r="E18" s="291"/>
      <c r="F18" s="292"/>
      <c r="G18" s="291"/>
      <c r="H18" s="292"/>
      <c r="I18" s="291"/>
      <c r="J18" s="292"/>
      <c r="K18" s="291"/>
      <c r="L18" s="292"/>
      <c r="M18" s="291"/>
      <c r="N18" s="292"/>
      <c r="O18" s="277"/>
      <c r="P18" s="278"/>
      <c r="Q18" s="273"/>
      <c r="R18" s="274"/>
      <c r="S18" s="112">
        <f>E18+G18+I18+K18+M18+O18+Q18</f>
        <v>0</v>
      </c>
      <c r="T18" s="112">
        <f>SUM(S18-U18-V18)</f>
        <v>0</v>
      </c>
      <c r="U18" s="116"/>
      <c r="V18" s="116"/>
    </row>
    <row r="19" spans="1:22" x14ac:dyDescent="0.25">
      <c r="A19" s="226"/>
      <c r="B19" s="109"/>
      <c r="C19" s="109"/>
      <c r="D19" s="10"/>
      <c r="E19" s="291"/>
      <c r="F19" s="292"/>
      <c r="G19" s="291"/>
      <c r="H19" s="292"/>
      <c r="I19" s="291"/>
      <c r="J19" s="292"/>
      <c r="K19" s="291"/>
      <c r="L19" s="292"/>
      <c r="M19" s="291"/>
      <c r="N19" s="292"/>
      <c r="O19" s="277"/>
      <c r="P19" s="278"/>
      <c r="Q19" s="273"/>
      <c r="R19" s="274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91"/>
      <c r="F20" s="292"/>
      <c r="G20" s="291"/>
      <c r="H20" s="292"/>
      <c r="I20" s="291"/>
      <c r="J20" s="292"/>
      <c r="K20" s="291"/>
      <c r="L20" s="292"/>
      <c r="M20" s="291"/>
      <c r="N20" s="292"/>
      <c r="O20" s="277"/>
      <c r="P20" s="278"/>
      <c r="Q20" s="273"/>
      <c r="R20" s="274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3"/>
      <c r="P21" s="274"/>
      <c r="Q21" s="273"/>
      <c r="R21" s="274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324">
        <f>SUM(B6:B21)</f>
        <v>0</v>
      </c>
      <c r="C22" s="118"/>
      <c r="D22" s="118"/>
      <c r="E22" s="275">
        <f>SUM(E4:E21)</f>
        <v>0</v>
      </c>
      <c r="F22" s="276"/>
      <c r="G22" s="275">
        <f>SUM(G4:G21)</f>
        <v>0</v>
      </c>
      <c r="H22" s="276"/>
      <c r="I22" s="275">
        <f>SUM(I4:I21)</f>
        <v>0</v>
      </c>
      <c r="J22" s="276"/>
      <c r="K22" s="275">
        <f>SUM(K6:K21)</f>
        <v>0</v>
      </c>
      <c r="L22" s="276"/>
      <c r="M22" s="275">
        <f>SUM(M4:M21)</f>
        <v>0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12">
        <f t="shared" si="1"/>
        <v>0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2">
        <f>SUM(E23:R23)</f>
        <v>40</v>
      </c>
      <c r="T23" s="112">
        <f>SUM(T4:T22)</f>
        <v>0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-8</v>
      </c>
      <c r="G24" s="121"/>
      <c r="H24" s="121">
        <f>SUM(G22)-H23</f>
        <v>-8</v>
      </c>
      <c r="I24" s="121"/>
      <c r="J24" s="121">
        <f>SUM(I22)-J23</f>
        <v>-8</v>
      </c>
      <c r="K24" s="121"/>
      <c r="L24" s="121">
        <f>SUM(K22)-L23</f>
        <v>-8</v>
      </c>
      <c r="M24" s="121"/>
      <c r="N24" s="121">
        <f>SUM(M22)-N23</f>
        <v>-8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-40</v>
      </c>
      <c r="T24" s="116"/>
      <c r="U24" s="116">
        <f>SUM(U4:U23)</f>
        <v>0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0</v>
      </c>
      <c r="I27" s="101">
        <v>3600</v>
      </c>
    </row>
    <row r="28" spans="1:22" x14ac:dyDescent="0.25">
      <c r="A28" s="103" t="s">
        <v>26</v>
      </c>
      <c r="C28" s="123">
        <f>U24</f>
        <v>0</v>
      </c>
      <c r="D28" s="124"/>
      <c r="I28" s="125"/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0</v>
      </c>
      <c r="E32" s="104" t="s">
        <v>42</v>
      </c>
      <c r="F32" s="104"/>
      <c r="G32" s="127">
        <f>S22-C32</f>
        <v>0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90" zoomScaleNormal="90" workbookViewId="0">
      <selection activeCell="E18" sqref="E18:P18"/>
    </sheetView>
  </sheetViews>
  <sheetFormatPr defaultColWidth="10.42578125" defaultRowHeight="15.75" x14ac:dyDescent="0.25"/>
  <cols>
    <col min="1" max="1" width="9.5703125" style="132" customWidth="1"/>
    <col min="2" max="2" width="10.7109375" style="132" customWidth="1"/>
    <col min="3" max="3" width="10.42578125" style="132" customWidth="1"/>
    <col min="4" max="4" width="32.28515625" style="132" bestFit="1" customWidth="1"/>
    <col min="5" max="5" width="7" style="132" customWidth="1"/>
    <col min="6" max="6" width="6.85546875" style="132" customWidth="1"/>
    <col min="7" max="7" width="7" style="132" customWidth="1"/>
    <col min="8" max="8" width="6.85546875" style="132" customWidth="1"/>
    <col min="9" max="9" width="7" style="132" customWidth="1"/>
    <col min="10" max="10" width="6.85546875" style="132" customWidth="1"/>
    <col min="11" max="11" width="7" style="132" customWidth="1"/>
    <col min="12" max="12" width="6.85546875" style="132" customWidth="1"/>
    <col min="13" max="13" width="7" style="132" customWidth="1"/>
    <col min="14" max="14" width="6.85546875" style="132" customWidth="1"/>
    <col min="15" max="17" width="7" style="132" customWidth="1"/>
    <col min="18" max="18" width="7" style="133" customWidth="1"/>
    <col min="19" max="22" width="7.7109375" style="132" customWidth="1"/>
    <col min="23" max="16384" width="10.42578125" style="132"/>
  </cols>
  <sheetData>
    <row r="1" spans="1:22" x14ac:dyDescent="0.25">
      <c r="A1" s="130" t="s">
        <v>54</v>
      </c>
      <c r="B1" s="131"/>
      <c r="C1" s="131"/>
    </row>
    <row r="2" spans="1:22" s="137" customFormat="1" x14ac:dyDescent="0.25">
      <c r="A2" s="5" t="s">
        <v>89</v>
      </c>
      <c r="B2" s="263"/>
      <c r="C2" s="263"/>
      <c r="D2" s="134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135" t="s">
        <v>24</v>
      </c>
      <c r="T2" s="135" t="s">
        <v>39</v>
      </c>
      <c r="U2" s="136" t="s">
        <v>26</v>
      </c>
      <c r="V2" s="136" t="s">
        <v>27</v>
      </c>
    </row>
    <row r="3" spans="1:22" x14ac:dyDescent="0.25">
      <c r="A3" s="138" t="s">
        <v>22</v>
      </c>
      <c r="B3" s="138" t="s">
        <v>23</v>
      </c>
      <c r="C3" s="138" t="s">
        <v>48</v>
      </c>
      <c r="D3" s="138" t="s">
        <v>32</v>
      </c>
      <c r="E3" s="139">
        <v>8</v>
      </c>
      <c r="F3" s="139">
        <v>16.3</v>
      </c>
      <c r="G3" s="139">
        <v>8.3000000000000007</v>
      </c>
      <c r="H3" s="139">
        <v>13</v>
      </c>
      <c r="I3" s="139">
        <v>8</v>
      </c>
      <c r="J3" s="139">
        <v>16.3</v>
      </c>
      <c r="K3" s="139">
        <v>8</v>
      </c>
      <c r="L3" s="139">
        <v>16.3</v>
      </c>
      <c r="M3" s="139">
        <v>8</v>
      </c>
      <c r="N3" s="139">
        <v>16.3</v>
      </c>
      <c r="O3" s="139"/>
      <c r="P3" s="139"/>
      <c r="Q3" s="140"/>
      <c r="R3" s="140"/>
      <c r="S3" s="141"/>
      <c r="T3" s="141"/>
      <c r="U3" s="142"/>
      <c r="V3" s="142"/>
    </row>
    <row r="4" spans="1:22" x14ac:dyDescent="0.25">
      <c r="A4" s="218">
        <v>6687</v>
      </c>
      <c r="B4" s="271" t="s">
        <v>120</v>
      </c>
      <c r="C4" s="250">
        <v>14</v>
      </c>
      <c r="D4" s="25" t="s">
        <v>68</v>
      </c>
      <c r="E4" s="299">
        <v>3</v>
      </c>
      <c r="F4" s="299"/>
      <c r="G4" s="299">
        <v>1.5</v>
      </c>
      <c r="H4" s="299"/>
      <c r="I4" s="299"/>
      <c r="J4" s="299"/>
      <c r="K4" s="299"/>
      <c r="L4" s="299"/>
      <c r="M4" s="299"/>
      <c r="N4" s="299"/>
      <c r="O4" s="293"/>
      <c r="P4" s="294"/>
      <c r="Q4" s="295"/>
      <c r="R4" s="296"/>
      <c r="S4" s="141">
        <f>E4+G4+I4+K4+M4+O4+Q4</f>
        <v>4.5</v>
      </c>
      <c r="T4" s="141">
        <f t="shared" ref="T4:T19" si="0">SUM(S4-U4-V4)</f>
        <v>4.5</v>
      </c>
      <c r="U4" s="144"/>
      <c r="V4" s="144"/>
    </row>
    <row r="5" spans="1:22" x14ac:dyDescent="0.25">
      <c r="A5" s="218">
        <v>6687</v>
      </c>
      <c r="B5" s="271" t="s">
        <v>120</v>
      </c>
      <c r="C5" s="252">
        <v>12</v>
      </c>
      <c r="D5" s="25" t="s">
        <v>68</v>
      </c>
      <c r="E5" s="299">
        <v>0.5</v>
      </c>
      <c r="F5" s="299"/>
      <c r="G5" s="299"/>
      <c r="H5" s="299"/>
      <c r="I5" s="299"/>
      <c r="J5" s="299"/>
      <c r="K5" s="299"/>
      <c r="L5" s="299"/>
      <c r="M5" s="299"/>
      <c r="N5" s="299"/>
      <c r="O5" s="293"/>
      <c r="P5" s="294"/>
      <c r="Q5" s="295"/>
      <c r="R5" s="296"/>
      <c r="S5" s="141">
        <f>E5+G5+I5+K5+M5+O5+Q5</f>
        <v>0.5</v>
      </c>
      <c r="T5" s="141">
        <f t="shared" si="0"/>
        <v>0.5</v>
      </c>
      <c r="U5" s="144"/>
      <c r="V5" s="144"/>
    </row>
    <row r="6" spans="1:22" x14ac:dyDescent="0.25">
      <c r="A6" s="218">
        <v>6687</v>
      </c>
      <c r="B6" s="271" t="s">
        <v>120</v>
      </c>
      <c r="C6" s="253">
        <v>13</v>
      </c>
      <c r="D6" s="25" t="s">
        <v>68</v>
      </c>
      <c r="E6" s="299">
        <v>0.5</v>
      </c>
      <c r="F6" s="299"/>
      <c r="G6" s="299"/>
      <c r="H6" s="299"/>
      <c r="I6" s="299"/>
      <c r="J6" s="299"/>
      <c r="K6" s="299"/>
      <c r="L6" s="299"/>
      <c r="M6" s="299"/>
      <c r="N6" s="299"/>
      <c r="O6" s="293"/>
      <c r="P6" s="294"/>
      <c r="Q6" s="295"/>
      <c r="R6" s="296"/>
      <c r="S6" s="141">
        <f t="shared" ref="S6:S22" si="1">E6+G6+I6+K6+M6+O6+Q6</f>
        <v>0.5</v>
      </c>
      <c r="T6" s="141">
        <f t="shared" si="0"/>
        <v>0.5</v>
      </c>
      <c r="U6" s="144"/>
      <c r="V6" s="144"/>
    </row>
    <row r="7" spans="1:22" x14ac:dyDescent="0.25">
      <c r="A7" s="218">
        <v>6687</v>
      </c>
      <c r="B7" s="271" t="s">
        <v>120</v>
      </c>
      <c r="C7" s="253">
        <v>15</v>
      </c>
      <c r="D7" s="25" t="s">
        <v>68</v>
      </c>
      <c r="E7" s="299">
        <v>3</v>
      </c>
      <c r="F7" s="299"/>
      <c r="G7" s="299"/>
      <c r="H7" s="299"/>
      <c r="I7" s="299"/>
      <c r="J7" s="299"/>
      <c r="K7" s="299">
        <v>2.5</v>
      </c>
      <c r="L7" s="299"/>
      <c r="M7" s="299">
        <v>1</v>
      </c>
      <c r="N7" s="299"/>
      <c r="O7" s="293"/>
      <c r="P7" s="294"/>
      <c r="Q7" s="295"/>
      <c r="R7" s="296"/>
      <c r="S7" s="141">
        <f t="shared" si="1"/>
        <v>6.5</v>
      </c>
      <c r="T7" s="141">
        <f t="shared" si="0"/>
        <v>6.5</v>
      </c>
      <c r="U7" s="144"/>
      <c r="V7" s="144"/>
    </row>
    <row r="8" spans="1:22" x14ac:dyDescent="0.25">
      <c r="A8" s="218">
        <v>6633</v>
      </c>
      <c r="B8" s="271" t="s">
        <v>118</v>
      </c>
      <c r="C8" s="253">
        <v>16</v>
      </c>
      <c r="D8" s="25" t="s">
        <v>94</v>
      </c>
      <c r="E8" s="293">
        <v>0.5</v>
      </c>
      <c r="F8" s="294"/>
      <c r="G8" s="293"/>
      <c r="H8" s="294"/>
      <c r="I8" s="293"/>
      <c r="J8" s="294"/>
      <c r="K8" s="293"/>
      <c r="L8" s="294"/>
      <c r="M8" s="293"/>
      <c r="N8" s="294"/>
      <c r="O8" s="293"/>
      <c r="P8" s="294"/>
      <c r="Q8" s="295"/>
      <c r="R8" s="296"/>
      <c r="S8" s="141">
        <f>E8+G8+I8+K8+M8+O8+Q8</f>
        <v>0.5</v>
      </c>
      <c r="T8" s="141">
        <f t="shared" si="0"/>
        <v>0.5</v>
      </c>
      <c r="U8" s="144"/>
      <c r="V8" s="144"/>
    </row>
    <row r="9" spans="1:22" x14ac:dyDescent="0.25">
      <c r="A9" s="218">
        <v>6721</v>
      </c>
      <c r="B9" s="271" t="s">
        <v>119</v>
      </c>
      <c r="C9" s="266">
        <v>20</v>
      </c>
      <c r="D9" s="25" t="s">
        <v>98</v>
      </c>
      <c r="E9" s="299"/>
      <c r="F9" s="299"/>
      <c r="G9" s="299">
        <v>1</v>
      </c>
      <c r="H9" s="299"/>
      <c r="I9" s="299">
        <v>1</v>
      </c>
      <c r="J9" s="299"/>
      <c r="K9" s="299"/>
      <c r="L9" s="299"/>
      <c r="M9" s="299"/>
      <c r="N9" s="299"/>
      <c r="O9" s="293"/>
      <c r="P9" s="294"/>
      <c r="Q9" s="295"/>
      <c r="R9" s="296"/>
      <c r="S9" s="141">
        <f t="shared" si="1"/>
        <v>2</v>
      </c>
      <c r="T9" s="141">
        <f t="shared" si="0"/>
        <v>2</v>
      </c>
      <c r="U9" s="144"/>
      <c r="V9" s="144"/>
    </row>
    <row r="10" spans="1:22" x14ac:dyDescent="0.25">
      <c r="A10" s="218">
        <v>6721</v>
      </c>
      <c r="B10" s="271" t="s">
        <v>119</v>
      </c>
      <c r="C10" s="266">
        <v>21</v>
      </c>
      <c r="D10" s="25" t="s">
        <v>98</v>
      </c>
      <c r="E10" s="293"/>
      <c r="F10" s="294"/>
      <c r="G10" s="293">
        <v>1</v>
      </c>
      <c r="H10" s="294"/>
      <c r="I10" s="293">
        <v>1</v>
      </c>
      <c r="J10" s="294"/>
      <c r="K10" s="293"/>
      <c r="L10" s="294"/>
      <c r="M10" s="293"/>
      <c r="N10" s="294"/>
      <c r="O10" s="293"/>
      <c r="P10" s="294"/>
      <c r="Q10" s="295"/>
      <c r="R10" s="296"/>
      <c r="S10" s="141">
        <f t="shared" si="1"/>
        <v>2</v>
      </c>
      <c r="T10" s="141">
        <f t="shared" si="0"/>
        <v>2</v>
      </c>
      <c r="U10" s="144"/>
      <c r="V10" s="144"/>
    </row>
    <row r="11" spans="1:22" x14ac:dyDescent="0.25">
      <c r="A11" s="218">
        <v>6721</v>
      </c>
      <c r="B11" s="271" t="s">
        <v>119</v>
      </c>
      <c r="C11" s="266">
        <v>16</v>
      </c>
      <c r="D11" s="25" t="s">
        <v>98</v>
      </c>
      <c r="E11" s="283"/>
      <c r="F11" s="284"/>
      <c r="G11" s="283">
        <v>0.75</v>
      </c>
      <c r="H11" s="284"/>
      <c r="I11" s="283">
        <v>1</v>
      </c>
      <c r="J11" s="284"/>
      <c r="K11" s="283"/>
      <c r="L11" s="284"/>
      <c r="M11" s="283"/>
      <c r="N11" s="284"/>
      <c r="O11" s="293"/>
      <c r="P11" s="294"/>
      <c r="Q11" s="295"/>
      <c r="R11" s="296"/>
      <c r="S11" s="141">
        <f>E11+G11+I11+K11+M11+O11+Q11</f>
        <v>1.75</v>
      </c>
      <c r="T11" s="141">
        <f>SUM(S11-U11-V11)</f>
        <v>1.75</v>
      </c>
      <c r="U11" s="144"/>
      <c r="V11" s="144"/>
    </row>
    <row r="12" spans="1:22" x14ac:dyDescent="0.25">
      <c r="A12" s="218">
        <v>6721</v>
      </c>
      <c r="B12" s="271" t="s">
        <v>119</v>
      </c>
      <c r="C12" s="266">
        <v>17</v>
      </c>
      <c r="D12" s="25" t="s">
        <v>98</v>
      </c>
      <c r="E12" s="293"/>
      <c r="F12" s="294"/>
      <c r="G12" s="293">
        <v>0.75</v>
      </c>
      <c r="H12" s="294"/>
      <c r="I12" s="293">
        <v>1</v>
      </c>
      <c r="J12" s="294"/>
      <c r="K12" s="293"/>
      <c r="L12" s="294"/>
      <c r="M12" s="293"/>
      <c r="N12" s="294"/>
      <c r="O12" s="293"/>
      <c r="P12" s="294"/>
      <c r="Q12" s="295"/>
      <c r="R12" s="296"/>
      <c r="S12" s="141">
        <f>E12+G12+I12+K12+M12+O12+Q12</f>
        <v>1.75</v>
      </c>
      <c r="T12" s="141">
        <f>SUM(S12-U12-V12)</f>
        <v>1.75</v>
      </c>
      <c r="U12" s="144"/>
      <c r="V12" s="144"/>
    </row>
    <row r="13" spans="1:22" x14ac:dyDescent="0.25">
      <c r="A13" s="218">
        <v>6721</v>
      </c>
      <c r="B13" s="271" t="s">
        <v>119</v>
      </c>
      <c r="C13" s="266">
        <v>18</v>
      </c>
      <c r="D13" s="25" t="s">
        <v>98</v>
      </c>
      <c r="E13" s="297"/>
      <c r="F13" s="298"/>
      <c r="G13" s="283">
        <v>0.75</v>
      </c>
      <c r="H13" s="284"/>
      <c r="I13" s="283">
        <v>1</v>
      </c>
      <c r="J13" s="284"/>
      <c r="K13" s="297"/>
      <c r="L13" s="298"/>
      <c r="M13" s="297"/>
      <c r="N13" s="298"/>
      <c r="O13" s="293"/>
      <c r="P13" s="294"/>
      <c r="Q13" s="295"/>
      <c r="R13" s="296"/>
      <c r="S13" s="141">
        <f>E13+G13+I13+K13+M13+O13+Q13</f>
        <v>1.75</v>
      </c>
      <c r="T13" s="141">
        <f>SUM(S13-U13-V13)</f>
        <v>1.75</v>
      </c>
      <c r="U13" s="144"/>
      <c r="V13" s="144"/>
    </row>
    <row r="14" spans="1:22" x14ac:dyDescent="0.25">
      <c r="A14" s="218">
        <v>6641</v>
      </c>
      <c r="B14" s="271" t="s">
        <v>124</v>
      </c>
      <c r="C14" s="266">
        <v>16</v>
      </c>
      <c r="D14" s="25" t="s">
        <v>100</v>
      </c>
      <c r="E14" s="297"/>
      <c r="F14" s="298"/>
      <c r="G14" s="283">
        <v>1.5</v>
      </c>
      <c r="H14" s="284"/>
      <c r="I14" s="297"/>
      <c r="J14" s="298"/>
      <c r="K14" s="283"/>
      <c r="L14" s="284"/>
      <c r="M14" s="283"/>
      <c r="N14" s="284"/>
      <c r="O14" s="293"/>
      <c r="P14" s="294"/>
      <c r="Q14" s="295"/>
      <c r="R14" s="296"/>
      <c r="S14" s="141">
        <f>E14+G14+I14+K14+M14+O14+Q14</f>
        <v>1.5</v>
      </c>
      <c r="T14" s="141">
        <f>SUM(S14-U14-V14)</f>
        <v>1.5</v>
      </c>
      <c r="U14" s="144"/>
      <c r="V14" s="144"/>
    </row>
    <row r="15" spans="1:22" x14ac:dyDescent="0.25">
      <c r="A15" s="218">
        <v>6633</v>
      </c>
      <c r="B15" s="271" t="s">
        <v>118</v>
      </c>
      <c r="C15" s="266">
        <v>17</v>
      </c>
      <c r="D15" s="25" t="s">
        <v>99</v>
      </c>
      <c r="E15" s="293"/>
      <c r="F15" s="294"/>
      <c r="G15" s="283"/>
      <c r="H15" s="284"/>
      <c r="I15" s="293">
        <v>3</v>
      </c>
      <c r="J15" s="294"/>
      <c r="K15" s="293">
        <v>5</v>
      </c>
      <c r="L15" s="294"/>
      <c r="M15" s="293"/>
      <c r="N15" s="294"/>
      <c r="O15" s="293"/>
      <c r="P15" s="294"/>
      <c r="Q15" s="295"/>
      <c r="R15" s="296"/>
      <c r="S15" s="141">
        <f t="shared" si="1"/>
        <v>8</v>
      </c>
      <c r="T15" s="141">
        <f t="shared" si="0"/>
        <v>8</v>
      </c>
      <c r="U15" s="144"/>
      <c r="V15" s="144"/>
    </row>
    <row r="16" spans="1:22" x14ac:dyDescent="0.25">
      <c r="A16" s="218">
        <v>6687</v>
      </c>
      <c r="B16" s="271" t="s">
        <v>120</v>
      </c>
      <c r="C16" s="269">
        <v>17</v>
      </c>
      <c r="D16" s="25" t="s">
        <v>68</v>
      </c>
      <c r="E16" s="283"/>
      <c r="F16" s="284"/>
      <c r="G16" s="283"/>
      <c r="H16" s="284"/>
      <c r="I16" s="301"/>
      <c r="J16" s="302"/>
      <c r="K16" s="301"/>
      <c r="L16" s="302"/>
      <c r="M16" s="283">
        <v>3</v>
      </c>
      <c r="N16" s="284"/>
      <c r="O16" s="293"/>
      <c r="P16" s="294"/>
      <c r="Q16" s="295"/>
      <c r="R16" s="296"/>
      <c r="S16" s="141">
        <f t="shared" si="1"/>
        <v>3</v>
      </c>
      <c r="T16" s="141">
        <f t="shared" si="0"/>
        <v>3</v>
      </c>
      <c r="U16" s="144"/>
      <c r="V16" s="144"/>
    </row>
    <row r="17" spans="1:22" x14ac:dyDescent="0.25">
      <c r="A17" s="218">
        <v>6687</v>
      </c>
      <c r="B17" s="271" t="s">
        <v>120</v>
      </c>
      <c r="C17" s="269">
        <v>18</v>
      </c>
      <c r="D17" s="25" t="s">
        <v>68</v>
      </c>
      <c r="E17" s="277"/>
      <c r="F17" s="278"/>
      <c r="G17" s="283"/>
      <c r="H17" s="284"/>
      <c r="I17" s="277"/>
      <c r="J17" s="278"/>
      <c r="K17" s="277"/>
      <c r="L17" s="278"/>
      <c r="M17" s="283">
        <v>3.25</v>
      </c>
      <c r="N17" s="284"/>
      <c r="O17" s="293"/>
      <c r="P17" s="294"/>
      <c r="Q17" s="295"/>
      <c r="R17" s="296"/>
      <c r="S17" s="141">
        <f>E17+G17+I17+K17+M17+O17+Q17</f>
        <v>3.25</v>
      </c>
      <c r="T17" s="141">
        <f>SUM(S17-U17-V17)</f>
        <v>3.25</v>
      </c>
      <c r="U17" s="144"/>
      <c r="V17" s="144"/>
    </row>
    <row r="18" spans="1:22" x14ac:dyDescent="0.25">
      <c r="A18" s="172">
        <v>3600</v>
      </c>
      <c r="B18" s="270" t="s">
        <v>121</v>
      </c>
      <c r="C18" s="251"/>
      <c r="D18" s="25" t="s">
        <v>95</v>
      </c>
      <c r="E18" s="293">
        <v>0.5</v>
      </c>
      <c r="F18" s="294"/>
      <c r="G18" s="293">
        <v>0.75</v>
      </c>
      <c r="H18" s="294"/>
      <c r="I18" s="293"/>
      <c r="J18" s="294"/>
      <c r="K18" s="293">
        <v>0.5</v>
      </c>
      <c r="L18" s="294"/>
      <c r="M18" s="293">
        <v>0.75</v>
      </c>
      <c r="N18" s="294"/>
      <c r="O18" s="293"/>
      <c r="P18" s="294"/>
      <c r="Q18" s="295"/>
      <c r="R18" s="296"/>
      <c r="S18" s="141">
        <f t="shared" si="1"/>
        <v>2.5</v>
      </c>
      <c r="T18" s="141">
        <f t="shared" si="0"/>
        <v>2.5</v>
      </c>
      <c r="U18" s="144"/>
      <c r="V18" s="144"/>
    </row>
    <row r="19" spans="1:22" x14ac:dyDescent="0.25">
      <c r="A19" s="215"/>
      <c r="B19" s="215"/>
      <c r="C19" s="215"/>
      <c r="D19" s="25"/>
      <c r="E19" s="293"/>
      <c r="F19" s="294"/>
      <c r="G19" s="293"/>
      <c r="H19" s="294"/>
      <c r="I19" s="293"/>
      <c r="J19" s="294"/>
      <c r="K19" s="293"/>
      <c r="L19" s="294"/>
      <c r="M19" s="293"/>
      <c r="N19" s="294"/>
      <c r="O19" s="293"/>
      <c r="P19" s="294"/>
      <c r="Q19" s="295"/>
      <c r="R19" s="296"/>
      <c r="S19" s="141">
        <f t="shared" si="1"/>
        <v>0</v>
      </c>
      <c r="T19" s="141">
        <f t="shared" si="0"/>
        <v>0</v>
      </c>
      <c r="U19" s="144"/>
      <c r="V19" s="144"/>
    </row>
    <row r="20" spans="1:22" x14ac:dyDescent="0.25">
      <c r="A20" s="138" t="s">
        <v>37</v>
      </c>
      <c r="B20" s="138"/>
      <c r="C20" s="146"/>
      <c r="D20" s="146"/>
      <c r="E20" s="293"/>
      <c r="F20" s="294"/>
      <c r="G20" s="293"/>
      <c r="H20" s="294"/>
      <c r="I20" s="293"/>
      <c r="J20" s="294"/>
      <c r="K20" s="293"/>
      <c r="L20" s="294"/>
      <c r="M20" s="293"/>
      <c r="N20" s="294"/>
      <c r="O20" s="293"/>
      <c r="P20" s="294"/>
      <c r="Q20" s="295"/>
      <c r="R20" s="296"/>
      <c r="S20" s="141">
        <f t="shared" si="1"/>
        <v>0</v>
      </c>
      <c r="T20" s="141"/>
      <c r="U20" s="147"/>
      <c r="V20" s="144"/>
    </row>
    <row r="21" spans="1:22" x14ac:dyDescent="0.25">
      <c r="A21" s="138" t="s">
        <v>38</v>
      </c>
      <c r="B21" s="138"/>
      <c r="C21" s="146"/>
      <c r="D21" s="146"/>
      <c r="E21" s="293"/>
      <c r="F21" s="294"/>
      <c r="G21" s="293"/>
      <c r="H21" s="294"/>
      <c r="I21" s="293"/>
      <c r="J21" s="294"/>
      <c r="K21" s="293"/>
      <c r="L21" s="294"/>
      <c r="M21" s="293"/>
      <c r="N21" s="294"/>
      <c r="O21" s="293"/>
      <c r="P21" s="294"/>
      <c r="Q21" s="295"/>
      <c r="R21" s="296"/>
      <c r="S21" s="141">
        <f t="shared" si="1"/>
        <v>0</v>
      </c>
      <c r="T21" s="141"/>
      <c r="U21" s="147"/>
      <c r="V21" s="144"/>
    </row>
    <row r="22" spans="1:22" x14ac:dyDescent="0.25">
      <c r="A22" s="147" t="s">
        <v>6</v>
      </c>
      <c r="B22" s="147">
        <f>SUM(B6:B21)</f>
        <v>0</v>
      </c>
      <c r="C22" s="147"/>
      <c r="D22" s="147"/>
      <c r="E22" s="303">
        <f>SUM(E4:E21)</f>
        <v>8</v>
      </c>
      <c r="F22" s="304"/>
      <c r="G22" s="303">
        <f>SUM(G4:G21)</f>
        <v>8</v>
      </c>
      <c r="H22" s="304"/>
      <c r="I22" s="303">
        <f>SUM(I4:I21)</f>
        <v>8</v>
      </c>
      <c r="J22" s="304"/>
      <c r="K22" s="303">
        <f>SUM(K6:K21)</f>
        <v>8</v>
      </c>
      <c r="L22" s="304"/>
      <c r="M22" s="303">
        <f>SUM(M4:M21)</f>
        <v>8</v>
      </c>
      <c r="N22" s="304"/>
      <c r="O22" s="303">
        <f>SUM(O4:O21)</f>
        <v>0</v>
      </c>
      <c r="P22" s="304"/>
      <c r="Q22" s="303">
        <f>SUM(Q4:Q21)</f>
        <v>0</v>
      </c>
      <c r="R22" s="304"/>
      <c r="S22" s="141">
        <f t="shared" si="1"/>
        <v>40</v>
      </c>
      <c r="T22" s="141"/>
      <c r="U22" s="147"/>
      <c r="V22" s="144"/>
    </row>
    <row r="23" spans="1:22" x14ac:dyDescent="0.25">
      <c r="A23" s="147" t="s">
        <v>2</v>
      </c>
      <c r="B23" s="147"/>
      <c r="C23" s="147"/>
      <c r="D23" s="147"/>
      <c r="E23" s="148"/>
      <c r="F23" s="149">
        <v>8</v>
      </c>
      <c r="G23" s="148"/>
      <c r="H23" s="149">
        <v>8</v>
      </c>
      <c r="I23" s="148"/>
      <c r="J23" s="149">
        <v>8</v>
      </c>
      <c r="K23" s="148"/>
      <c r="L23" s="149">
        <v>8</v>
      </c>
      <c r="M23" s="148"/>
      <c r="N23" s="149">
        <v>8</v>
      </c>
      <c r="O23" s="148"/>
      <c r="P23" s="149"/>
      <c r="Q23" s="148"/>
      <c r="R23" s="149"/>
      <c r="S23" s="141">
        <f>SUM(E23:R23)</f>
        <v>40</v>
      </c>
      <c r="T23" s="141">
        <f>SUM(T4:T22)</f>
        <v>40</v>
      </c>
      <c r="U23" s="144"/>
      <c r="V23" s="144"/>
    </row>
    <row r="24" spans="1:22" x14ac:dyDescent="0.25">
      <c r="A24" s="147" t="s">
        <v>41</v>
      </c>
      <c r="B24" s="147"/>
      <c r="C24" s="147"/>
      <c r="D24" s="147"/>
      <c r="E24" s="150"/>
      <c r="F24" s="150">
        <f>SUM(E22)-F23</f>
        <v>0</v>
      </c>
      <c r="G24" s="150"/>
      <c r="H24" s="150">
        <f>SUM(G22)-H23</f>
        <v>0</v>
      </c>
      <c r="I24" s="150"/>
      <c r="J24" s="150">
        <f>SUM(I22)-J23</f>
        <v>0</v>
      </c>
      <c r="K24" s="150"/>
      <c r="L24" s="150">
        <f>SUM(K22)-L23</f>
        <v>0</v>
      </c>
      <c r="M24" s="150"/>
      <c r="N24" s="150">
        <f>SUM(M22)-N23</f>
        <v>0</v>
      </c>
      <c r="O24" s="150"/>
      <c r="P24" s="150">
        <f>SUM(O22)</f>
        <v>0</v>
      </c>
      <c r="Q24" s="150"/>
      <c r="R24" s="150">
        <f>SUM(Q22)</f>
        <v>0</v>
      </c>
      <c r="S24" s="144">
        <f>SUM(E24:R24)</f>
        <v>0</v>
      </c>
      <c r="T24" s="144"/>
      <c r="U24" s="144">
        <f>SUM(U4:U23)</f>
        <v>0</v>
      </c>
      <c r="V24" s="144">
        <f>SUM(V4:V23)</f>
        <v>0</v>
      </c>
    </row>
    <row r="25" spans="1:22" x14ac:dyDescent="0.25">
      <c r="G25" s="151"/>
      <c r="H25" s="151"/>
    </row>
    <row r="26" spans="1:22" x14ac:dyDescent="0.25">
      <c r="A26" s="130" t="s">
        <v>25</v>
      </c>
      <c r="B26" s="131"/>
    </row>
    <row r="27" spans="1:22" x14ac:dyDescent="0.25">
      <c r="A27" s="132" t="s">
        <v>2</v>
      </c>
      <c r="C27" s="152">
        <f>SUM(T23)</f>
        <v>40</v>
      </c>
      <c r="I27" s="130">
        <v>3600</v>
      </c>
    </row>
    <row r="28" spans="1:22" x14ac:dyDescent="0.25">
      <c r="A28" s="132" t="s">
        <v>26</v>
      </c>
      <c r="C28" s="152">
        <f>U24</f>
        <v>0</v>
      </c>
      <c r="D28" s="153"/>
      <c r="I28" s="154">
        <v>2.5</v>
      </c>
    </row>
    <row r="29" spans="1:22" x14ac:dyDescent="0.25">
      <c r="A29" s="132" t="s">
        <v>27</v>
      </c>
      <c r="C29" s="153">
        <f>V24</f>
        <v>0</v>
      </c>
      <c r="I29" s="155"/>
    </row>
    <row r="30" spans="1:22" x14ac:dyDescent="0.25">
      <c r="A30" s="132" t="s">
        <v>28</v>
      </c>
      <c r="C30" s="153">
        <f>S20</f>
        <v>0</v>
      </c>
      <c r="I30" s="152"/>
    </row>
    <row r="31" spans="1:22" x14ac:dyDescent="0.25">
      <c r="A31" s="132" t="s">
        <v>4</v>
      </c>
      <c r="C31" s="153">
        <f>S21</f>
        <v>0</v>
      </c>
    </row>
    <row r="32" spans="1:22" ht="16.5" thickBot="1" x14ac:dyDescent="0.3">
      <c r="A32" s="133" t="s">
        <v>6</v>
      </c>
      <c r="C32" s="156">
        <f>SUM(C27:C31)</f>
        <v>40</v>
      </c>
      <c r="E32" s="133" t="s">
        <v>42</v>
      </c>
      <c r="F32" s="133"/>
      <c r="G32" s="157">
        <f>S22-C32</f>
        <v>0</v>
      </c>
    </row>
    <row r="33" spans="1:4" ht="16.5" thickTop="1" x14ac:dyDescent="0.25">
      <c r="A33" s="132" t="s">
        <v>29</v>
      </c>
      <c r="C33" s="158">
        <v>0</v>
      </c>
      <c r="D33" s="158"/>
    </row>
    <row r="34" spans="1:4" x14ac:dyDescent="0.25">
      <c r="A34" s="132" t="s">
        <v>36</v>
      </c>
      <c r="C34" s="158">
        <v>0</v>
      </c>
      <c r="D34" s="158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1:R21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E13:F13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O20:P20"/>
    <mergeCell ref="Q20:R20"/>
    <mergeCell ref="M19:N19"/>
    <mergeCell ref="E20:F20"/>
    <mergeCell ref="G20:H20"/>
    <mergeCell ref="I20:J20"/>
    <mergeCell ref="K20:L20"/>
    <mergeCell ref="G13:H13"/>
    <mergeCell ref="I13:J13"/>
    <mergeCell ref="K13:L13"/>
    <mergeCell ref="E14:F14"/>
    <mergeCell ref="G14:H14"/>
    <mergeCell ref="Q14:R14"/>
    <mergeCell ref="O18:P18"/>
    <mergeCell ref="K15:L15"/>
    <mergeCell ref="G18:H18"/>
    <mergeCell ref="I18:J18"/>
    <mergeCell ref="K19:L19"/>
    <mergeCell ref="Q18:R18"/>
    <mergeCell ref="Q19:R19"/>
    <mergeCell ref="M18:N18"/>
    <mergeCell ref="M20:N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E18" sqref="E18:N18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89</v>
      </c>
      <c r="B2" s="263"/>
      <c r="C2" s="263"/>
      <c r="D2" s="6"/>
      <c r="E2" s="287" t="s">
        <v>15</v>
      </c>
      <c r="F2" s="287"/>
      <c r="G2" s="287" t="s">
        <v>16</v>
      </c>
      <c r="H2" s="287"/>
      <c r="I2" s="287" t="s">
        <v>17</v>
      </c>
      <c r="J2" s="287"/>
      <c r="K2" s="287" t="s">
        <v>18</v>
      </c>
      <c r="L2" s="287"/>
      <c r="M2" s="287" t="s">
        <v>19</v>
      </c>
      <c r="N2" s="287"/>
      <c r="O2" s="287" t="s">
        <v>20</v>
      </c>
      <c r="P2" s="287"/>
      <c r="Q2" s="287" t="s">
        <v>21</v>
      </c>
      <c r="R2" s="28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39">
        <v>8</v>
      </c>
      <c r="F3" s="139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218">
        <v>6687</v>
      </c>
      <c r="B4" s="271" t="s">
        <v>120</v>
      </c>
      <c r="C4" s="250">
        <v>12</v>
      </c>
      <c r="D4" s="25" t="s">
        <v>68</v>
      </c>
      <c r="E4" s="299">
        <v>1</v>
      </c>
      <c r="F4" s="299"/>
      <c r="G4" s="282"/>
      <c r="H4" s="282"/>
      <c r="I4" s="282"/>
      <c r="J4" s="282"/>
      <c r="K4" s="282"/>
      <c r="L4" s="282"/>
      <c r="M4" s="282"/>
      <c r="N4" s="282"/>
      <c r="O4" s="283"/>
      <c r="P4" s="284"/>
      <c r="Q4" s="285"/>
      <c r="R4" s="286"/>
      <c r="S4" s="12">
        <f>E4+G4+I4+K4+M4+O4+Q4</f>
        <v>1</v>
      </c>
      <c r="T4" s="12">
        <f t="shared" ref="T4:T14" si="0">SUM(S4-U4-V4)</f>
        <v>1</v>
      </c>
      <c r="U4" s="15"/>
      <c r="V4" s="15"/>
    </row>
    <row r="5" spans="1:22" x14ac:dyDescent="0.25">
      <c r="A5" s="218">
        <v>6687</v>
      </c>
      <c r="B5" s="271" t="s">
        <v>120</v>
      </c>
      <c r="C5" s="252">
        <v>13</v>
      </c>
      <c r="D5" s="25" t="s">
        <v>68</v>
      </c>
      <c r="E5" s="299">
        <v>5</v>
      </c>
      <c r="F5" s="299"/>
      <c r="G5" s="283"/>
      <c r="H5" s="284"/>
      <c r="I5" s="283"/>
      <c r="J5" s="284"/>
      <c r="K5" s="283"/>
      <c r="L5" s="284"/>
      <c r="M5" s="283"/>
      <c r="N5" s="284"/>
      <c r="O5" s="283"/>
      <c r="P5" s="284"/>
      <c r="Q5" s="285"/>
      <c r="R5" s="286"/>
      <c r="S5" s="12">
        <f>E5+G5+I5+K5+M5+O5+Q5</f>
        <v>5</v>
      </c>
      <c r="T5" s="12">
        <f t="shared" si="0"/>
        <v>5</v>
      </c>
      <c r="U5" s="15"/>
      <c r="V5" s="15"/>
    </row>
    <row r="6" spans="1:22" x14ac:dyDescent="0.25">
      <c r="A6" s="218">
        <v>6687</v>
      </c>
      <c r="B6" s="271" t="s">
        <v>120</v>
      </c>
      <c r="C6" s="252">
        <v>14</v>
      </c>
      <c r="D6" s="25" t="s">
        <v>68</v>
      </c>
      <c r="E6" s="299">
        <v>1</v>
      </c>
      <c r="F6" s="299"/>
      <c r="G6" s="283">
        <v>3.75</v>
      </c>
      <c r="H6" s="284"/>
      <c r="I6" s="283"/>
      <c r="J6" s="284"/>
      <c r="K6" s="283"/>
      <c r="L6" s="284"/>
      <c r="M6" s="283"/>
      <c r="N6" s="284"/>
      <c r="O6" s="283"/>
      <c r="P6" s="284"/>
      <c r="Q6" s="285"/>
      <c r="R6" s="286"/>
      <c r="S6" s="12">
        <f t="shared" ref="S6:S21" si="1">E6+G6+I6+K6+M6+O6+Q6</f>
        <v>4.75</v>
      </c>
      <c r="T6" s="12">
        <f t="shared" si="0"/>
        <v>4.75</v>
      </c>
      <c r="U6" s="15"/>
      <c r="V6" s="15"/>
    </row>
    <row r="7" spans="1:22" x14ac:dyDescent="0.25">
      <c r="A7" s="218">
        <v>6687</v>
      </c>
      <c r="B7" s="271" t="s">
        <v>120</v>
      </c>
      <c r="C7" s="266">
        <v>15</v>
      </c>
      <c r="D7" s="25" t="s">
        <v>68</v>
      </c>
      <c r="E7" s="299"/>
      <c r="F7" s="299"/>
      <c r="G7" s="283">
        <v>3.75</v>
      </c>
      <c r="H7" s="284"/>
      <c r="I7" s="283">
        <v>1.5</v>
      </c>
      <c r="J7" s="284"/>
      <c r="K7" s="283"/>
      <c r="L7" s="284"/>
      <c r="M7" s="283"/>
      <c r="N7" s="284"/>
      <c r="O7" s="283"/>
      <c r="P7" s="284"/>
      <c r="Q7" s="285"/>
      <c r="R7" s="286"/>
      <c r="S7" s="12">
        <f t="shared" si="1"/>
        <v>5.25</v>
      </c>
      <c r="T7" s="12">
        <f t="shared" si="0"/>
        <v>5.25</v>
      </c>
      <c r="U7" s="15"/>
      <c r="V7" s="15"/>
    </row>
    <row r="8" spans="1:22" ht="16.5" customHeight="1" x14ac:dyDescent="0.25">
      <c r="A8" s="218">
        <v>6641</v>
      </c>
      <c r="B8" s="271" t="s">
        <v>124</v>
      </c>
      <c r="C8" s="266">
        <v>16</v>
      </c>
      <c r="D8" s="25" t="s">
        <v>100</v>
      </c>
      <c r="E8" s="293"/>
      <c r="F8" s="294"/>
      <c r="G8" s="283"/>
      <c r="H8" s="284"/>
      <c r="I8" s="283">
        <v>1.5</v>
      </c>
      <c r="J8" s="284"/>
      <c r="K8" s="283"/>
      <c r="L8" s="284"/>
      <c r="M8" s="283"/>
      <c r="N8" s="284"/>
      <c r="O8" s="283"/>
      <c r="P8" s="284"/>
      <c r="Q8" s="285"/>
      <c r="R8" s="286"/>
      <c r="S8" s="12">
        <f t="shared" si="1"/>
        <v>1.5</v>
      </c>
      <c r="T8" s="12">
        <f t="shared" si="0"/>
        <v>1.5</v>
      </c>
      <c r="U8" s="15"/>
      <c r="V8" s="15"/>
    </row>
    <row r="9" spans="1:22" x14ac:dyDescent="0.25">
      <c r="A9" s="218">
        <v>6721</v>
      </c>
      <c r="B9" s="271" t="s">
        <v>119</v>
      </c>
      <c r="C9" s="266">
        <v>18</v>
      </c>
      <c r="D9" s="25" t="s">
        <v>98</v>
      </c>
      <c r="E9" s="299"/>
      <c r="F9" s="299"/>
      <c r="G9" s="283"/>
      <c r="H9" s="284"/>
      <c r="I9" s="283">
        <v>3.25</v>
      </c>
      <c r="J9" s="284"/>
      <c r="K9" s="283">
        <v>2</v>
      </c>
      <c r="L9" s="284"/>
      <c r="M9" s="283"/>
      <c r="N9" s="284"/>
      <c r="O9" s="283"/>
      <c r="P9" s="284"/>
      <c r="Q9" s="285"/>
      <c r="R9" s="286"/>
      <c r="S9" s="12">
        <f t="shared" si="1"/>
        <v>5.25</v>
      </c>
      <c r="T9" s="12">
        <f t="shared" si="0"/>
        <v>5.25</v>
      </c>
      <c r="U9" s="15"/>
      <c r="V9" s="15"/>
    </row>
    <row r="10" spans="1:22" x14ac:dyDescent="0.25">
      <c r="A10" s="218">
        <v>6721</v>
      </c>
      <c r="B10" s="271" t="s">
        <v>119</v>
      </c>
      <c r="C10" s="266">
        <v>20</v>
      </c>
      <c r="D10" s="25" t="s">
        <v>98</v>
      </c>
      <c r="E10" s="293"/>
      <c r="F10" s="294"/>
      <c r="G10" s="283"/>
      <c r="H10" s="284"/>
      <c r="I10" s="283">
        <v>1</v>
      </c>
      <c r="J10" s="284"/>
      <c r="K10" s="283">
        <v>2.5</v>
      </c>
      <c r="L10" s="284"/>
      <c r="M10" s="283">
        <v>3.75</v>
      </c>
      <c r="N10" s="284"/>
      <c r="O10" s="283"/>
      <c r="P10" s="284"/>
      <c r="Q10" s="285"/>
      <c r="R10" s="286"/>
      <c r="S10" s="12">
        <f t="shared" si="1"/>
        <v>7.25</v>
      </c>
      <c r="T10" s="12">
        <f t="shared" si="0"/>
        <v>7.25</v>
      </c>
      <c r="U10" s="15"/>
      <c r="V10" s="15"/>
    </row>
    <row r="11" spans="1:22" x14ac:dyDescent="0.25">
      <c r="A11" s="218">
        <v>6721</v>
      </c>
      <c r="B11" s="271" t="s">
        <v>119</v>
      </c>
      <c r="C11" s="268">
        <v>21</v>
      </c>
      <c r="D11" s="25" t="s">
        <v>98</v>
      </c>
      <c r="E11" s="293"/>
      <c r="F11" s="294"/>
      <c r="G11" s="282"/>
      <c r="H11" s="282"/>
      <c r="I11" s="282"/>
      <c r="J11" s="282"/>
      <c r="K11" s="282">
        <v>2.25</v>
      </c>
      <c r="L11" s="282"/>
      <c r="M11" s="282">
        <v>3.75</v>
      </c>
      <c r="N11" s="282"/>
      <c r="O11" s="283"/>
      <c r="P11" s="284"/>
      <c r="Q11" s="285"/>
      <c r="R11" s="286"/>
      <c r="S11" s="12">
        <f t="shared" si="1"/>
        <v>6</v>
      </c>
      <c r="T11" s="12">
        <f t="shared" si="0"/>
        <v>6</v>
      </c>
      <c r="U11" s="15"/>
      <c r="V11" s="15"/>
    </row>
    <row r="12" spans="1:22" x14ac:dyDescent="0.25">
      <c r="A12" s="218"/>
      <c r="B12" s="31"/>
      <c r="C12" s="218"/>
      <c r="D12" s="25"/>
      <c r="E12" s="297"/>
      <c r="F12" s="298"/>
      <c r="G12" s="282"/>
      <c r="H12" s="282"/>
      <c r="I12" s="282"/>
      <c r="J12" s="282"/>
      <c r="K12" s="282"/>
      <c r="L12" s="282"/>
      <c r="M12" s="282"/>
      <c r="N12" s="282"/>
      <c r="O12" s="283"/>
      <c r="P12" s="284"/>
      <c r="Q12" s="285"/>
      <c r="R12" s="286"/>
      <c r="S12" s="12">
        <f t="shared" si="1"/>
        <v>0</v>
      </c>
      <c r="T12" s="12">
        <f t="shared" si="0"/>
        <v>0</v>
      </c>
      <c r="U12" s="15"/>
      <c r="V12" s="15"/>
    </row>
    <row r="13" spans="1:22" ht="15" customHeight="1" x14ac:dyDescent="0.25">
      <c r="A13" s="218"/>
      <c r="B13" s="31"/>
      <c r="C13" s="218"/>
      <c r="D13" s="25"/>
      <c r="E13" s="297"/>
      <c r="F13" s="298"/>
      <c r="G13" s="282"/>
      <c r="H13" s="282"/>
      <c r="I13" s="282"/>
      <c r="J13" s="282"/>
      <c r="K13" s="282"/>
      <c r="L13" s="282"/>
      <c r="M13" s="282"/>
      <c r="N13" s="282"/>
      <c r="O13" s="283"/>
      <c r="P13" s="284"/>
      <c r="Q13" s="285"/>
      <c r="R13" s="28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18"/>
      <c r="B14" s="242"/>
      <c r="C14" s="242"/>
      <c r="D14" s="25"/>
      <c r="E14" s="297"/>
      <c r="F14" s="298"/>
      <c r="G14" s="282"/>
      <c r="H14" s="282"/>
      <c r="I14" s="282"/>
      <c r="J14" s="282"/>
      <c r="K14" s="282"/>
      <c r="L14" s="282"/>
      <c r="M14" s="282"/>
      <c r="N14" s="282"/>
      <c r="O14" s="283"/>
      <c r="P14" s="284"/>
      <c r="Q14" s="285"/>
      <c r="R14" s="286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218"/>
      <c r="B15" s="242"/>
      <c r="C15" s="242"/>
      <c r="D15" s="25"/>
      <c r="E15" s="297"/>
      <c r="F15" s="298"/>
      <c r="G15" s="283"/>
      <c r="H15" s="284"/>
      <c r="I15" s="283"/>
      <c r="J15" s="284"/>
      <c r="K15" s="283"/>
      <c r="L15" s="284"/>
      <c r="M15" s="283"/>
      <c r="N15" s="284"/>
      <c r="O15" s="283"/>
      <c r="P15" s="284"/>
      <c r="Q15" s="285"/>
      <c r="R15" s="286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41"/>
      <c r="B16" s="31"/>
      <c r="C16" s="41"/>
      <c r="D16" s="25"/>
      <c r="E16" s="301"/>
      <c r="F16" s="302"/>
      <c r="G16" s="283"/>
      <c r="H16" s="284"/>
      <c r="I16" s="283"/>
      <c r="J16" s="284"/>
      <c r="K16" s="283"/>
      <c r="L16" s="284"/>
      <c r="M16" s="283"/>
      <c r="N16" s="284"/>
      <c r="O16" s="283"/>
      <c r="P16" s="284"/>
      <c r="Q16" s="285"/>
      <c r="R16" s="286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0"/>
      <c r="B17" s="40"/>
      <c r="C17" s="30"/>
      <c r="D17" s="25"/>
      <c r="E17" s="293"/>
      <c r="F17" s="294"/>
      <c r="G17" s="283"/>
      <c r="H17" s="284"/>
      <c r="I17" s="283"/>
      <c r="J17" s="284"/>
      <c r="K17" s="283"/>
      <c r="L17" s="284"/>
      <c r="M17" s="283"/>
      <c r="N17" s="284"/>
      <c r="O17" s="283"/>
      <c r="P17" s="284"/>
      <c r="Q17" s="285"/>
      <c r="R17" s="286"/>
      <c r="S17" s="12">
        <f t="shared" si="2"/>
        <v>0</v>
      </c>
      <c r="T17" s="12">
        <f t="shared" si="3"/>
        <v>0</v>
      </c>
      <c r="U17" s="15"/>
      <c r="V17" s="15"/>
    </row>
    <row r="18" spans="1:22" x14ac:dyDescent="0.25">
      <c r="A18" s="47">
        <v>3600</v>
      </c>
      <c r="B18" s="47" t="s">
        <v>121</v>
      </c>
      <c r="C18" s="47"/>
      <c r="D18" s="14" t="s">
        <v>101</v>
      </c>
      <c r="E18" s="283">
        <v>1</v>
      </c>
      <c r="F18" s="284"/>
      <c r="G18" s="283">
        <v>0.5</v>
      </c>
      <c r="H18" s="284"/>
      <c r="I18" s="283">
        <v>0.75</v>
      </c>
      <c r="J18" s="284"/>
      <c r="K18" s="283">
        <v>1.25</v>
      </c>
      <c r="L18" s="284"/>
      <c r="M18" s="283">
        <v>0.5</v>
      </c>
      <c r="N18" s="284"/>
      <c r="O18" s="283"/>
      <c r="P18" s="284"/>
      <c r="Q18" s="285"/>
      <c r="R18" s="286"/>
      <c r="S18" s="12">
        <f t="shared" si="2"/>
        <v>4</v>
      </c>
      <c r="T18" s="12">
        <f t="shared" si="3"/>
        <v>4</v>
      </c>
      <c r="U18" s="15"/>
      <c r="V18" s="15"/>
    </row>
    <row r="19" spans="1:22" x14ac:dyDescent="0.25">
      <c r="A19" s="49"/>
      <c r="B19" s="49"/>
      <c r="C19" s="49"/>
      <c r="D19" s="14"/>
      <c r="E19" s="293"/>
      <c r="F19" s="294"/>
      <c r="G19" s="283"/>
      <c r="H19" s="284"/>
      <c r="I19" s="283"/>
      <c r="J19" s="284"/>
      <c r="K19" s="283"/>
      <c r="L19" s="284"/>
      <c r="M19" s="283"/>
      <c r="N19" s="284"/>
      <c r="O19" s="283"/>
      <c r="P19" s="284"/>
      <c r="Q19" s="285"/>
      <c r="R19" s="286"/>
      <c r="S19" s="12">
        <f t="shared" si="2"/>
        <v>0</v>
      </c>
      <c r="T19" s="12">
        <f t="shared" si="3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3"/>
      <c r="F20" s="294"/>
      <c r="G20" s="283"/>
      <c r="H20" s="284"/>
      <c r="I20" s="283"/>
      <c r="J20" s="284"/>
      <c r="K20" s="283"/>
      <c r="L20" s="284"/>
      <c r="M20" s="283"/>
      <c r="N20" s="284"/>
      <c r="O20" s="285"/>
      <c r="P20" s="286"/>
      <c r="Q20" s="285"/>
      <c r="R20" s="286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3"/>
      <c r="F21" s="294"/>
      <c r="G21" s="283"/>
      <c r="H21" s="284"/>
      <c r="I21" s="283"/>
      <c r="J21" s="284"/>
      <c r="K21" s="283"/>
      <c r="L21" s="284"/>
      <c r="M21" s="283"/>
      <c r="N21" s="284"/>
      <c r="O21" s="285"/>
      <c r="P21" s="286"/>
      <c r="Q21" s="285"/>
      <c r="R21" s="28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8">
        <f>SUM(E4:E21)</f>
        <v>8</v>
      </c>
      <c r="F22" s="289"/>
      <c r="G22" s="288">
        <f>SUM(G4:G21)</f>
        <v>8</v>
      </c>
      <c r="H22" s="289"/>
      <c r="I22" s="288">
        <f>SUM(I4:I21)</f>
        <v>8</v>
      </c>
      <c r="J22" s="289"/>
      <c r="K22" s="288">
        <f>SUM(K6:K21)</f>
        <v>8</v>
      </c>
      <c r="L22" s="289"/>
      <c r="M22" s="288">
        <f>SUM(M4:M21)</f>
        <v>8</v>
      </c>
      <c r="N22" s="289"/>
      <c r="O22" s="288">
        <f>SUM(O4:O21)</f>
        <v>0</v>
      </c>
      <c r="P22" s="289"/>
      <c r="Q22" s="288">
        <f>SUM(Q4:Q21)</f>
        <v>0</v>
      </c>
      <c r="R22" s="289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4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J28" sqref="J28"/>
    </sheetView>
  </sheetViews>
  <sheetFormatPr defaultRowHeight="15.75" x14ac:dyDescent="0.25"/>
  <cols>
    <col min="1" max="1" width="9.7109375" style="72" customWidth="1"/>
    <col min="2" max="2" width="10.7109375" style="72" customWidth="1"/>
    <col min="3" max="3" width="10" style="72" customWidth="1"/>
    <col min="4" max="4" width="28.7109375" style="72" customWidth="1"/>
    <col min="5" max="5" width="6.85546875" style="72" customWidth="1"/>
    <col min="6" max="13" width="7" style="72" customWidth="1"/>
    <col min="14" max="14" width="6.85546875" style="72" customWidth="1"/>
    <col min="15" max="17" width="7" style="72" customWidth="1"/>
    <col min="18" max="18" width="7" style="73" customWidth="1"/>
    <col min="19" max="19" width="7.7109375" style="72" customWidth="1"/>
    <col min="20" max="21" width="7.85546875" style="72" customWidth="1"/>
    <col min="22" max="22" width="7.7109375" style="72" customWidth="1"/>
    <col min="23" max="16384" width="9.140625" style="72"/>
  </cols>
  <sheetData>
    <row r="1" spans="1:22" x14ac:dyDescent="0.25">
      <c r="A1" s="70" t="s">
        <v>12</v>
      </c>
      <c r="B1" s="71"/>
      <c r="C1" s="71"/>
    </row>
    <row r="2" spans="1:22" s="77" customFormat="1" x14ac:dyDescent="0.25">
      <c r="A2" s="5" t="s">
        <v>89</v>
      </c>
      <c r="B2" s="263"/>
      <c r="C2" s="263"/>
      <c r="D2" s="74"/>
      <c r="E2" s="311" t="s">
        <v>15</v>
      </c>
      <c r="F2" s="311"/>
      <c r="G2" s="311" t="s">
        <v>16</v>
      </c>
      <c r="H2" s="311"/>
      <c r="I2" s="311" t="s">
        <v>17</v>
      </c>
      <c r="J2" s="311"/>
      <c r="K2" s="311" t="s">
        <v>18</v>
      </c>
      <c r="L2" s="311"/>
      <c r="M2" s="311" t="s">
        <v>19</v>
      </c>
      <c r="N2" s="311"/>
      <c r="O2" s="311" t="s">
        <v>20</v>
      </c>
      <c r="P2" s="311"/>
      <c r="Q2" s="311" t="s">
        <v>21</v>
      </c>
      <c r="R2" s="311"/>
      <c r="S2" s="75" t="s">
        <v>24</v>
      </c>
      <c r="T2" s="75" t="s">
        <v>39</v>
      </c>
      <c r="U2" s="76" t="s">
        <v>26</v>
      </c>
      <c r="V2" s="76" t="s">
        <v>27</v>
      </c>
    </row>
    <row r="3" spans="1:22" x14ac:dyDescent="0.25">
      <c r="A3" s="78" t="s">
        <v>22</v>
      </c>
      <c r="B3" s="78" t="s">
        <v>23</v>
      </c>
      <c r="C3" s="78" t="s">
        <v>48</v>
      </c>
      <c r="D3" s="78" t="s">
        <v>32</v>
      </c>
      <c r="E3" s="79">
        <v>8</v>
      </c>
      <c r="F3" s="139">
        <v>16.3</v>
      </c>
      <c r="G3" s="79">
        <v>8</v>
      </c>
      <c r="H3" s="79">
        <v>16.3</v>
      </c>
      <c r="I3" s="79">
        <v>8</v>
      </c>
      <c r="J3" s="79">
        <v>16.3</v>
      </c>
      <c r="K3" s="79">
        <v>8</v>
      </c>
      <c r="L3" s="79">
        <v>16.3</v>
      </c>
      <c r="M3" s="79">
        <v>8</v>
      </c>
      <c r="N3" s="79">
        <v>16.3</v>
      </c>
      <c r="O3" s="79"/>
      <c r="P3" s="79"/>
      <c r="Q3" s="80"/>
      <c r="R3" s="80"/>
      <c r="S3" s="81"/>
      <c r="T3" s="81"/>
      <c r="U3" s="82"/>
      <c r="V3" s="82"/>
    </row>
    <row r="4" spans="1:22" x14ac:dyDescent="0.25">
      <c r="A4" s="218">
        <v>6633</v>
      </c>
      <c r="B4" s="271" t="s">
        <v>118</v>
      </c>
      <c r="C4" s="218" t="s">
        <v>92</v>
      </c>
      <c r="D4" s="25" t="s">
        <v>93</v>
      </c>
      <c r="E4" s="299">
        <v>1</v>
      </c>
      <c r="F4" s="299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5"/>
      <c r="R4" s="306"/>
      <c r="S4" s="81">
        <f>E4+G4+I4+K4+M4+O4+Q4</f>
        <v>1</v>
      </c>
      <c r="T4" s="81">
        <f>SUM(S4-U4-V4)</f>
        <v>1</v>
      </c>
      <c r="U4" s="85"/>
      <c r="V4" s="85"/>
    </row>
    <row r="5" spans="1:22" x14ac:dyDescent="0.25">
      <c r="A5" s="218">
        <v>6687</v>
      </c>
      <c r="B5" s="271" t="s">
        <v>120</v>
      </c>
      <c r="C5" s="259">
        <v>11</v>
      </c>
      <c r="D5" s="25" t="s">
        <v>68</v>
      </c>
      <c r="E5" s="299">
        <v>3</v>
      </c>
      <c r="F5" s="299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5"/>
      <c r="R5" s="306"/>
      <c r="S5" s="81">
        <f t="shared" ref="S5:S21" si="0">E5+G5+I5+K5+M5+O5+Q5</f>
        <v>3</v>
      </c>
      <c r="T5" s="81">
        <f t="shared" ref="T5:T19" si="1">SUM(S5-U5-V5)</f>
        <v>3</v>
      </c>
      <c r="U5" s="85"/>
      <c r="V5" s="85"/>
    </row>
    <row r="6" spans="1:22" x14ac:dyDescent="0.25">
      <c r="A6" s="218">
        <v>6687</v>
      </c>
      <c r="B6" s="271" t="s">
        <v>120</v>
      </c>
      <c r="C6" s="246">
        <v>12</v>
      </c>
      <c r="D6" s="25" t="s">
        <v>68</v>
      </c>
      <c r="E6" s="299">
        <v>4</v>
      </c>
      <c r="F6" s="299"/>
      <c r="G6" s="307">
        <v>3</v>
      </c>
      <c r="H6" s="307"/>
      <c r="I6" s="307"/>
      <c r="J6" s="307"/>
      <c r="K6" s="307"/>
      <c r="L6" s="307"/>
      <c r="M6" s="307"/>
      <c r="N6" s="307"/>
      <c r="O6" s="307"/>
      <c r="P6" s="307"/>
      <c r="Q6" s="305"/>
      <c r="R6" s="306"/>
      <c r="S6" s="81">
        <f t="shared" si="0"/>
        <v>7</v>
      </c>
      <c r="T6" s="81">
        <f t="shared" si="1"/>
        <v>7</v>
      </c>
      <c r="U6" s="85"/>
      <c r="V6" s="85"/>
    </row>
    <row r="7" spans="1:22" x14ac:dyDescent="0.25">
      <c r="A7" s="218">
        <v>6687</v>
      </c>
      <c r="B7" s="271" t="s">
        <v>120</v>
      </c>
      <c r="C7" s="266">
        <v>14</v>
      </c>
      <c r="D7" s="25" t="s">
        <v>68</v>
      </c>
      <c r="E7" s="299"/>
      <c r="F7" s="299"/>
      <c r="G7" s="308">
        <v>1.5</v>
      </c>
      <c r="H7" s="309"/>
      <c r="I7" s="308">
        <v>4</v>
      </c>
      <c r="J7" s="309"/>
      <c r="K7" s="310">
        <v>4</v>
      </c>
      <c r="L7" s="309"/>
      <c r="M7" s="308"/>
      <c r="N7" s="309"/>
      <c r="O7" s="307"/>
      <c r="P7" s="307"/>
      <c r="Q7" s="305"/>
      <c r="R7" s="306"/>
      <c r="S7" s="81">
        <f t="shared" si="0"/>
        <v>9.5</v>
      </c>
      <c r="T7" s="81">
        <f t="shared" si="1"/>
        <v>9.5</v>
      </c>
      <c r="U7" s="85"/>
      <c r="V7" s="85"/>
    </row>
    <row r="8" spans="1:22" x14ac:dyDescent="0.25">
      <c r="A8" s="218">
        <v>6687</v>
      </c>
      <c r="B8" s="271" t="s">
        <v>120</v>
      </c>
      <c r="C8" s="266">
        <v>15</v>
      </c>
      <c r="D8" s="25" t="s">
        <v>68</v>
      </c>
      <c r="E8" s="293"/>
      <c r="F8" s="294"/>
      <c r="G8" s="307"/>
      <c r="H8" s="307"/>
      <c r="I8" s="307">
        <v>4</v>
      </c>
      <c r="J8" s="307"/>
      <c r="K8" s="307">
        <v>4</v>
      </c>
      <c r="L8" s="307"/>
      <c r="M8" s="307">
        <v>0.75</v>
      </c>
      <c r="N8" s="307"/>
      <c r="O8" s="307"/>
      <c r="P8" s="307"/>
      <c r="Q8" s="305"/>
      <c r="R8" s="306"/>
      <c r="S8" s="81">
        <f t="shared" si="0"/>
        <v>8.75</v>
      </c>
      <c r="T8" s="81">
        <f t="shared" si="1"/>
        <v>8.75</v>
      </c>
      <c r="U8" s="85"/>
      <c r="V8" s="85"/>
    </row>
    <row r="9" spans="1:22" x14ac:dyDescent="0.25">
      <c r="A9" s="218">
        <v>6708</v>
      </c>
      <c r="B9" s="271" t="s">
        <v>125</v>
      </c>
      <c r="C9" s="266">
        <v>2</v>
      </c>
      <c r="D9" s="25" t="s">
        <v>103</v>
      </c>
      <c r="E9" s="299"/>
      <c r="F9" s="299"/>
      <c r="G9" s="307">
        <v>1</v>
      </c>
      <c r="H9" s="307"/>
      <c r="I9" s="307"/>
      <c r="J9" s="307"/>
      <c r="K9" s="307"/>
      <c r="L9" s="307"/>
      <c r="M9" s="307"/>
      <c r="N9" s="307"/>
      <c r="O9" s="307"/>
      <c r="P9" s="307"/>
      <c r="Q9" s="305"/>
      <c r="R9" s="306"/>
      <c r="S9" s="81">
        <f t="shared" si="0"/>
        <v>1</v>
      </c>
      <c r="T9" s="81">
        <f t="shared" si="1"/>
        <v>1</v>
      </c>
      <c r="U9" s="85"/>
      <c r="V9" s="85"/>
    </row>
    <row r="10" spans="1:22" x14ac:dyDescent="0.25">
      <c r="A10" s="218"/>
      <c r="B10" s="239"/>
      <c r="C10" s="239"/>
      <c r="D10" s="25"/>
      <c r="E10" s="293"/>
      <c r="F10" s="294"/>
      <c r="G10" s="308"/>
      <c r="H10" s="309"/>
      <c r="I10" s="308"/>
      <c r="J10" s="309"/>
      <c r="K10" s="308"/>
      <c r="L10" s="309"/>
      <c r="M10" s="308"/>
      <c r="N10" s="309"/>
      <c r="O10" s="307"/>
      <c r="P10" s="307"/>
      <c r="Q10" s="305"/>
      <c r="R10" s="306"/>
      <c r="S10" s="81">
        <f t="shared" si="0"/>
        <v>0</v>
      </c>
      <c r="T10" s="81">
        <f t="shared" si="1"/>
        <v>0</v>
      </c>
      <c r="U10" s="85"/>
      <c r="V10" s="85"/>
    </row>
    <row r="11" spans="1:22" x14ac:dyDescent="0.25">
      <c r="A11" s="218"/>
      <c r="B11" s="240"/>
      <c r="C11" s="240"/>
      <c r="D11" s="25"/>
      <c r="E11" s="293"/>
      <c r="F11" s="294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5"/>
      <c r="R11" s="306"/>
      <c r="S11" s="81">
        <f t="shared" si="0"/>
        <v>0</v>
      </c>
      <c r="T11" s="81">
        <f t="shared" si="1"/>
        <v>0</v>
      </c>
      <c r="U11" s="85"/>
      <c r="V11" s="85"/>
    </row>
    <row r="12" spans="1:22" x14ac:dyDescent="0.25">
      <c r="A12" s="83"/>
      <c r="B12" s="86"/>
      <c r="C12" s="83"/>
      <c r="D12" s="84"/>
      <c r="E12" s="297"/>
      <c r="F12" s="298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5"/>
      <c r="R12" s="306"/>
      <c r="S12" s="81">
        <f t="shared" si="0"/>
        <v>0</v>
      </c>
      <c r="T12" s="81">
        <f t="shared" si="1"/>
        <v>0</v>
      </c>
      <c r="U12" s="85"/>
      <c r="V12" s="85"/>
    </row>
    <row r="13" spans="1:22" x14ac:dyDescent="0.25">
      <c r="A13" s="74"/>
      <c r="B13" s="74"/>
      <c r="C13" s="74"/>
      <c r="D13" s="84"/>
      <c r="E13" s="297"/>
      <c r="F13" s="298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5"/>
      <c r="R13" s="306"/>
      <c r="S13" s="81">
        <f t="shared" si="0"/>
        <v>0</v>
      </c>
      <c r="T13" s="81">
        <f t="shared" si="1"/>
        <v>0</v>
      </c>
      <c r="U13" s="85"/>
      <c r="V13" s="85"/>
    </row>
    <row r="14" spans="1:22" x14ac:dyDescent="0.25">
      <c r="A14" s="245"/>
      <c r="B14" s="117"/>
      <c r="C14" s="245"/>
      <c r="D14" s="25"/>
      <c r="E14" s="283"/>
      <c r="F14" s="284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5"/>
      <c r="R14" s="306"/>
      <c r="S14" s="81">
        <f t="shared" si="0"/>
        <v>0</v>
      </c>
      <c r="T14" s="81">
        <f t="shared" si="1"/>
        <v>0</v>
      </c>
      <c r="U14" s="85"/>
      <c r="V14" s="85"/>
    </row>
    <row r="15" spans="1:22" x14ac:dyDescent="0.25">
      <c r="A15" s="241">
        <v>3600</v>
      </c>
      <c r="B15" s="31" t="s">
        <v>121</v>
      </c>
      <c r="C15" s="241"/>
      <c r="D15" s="25" t="s">
        <v>115</v>
      </c>
      <c r="E15" s="297"/>
      <c r="F15" s="298"/>
      <c r="G15" s="307"/>
      <c r="H15" s="307"/>
      <c r="I15" s="307"/>
      <c r="J15" s="307"/>
      <c r="K15" s="307"/>
      <c r="L15" s="307"/>
      <c r="M15" s="307">
        <v>7.25</v>
      </c>
      <c r="N15" s="307"/>
      <c r="O15" s="307"/>
      <c r="P15" s="307"/>
      <c r="Q15" s="305"/>
      <c r="R15" s="306"/>
      <c r="S15" s="81">
        <f t="shared" si="0"/>
        <v>7.25</v>
      </c>
      <c r="T15" s="81">
        <f t="shared" si="1"/>
        <v>7.25</v>
      </c>
      <c r="U15" s="85"/>
      <c r="V15" s="85"/>
    </row>
    <row r="16" spans="1:22" x14ac:dyDescent="0.25">
      <c r="A16" s="215">
        <v>3600</v>
      </c>
      <c r="B16" s="31" t="s">
        <v>121</v>
      </c>
      <c r="C16" s="215"/>
      <c r="D16" s="25" t="s">
        <v>102</v>
      </c>
      <c r="E16" s="283"/>
      <c r="F16" s="284"/>
      <c r="G16" s="307">
        <v>2.5</v>
      </c>
      <c r="H16" s="307"/>
      <c r="I16" s="307"/>
      <c r="J16" s="307"/>
      <c r="K16" s="307"/>
      <c r="L16" s="307"/>
      <c r="M16" s="307"/>
      <c r="N16" s="307"/>
      <c r="O16" s="307"/>
      <c r="P16" s="307"/>
      <c r="Q16" s="305"/>
      <c r="R16" s="306"/>
      <c r="S16" s="81">
        <f t="shared" si="0"/>
        <v>2.5</v>
      </c>
      <c r="T16" s="81">
        <f t="shared" si="1"/>
        <v>2.5</v>
      </c>
      <c r="U16" s="85"/>
      <c r="V16" s="85"/>
    </row>
    <row r="17" spans="1:22" x14ac:dyDescent="0.25">
      <c r="A17" s="218"/>
      <c r="B17" s="218"/>
      <c r="C17" s="218"/>
      <c r="D17" s="25"/>
      <c r="E17" s="293"/>
      <c r="F17" s="294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5"/>
      <c r="R17" s="306"/>
      <c r="S17" s="81">
        <f t="shared" si="0"/>
        <v>0</v>
      </c>
      <c r="T17" s="81">
        <f t="shared" si="1"/>
        <v>0</v>
      </c>
      <c r="U17" s="85"/>
      <c r="V17" s="85"/>
    </row>
    <row r="18" spans="1:22" x14ac:dyDescent="0.25">
      <c r="A18" s="218"/>
      <c r="B18" s="218"/>
      <c r="C18" s="218"/>
      <c r="D18" s="14"/>
      <c r="E18" s="293"/>
      <c r="F18" s="294"/>
      <c r="G18" s="308"/>
      <c r="H18" s="309"/>
      <c r="I18" s="308"/>
      <c r="J18" s="309"/>
      <c r="K18" s="307"/>
      <c r="L18" s="307"/>
      <c r="M18" s="307"/>
      <c r="N18" s="307"/>
      <c r="O18" s="307"/>
      <c r="P18" s="307"/>
      <c r="Q18" s="305"/>
      <c r="R18" s="306"/>
      <c r="S18" s="81">
        <f t="shared" si="0"/>
        <v>0</v>
      </c>
      <c r="T18" s="81">
        <f t="shared" si="1"/>
        <v>0</v>
      </c>
      <c r="U18" s="85"/>
      <c r="V18" s="85"/>
    </row>
    <row r="19" spans="1:22" x14ac:dyDescent="0.25">
      <c r="A19" s="218"/>
      <c r="B19" s="218"/>
      <c r="C19" s="218"/>
      <c r="D19" s="14"/>
      <c r="E19" s="293"/>
      <c r="F19" s="294"/>
      <c r="G19" s="308"/>
      <c r="H19" s="309"/>
      <c r="I19" s="308"/>
      <c r="J19" s="309"/>
      <c r="K19" s="307"/>
      <c r="L19" s="307"/>
      <c r="M19" s="308"/>
      <c r="N19" s="309"/>
      <c r="O19" s="307"/>
      <c r="P19" s="307"/>
      <c r="Q19" s="305"/>
      <c r="R19" s="306"/>
      <c r="S19" s="81">
        <f t="shared" si="0"/>
        <v>0</v>
      </c>
      <c r="T19" s="81">
        <f t="shared" si="1"/>
        <v>0</v>
      </c>
      <c r="U19" s="85"/>
      <c r="V19" s="85"/>
    </row>
    <row r="20" spans="1:22" x14ac:dyDescent="0.25">
      <c r="A20" s="78" t="s">
        <v>37</v>
      </c>
      <c r="B20" s="78"/>
      <c r="C20" s="78"/>
      <c r="D20" s="78"/>
      <c r="E20" s="293"/>
      <c r="F20" s="294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5"/>
      <c r="R20" s="306"/>
      <c r="S20" s="81">
        <f t="shared" si="0"/>
        <v>0</v>
      </c>
      <c r="T20" s="81"/>
      <c r="U20" s="87"/>
      <c r="V20" s="85"/>
    </row>
    <row r="21" spans="1:22" x14ac:dyDescent="0.25">
      <c r="A21" s="78" t="s">
        <v>38</v>
      </c>
      <c r="B21" s="78"/>
      <c r="C21" s="78"/>
      <c r="D21" s="78"/>
      <c r="E21" s="293"/>
      <c r="F21" s="294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5"/>
      <c r="R21" s="306"/>
      <c r="S21" s="81">
        <f t="shared" si="0"/>
        <v>0</v>
      </c>
      <c r="T21" s="81"/>
      <c r="U21" s="87"/>
      <c r="V21" s="85"/>
    </row>
    <row r="22" spans="1:22" x14ac:dyDescent="0.25">
      <c r="A22" s="87" t="s">
        <v>6</v>
      </c>
      <c r="B22" s="87">
        <f>SUM(B6:B21)</f>
        <v>0</v>
      </c>
      <c r="C22" s="87"/>
      <c r="D22" s="87"/>
      <c r="E22" s="312">
        <f>SUM(E4:E21)</f>
        <v>8</v>
      </c>
      <c r="F22" s="313"/>
      <c r="G22" s="312">
        <f>SUM(G4:G21)</f>
        <v>8</v>
      </c>
      <c r="H22" s="313"/>
      <c r="I22" s="312">
        <f>SUM(I4:I21)</f>
        <v>8</v>
      </c>
      <c r="J22" s="313"/>
      <c r="K22" s="312">
        <f>SUM(K6:K21)</f>
        <v>8</v>
      </c>
      <c r="L22" s="313"/>
      <c r="M22" s="312">
        <f>SUM(M4:M21)</f>
        <v>8</v>
      </c>
      <c r="N22" s="313"/>
      <c r="O22" s="312">
        <f>SUM(O4:O21)</f>
        <v>0</v>
      </c>
      <c r="P22" s="313"/>
      <c r="Q22" s="312">
        <f>SUM(Q4:Q21)</f>
        <v>0</v>
      </c>
      <c r="R22" s="313"/>
      <c r="S22" s="81">
        <f>E22+G22+I22+K22+M22+O22+Q22</f>
        <v>40</v>
      </c>
      <c r="T22" s="81"/>
      <c r="U22" s="87"/>
      <c r="V22" s="85"/>
    </row>
    <row r="23" spans="1:22" x14ac:dyDescent="0.25">
      <c r="A23" s="87" t="s">
        <v>2</v>
      </c>
      <c r="B23" s="87"/>
      <c r="C23" s="87"/>
      <c r="D23" s="87"/>
      <c r="E23" s="88"/>
      <c r="F23" s="89">
        <v>8</v>
      </c>
      <c r="G23" s="88"/>
      <c r="H23" s="89">
        <v>8</v>
      </c>
      <c r="I23" s="88"/>
      <c r="J23" s="89">
        <v>8</v>
      </c>
      <c r="K23" s="88"/>
      <c r="L23" s="89">
        <v>8</v>
      </c>
      <c r="M23" s="88"/>
      <c r="N23" s="89">
        <v>8</v>
      </c>
      <c r="O23" s="88"/>
      <c r="P23" s="89"/>
      <c r="Q23" s="88"/>
      <c r="R23" s="89"/>
      <c r="S23" s="81">
        <f>SUM(E23:R23)</f>
        <v>40</v>
      </c>
      <c r="T23" s="81">
        <f>SUM(T4:T22)</f>
        <v>40</v>
      </c>
      <c r="U23" s="85"/>
      <c r="V23" s="85"/>
    </row>
    <row r="24" spans="1:22" x14ac:dyDescent="0.25">
      <c r="A24" s="87" t="s">
        <v>41</v>
      </c>
      <c r="B24" s="87"/>
      <c r="C24" s="87"/>
      <c r="D24" s="87"/>
      <c r="E24" s="90"/>
      <c r="F24" s="90">
        <f>SUM(E22)-F23</f>
        <v>0</v>
      </c>
      <c r="G24" s="90"/>
      <c r="H24" s="90">
        <f>SUM(G22)-H23</f>
        <v>0</v>
      </c>
      <c r="I24" s="90"/>
      <c r="J24" s="90">
        <f>SUM(I22)-J23</f>
        <v>0</v>
      </c>
      <c r="K24" s="90"/>
      <c r="L24" s="90">
        <f>SUM(K22)-L23</f>
        <v>0</v>
      </c>
      <c r="M24" s="90"/>
      <c r="N24" s="90">
        <f>SUM(M22)-N23</f>
        <v>0</v>
      </c>
      <c r="O24" s="90"/>
      <c r="P24" s="90">
        <f>SUM(O22)</f>
        <v>0</v>
      </c>
      <c r="Q24" s="90"/>
      <c r="R24" s="90">
        <f>SUM(Q22)</f>
        <v>0</v>
      </c>
      <c r="S24" s="85">
        <f>SUM(E24:R24)</f>
        <v>0</v>
      </c>
      <c r="T24" s="85"/>
      <c r="U24" s="85">
        <f>SUM(U4:U23)</f>
        <v>0</v>
      </c>
      <c r="V24" s="85">
        <f>SUM(V4:V23)</f>
        <v>0</v>
      </c>
    </row>
    <row r="26" spans="1:22" x14ac:dyDescent="0.25">
      <c r="A26" s="70" t="s">
        <v>25</v>
      </c>
      <c r="B26" s="71"/>
    </row>
    <row r="27" spans="1:22" x14ac:dyDescent="0.25">
      <c r="A27" s="72" t="s">
        <v>2</v>
      </c>
      <c r="C27" s="91">
        <f>SUM(T23)</f>
        <v>40</v>
      </c>
      <c r="I27" s="70">
        <v>3600</v>
      </c>
    </row>
    <row r="28" spans="1:22" x14ac:dyDescent="0.25">
      <c r="A28" s="72" t="s">
        <v>26</v>
      </c>
      <c r="C28" s="91">
        <f>U24</f>
        <v>0</v>
      </c>
      <c r="D28" s="92"/>
      <c r="I28" s="93">
        <v>9.75</v>
      </c>
    </row>
    <row r="29" spans="1:22" x14ac:dyDescent="0.25">
      <c r="A29" s="72" t="s">
        <v>27</v>
      </c>
      <c r="C29" s="92">
        <f>V24</f>
        <v>0</v>
      </c>
      <c r="I29" s="94"/>
    </row>
    <row r="30" spans="1:22" x14ac:dyDescent="0.25">
      <c r="A30" s="72" t="s">
        <v>28</v>
      </c>
      <c r="C30" s="92">
        <f>S20</f>
        <v>0</v>
      </c>
      <c r="I30" s="91"/>
    </row>
    <row r="31" spans="1:22" x14ac:dyDescent="0.25">
      <c r="A31" s="72" t="s">
        <v>4</v>
      </c>
      <c r="C31" s="92">
        <f>S21</f>
        <v>0</v>
      </c>
    </row>
    <row r="32" spans="1:22" ht="16.5" thickBot="1" x14ac:dyDescent="0.3">
      <c r="A32" s="73" t="s">
        <v>6</v>
      </c>
      <c r="C32" s="95">
        <f>SUM(C27:C31)</f>
        <v>40</v>
      </c>
      <c r="E32" s="73" t="s">
        <v>42</v>
      </c>
      <c r="F32" s="73"/>
      <c r="G32" s="96">
        <v>0</v>
      </c>
    </row>
    <row r="33" spans="1:4" ht="16.5" thickTop="1" x14ac:dyDescent="0.25">
      <c r="A33" s="72" t="s">
        <v>29</v>
      </c>
      <c r="C33" s="97">
        <v>0</v>
      </c>
      <c r="D33" s="97"/>
    </row>
    <row r="34" spans="1:4" x14ac:dyDescent="0.25">
      <c r="A34" s="72" t="s">
        <v>36</v>
      </c>
      <c r="C34" s="97">
        <v>0</v>
      </c>
      <c r="D34" s="97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view="pageBreakPreview" zoomScaleNormal="37" zoomScaleSheetLayoutView="100" workbookViewId="0">
      <selection activeCell="B23" sqref="B2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89</v>
      </c>
      <c r="B2" s="263"/>
      <c r="C2" s="263"/>
      <c r="D2" s="6"/>
      <c r="E2" s="287" t="s">
        <v>15</v>
      </c>
      <c r="F2" s="287"/>
      <c r="G2" s="287" t="s">
        <v>16</v>
      </c>
      <c r="H2" s="287"/>
      <c r="I2" s="287" t="s">
        <v>17</v>
      </c>
      <c r="J2" s="287"/>
      <c r="K2" s="287" t="s">
        <v>18</v>
      </c>
      <c r="L2" s="287"/>
      <c r="M2" s="287" t="s">
        <v>19</v>
      </c>
      <c r="N2" s="287"/>
      <c r="O2" s="287" t="s">
        <v>20</v>
      </c>
      <c r="P2" s="287"/>
      <c r="Q2" s="287" t="s">
        <v>21</v>
      </c>
      <c r="R2" s="28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39">
        <v>8</v>
      </c>
      <c r="F3" s="139">
        <v>16.3</v>
      </c>
      <c r="G3" s="139">
        <v>8</v>
      </c>
      <c r="H3" s="139">
        <v>16.3</v>
      </c>
      <c r="I3" s="139">
        <v>8</v>
      </c>
      <c r="J3" s="139">
        <v>16.3</v>
      </c>
      <c r="K3" s="139">
        <v>8</v>
      </c>
      <c r="L3" s="139">
        <v>16.3</v>
      </c>
      <c r="M3" s="139">
        <v>8</v>
      </c>
      <c r="N3" s="139">
        <v>16.3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218">
        <v>6687</v>
      </c>
      <c r="B4" s="271" t="s">
        <v>120</v>
      </c>
      <c r="C4" s="259">
        <v>11</v>
      </c>
      <c r="D4" s="25" t="s">
        <v>68</v>
      </c>
      <c r="E4" s="299">
        <v>1</v>
      </c>
      <c r="F4" s="299"/>
      <c r="G4" s="282"/>
      <c r="H4" s="282"/>
      <c r="I4" s="282"/>
      <c r="J4" s="282"/>
      <c r="K4" s="282"/>
      <c r="L4" s="282"/>
      <c r="M4" s="282"/>
      <c r="N4" s="282"/>
      <c r="O4" s="283"/>
      <c r="P4" s="284"/>
      <c r="Q4" s="285"/>
      <c r="R4" s="286"/>
      <c r="S4" s="12">
        <f>E4+G4+I4+K4+M4+O4+Q4</f>
        <v>1</v>
      </c>
      <c r="T4" s="12">
        <f t="shared" ref="T4:T19" si="0">SUM(S4-U4-V4)</f>
        <v>1</v>
      </c>
      <c r="U4" s="15"/>
      <c r="V4" s="15"/>
    </row>
    <row r="5" spans="1:22" x14ac:dyDescent="0.25">
      <c r="A5" s="218">
        <v>6687</v>
      </c>
      <c r="B5" s="271" t="s">
        <v>120</v>
      </c>
      <c r="C5" s="259">
        <v>12</v>
      </c>
      <c r="D5" s="25" t="s">
        <v>68</v>
      </c>
      <c r="E5" s="299">
        <v>4</v>
      </c>
      <c r="F5" s="299"/>
      <c r="G5" s="282"/>
      <c r="H5" s="282"/>
      <c r="I5" s="282"/>
      <c r="J5" s="282"/>
      <c r="K5" s="282"/>
      <c r="L5" s="282"/>
      <c r="M5" s="282"/>
      <c r="N5" s="282"/>
      <c r="O5" s="283"/>
      <c r="P5" s="284"/>
      <c r="Q5" s="285"/>
      <c r="R5" s="286"/>
      <c r="S5" s="12">
        <f t="shared" ref="S5:S21" si="1">E5+G5+I5+K5+M5+O5+Q5</f>
        <v>4</v>
      </c>
      <c r="T5" s="12">
        <f t="shared" si="0"/>
        <v>4</v>
      </c>
      <c r="U5" s="15"/>
      <c r="V5" s="15"/>
    </row>
    <row r="6" spans="1:22" x14ac:dyDescent="0.25">
      <c r="A6" s="218">
        <v>6687</v>
      </c>
      <c r="B6" s="271" t="s">
        <v>120</v>
      </c>
      <c r="C6" s="259">
        <v>13</v>
      </c>
      <c r="D6" s="25" t="s">
        <v>68</v>
      </c>
      <c r="E6" s="299">
        <v>3</v>
      </c>
      <c r="F6" s="299"/>
      <c r="G6" s="282">
        <v>4</v>
      </c>
      <c r="H6" s="282"/>
      <c r="I6" s="314"/>
      <c r="J6" s="284"/>
      <c r="K6" s="314"/>
      <c r="L6" s="284"/>
      <c r="M6" s="314"/>
      <c r="N6" s="284"/>
      <c r="O6" s="283"/>
      <c r="P6" s="284"/>
      <c r="Q6" s="285"/>
      <c r="R6" s="286"/>
      <c r="S6" s="12">
        <f t="shared" si="1"/>
        <v>7</v>
      </c>
      <c r="T6" s="12">
        <f t="shared" si="0"/>
        <v>7</v>
      </c>
      <c r="U6" s="15"/>
      <c r="V6" s="15"/>
    </row>
    <row r="7" spans="1:22" x14ac:dyDescent="0.25">
      <c r="A7" s="218">
        <v>6687</v>
      </c>
      <c r="B7" s="271" t="s">
        <v>120</v>
      </c>
      <c r="C7" s="266">
        <v>14</v>
      </c>
      <c r="D7" s="25" t="s">
        <v>68</v>
      </c>
      <c r="E7" s="299"/>
      <c r="F7" s="299"/>
      <c r="G7" s="282">
        <v>4</v>
      </c>
      <c r="H7" s="282"/>
      <c r="I7" s="314">
        <v>4</v>
      </c>
      <c r="J7" s="284"/>
      <c r="K7" s="314"/>
      <c r="L7" s="284"/>
      <c r="M7" s="314"/>
      <c r="N7" s="284"/>
      <c r="O7" s="283"/>
      <c r="P7" s="284"/>
      <c r="Q7" s="285"/>
      <c r="R7" s="286"/>
      <c r="S7" s="12">
        <f t="shared" si="1"/>
        <v>8</v>
      </c>
      <c r="T7" s="12">
        <f t="shared" si="0"/>
        <v>8</v>
      </c>
      <c r="U7" s="15"/>
      <c r="V7" s="15"/>
    </row>
    <row r="8" spans="1:22" x14ac:dyDescent="0.25">
      <c r="A8" s="218">
        <v>6721</v>
      </c>
      <c r="B8" s="271" t="s">
        <v>119</v>
      </c>
      <c r="C8" s="253">
        <v>6</v>
      </c>
      <c r="D8" s="25" t="s">
        <v>106</v>
      </c>
      <c r="E8" s="293"/>
      <c r="F8" s="294"/>
      <c r="G8" s="282"/>
      <c r="H8" s="282"/>
      <c r="I8" s="314">
        <v>4</v>
      </c>
      <c r="J8" s="284"/>
      <c r="K8" s="283">
        <v>8</v>
      </c>
      <c r="L8" s="284"/>
      <c r="M8" s="283">
        <v>5</v>
      </c>
      <c r="N8" s="284"/>
      <c r="O8" s="283"/>
      <c r="P8" s="284"/>
      <c r="Q8" s="285"/>
      <c r="R8" s="286"/>
      <c r="S8" s="12">
        <f t="shared" si="1"/>
        <v>17</v>
      </c>
      <c r="T8" s="12">
        <f t="shared" si="0"/>
        <v>17</v>
      </c>
      <c r="U8" s="15"/>
      <c r="V8" s="15"/>
    </row>
    <row r="9" spans="1:22" x14ac:dyDescent="0.25">
      <c r="A9" s="218">
        <v>6687</v>
      </c>
      <c r="B9" s="271" t="s">
        <v>120</v>
      </c>
      <c r="C9" s="269">
        <v>15</v>
      </c>
      <c r="D9" s="25" t="s">
        <v>68</v>
      </c>
      <c r="E9" s="299"/>
      <c r="F9" s="299"/>
      <c r="G9" s="283"/>
      <c r="H9" s="284"/>
      <c r="I9" s="283"/>
      <c r="J9" s="284"/>
      <c r="K9" s="283"/>
      <c r="L9" s="284"/>
      <c r="M9" s="283">
        <v>3</v>
      </c>
      <c r="N9" s="284"/>
      <c r="O9" s="283"/>
      <c r="P9" s="284"/>
      <c r="Q9" s="285"/>
      <c r="R9" s="286"/>
      <c r="S9" s="12">
        <f t="shared" si="1"/>
        <v>3</v>
      </c>
      <c r="T9" s="12">
        <f t="shared" si="0"/>
        <v>3</v>
      </c>
      <c r="U9" s="15"/>
      <c r="V9" s="15"/>
    </row>
    <row r="10" spans="1:22" x14ac:dyDescent="0.25">
      <c r="A10" s="218"/>
      <c r="B10" s="238"/>
      <c r="C10" s="238"/>
      <c r="D10" s="25"/>
      <c r="E10" s="293"/>
      <c r="F10" s="294"/>
      <c r="G10" s="283"/>
      <c r="H10" s="284"/>
      <c r="I10" s="283"/>
      <c r="J10" s="284"/>
      <c r="K10" s="283"/>
      <c r="L10" s="284"/>
      <c r="M10" s="283"/>
      <c r="N10" s="284"/>
      <c r="O10" s="283"/>
      <c r="P10" s="284"/>
      <c r="Q10" s="285"/>
      <c r="R10" s="286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218"/>
      <c r="B11" s="238"/>
      <c r="C11" s="238"/>
      <c r="D11" s="25"/>
      <c r="E11" s="293"/>
      <c r="F11" s="294"/>
      <c r="G11" s="282"/>
      <c r="H11" s="282"/>
      <c r="I11" s="314"/>
      <c r="J11" s="284"/>
      <c r="K11" s="283"/>
      <c r="L11" s="284"/>
      <c r="M11" s="283"/>
      <c r="N11" s="284"/>
      <c r="O11" s="283"/>
      <c r="P11" s="284"/>
      <c r="Q11" s="285"/>
      <c r="R11" s="28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18"/>
      <c r="B12" s="238"/>
      <c r="C12" s="238"/>
      <c r="D12" s="25"/>
      <c r="E12" s="297"/>
      <c r="F12" s="298"/>
      <c r="G12" s="282"/>
      <c r="H12" s="282"/>
      <c r="I12" s="314"/>
      <c r="J12" s="284"/>
      <c r="K12" s="283"/>
      <c r="L12" s="284"/>
      <c r="M12" s="283"/>
      <c r="N12" s="284"/>
      <c r="O12" s="283"/>
      <c r="P12" s="284"/>
      <c r="Q12" s="285"/>
      <c r="R12" s="28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09"/>
      <c r="B13" s="209"/>
      <c r="C13" s="209"/>
      <c r="D13" s="25"/>
      <c r="E13" s="297"/>
      <c r="F13" s="298"/>
      <c r="G13" s="283"/>
      <c r="H13" s="284"/>
      <c r="I13" s="314"/>
      <c r="J13" s="284"/>
      <c r="K13" s="283"/>
      <c r="L13" s="284"/>
      <c r="M13" s="283"/>
      <c r="N13" s="284"/>
      <c r="O13" s="283"/>
      <c r="P13" s="284"/>
      <c r="Q13" s="285"/>
      <c r="R13" s="28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29"/>
      <c r="B14" s="117"/>
      <c r="C14" s="229"/>
      <c r="D14" s="25"/>
      <c r="E14" s="297"/>
      <c r="F14" s="298"/>
      <c r="G14" s="282"/>
      <c r="H14" s="282"/>
      <c r="I14" s="314"/>
      <c r="J14" s="284"/>
      <c r="K14" s="283"/>
      <c r="L14" s="284"/>
      <c r="M14" s="283"/>
      <c r="N14" s="284"/>
      <c r="O14" s="283"/>
      <c r="P14" s="284"/>
      <c r="Q14" s="285"/>
      <c r="R14" s="28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34"/>
      <c r="B15" s="117"/>
      <c r="C15" s="234"/>
      <c r="D15" s="25"/>
      <c r="E15" s="283"/>
      <c r="F15" s="284"/>
      <c r="G15" s="282"/>
      <c r="H15" s="282"/>
      <c r="I15" s="314"/>
      <c r="J15" s="284"/>
      <c r="K15" s="283"/>
      <c r="L15" s="284"/>
      <c r="M15" s="283"/>
      <c r="N15" s="284"/>
      <c r="O15" s="283"/>
      <c r="P15" s="284"/>
      <c r="Q15" s="285"/>
      <c r="R15" s="28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18"/>
      <c r="B16" s="218"/>
      <c r="C16" s="218"/>
      <c r="D16" s="25"/>
      <c r="E16" s="301"/>
      <c r="F16" s="302"/>
      <c r="G16" s="283"/>
      <c r="H16" s="284"/>
      <c r="I16" s="283"/>
      <c r="J16" s="284"/>
      <c r="K16" s="283"/>
      <c r="L16" s="284"/>
      <c r="M16" s="283"/>
      <c r="N16" s="284"/>
      <c r="O16" s="283"/>
      <c r="P16" s="284"/>
      <c r="Q16" s="285"/>
      <c r="R16" s="286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54"/>
      <c r="B17" s="117"/>
      <c r="C17" s="254"/>
      <c r="D17" s="25"/>
      <c r="E17" s="277"/>
      <c r="F17" s="278"/>
      <c r="G17" s="277"/>
      <c r="H17" s="278"/>
      <c r="I17" s="277"/>
      <c r="J17" s="278"/>
      <c r="K17" s="277"/>
      <c r="L17" s="278"/>
      <c r="M17" s="277"/>
      <c r="N17" s="278"/>
      <c r="O17" s="283"/>
      <c r="P17" s="284"/>
      <c r="Q17" s="285"/>
      <c r="R17" s="286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241"/>
      <c r="B18" s="117"/>
      <c r="C18" s="241"/>
      <c r="D18" s="25"/>
      <c r="E18" s="297"/>
      <c r="F18" s="298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285"/>
      <c r="R18" s="286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86"/>
      <c r="B19" s="186"/>
      <c r="C19" s="186"/>
      <c r="D19" s="25"/>
      <c r="E19" s="293"/>
      <c r="F19" s="294"/>
      <c r="G19" s="283"/>
      <c r="H19" s="284"/>
      <c r="I19" s="314"/>
      <c r="J19" s="284"/>
      <c r="K19" s="283"/>
      <c r="L19" s="284"/>
      <c r="M19" s="283"/>
      <c r="N19" s="284"/>
      <c r="O19" s="283"/>
      <c r="P19" s="284"/>
      <c r="Q19" s="285"/>
      <c r="R19" s="28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3"/>
      <c r="F20" s="294"/>
      <c r="G20" s="283"/>
      <c r="H20" s="284"/>
      <c r="I20" s="283"/>
      <c r="J20" s="284"/>
      <c r="K20" s="283"/>
      <c r="L20" s="284"/>
      <c r="M20" s="283"/>
      <c r="N20" s="284"/>
      <c r="O20" s="285"/>
      <c r="P20" s="286"/>
      <c r="Q20" s="285"/>
      <c r="R20" s="286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3"/>
      <c r="F21" s="294"/>
      <c r="G21" s="283"/>
      <c r="H21" s="284"/>
      <c r="I21" s="283"/>
      <c r="J21" s="284"/>
      <c r="K21" s="283"/>
      <c r="L21" s="284"/>
      <c r="M21" s="283"/>
      <c r="N21" s="284"/>
      <c r="O21" s="285"/>
      <c r="P21" s="286"/>
      <c r="Q21" s="285"/>
      <c r="R21" s="28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8">
        <f>SUM(E4:E21)</f>
        <v>8</v>
      </c>
      <c r="F22" s="289"/>
      <c r="G22" s="288">
        <f>SUM(G4:G21)</f>
        <v>8</v>
      </c>
      <c r="H22" s="289"/>
      <c r="I22" s="288">
        <f>SUM(I4:I21)</f>
        <v>8</v>
      </c>
      <c r="J22" s="289"/>
      <c r="K22" s="288">
        <f>SUM(K6:K21)</f>
        <v>8</v>
      </c>
      <c r="L22" s="289"/>
      <c r="M22" s="288">
        <f>SUM(M4:M21)</f>
        <v>8</v>
      </c>
      <c r="N22" s="289"/>
      <c r="O22" s="288">
        <f>SUM(O4:O21)</f>
        <v>0</v>
      </c>
      <c r="P22" s="289"/>
      <c r="Q22" s="288">
        <f>SUM(Q4:Q21)</f>
        <v>0</v>
      </c>
      <c r="R22" s="289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57"/>
      <c r="H23" s="5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K22" sqref="K22:L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89</v>
      </c>
      <c r="B2" s="263"/>
      <c r="C2" s="263"/>
      <c r="D2" s="6"/>
      <c r="E2" s="287" t="s">
        <v>15</v>
      </c>
      <c r="F2" s="287"/>
      <c r="G2" s="287" t="s">
        <v>16</v>
      </c>
      <c r="H2" s="287"/>
      <c r="I2" s="287" t="s">
        <v>17</v>
      </c>
      <c r="J2" s="287"/>
      <c r="K2" s="287" t="s">
        <v>18</v>
      </c>
      <c r="L2" s="287"/>
      <c r="M2" s="287" t="s">
        <v>19</v>
      </c>
      <c r="N2" s="287"/>
      <c r="O2" s="287" t="s">
        <v>20</v>
      </c>
      <c r="P2" s="287"/>
      <c r="Q2" s="287" t="s">
        <v>21</v>
      </c>
      <c r="R2" s="28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218">
        <v>6687</v>
      </c>
      <c r="B4" s="271" t="s">
        <v>120</v>
      </c>
      <c r="C4" s="259">
        <v>9</v>
      </c>
      <c r="D4" s="25" t="s">
        <v>68</v>
      </c>
      <c r="E4" s="299">
        <v>1</v>
      </c>
      <c r="F4" s="299"/>
      <c r="G4" s="283"/>
      <c r="H4" s="284"/>
      <c r="I4" s="283"/>
      <c r="J4" s="284"/>
      <c r="K4" s="283"/>
      <c r="L4" s="284"/>
      <c r="M4" s="283"/>
      <c r="N4" s="284"/>
      <c r="O4" s="283"/>
      <c r="P4" s="284"/>
      <c r="Q4" s="285"/>
      <c r="R4" s="286"/>
      <c r="S4" s="12">
        <f>E4+G4+I4+K4+M4+O4+Q4</f>
        <v>1</v>
      </c>
      <c r="T4" s="12">
        <f>SUM(S4-U4-V4)</f>
        <v>1</v>
      </c>
      <c r="U4" s="15"/>
      <c r="V4" s="15"/>
    </row>
    <row r="5" spans="1:22" ht="15.75" customHeight="1" x14ac:dyDescent="0.25">
      <c r="A5" s="218">
        <v>6687</v>
      </c>
      <c r="B5" s="271" t="s">
        <v>120</v>
      </c>
      <c r="C5" s="259">
        <v>10</v>
      </c>
      <c r="D5" s="25" t="s">
        <v>68</v>
      </c>
      <c r="E5" s="299">
        <v>3</v>
      </c>
      <c r="F5" s="299"/>
      <c r="G5" s="283">
        <v>3.5</v>
      </c>
      <c r="H5" s="284"/>
      <c r="I5" s="283"/>
      <c r="J5" s="284"/>
      <c r="K5" s="283"/>
      <c r="L5" s="284"/>
      <c r="M5" s="283"/>
      <c r="N5" s="284"/>
      <c r="O5" s="283"/>
      <c r="P5" s="284"/>
      <c r="Q5" s="285"/>
      <c r="R5" s="286"/>
      <c r="S5" s="12">
        <f>E5+G5+I5+K5+M5+O5+Q5</f>
        <v>6.5</v>
      </c>
      <c r="T5" s="12">
        <f>SUM(S5-U5-V5)</f>
        <v>6.5</v>
      </c>
      <c r="U5" s="15"/>
      <c r="V5" s="15"/>
    </row>
    <row r="6" spans="1:22" x14ac:dyDescent="0.25">
      <c r="A6" s="218">
        <v>6607</v>
      </c>
      <c r="B6" s="271" t="s">
        <v>123</v>
      </c>
      <c r="C6" s="253">
        <v>16</v>
      </c>
      <c r="D6" s="25" t="s">
        <v>84</v>
      </c>
      <c r="E6" s="299">
        <v>3</v>
      </c>
      <c r="F6" s="299"/>
      <c r="G6" s="283"/>
      <c r="H6" s="284"/>
      <c r="I6" s="283"/>
      <c r="J6" s="284"/>
      <c r="K6" s="283"/>
      <c r="L6" s="284"/>
      <c r="M6" s="283"/>
      <c r="N6" s="284"/>
      <c r="O6" s="283"/>
      <c r="P6" s="284"/>
      <c r="Q6" s="285"/>
      <c r="R6" s="286"/>
      <c r="S6" s="12">
        <f t="shared" ref="S6:S25" si="0">E6+G6+I6+K6+M6+O6+Q6</f>
        <v>3</v>
      </c>
      <c r="T6" s="12">
        <f t="shared" ref="T6:T22" si="1">SUM(S6-U6-V6)</f>
        <v>3</v>
      </c>
      <c r="U6" s="15"/>
      <c r="V6" s="15"/>
    </row>
    <row r="7" spans="1:22" x14ac:dyDescent="0.25">
      <c r="A7" s="218">
        <v>6641</v>
      </c>
      <c r="B7" s="271" t="s">
        <v>124</v>
      </c>
      <c r="C7" s="266">
        <v>16</v>
      </c>
      <c r="D7" s="25" t="s">
        <v>100</v>
      </c>
      <c r="E7" s="299"/>
      <c r="F7" s="299"/>
      <c r="G7" s="283"/>
      <c r="H7" s="284"/>
      <c r="I7" s="283">
        <v>1.5</v>
      </c>
      <c r="J7" s="284"/>
      <c r="K7" s="283"/>
      <c r="L7" s="284"/>
      <c r="M7" s="283"/>
      <c r="N7" s="284"/>
      <c r="O7" s="283"/>
      <c r="P7" s="284"/>
      <c r="Q7" s="285"/>
      <c r="R7" s="286"/>
      <c r="S7" s="12">
        <f>E7+G7+I7+K7+M7+O7+Q7</f>
        <v>1.5</v>
      </c>
      <c r="T7" s="12">
        <f t="shared" si="1"/>
        <v>1.5</v>
      </c>
      <c r="U7" s="15"/>
      <c r="V7" s="15"/>
    </row>
    <row r="8" spans="1:22" x14ac:dyDescent="0.25">
      <c r="A8" s="218">
        <v>6687</v>
      </c>
      <c r="B8" s="271" t="s">
        <v>120</v>
      </c>
      <c r="C8" s="266">
        <v>11</v>
      </c>
      <c r="D8" s="25" t="s">
        <v>68</v>
      </c>
      <c r="E8" s="299"/>
      <c r="F8" s="299"/>
      <c r="G8" s="283">
        <v>3.5</v>
      </c>
      <c r="H8" s="284"/>
      <c r="I8" s="283">
        <v>5.5</v>
      </c>
      <c r="J8" s="284"/>
      <c r="K8" s="282">
        <v>3.5</v>
      </c>
      <c r="L8" s="282"/>
      <c r="M8" s="282"/>
      <c r="N8" s="282"/>
      <c r="O8" s="283"/>
      <c r="P8" s="284"/>
      <c r="Q8" s="285"/>
      <c r="R8" s="286"/>
      <c r="S8" s="12">
        <f>E8+G8+I8+K8+M8+O8+Q8</f>
        <v>12.5</v>
      </c>
      <c r="T8" s="12">
        <f t="shared" si="1"/>
        <v>12.5</v>
      </c>
      <c r="U8" s="15"/>
      <c r="V8" s="15"/>
    </row>
    <row r="9" spans="1:22" x14ac:dyDescent="0.25">
      <c r="A9" s="218">
        <v>6721</v>
      </c>
      <c r="B9" s="271" t="s">
        <v>119</v>
      </c>
      <c r="C9" s="266">
        <v>19</v>
      </c>
      <c r="D9" s="25" t="s">
        <v>108</v>
      </c>
      <c r="E9" s="299"/>
      <c r="F9" s="299"/>
      <c r="G9" s="283"/>
      <c r="H9" s="284"/>
      <c r="I9" s="283"/>
      <c r="J9" s="284"/>
      <c r="K9" s="282">
        <v>2.5</v>
      </c>
      <c r="L9" s="282"/>
      <c r="M9" s="282">
        <v>7</v>
      </c>
      <c r="N9" s="282"/>
      <c r="O9" s="283"/>
      <c r="P9" s="284"/>
      <c r="Q9" s="285"/>
      <c r="R9" s="286"/>
      <c r="S9" s="12">
        <f>E9+G9+I9+K9+M9+O9+Q9</f>
        <v>9.5</v>
      </c>
      <c r="T9" s="12">
        <f t="shared" si="1"/>
        <v>9.5</v>
      </c>
      <c r="U9" s="15"/>
      <c r="V9" s="15"/>
    </row>
    <row r="10" spans="1:22" x14ac:dyDescent="0.25">
      <c r="A10" s="272">
        <v>6708</v>
      </c>
      <c r="B10" s="271" t="s">
        <v>125</v>
      </c>
      <c r="C10" s="266">
        <v>2</v>
      </c>
      <c r="D10" s="25" t="s">
        <v>103</v>
      </c>
      <c r="E10" s="299"/>
      <c r="F10" s="299"/>
      <c r="G10" s="283"/>
      <c r="H10" s="284"/>
      <c r="I10" s="283"/>
      <c r="J10" s="284"/>
      <c r="K10" s="283">
        <v>1</v>
      </c>
      <c r="L10" s="284"/>
      <c r="M10" s="283"/>
      <c r="N10" s="284"/>
      <c r="O10" s="283"/>
      <c r="P10" s="284"/>
      <c r="Q10" s="285"/>
      <c r="R10" s="286"/>
      <c r="S10" s="12">
        <f t="shared" si="0"/>
        <v>1</v>
      </c>
      <c r="T10" s="12">
        <f t="shared" si="1"/>
        <v>1</v>
      </c>
      <c r="U10" s="15"/>
      <c r="V10" s="15"/>
    </row>
    <row r="11" spans="1:22" x14ac:dyDescent="0.25">
      <c r="A11" s="218"/>
      <c r="B11" s="249"/>
      <c r="C11" s="249"/>
      <c r="D11" s="25"/>
      <c r="E11" s="299"/>
      <c r="F11" s="299"/>
      <c r="G11" s="283"/>
      <c r="H11" s="284"/>
      <c r="I11" s="283"/>
      <c r="J11" s="284"/>
      <c r="K11" s="283"/>
      <c r="L11" s="284"/>
      <c r="M11" s="283"/>
      <c r="N11" s="284"/>
      <c r="O11" s="283"/>
      <c r="P11" s="284"/>
      <c r="Q11" s="285"/>
      <c r="R11" s="28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18"/>
      <c r="B12" s="249"/>
      <c r="C12" s="249"/>
      <c r="D12" s="25"/>
      <c r="E12" s="299"/>
      <c r="F12" s="299"/>
      <c r="G12" s="283"/>
      <c r="H12" s="284"/>
      <c r="I12" s="283"/>
      <c r="J12" s="284"/>
      <c r="K12" s="282"/>
      <c r="L12" s="282"/>
      <c r="M12" s="282"/>
      <c r="N12" s="282"/>
      <c r="O12" s="283"/>
      <c r="P12" s="284"/>
      <c r="Q12" s="285"/>
      <c r="R12" s="28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218"/>
      <c r="B13" s="249"/>
      <c r="C13" s="249"/>
      <c r="D13" s="25"/>
      <c r="E13" s="299"/>
      <c r="F13" s="299"/>
      <c r="G13" s="283"/>
      <c r="H13" s="284"/>
      <c r="I13" s="283"/>
      <c r="J13" s="284"/>
      <c r="K13" s="282"/>
      <c r="L13" s="282"/>
      <c r="M13" s="282"/>
      <c r="N13" s="282"/>
      <c r="O13" s="283"/>
      <c r="P13" s="284"/>
      <c r="Q13" s="285"/>
      <c r="R13" s="286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218"/>
      <c r="B14" s="249"/>
      <c r="C14" s="249"/>
      <c r="D14" s="25"/>
      <c r="E14" s="297"/>
      <c r="F14" s="298"/>
      <c r="G14" s="283"/>
      <c r="H14" s="284"/>
      <c r="I14" s="283"/>
      <c r="J14" s="284"/>
      <c r="K14" s="283"/>
      <c r="L14" s="284"/>
      <c r="M14" s="283"/>
      <c r="N14" s="284"/>
      <c r="O14" s="283"/>
      <c r="P14" s="284"/>
      <c r="Q14" s="285"/>
      <c r="R14" s="286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218"/>
      <c r="B15" s="248"/>
      <c r="C15" s="248"/>
      <c r="D15" s="25"/>
      <c r="E15" s="297"/>
      <c r="F15" s="298"/>
      <c r="G15" s="283"/>
      <c r="H15" s="284"/>
      <c r="I15" s="283"/>
      <c r="J15" s="284"/>
      <c r="K15" s="283"/>
      <c r="L15" s="284"/>
      <c r="M15" s="283"/>
      <c r="N15" s="284"/>
      <c r="O15" s="283"/>
      <c r="P15" s="284"/>
      <c r="Q15" s="285"/>
      <c r="R15" s="286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218"/>
      <c r="B16" s="240"/>
      <c r="C16" s="240"/>
      <c r="D16" s="25"/>
      <c r="E16" s="301"/>
      <c r="F16" s="302"/>
      <c r="G16" s="283"/>
      <c r="H16" s="284"/>
      <c r="I16" s="283"/>
      <c r="J16" s="284"/>
      <c r="K16" s="283"/>
      <c r="L16" s="284"/>
      <c r="M16" s="283"/>
      <c r="N16" s="284"/>
      <c r="O16" s="283"/>
      <c r="P16" s="284"/>
      <c r="Q16" s="285"/>
      <c r="R16" s="28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218"/>
      <c r="B17" s="31"/>
      <c r="C17" s="218"/>
      <c r="D17" s="25"/>
      <c r="E17" s="293"/>
      <c r="F17" s="294"/>
      <c r="G17" s="283"/>
      <c r="H17" s="284"/>
      <c r="I17" s="283"/>
      <c r="J17" s="284"/>
      <c r="K17" s="283"/>
      <c r="L17" s="284"/>
      <c r="M17" s="283"/>
      <c r="N17" s="284"/>
      <c r="O17" s="283"/>
      <c r="P17" s="284"/>
      <c r="Q17" s="285"/>
      <c r="R17" s="286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18"/>
      <c r="B18" s="242"/>
      <c r="C18" s="242"/>
      <c r="D18" s="25"/>
      <c r="E18" s="293"/>
      <c r="F18" s="29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285"/>
      <c r="R18" s="286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218"/>
      <c r="B19" s="242"/>
      <c r="C19" s="242"/>
      <c r="D19" s="25"/>
      <c r="E19" s="297"/>
      <c r="F19" s="298"/>
      <c r="G19" s="283"/>
      <c r="H19" s="284"/>
      <c r="I19" s="283"/>
      <c r="J19" s="284"/>
      <c r="K19" s="283"/>
      <c r="L19" s="284"/>
      <c r="M19" s="283"/>
      <c r="N19" s="284"/>
      <c r="O19" s="283"/>
      <c r="P19" s="284"/>
      <c r="Q19" s="285"/>
      <c r="R19" s="286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258"/>
      <c r="B20" s="117"/>
      <c r="C20" s="258"/>
      <c r="D20" s="25"/>
      <c r="E20" s="297"/>
      <c r="F20" s="298"/>
      <c r="G20" s="283"/>
      <c r="H20" s="284"/>
      <c r="I20" s="283"/>
      <c r="J20" s="284"/>
      <c r="K20" s="283"/>
      <c r="L20" s="284"/>
      <c r="M20" s="283"/>
      <c r="N20" s="284"/>
      <c r="O20" s="283"/>
      <c r="P20" s="284"/>
      <c r="Q20" s="285"/>
      <c r="R20" s="286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218">
        <v>3600</v>
      </c>
      <c r="B21" s="218" t="s">
        <v>121</v>
      </c>
      <c r="C21" s="218"/>
      <c r="D21" s="14" t="s">
        <v>71</v>
      </c>
      <c r="E21" s="293">
        <v>1</v>
      </c>
      <c r="F21" s="294"/>
      <c r="G21" s="283">
        <v>1</v>
      </c>
      <c r="H21" s="284"/>
      <c r="I21" s="283">
        <v>1</v>
      </c>
      <c r="J21" s="284"/>
      <c r="K21" s="283">
        <v>1</v>
      </c>
      <c r="L21" s="284"/>
      <c r="M21" s="283">
        <v>1</v>
      </c>
      <c r="N21" s="284"/>
      <c r="O21" s="283"/>
      <c r="P21" s="284"/>
      <c r="Q21" s="285"/>
      <c r="R21" s="286"/>
      <c r="S21" s="12">
        <f t="shared" si="0"/>
        <v>5</v>
      </c>
      <c r="T21" s="12">
        <f t="shared" si="1"/>
        <v>5</v>
      </c>
      <c r="U21" s="15"/>
      <c r="V21" s="15"/>
    </row>
    <row r="22" spans="1:22" s="4" customFormat="1" x14ac:dyDescent="0.25">
      <c r="A22" s="215"/>
      <c r="B22" s="215">
        <f>SUM(B6:B21)</f>
        <v>0</v>
      </c>
      <c r="C22" s="215"/>
      <c r="D22" s="14"/>
      <c r="E22" s="293"/>
      <c r="F22" s="294"/>
      <c r="G22" s="283"/>
      <c r="H22" s="284"/>
      <c r="I22" s="283"/>
      <c r="J22" s="284"/>
      <c r="K22" s="283"/>
      <c r="L22" s="284"/>
      <c r="M22" s="283"/>
      <c r="N22" s="284"/>
      <c r="O22" s="283"/>
      <c r="P22" s="284"/>
      <c r="Q22" s="285"/>
      <c r="R22" s="286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293"/>
      <c r="F23" s="294"/>
      <c r="G23" s="283"/>
      <c r="H23" s="284"/>
      <c r="I23" s="283"/>
      <c r="J23" s="284"/>
      <c r="K23" s="283"/>
      <c r="L23" s="284"/>
      <c r="M23" s="283"/>
      <c r="N23" s="284"/>
      <c r="O23" s="283"/>
      <c r="P23" s="284"/>
      <c r="Q23" s="285"/>
      <c r="R23" s="286"/>
      <c r="S23" s="12">
        <f t="shared" si="0"/>
        <v>0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293"/>
      <c r="F24" s="294"/>
      <c r="G24" s="283"/>
      <c r="H24" s="284"/>
      <c r="I24" s="283"/>
      <c r="J24" s="284"/>
      <c r="K24" s="283"/>
      <c r="L24" s="284"/>
      <c r="M24" s="283"/>
      <c r="N24" s="284"/>
      <c r="O24" s="285"/>
      <c r="P24" s="286"/>
      <c r="Q24" s="285"/>
      <c r="R24" s="286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88">
        <f>SUM(E4:E24)</f>
        <v>8</v>
      </c>
      <c r="F25" s="289"/>
      <c r="G25" s="288">
        <f>SUM(G4:G24)</f>
        <v>8</v>
      </c>
      <c r="H25" s="289"/>
      <c r="I25" s="288">
        <f>SUM(I4:I24)</f>
        <v>8</v>
      </c>
      <c r="J25" s="289"/>
      <c r="K25" s="288">
        <f>SUM(K4:K24)</f>
        <v>8</v>
      </c>
      <c r="L25" s="289"/>
      <c r="M25" s="288">
        <f>SUM(M4:M24)</f>
        <v>8</v>
      </c>
      <c r="N25" s="289"/>
      <c r="O25" s="288">
        <f>SUM(O4:O24)</f>
        <v>0</v>
      </c>
      <c r="P25" s="289"/>
      <c r="Q25" s="288">
        <f>SUM(Q4:Q24)</f>
        <v>0</v>
      </c>
      <c r="R25" s="289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8"/>
      <c r="J26" s="39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40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5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41"/>
  <sheetViews>
    <sheetView zoomScale="90" zoomScaleNormal="90" workbookViewId="0">
      <selection activeCell="E22" sqref="E22:N26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89</v>
      </c>
      <c r="B2" s="263"/>
      <c r="C2" s="263"/>
      <c r="D2" s="6"/>
      <c r="E2" s="287" t="s">
        <v>15</v>
      </c>
      <c r="F2" s="287"/>
      <c r="G2" s="287" t="s">
        <v>16</v>
      </c>
      <c r="H2" s="287"/>
      <c r="I2" s="287" t="s">
        <v>17</v>
      </c>
      <c r="J2" s="287"/>
      <c r="K2" s="287" t="s">
        <v>18</v>
      </c>
      <c r="L2" s="287"/>
      <c r="M2" s="287" t="s">
        <v>19</v>
      </c>
      <c r="N2" s="287"/>
      <c r="O2" s="287" t="s">
        <v>20</v>
      </c>
      <c r="P2" s="287"/>
      <c r="Q2" s="287" t="s">
        <v>21</v>
      </c>
      <c r="R2" s="28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39">
        <v>13</v>
      </c>
      <c r="G3" s="35">
        <v>6.3</v>
      </c>
      <c r="H3" s="139">
        <v>16.3</v>
      </c>
      <c r="I3" s="35">
        <v>8</v>
      </c>
      <c r="J3" s="139">
        <v>16.3</v>
      </c>
      <c r="K3" s="35">
        <v>8</v>
      </c>
      <c r="L3" s="139">
        <v>16.3</v>
      </c>
      <c r="M3" s="35">
        <v>8</v>
      </c>
      <c r="N3" s="139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18">
        <v>6687</v>
      </c>
      <c r="B4" s="271" t="s">
        <v>120</v>
      </c>
      <c r="C4" s="259">
        <v>9</v>
      </c>
      <c r="D4" s="25" t="s">
        <v>68</v>
      </c>
      <c r="E4" s="299"/>
      <c r="F4" s="299"/>
      <c r="G4" s="283">
        <v>3</v>
      </c>
      <c r="H4" s="284"/>
      <c r="I4" s="283"/>
      <c r="J4" s="284"/>
      <c r="K4" s="283"/>
      <c r="L4" s="284"/>
      <c r="M4" s="283"/>
      <c r="N4" s="284"/>
      <c r="O4" s="282"/>
      <c r="P4" s="282"/>
      <c r="Q4" s="315"/>
      <c r="R4" s="315"/>
      <c r="S4" s="12">
        <f t="shared" ref="S4:S11" si="0">E4+G4+I4+K4+M4+O4+Q4</f>
        <v>3</v>
      </c>
      <c r="T4" s="12">
        <f t="shared" ref="T4:T11" si="1">SUM(S4-U4-V4)</f>
        <v>3</v>
      </c>
      <c r="U4" s="15"/>
      <c r="V4" s="15"/>
    </row>
    <row r="5" spans="1:22" x14ac:dyDescent="0.25">
      <c r="A5" s="218">
        <v>6687</v>
      </c>
      <c r="B5" s="271" t="s">
        <v>120</v>
      </c>
      <c r="C5" s="259">
        <v>10</v>
      </c>
      <c r="D5" s="25" t="s">
        <v>68</v>
      </c>
      <c r="E5" s="299"/>
      <c r="F5" s="299"/>
      <c r="G5" s="283">
        <v>2.5</v>
      </c>
      <c r="H5" s="284"/>
      <c r="I5" s="283">
        <v>3.5</v>
      </c>
      <c r="J5" s="284"/>
      <c r="K5" s="283"/>
      <c r="L5" s="284"/>
      <c r="M5" s="283"/>
      <c r="N5" s="284"/>
      <c r="O5" s="282"/>
      <c r="P5" s="282"/>
      <c r="Q5" s="315"/>
      <c r="R5" s="315"/>
      <c r="S5" s="12">
        <f t="shared" si="0"/>
        <v>6</v>
      </c>
      <c r="T5" s="12">
        <f t="shared" si="1"/>
        <v>6</v>
      </c>
      <c r="U5" s="15"/>
      <c r="V5" s="15"/>
    </row>
    <row r="6" spans="1:22" x14ac:dyDescent="0.25">
      <c r="A6" s="218">
        <v>6687</v>
      </c>
      <c r="B6" s="271" t="s">
        <v>120</v>
      </c>
      <c r="C6" s="259">
        <v>11</v>
      </c>
      <c r="D6" s="25" t="s">
        <v>68</v>
      </c>
      <c r="E6" s="283"/>
      <c r="F6" s="284"/>
      <c r="G6" s="283"/>
      <c r="H6" s="284"/>
      <c r="I6" s="283">
        <v>1.5</v>
      </c>
      <c r="J6" s="284"/>
      <c r="K6" s="283">
        <v>2</v>
      </c>
      <c r="L6" s="284"/>
      <c r="M6" s="283"/>
      <c r="N6" s="284"/>
      <c r="O6" s="282"/>
      <c r="P6" s="282"/>
      <c r="Q6" s="315"/>
      <c r="R6" s="315"/>
      <c r="S6" s="12">
        <f t="shared" si="0"/>
        <v>3.5</v>
      </c>
      <c r="T6" s="12">
        <f t="shared" si="1"/>
        <v>3.5</v>
      </c>
      <c r="U6" s="15"/>
      <c r="V6" s="15"/>
    </row>
    <row r="7" spans="1:22" x14ac:dyDescent="0.25">
      <c r="A7" s="218">
        <v>6641</v>
      </c>
      <c r="B7" s="271" t="s">
        <v>124</v>
      </c>
      <c r="C7" s="268">
        <v>16</v>
      </c>
      <c r="D7" s="25" t="s">
        <v>100</v>
      </c>
      <c r="E7" s="297"/>
      <c r="F7" s="298"/>
      <c r="G7" s="283"/>
      <c r="H7" s="284"/>
      <c r="I7" s="283">
        <v>2</v>
      </c>
      <c r="J7" s="284"/>
      <c r="K7" s="283"/>
      <c r="L7" s="284"/>
      <c r="M7" s="283"/>
      <c r="N7" s="284"/>
      <c r="O7" s="282"/>
      <c r="P7" s="282"/>
      <c r="Q7" s="315"/>
      <c r="R7" s="315"/>
      <c r="S7" s="12">
        <f t="shared" si="0"/>
        <v>2</v>
      </c>
      <c r="T7" s="12">
        <f t="shared" si="1"/>
        <v>2</v>
      </c>
      <c r="U7" s="15"/>
      <c r="V7" s="15"/>
    </row>
    <row r="8" spans="1:22" x14ac:dyDescent="0.25">
      <c r="A8" s="218">
        <v>6721</v>
      </c>
      <c r="B8" s="271" t="s">
        <v>119</v>
      </c>
      <c r="C8" s="268">
        <v>19</v>
      </c>
      <c r="D8" s="25" t="s">
        <v>108</v>
      </c>
      <c r="E8" s="293"/>
      <c r="F8" s="294"/>
      <c r="G8" s="283"/>
      <c r="H8" s="284"/>
      <c r="I8" s="283"/>
      <c r="J8" s="284"/>
      <c r="K8" s="283">
        <v>2</v>
      </c>
      <c r="L8" s="284"/>
      <c r="M8" s="283">
        <v>2</v>
      </c>
      <c r="N8" s="284"/>
      <c r="O8" s="282"/>
      <c r="P8" s="282"/>
      <c r="Q8" s="315"/>
      <c r="R8" s="315"/>
      <c r="S8" s="12">
        <f t="shared" si="0"/>
        <v>4</v>
      </c>
      <c r="T8" s="12">
        <f t="shared" si="1"/>
        <v>4</v>
      </c>
      <c r="U8" s="15"/>
      <c r="V8" s="15"/>
    </row>
    <row r="9" spans="1:22" x14ac:dyDescent="0.25">
      <c r="A9" s="218">
        <v>6687</v>
      </c>
      <c r="B9" s="271" t="s">
        <v>120</v>
      </c>
      <c r="C9" s="269">
        <v>12</v>
      </c>
      <c r="D9" s="25" t="s">
        <v>68</v>
      </c>
      <c r="E9" s="299"/>
      <c r="F9" s="299"/>
      <c r="G9" s="283"/>
      <c r="H9" s="284"/>
      <c r="I9" s="283"/>
      <c r="J9" s="284"/>
      <c r="K9" s="283">
        <v>3</v>
      </c>
      <c r="L9" s="284"/>
      <c r="M9" s="283"/>
      <c r="N9" s="284"/>
      <c r="O9" s="283"/>
      <c r="P9" s="284"/>
      <c r="Q9" s="285"/>
      <c r="R9" s="286"/>
      <c r="S9" s="12">
        <f t="shared" si="0"/>
        <v>3</v>
      </c>
      <c r="T9" s="12">
        <f t="shared" si="1"/>
        <v>3</v>
      </c>
      <c r="U9" s="15"/>
      <c r="V9" s="15"/>
    </row>
    <row r="10" spans="1:22" x14ac:dyDescent="0.25">
      <c r="A10" s="218"/>
      <c r="B10" s="239"/>
      <c r="C10" s="239"/>
      <c r="D10" s="25"/>
      <c r="E10" s="299"/>
      <c r="F10" s="299"/>
      <c r="G10" s="283"/>
      <c r="H10" s="284"/>
      <c r="I10" s="283"/>
      <c r="J10" s="284"/>
      <c r="K10" s="283"/>
      <c r="L10" s="284"/>
      <c r="M10" s="283"/>
      <c r="N10" s="284"/>
      <c r="O10" s="283"/>
      <c r="P10" s="284"/>
      <c r="Q10" s="285"/>
      <c r="R10" s="28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18"/>
      <c r="B11" s="239"/>
      <c r="C11" s="239"/>
      <c r="D11" s="25"/>
      <c r="E11" s="299"/>
      <c r="F11" s="299"/>
      <c r="G11" s="283"/>
      <c r="H11" s="284"/>
      <c r="I11" s="283"/>
      <c r="J11" s="284"/>
      <c r="K11" s="283"/>
      <c r="L11" s="284"/>
      <c r="M11" s="283"/>
      <c r="N11" s="284"/>
      <c r="O11" s="283"/>
      <c r="P11" s="284"/>
      <c r="Q11" s="285"/>
      <c r="R11" s="28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18"/>
      <c r="B12" s="266"/>
      <c r="C12" s="266"/>
      <c r="D12" s="25"/>
      <c r="E12" s="283"/>
      <c r="F12" s="284"/>
      <c r="G12" s="283"/>
      <c r="H12" s="284"/>
      <c r="I12" s="283"/>
      <c r="J12" s="284"/>
      <c r="K12" s="283"/>
      <c r="L12" s="284"/>
      <c r="M12" s="283"/>
      <c r="N12" s="284"/>
      <c r="O12" s="283"/>
      <c r="P12" s="284"/>
      <c r="Q12" s="285"/>
      <c r="R12" s="286"/>
      <c r="S12" s="12">
        <f t="shared" ref="S12:S28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18"/>
      <c r="B13" s="266"/>
      <c r="C13" s="266"/>
      <c r="D13" s="25"/>
      <c r="E13" s="297"/>
      <c r="F13" s="298"/>
      <c r="G13" s="283"/>
      <c r="H13" s="284"/>
      <c r="I13" s="283"/>
      <c r="J13" s="284"/>
      <c r="K13" s="283"/>
      <c r="L13" s="284"/>
      <c r="M13" s="283"/>
      <c r="N13" s="284"/>
      <c r="O13" s="283"/>
      <c r="P13" s="284"/>
      <c r="Q13" s="285"/>
      <c r="R13" s="286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18"/>
      <c r="B14" s="266"/>
      <c r="C14" s="266"/>
      <c r="D14" s="25"/>
      <c r="E14" s="297"/>
      <c r="F14" s="298"/>
      <c r="G14" s="283"/>
      <c r="H14" s="284"/>
      <c r="I14" s="283"/>
      <c r="J14" s="284"/>
      <c r="K14" s="283"/>
      <c r="L14" s="284"/>
      <c r="M14" s="283"/>
      <c r="N14" s="284"/>
      <c r="O14" s="283"/>
      <c r="P14" s="284"/>
      <c r="Q14" s="285"/>
      <c r="R14" s="286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18"/>
      <c r="B15" s="266"/>
      <c r="C15" s="266"/>
      <c r="D15" s="25"/>
      <c r="E15" s="297"/>
      <c r="F15" s="298"/>
      <c r="G15" s="283"/>
      <c r="H15" s="284"/>
      <c r="I15" s="283"/>
      <c r="J15" s="284"/>
      <c r="K15" s="283"/>
      <c r="L15" s="284"/>
      <c r="M15" s="283"/>
      <c r="N15" s="284"/>
      <c r="O15" s="283"/>
      <c r="P15" s="284"/>
      <c r="Q15" s="285"/>
      <c r="R15" s="286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18"/>
      <c r="B16" s="240"/>
      <c r="C16" s="240"/>
      <c r="D16" s="25"/>
      <c r="E16" s="301"/>
      <c r="F16" s="302"/>
      <c r="G16" s="283"/>
      <c r="H16" s="284"/>
      <c r="I16" s="283"/>
      <c r="J16" s="284"/>
      <c r="K16" s="283"/>
      <c r="L16" s="284"/>
      <c r="M16" s="283"/>
      <c r="N16" s="284"/>
      <c r="O16" s="283"/>
      <c r="P16" s="284"/>
      <c r="Q16" s="285"/>
      <c r="R16" s="286"/>
      <c r="S16" s="12">
        <f t="shared" si="2"/>
        <v>0</v>
      </c>
      <c r="T16" s="12">
        <f t="shared" ref="T16:T26" si="3">SUM(S16-U16-V16)</f>
        <v>0</v>
      </c>
      <c r="U16" s="15"/>
      <c r="V16" s="15"/>
    </row>
    <row r="17" spans="1:22" x14ac:dyDescent="0.25">
      <c r="A17" s="218"/>
      <c r="B17" s="31"/>
      <c r="C17" s="218"/>
      <c r="D17" s="25"/>
      <c r="E17" s="293"/>
      <c r="F17" s="294"/>
      <c r="G17" s="283"/>
      <c r="H17" s="284"/>
      <c r="I17" s="283"/>
      <c r="J17" s="284"/>
      <c r="K17" s="283"/>
      <c r="L17" s="284"/>
      <c r="M17" s="283"/>
      <c r="N17" s="284"/>
      <c r="O17" s="283"/>
      <c r="P17" s="284"/>
      <c r="Q17" s="285"/>
      <c r="R17" s="286"/>
      <c r="S17" s="12">
        <f t="shared" ref="S17:S23" si="4">E17+G17+I17+K17+M17+O17+Q17</f>
        <v>0</v>
      </c>
      <c r="T17" s="12">
        <f t="shared" ref="T17:T23" si="5">SUM(S17-U17-V17)</f>
        <v>0</v>
      </c>
      <c r="U17" s="15"/>
      <c r="V17" s="15"/>
    </row>
    <row r="18" spans="1:22" x14ac:dyDescent="0.25">
      <c r="A18" s="218"/>
      <c r="B18" s="31"/>
      <c r="C18" s="218"/>
      <c r="D18" s="25"/>
      <c r="E18" s="293"/>
      <c r="F18" s="29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285"/>
      <c r="R18" s="286"/>
      <c r="S18" s="12">
        <f t="shared" ref="S18:S21" si="6">E18+G18+I18+K18+M18+O18+Q18</f>
        <v>0</v>
      </c>
      <c r="T18" s="12">
        <f t="shared" ref="T18:T21" si="7">SUM(S18-U18-V18)</f>
        <v>0</v>
      </c>
      <c r="U18" s="15"/>
      <c r="V18" s="15"/>
    </row>
    <row r="19" spans="1:22" x14ac:dyDescent="0.25">
      <c r="A19" s="218"/>
      <c r="B19" s="242"/>
      <c r="C19" s="242"/>
      <c r="D19" s="25"/>
      <c r="E19" s="293"/>
      <c r="F19" s="294"/>
      <c r="G19" s="283"/>
      <c r="H19" s="284"/>
      <c r="I19" s="283"/>
      <c r="J19" s="284"/>
      <c r="K19" s="283"/>
      <c r="L19" s="284"/>
      <c r="M19" s="283"/>
      <c r="N19" s="284"/>
      <c r="O19" s="283"/>
      <c r="P19" s="284"/>
      <c r="Q19" s="285"/>
      <c r="R19" s="286"/>
      <c r="S19" s="12">
        <f t="shared" si="6"/>
        <v>0</v>
      </c>
      <c r="T19" s="12">
        <f t="shared" si="7"/>
        <v>0</v>
      </c>
      <c r="U19" s="15"/>
      <c r="V19" s="15"/>
    </row>
    <row r="20" spans="1:22" x14ac:dyDescent="0.25">
      <c r="A20" s="218"/>
      <c r="B20" s="242"/>
      <c r="C20" s="242"/>
      <c r="D20" s="25"/>
      <c r="E20" s="293"/>
      <c r="F20" s="294"/>
      <c r="G20" s="283"/>
      <c r="H20" s="284"/>
      <c r="I20" s="283"/>
      <c r="J20" s="284"/>
      <c r="K20" s="283"/>
      <c r="L20" s="284"/>
      <c r="M20" s="283"/>
      <c r="N20" s="284"/>
      <c r="O20" s="283"/>
      <c r="P20" s="284"/>
      <c r="Q20" s="285"/>
      <c r="R20" s="286"/>
      <c r="S20" s="12">
        <f t="shared" si="6"/>
        <v>0</v>
      </c>
      <c r="T20" s="12">
        <f t="shared" si="7"/>
        <v>0</v>
      </c>
      <c r="U20" s="15"/>
      <c r="V20" s="15"/>
    </row>
    <row r="21" spans="1:22" x14ac:dyDescent="0.25">
      <c r="A21" s="218"/>
      <c r="B21" s="242"/>
      <c r="C21" s="242"/>
      <c r="D21" s="25"/>
      <c r="E21" s="293"/>
      <c r="F21" s="294"/>
      <c r="G21" s="283"/>
      <c r="H21" s="284"/>
      <c r="I21" s="283"/>
      <c r="J21" s="284"/>
      <c r="K21" s="283"/>
      <c r="L21" s="284"/>
      <c r="M21" s="283"/>
      <c r="N21" s="284"/>
      <c r="O21" s="283"/>
      <c r="P21" s="284"/>
      <c r="Q21" s="285"/>
      <c r="R21" s="286"/>
      <c r="S21" s="12">
        <f t="shared" si="6"/>
        <v>0</v>
      </c>
      <c r="T21" s="12">
        <f t="shared" si="7"/>
        <v>0</v>
      </c>
      <c r="U21" s="15"/>
      <c r="V21" s="15"/>
    </row>
    <row r="22" spans="1:22" ht="15" customHeight="1" x14ac:dyDescent="0.25">
      <c r="A22" s="245">
        <v>3600</v>
      </c>
      <c r="B22" s="31">
        <f>SUM(B6:B21)</f>
        <v>0</v>
      </c>
      <c r="C22" s="245"/>
      <c r="D22" s="14" t="s">
        <v>110</v>
      </c>
      <c r="E22" s="293"/>
      <c r="F22" s="294"/>
      <c r="G22" s="283"/>
      <c r="H22" s="284"/>
      <c r="I22" s="283"/>
      <c r="J22" s="284"/>
      <c r="K22" s="283"/>
      <c r="L22" s="284"/>
      <c r="M22" s="283">
        <v>5</v>
      </c>
      <c r="N22" s="284"/>
      <c r="O22" s="283"/>
      <c r="P22" s="284"/>
      <c r="Q22" s="285"/>
      <c r="R22" s="286"/>
      <c r="S22" s="12">
        <f t="shared" si="4"/>
        <v>5</v>
      </c>
      <c r="T22" s="12">
        <f t="shared" si="5"/>
        <v>5</v>
      </c>
      <c r="U22" s="15"/>
      <c r="V22" s="15"/>
    </row>
    <row r="23" spans="1:22" x14ac:dyDescent="0.25">
      <c r="A23" s="218">
        <v>3600</v>
      </c>
      <c r="B23" s="31" t="s">
        <v>121</v>
      </c>
      <c r="C23" s="218"/>
      <c r="D23" s="25" t="s">
        <v>109</v>
      </c>
      <c r="E23" s="293">
        <v>6.5</v>
      </c>
      <c r="F23" s="294"/>
      <c r="G23" s="283"/>
      <c r="H23" s="284"/>
      <c r="I23" s="283"/>
      <c r="J23" s="284"/>
      <c r="K23" s="283"/>
      <c r="L23" s="284"/>
      <c r="M23" s="283"/>
      <c r="N23" s="284"/>
      <c r="O23" s="283"/>
      <c r="P23" s="284"/>
      <c r="Q23" s="285"/>
      <c r="R23" s="286"/>
      <c r="S23" s="12">
        <f t="shared" si="4"/>
        <v>6.5</v>
      </c>
      <c r="T23" s="12">
        <f t="shared" si="5"/>
        <v>6.5</v>
      </c>
      <c r="U23" s="15"/>
      <c r="V23" s="15"/>
    </row>
    <row r="24" spans="1:22" x14ac:dyDescent="0.25">
      <c r="A24" s="218">
        <v>3600</v>
      </c>
      <c r="B24" s="31" t="s">
        <v>121</v>
      </c>
      <c r="C24" s="218"/>
      <c r="D24" s="25" t="s">
        <v>102</v>
      </c>
      <c r="E24" s="293">
        <v>1.5</v>
      </c>
      <c r="F24" s="294"/>
      <c r="G24" s="283">
        <v>1.5</v>
      </c>
      <c r="H24" s="284"/>
      <c r="I24" s="283"/>
      <c r="J24" s="284"/>
      <c r="K24" s="283"/>
      <c r="L24" s="284"/>
      <c r="M24" s="283"/>
      <c r="N24" s="284"/>
      <c r="O24" s="283"/>
      <c r="P24" s="284"/>
      <c r="Q24" s="285"/>
      <c r="R24" s="286"/>
      <c r="S24" s="12">
        <f t="shared" si="2"/>
        <v>3</v>
      </c>
      <c r="T24" s="12">
        <f t="shared" si="3"/>
        <v>3</v>
      </c>
      <c r="U24" s="15"/>
      <c r="V24" s="15"/>
    </row>
    <row r="25" spans="1:22" x14ac:dyDescent="0.25">
      <c r="A25" s="218">
        <v>3600</v>
      </c>
      <c r="B25" s="31" t="s">
        <v>121</v>
      </c>
      <c r="C25" s="218"/>
      <c r="D25" s="14" t="s">
        <v>71</v>
      </c>
      <c r="E25" s="293"/>
      <c r="F25" s="294"/>
      <c r="G25" s="283">
        <v>1</v>
      </c>
      <c r="H25" s="284"/>
      <c r="I25" s="283">
        <v>1</v>
      </c>
      <c r="J25" s="284"/>
      <c r="K25" s="283">
        <v>1</v>
      </c>
      <c r="L25" s="284"/>
      <c r="M25" s="283">
        <v>1</v>
      </c>
      <c r="N25" s="284"/>
      <c r="O25" s="283"/>
      <c r="P25" s="284"/>
      <c r="Q25" s="285"/>
      <c r="R25" s="286"/>
      <c r="S25" s="12">
        <f t="shared" si="2"/>
        <v>4</v>
      </c>
      <c r="T25" s="12">
        <f t="shared" si="3"/>
        <v>4</v>
      </c>
      <c r="U25" s="15"/>
      <c r="V25" s="15"/>
    </row>
    <row r="26" spans="1:22" x14ac:dyDescent="0.25">
      <c r="A26" s="218"/>
      <c r="B26" s="218"/>
      <c r="C26" s="218"/>
      <c r="D26" s="14"/>
      <c r="E26" s="293"/>
      <c r="F26" s="294"/>
      <c r="G26" s="283"/>
      <c r="H26" s="284"/>
      <c r="I26" s="283"/>
      <c r="J26" s="284"/>
      <c r="K26" s="283"/>
      <c r="L26" s="284"/>
      <c r="M26" s="283"/>
      <c r="N26" s="284"/>
      <c r="O26" s="283"/>
      <c r="P26" s="284"/>
      <c r="Q26" s="285"/>
      <c r="R26" s="286"/>
      <c r="S26" s="12">
        <f t="shared" si="2"/>
        <v>0</v>
      </c>
      <c r="T26" s="12">
        <f t="shared" si="3"/>
        <v>0</v>
      </c>
      <c r="U26" s="15"/>
      <c r="V26" s="15"/>
    </row>
    <row r="27" spans="1:22" x14ac:dyDescent="0.25">
      <c r="A27" s="10" t="s">
        <v>37</v>
      </c>
      <c r="B27" s="10"/>
      <c r="C27" s="10"/>
      <c r="D27" s="10"/>
      <c r="E27" s="293"/>
      <c r="F27" s="294"/>
      <c r="G27" s="283"/>
      <c r="H27" s="284"/>
      <c r="I27" s="283"/>
      <c r="J27" s="284"/>
      <c r="K27" s="283"/>
      <c r="L27" s="284"/>
      <c r="M27" s="283"/>
      <c r="N27" s="284"/>
      <c r="O27" s="283"/>
      <c r="P27" s="284"/>
      <c r="Q27" s="285"/>
      <c r="R27" s="286"/>
      <c r="S27" s="12">
        <f t="shared" si="2"/>
        <v>0</v>
      </c>
      <c r="T27" s="12"/>
      <c r="U27" s="15"/>
      <c r="V27" s="15"/>
    </row>
    <row r="28" spans="1:22" x14ac:dyDescent="0.25">
      <c r="A28" s="10" t="s">
        <v>38</v>
      </c>
      <c r="B28" s="10"/>
      <c r="C28" s="10"/>
      <c r="D28" s="10"/>
      <c r="E28" s="293"/>
      <c r="F28" s="294"/>
      <c r="G28" s="283"/>
      <c r="H28" s="284"/>
      <c r="I28" s="283"/>
      <c r="J28" s="284"/>
      <c r="K28" s="283"/>
      <c r="L28" s="284"/>
      <c r="M28" s="283"/>
      <c r="N28" s="284"/>
      <c r="O28" s="283"/>
      <c r="P28" s="284"/>
      <c r="Q28" s="285"/>
      <c r="R28" s="286"/>
      <c r="S28" s="12">
        <f t="shared" si="2"/>
        <v>0</v>
      </c>
      <c r="T28" s="12"/>
      <c r="U28" s="15"/>
      <c r="V28" s="15"/>
    </row>
    <row r="29" spans="1:22" x14ac:dyDescent="0.25">
      <c r="A29" s="16" t="s">
        <v>6</v>
      </c>
      <c r="B29" s="16"/>
      <c r="C29" s="16"/>
      <c r="D29" s="16"/>
      <c r="E29" s="288">
        <f>SUM(E4:E28)</f>
        <v>8</v>
      </c>
      <c r="F29" s="289"/>
      <c r="G29" s="288">
        <f>SUM(G4:G28)</f>
        <v>8</v>
      </c>
      <c r="H29" s="289"/>
      <c r="I29" s="288">
        <f>SUM(I4:I28)</f>
        <v>8</v>
      </c>
      <c r="J29" s="289"/>
      <c r="K29" s="288">
        <f>SUM(K4:K28)</f>
        <v>8</v>
      </c>
      <c r="L29" s="289"/>
      <c r="M29" s="288">
        <f>SUM(M4:M28)</f>
        <v>8</v>
      </c>
      <c r="N29" s="289"/>
      <c r="O29" s="288">
        <f>SUM(O4:O28)</f>
        <v>0</v>
      </c>
      <c r="P29" s="289"/>
      <c r="Q29" s="288">
        <f>SUM(Q4:Q28)</f>
        <v>0</v>
      </c>
      <c r="R29" s="289"/>
      <c r="S29" s="12">
        <f>SUM(S4:S28)</f>
        <v>40</v>
      </c>
      <c r="T29" s="12"/>
      <c r="U29" s="16"/>
      <c r="V29" s="15"/>
    </row>
    <row r="30" spans="1:22" x14ac:dyDescent="0.25">
      <c r="A30" s="16" t="s">
        <v>2</v>
      </c>
      <c r="B30" s="16"/>
      <c r="C30" s="16"/>
      <c r="D30" s="16"/>
      <c r="E30" s="17"/>
      <c r="F30" s="18">
        <v>8</v>
      </c>
      <c r="G30" s="17"/>
      <c r="H30" s="18">
        <v>8</v>
      </c>
      <c r="I30" s="17"/>
      <c r="J30" s="18">
        <v>8</v>
      </c>
      <c r="K30" s="17"/>
      <c r="L30" s="18">
        <v>8</v>
      </c>
      <c r="M30" s="17"/>
      <c r="N30" s="18">
        <v>8</v>
      </c>
      <c r="O30" s="17"/>
      <c r="P30" s="18"/>
      <c r="Q30" s="17"/>
      <c r="R30" s="18"/>
      <c r="S30" s="12">
        <f>SUM(E30:R30)</f>
        <v>40</v>
      </c>
      <c r="T30" s="12">
        <f>SUM(T4:T27)</f>
        <v>40</v>
      </c>
      <c r="U30" s="15"/>
      <c r="V30" s="15"/>
    </row>
    <row r="31" spans="1:22" x14ac:dyDescent="0.25">
      <c r="A31" s="16" t="s">
        <v>41</v>
      </c>
      <c r="B31" s="16"/>
      <c r="C31" s="16"/>
      <c r="D31" s="16"/>
      <c r="E31" s="19"/>
      <c r="F31" s="19">
        <f>SUM(E29)-F30</f>
        <v>0</v>
      </c>
      <c r="G31" s="19"/>
      <c r="H31" s="19">
        <f>SUM(G29)-H30</f>
        <v>0</v>
      </c>
      <c r="I31" s="19"/>
      <c r="J31" s="19">
        <f>SUM(I29)-J30</f>
        <v>0</v>
      </c>
      <c r="K31" s="19"/>
      <c r="L31" s="19">
        <f>SUM(K29)-L30</f>
        <v>0</v>
      </c>
      <c r="M31" s="19"/>
      <c r="N31" s="19">
        <f>SUM(M29)-N30</f>
        <v>0</v>
      </c>
      <c r="O31" s="19"/>
      <c r="P31" s="19">
        <f>SUM(O29)</f>
        <v>0</v>
      </c>
      <c r="Q31" s="19"/>
      <c r="R31" s="19">
        <f>SUM(Q29)</f>
        <v>0</v>
      </c>
      <c r="S31" s="15">
        <f>SUM(E31:R31)</f>
        <v>0</v>
      </c>
      <c r="T31" s="15"/>
      <c r="U31" s="15">
        <f>SUM(U4:U30)</f>
        <v>0</v>
      </c>
      <c r="V31" s="15">
        <f>SUM(V4:V30)</f>
        <v>0</v>
      </c>
    </row>
    <row r="33" spans="1:14" x14ac:dyDescent="0.25">
      <c r="A33" s="1" t="s">
        <v>25</v>
      </c>
      <c r="B33" s="2"/>
      <c r="C33" s="29"/>
    </row>
    <row r="34" spans="1:14" x14ac:dyDescent="0.25">
      <c r="A34" s="3" t="s">
        <v>2</v>
      </c>
      <c r="C34" s="27">
        <f>SUM(T30)</f>
        <v>40</v>
      </c>
      <c r="I34" s="1">
        <v>3600</v>
      </c>
    </row>
    <row r="35" spans="1:14" x14ac:dyDescent="0.25">
      <c r="A35" s="3" t="s">
        <v>26</v>
      </c>
      <c r="C35" s="27">
        <f>U31</f>
        <v>0</v>
      </c>
      <c r="D35" s="20"/>
      <c r="I35" s="28">
        <v>18.5</v>
      </c>
    </row>
    <row r="36" spans="1:14" x14ac:dyDescent="0.25">
      <c r="A36" s="3" t="s">
        <v>27</v>
      </c>
      <c r="C36" s="20">
        <f>V31</f>
        <v>0</v>
      </c>
      <c r="I36" s="20"/>
    </row>
    <row r="37" spans="1:14" x14ac:dyDescent="0.25">
      <c r="A37" s="21" t="s">
        <v>28</v>
      </c>
      <c r="B37" s="21"/>
      <c r="C37" s="24">
        <f>S27</f>
        <v>0</v>
      </c>
      <c r="D37" s="21"/>
      <c r="I37" s="29"/>
      <c r="J37" s="29"/>
      <c r="K37" s="29"/>
      <c r="L37" s="29"/>
      <c r="M37" s="29"/>
      <c r="N37" s="29"/>
    </row>
    <row r="38" spans="1:14" x14ac:dyDescent="0.25">
      <c r="A38" s="3" t="s">
        <v>4</v>
      </c>
      <c r="C38" s="20">
        <f>S28</f>
        <v>0</v>
      </c>
      <c r="I38" s="29"/>
      <c r="J38" s="29"/>
      <c r="K38" s="29"/>
      <c r="L38" s="29"/>
      <c r="M38" s="29"/>
      <c r="N38" s="29"/>
    </row>
    <row r="39" spans="1:14" ht="16.5" thickBot="1" x14ac:dyDescent="0.3">
      <c r="A39" s="4" t="s">
        <v>6</v>
      </c>
      <c r="B39" s="4"/>
      <c r="C39" s="26">
        <f>SUM(C34:C38)</f>
        <v>40</v>
      </c>
      <c r="E39" s="4" t="s">
        <v>40</v>
      </c>
      <c r="F39" s="4"/>
      <c r="G39" s="22">
        <f>S29-C39</f>
        <v>0</v>
      </c>
    </row>
    <row r="40" spans="1:14" ht="16.5" thickTop="1" x14ac:dyDescent="0.25">
      <c r="A40" s="3" t="s">
        <v>29</v>
      </c>
      <c r="C40" s="23">
        <v>0</v>
      </c>
      <c r="D40" s="23"/>
    </row>
    <row r="41" spans="1:14" x14ac:dyDescent="0.25">
      <c r="A41" s="3" t="s">
        <v>36</v>
      </c>
      <c r="C41" s="23">
        <v>0</v>
      </c>
      <c r="D41" s="23"/>
    </row>
  </sheetData>
  <mergeCells count="189">
    <mergeCell ref="Q16:R16"/>
    <mergeCell ref="G18:H18"/>
    <mergeCell ref="I18:J18"/>
    <mergeCell ref="K18:L18"/>
    <mergeCell ref="M18:N18"/>
    <mergeCell ref="O18:P18"/>
    <mergeCell ref="Q18:R18"/>
    <mergeCell ref="O8:P8"/>
    <mergeCell ref="M13:N13"/>
    <mergeCell ref="Q13:R13"/>
    <mergeCell ref="O13:P13"/>
    <mergeCell ref="I9:J9"/>
    <mergeCell ref="Q17:R17"/>
    <mergeCell ref="M16:N16"/>
    <mergeCell ref="O16:P16"/>
    <mergeCell ref="O17:P17"/>
    <mergeCell ref="I15:J15"/>
    <mergeCell ref="K15:L15"/>
    <mergeCell ref="M15:N15"/>
    <mergeCell ref="O15:P15"/>
    <mergeCell ref="Q15:R15"/>
    <mergeCell ref="Q14:R14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M9:N9"/>
    <mergeCell ref="K6:L6"/>
    <mergeCell ref="G4:H4"/>
    <mergeCell ref="I4:J4"/>
    <mergeCell ref="K4:L4"/>
    <mergeCell ref="G5:H5"/>
    <mergeCell ref="E4:F4"/>
    <mergeCell ref="I5:J5"/>
    <mergeCell ref="I6:J6"/>
    <mergeCell ref="E8:F8"/>
    <mergeCell ref="G8:H8"/>
    <mergeCell ref="E7:F7"/>
    <mergeCell ref="G7:H7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E15:F15"/>
    <mergeCell ref="G15:H15"/>
    <mergeCell ref="G22:H22"/>
    <mergeCell ref="I22:J22"/>
    <mergeCell ref="K22:L22"/>
    <mergeCell ref="M22:N22"/>
    <mergeCell ref="O22:P22"/>
    <mergeCell ref="Q22:R22"/>
    <mergeCell ref="E23:F23"/>
    <mergeCell ref="E18:F18"/>
    <mergeCell ref="G23:H23"/>
    <mergeCell ref="I23:J23"/>
    <mergeCell ref="K23:L23"/>
    <mergeCell ref="M23:N23"/>
    <mergeCell ref="O23:P23"/>
    <mergeCell ref="Q23:R23"/>
    <mergeCell ref="O21:P21"/>
    <mergeCell ref="Q21:R21"/>
    <mergeCell ref="O19:P19"/>
    <mergeCell ref="Q19:R19"/>
    <mergeCell ref="M20:N20"/>
    <mergeCell ref="O20:P20"/>
    <mergeCell ref="Q20:R20"/>
    <mergeCell ref="G24:H24"/>
    <mergeCell ref="E24:F24"/>
    <mergeCell ref="E16:F16"/>
    <mergeCell ref="G16:H16"/>
    <mergeCell ref="E17:F17"/>
    <mergeCell ref="G17:H17"/>
    <mergeCell ref="I17:J17"/>
    <mergeCell ref="K17:L17"/>
    <mergeCell ref="M17:N17"/>
    <mergeCell ref="E21:F21"/>
    <mergeCell ref="G21:H21"/>
    <mergeCell ref="I21:J21"/>
    <mergeCell ref="K21:L21"/>
    <mergeCell ref="M21:N21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E22:F22"/>
    <mergeCell ref="Q25:R25"/>
    <mergeCell ref="O25:P25"/>
    <mergeCell ref="O24:P24"/>
    <mergeCell ref="O26:P26"/>
    <mergeCell ref="Q26:R26"/>
    <mergeCell ref="I24:J24"/>
    <mergeCell ref="K24:L24"/>
    <mergeCell ref="K25:L25"/>
    <mergeCell ref="I25:J25"/>
    <mergeCell ref="I26:J26"/>
    <mergeCell ref="Q24:R24"/>
    <mergeCell ref="M24:N24"/>
    <mergeCell ref="G26:H26"/>
    <mergeCell ref="K26:L26"/>
    <mergeCell ref="I28:J28"/>
    <mergeCell ref="G28:H28"/>
    <mergeCell ref="G27:H27"/>
    <mergeCell ref="E29:F29"/>
    <mergeCell ref="G29:H29"/>
    <mergeCell ref="E28:F28"/>
    <mergeCell ref="E27:F27"/>
    <mergeCell ref="I27:J27"/>
    <mergeCell ref="I29:J29"/>
    <mergeCell ref="E12:F12"/>
    <mergeCell ref="G12:H12"/>
    <mergeCell ref="I12:J12"/>
    <mergeCell ref="K12:L12"/>
    <mergeCell ref="M12:N12"/>
    <mergeCell ref="O12:P12"/>
    <mergeCell ref="Q12:R12"/>
    <mergeCell ref="Q29:R29"/>
    <mergeCell ref="M27:N27"/>
    <mergeCell ref="Q27:R27"/>
    <mergeCell ref="O28:P28"/>
    <mergeCell ref="Q28:R28"/>
    <mergeCell ref="O27:P27"/>
    <mergeCell ref="M29:N29"/>
    <mergeCell ref="O29:P29"/>
    <mergeCell ref="M28:N28"/>
    <mergeCell ref="K29:L29"/>
    <mergeCell ref="K28:L28"/>
    <mergeCell ref="K27:L27"/>
    <mergeCell ref="M26:N26"/>
    <mergeCell ref="M25:N25"/>
    <mergeCell ref="E25:F25"/>
    <mergeCell ref="G25:H25"/>
    <mergeCell ref="E26:F26"/>
    <mergeCell ref="I7:J7"/>
    <mergeCell ref="K7:L7"/>
    <mergeCell ref="E11:F11"/>
    <mergeCell ref="G11:H11"/>
    <mergeCell ref="I11:J11"/>
    <mergeCell ref="K11:L11"/>
    <mergeCell ref="M11:N11"/>
    <mergeCell ref="O11:P11"/>
    <mergeCell ref="Q11:R11"/>
    <mergeCell ref="Q7:R7"/>
    <mergeCell ref="O7:P7"/>
    <mergeCell ref="M7:N7"/>
    <mergeCell ref="M8:N8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E8" sqref="E8:N19"/>
    </sheetView>
  </sheetViews>
  <sheetFormatPr defaultRowHeight="15.75" x14ac:dyDescent="0.25"/>
  <cols>
    <col min="1" max="1" width="10.5703125" style="161" customWidth="1"/>
    <col min="2" max="2" width="10.7109375" style="161" customWidth="1"/>
    <col min="3" max="3" width="10.42578125" style="161" customWidth="1"/>
    <col min="4" max="4" width="28.7109375" style="161" customWidth="1"/>
    <col min="5" max="13" width="7" style="161" customWidth="1"/>
    <col min="14" max="14" width="6.85546875" style="161" customWidth="1"/>
    <col min="15" max="17" width="7" style="161" customWidth="1"/>
    <col min="18" max="18" width="6.85546875" style="162" customWidth="1"/>
    <col min="19" max="19" width="7.7109375" style="161" customWidth="1"/>
    <col min="20" max="21" width="7.85546875" style="161" customWidth="1"/>
    <col min="22" max="22" width="7.7109375" style="161" customWidth="1"/>
    <col min="23" max="16384" width="9.140625" style="161"/>
  </cols>
  <sheetData>
    <row r="1" spans="1:22" x14ac:dyDescent="0.25">
      <c r="A1" s="1" t="s">
        <v>66</v>
      </c>
      <c r="B1" s="160"/>
      <c r="C1" s="160"/>
    </row>
    <row r="2" spans="1:22" s="166" customFormat="1" x14ac:dyDescent="0.25">
      <c r="A2" s="5" t="s">
        <v>89</v>
      </c>
      <c r="B2" s="263"/>
      <c r="C2" s="263"/>
      <c r="D2" s="163"/>
      <c r="E2" s="323" t="s">
        <v>15</v>
      </c>
      <c r="F2" s="323"/>
      <c r="G2" s="323" t="s">
        <v>16</v>
      </c>
      <c r="H2" s="323"/>
      <c r="I2" s="323" t="s">
        <v>17</v>
      </c>
      <c r="J2" s="323"/>
      <c r="K2" s="323" t="s">
        <v>18</v>
      </c>
      <c r="L2" s="323"/>
      <c r="M2" s="323" t="s">
        <v>19</v>
      </c>
      <c r="N2" s="323"/>
      <c r="O2" s="323" t="s">
        <v>20</v>
      </c>
      <c r="P2" s="323"/>
      <c r="Q2" s="323" t="s">
        <v>21</v>
      </c>
      <c r="R2" s="323"/>
      <c r="S2" s="164" t="s">
        <v>24</v>
      </c>
      <c r="T2" s="164" t="s">
        <v>39</v>
      </c>
      <c r="U2" s="165" t="s">
        <v>26</v>
      </c>
      <c r="V2" s="165" t="s">
        <v>27</v>
      </c>
    </row>
    <row r="3" spans="1:22" x14ac:dyDescent="0.25">
      <c r="A3" s="167" t="s">
        <v>22</v>
      </c>
      <c r="B3" s="167" t="s">
        <v>23</v>
      </c>
      <c r="C3" s="167" t="s">
        <v>48</v>
      </c>
      <c r="D3" s="167" t="s">
        <v>32</v>
      </c>
      <c r="E3" s="168">
        <v>6.15</v>
      </c>
      <c r="F3" s="168">
        <v>16.3</v>
      </c>
      <c r="G3" s="168">
        <v>8</v>
      </c>
      <c r="H3" s="168">
        <v>16.3</v>
      </c>
      <c r="I3" s="168">
        <v>8</v>
      </c>
      <c r="J3" s="168">
        <v>16.3</v>
      </c>
      <c r="K3" s="168">
        <v>8</v>
      </c>
      <c r="L3" s="168">
        <v>16.3</v>
      </c>
      <c r="M3" s="168">
        <v>8</v>
      </c>
      <c r="N3" s="168">
        <v>16.3</v>
      </c>
      <c r="O3" s="168"/>
      <c r="P3" s="168"/>
      <c r="Q3" s="169"/>
      <c r="R3" s="169"/>
      <c r="S3" s="170"/>
      <c r="T3" s="170"/>
      <c r="U3" s="171"/>
      <c r="V3" s="171"/>
    </row>
    <row r="4" spans="1:22" x14ac:dyDescent="0.25">
      <c r="A4" s="218">
        <v>6633</v>
      </c>
      <c r="B4" s="271" t="s">
        <v>118</v>
      </c>
      <c r="C4" s="218" t="s">
        <v>92</v>
      </c>
      <c r="D4" s="25" t="s">
        <v>93</v>
      </c>
      <c r="E4" s="318">
        <v>1</v>
      </c>
      <c r="F4" s="319"/>
      <c r="G4" s="318"/>
      <c r="H4" s="319"/>
      <c r="I4" s="322"/>
      <c r="J4" s="319"/>
      <c r="K4" s="318"/>
      <c r="L4" s="319"/>
      <c r="M4" s="318"/>
      <c r="N4" s="319"/>
      <c r="O4" s="318"/>
      <c r="P4" s="319"/>
      <c r="Q4" s="316"/>
      <c r="R4" s="317"/>
      <c r="S4" s="170">
        <f t="shared" ref="S4:S19" si="0">E4+G4+I4+K4+M4+O4+Q4</f>
        <v>1</v>
      </c>
      <c r="T4" s="170">
        <f t="shared" ref="T4:T21" si="1">SUM(S4-U4-V4)</f>
        <v>1</v>
      </c>
      <c r="U4" s="174"/>
      <c r="V4" s="174"/>
    </row>
    <row r="5" spans="1:22" x14ac:dyDescent="0.25">
      <c r="A5" s="218">
        <v>6607</v>
      </c>
      <c r="B5" s="271" t="s">
        <v>123</v>
      </c>
      <c r="C5" s="225">
        <v>16</v>
      </c>
      <c r="D5" s="25" t="s">
        <v>117</v>
      </c>
      <c r="E5" s="318"/>
      <c r="F5" s="319"/>
      <c r="G5" s="318"/>
      <c r="H5" s="319"/>
      <c r="I5" s="318"/>
      <c r="J5" s="319"/>
      <c r="K5" s="318">
        <v>0.5</v>
      </c>
      <c r="L5" s="319"/>
      <c r="M5" s="318"/>
      <c r="N5" s="319"/>
      <c r="O5" s="318"/>
      <c r="P5" s="319"/>
      <c r="Q5" s="316"/>
      <c r="R5" s="317"/>
      <c r="S5" s="170">
        <f t="shared" si="0"/>
        <v>0.5</v>
      </c>
      <c r="T5" s="170">
        <f t="shared" si="1"/>
        <v>0.5</v>
      </c>
      <c r="U5" s="174"/>
      <c r="V5" s="174"/>
    </row>
    <row r="6" spans="1:22" x14ac:dyDescent="0.25">
      <c r="A6" s="218">
        <v>6641</v>
      </c>
      <c r="B6" s="271" t="s">
        <v>124</v>
      </c>
      <c r="C6" s="244">
        <v>16</v>
      </c>
      <c r="D6" s="25" t="s">
        <v>117</v>
      </c>
      <c r="E6" s="318"/>
      <c r="F6" s="319"/>
      <c r="G6" s="318"/>
      <c r="H6" s="319"/>
      <c r="I6" s="318"/>
      <c r="J6" s="319"/>
      <c r="K6" s="318"/>
      <c r="L6" s="319"/>
      <c r="M6" s="318">
        <v>0.5</v>
      </c>
      <c r="N6" s="319"/>
      <c r="O6" s="318"/>
      <c r="P6" s="319"/>
      <c r="Q6" s="316"/>
      <c r="R6" s="317"/>
      <c r="S6" s="170">
        <f t="shared" si="0"/>
        <v>0.5</v>
      </c>
      <c r="T6" s="170">
        <f t="shared" si="1"/>
        <v>0.5</v>
      </c>
      <c r="U6" s="174"/>
      <c r="V6" s="174"/>
    </row>
    <row r="7" spans="1:22" x14ac:dyDescent="0.25">
      <c r="A7" s="172"/>
      <c r="B7" s="163"/>
      <c r="C7" s="163"/>
      <c r="D7" s="25"/>
      <c r="E7" s="318"/>
      <c r="F7" s="319"/>
      <c r="G7" s="318"/>
      <c r="H7" s="319"/>
      <c r="I7" s="318"/>
      <c r="J7" s="319"/>
      <c r="K7" s="318"/>
      <c r="L7" s="319"/>
      <c r="M7" s="318"/>
      <c r="N7" s="319"/>
      <c r="O7" s="318"/>
      <c r="P7" s="319"/>
      <c r="Q7" s="316"/>
      <c r="R7" s="317"/>
      <c r="S7" s="170">
        <f t="shared" si="0"/>
        <v>0</v>
      </c>
      <c r="T7" s="170">
        <f t="shared" si="1"/>
        <v>0</v>
      </c>
      <c r="U7" s="174"/>
      <c r="V7" s="174"/>
    </row>
    <row r="8" spans="1:22" x14ac:dyDescent="0.25">
      <c r="A8" s="208">
        <v>3600</v>
      </c>
      <c r="B8" s="270" t="s">
        <v>121</v>
      </c>
      <c r="C8" s="163"/>
      <c r="D8" s="25" t="s">
        <v>116</v>
      </c>
      <c r="E8" s="318"/>
      <c r="F8" s="319"/>
      <c r="G8" s="318"/>
      <c r="H8" s="319"/>
      <c r="I8" s="318"/>
      <c r="J8" s="319"/>
      <c r="K8" s="318"/>
      <c r="L8" s="319"/>
      <c r="M8" s="318">
        <v>1.5</v>
      </c>
      <c r="N8" s="319"/>
      <c r="O8" s="318"/>
      <c r="P8" s="319"/>
      <c r="Q8" s="316"/>
      <c r="R8" s="317"/>
      <c r="S8" s="170">
        <f t="shared" si="0"/>
        <v>1.5</v>
      </c>
      <c r="T8" s="170">
        <f t="shared" si="1"/>
        <v>1.5</v>
      </c>
      <c r="U8" s="174"/>
      <c r="V8" s="174"/>
    </row>
    <row r="9" spans="1:22" x14ac:dyDescent="0.25">
      <c r="A9" s="208">
        <v>3600</v>
      </c>
      <c r="B9" s="270" t="s">
        <v>121</v>
      </c>
      <c r="C9" s="172"/>
      <c r="D9" s="25" t="s">
        <v>107</v>
      </c>
      <c r="E9" s="318"/>
      <c r="F9" s="319"/>
      <c r="G9" s="318"/>
      <c r="H9" s="319"/>
      <c r="I9" s="318"/>
      <c r="J9" s="319"/>
      <c r="K9" s="318">
        <v>4.5</v>
      </c>
      <c r="L9" s="319"/>
      <c r="M9" s="318"/>
      <c r="N9" s="319"/>
      <c r="O9" s="318"/>
      <c r="P9" s="319"/>
      <c r="Q9" s="316"/>
      <c r="R9" s="317"/>
      <c r="S9" s="170">
        <f t="shared" si="0"/>
        <v>4.5</v>
      </c>
      <c r="T9" s="170">
        <f t="shared" si="1"/>
        <v>4.5</v>
      </c>
      <c r="U9" s="174"/>
      <c r="V9" s="174"/>
    </row>
    <row r="10" spans="1:22" x14ac:dyDescent="0.25">
      <c r="A10" s="247">
        <v>3600</v>
      </c>
      <c r="B10" s="270" t="s">
        <v>121</v>
      </c>
      <c r="C10" s="247"/>
      <c r="D10" s="25" t="s">
        <v>104</v>
      </c>
      <c r="E10" s="318"/>
      <c r="F10" s="319"/>
      <c r="G10" s="318"/>
      <c r="H10" s="319"/>
      <c r="I10" s="318">
        <v>2</v>
      </c>
      <c r="J10" s="319"/>
      <c r="K10" s="318"/>
      <c r="L10" s="319"/>
      <c r="M10" s="318"/>
      <c r="N10" s="319"/>
      <c r="O10" s="318"/>
      <c r="P10" s="319"/>
      <c r="Q10" s="316"/>
      <c r="R10" s="317"/>
      <c r="S10" s="170">
        <f t="shared" si="0"/>
        <v>2</v>
      </c>
      <c r="T10" s="170">
        <f t="shared" si="1"/>
        <v>2</v>
      </c>
      <c r="U10" s="174"/>
      <c r="V10" s="174"/>
    </row>
    <row r="11" spans="1:22" x14ac:dyDescent="0.25">
      <c r="A11" s="264">
        <v>3600</v>
      </c>
      <c r="B11" s="270" t="s">
        <v>121</v>
      </c>
      <c r="C11" s="264"/>
      <c r="D11" s="25" t="s">
        <v>90</v>
      </c>
      <c r="E11" s="318">
        <v>3</v>
      </c>
      <c r="F11" s="319"/>
      <c r="G11" s="318">
        <v>6</v>
      </c>
      <c r="H11" s="319"/>
      <c r="I11" s="318">
        <v>2</v>
      </c>
      <c r="J11" s="319"/>
      <c r="K11" s="318"/>
      <c r="L11" s="319"/>
      <c r="M11" s="318"/>
      <c r="N11" s="319"/>
      <c r="O11" s="318"/>
      <c r="P11" s="319"/>
      <c r="Q11" s="316"/>
      <c r="R11" s="317"/>
      <c r="S11" s="170">
        <f t="shared" si="0"/>
        <v>11</v>
      </c>
      <c r="T11" s="170">
        <f t="shared" si="1"/>
        <v>11</v>
      </c>
      <c r="U11" s="174"/>
      <c r="V11" s="174"/>
    </row>
    <row r="12" spans="1:22" x14ac:dyDescent="0.25">
      <c r="A12" s="260">
        <v>3600</v>
      </c>
      <c r="B12" s="270" t="s">
        <v>121</v>
      </c>
      <c r="C12" s="260"/>
      <c r="D12" s="25" t="s">
        <v>82</v>
      </c>
      <c r="E12" s="318">
        <v>1</v>
      </c>
      <c r="F12" s="319"/>
      <c r="G12" s="318"/>
      <c r="H12" s="319"/>
      <c r="I12" s="318"/>
      <c r="J12" s="319"/>
      <c r="K12" s="318"/>
      <c r="L12" s="319"/>
      <c r="M12" s="318"/>
      <c r="N12" s="319"/>
      <c r="O12" s="318"/>
      <c r="P12" s="319"/>
      <c r="Q12" s="316"/>
      <c r="R12" s="317"/>
      <c r="S12" s="170">
        <f t="shared" si="0"/>
        <v>1</v>
      </c>
      <c r="T12" s="170">
        <f t="shared" si="1"/>
        <v>1</v>
      </c>
      <c r="U12" s="174"/>
      <c r="V12" s="174"/>
    </row>
    <row r="13" spans="1:22" x14ac:dyDescent="0.25">
      <c r="A13" s="172">
        <v>3600</v>
      </c>
      <c r="B13" s="270" t="s">
        <v>121</v>
      </c>
      <c r="C13" s="261"/>
      <c r="D13" s="25" t="s">
        <v>78</v>
      </c>
      <c r="E13" s="318"/>
      <c r="F13" s="319"/>
      <c r="G13" s="318"/>
      <c r="H13" s="319"/>
      <c r="I13" s="318"/>
      <c r="J13" s="319"/>
      <c r="K13" s="318"/>
      <c r="L13" s="319"/>
      <c r="M13" s="318">
        <v>1</v>
      </c>
      <c r="N13" s="319"/>
      <c r="O13" s="318"/>
      <c r="P13" s="319"/>
      <c r="Q13" s="316"/>
      <c r="R13" s="317"/>
      <c r="S13" s="170">
        <f t="shared" si="0"/>
        <v>1</v>
      </c>
      <c r="T13" s="170">
        <f t="shared" si="1"/>
        <v>1</v>
      </c>
      <c r="U13" s="174"/>
      <c r="V13" s="174"/>
    </row>
    <row r="14" spans="1:22" x14ac:dyDescent="0.25">
      <c r="A14" s="218">
        <v>3600</v>
      </c>
      <c r="B14" s="270" t="s">
        <v>121</v>
      </c>
      <c r="C14" s="218"/>
      <c r="D14" s="25" t="s">
        <v>76</v>
      </c>
      <c r="E14" s="318"/>
      <c r="F14" s="319"/>
      <c r="G14" s="318"/>
      <c r="H14" s="319"/>
      <c r="I14" s="318"/>
      <c r="J14" s="319"/>
      <c r="K14" s="318"/>
      <c r="L14" s="319"/>
      <c r="M14" s="318">
        <v>1</v>
      </c>
      <c r="N14" s="319"/>
      <c r="O14" s="318"/>
      <c r="P14" s="319"/>
      <c r="Q14" s="316"/>
      <c r="R14" s="317"/>
      <c r="S14" s="170">
        <f t="shared" ref="S14:S15" si="2">E14+G14+I14+K14+M14+O14+Q14</f>
        <v>1</v>
      </c>
      <c r="T14" s="170">
        <f t="shared" si="1"/>
        <v>1</v>
      </c>
      <c r="U14" s="174"/>
      <c r="V14" s="174"/>
    </row>
    <row r="15" spans="1:22" x14ac:dyDescent="0.25">
      <c r="A15" s="224">
        <v>3600</v>
      </c>
      <c r="B15" s="270" t="s">
        <v>121</v>
      </c>
      <c r="C15" s="224"/>
      <c r="D15" s="25" t="s">
        <v>91</v>
      </c>
      <c r="E15" s="318">
        <v>1.75</v>
      </c>
      <c r="F15" s="319"/>
      <c r="G15" s="318"/>
      <c r="H15" s="319"/>
      <c r="I15" s="318"/>
      <c r="J15" s="319"/>
      <c r="K15" s="318"/>
      <c r="L15" s="319"/>
      <c r="M15" s="318">
        <v>1.5</v>
      </c>
      <c r="N15" s="319"/>
      <c r="O15" s="318"/>
      <c r="P15" s="319"/>
      <c r="Q15" s="316"/>
      <c r="R15" s="317"/>
      <c r="S15" s="170">
        <f t="shared" si="2"/>
        <v>3.25</v>
      </c>
      <c r="T15" s="170">
        <f t="shared" si="1"/>
        <v>1.5</v>
      </c>
      <c r="U15" s="174">
        <v>1.75</v>
      </c>
      <c r="V15" s="174"/>
    </row>
    <row r="16" spans="1:22" x14ac:dyDescent="0.25">
      <c r="A16" s="172">
        <v>3600</v>
      </c>
      <c r="B16" s="270" t="s">
        <v>121</v>
      </c>
      <c r="C16" s="172"/>
      <c r="D16" s="161" t="s">
        <v>73</v>
      </c>
      <c r="E16" s="318">
        <v>0.25</v>
      </c>
      <c r="F16" s="319"/>
      <c r="G16" s="318">
        <v>0.25</v>
      </c>
      <c r="H16" s="319"/>
      <c r="I16" s="318"/>
      <c r="J16" s="319"/>
      <c r="K16" s="318"/>
      <c r="L16" s="319"/>
      <c r="M16" s="318">
        <v>0.25</v>
      </c>
      <c r="N16" s="319"/>
      <c r="O16" s="318"/>
      <c r="P16" s="319"/>
      <c r="Q16" s="316"/>
      <c r="R16" s="317"/>
      <c r="S16" s="170">
        <f t="shared" si="0"/>
        <v>0.75</v>
      </c>
      <c r="T16" s="170">
        <f t="shared" si="1"/>
        <v>0.75</v>
      </c>
      <c r="U16" s="174"/>
      <c r="V16" s="174"/>
    </row>
    <row r="17" spans="1:22" ht="15.75" customHeight="1" x14ac:dyDescent="0.25">
      <c r="A17" s="224">
        <v>3600</v>
      </c>
      <c r="B17" s="270" t="s">
        <v>121</v>
      </c>
      <c r="C17" s="224"/>
      <c r="D17" s="173" t="s">
        <v>74</v>
      </c>
      <c r="E17" s="318">
        <v>1.5</v>
      </c>
      <c r="F17" s="319"/>
      <c r="G17" s="318">
        <v>2</v>
      </c>
      <c r="H17" s="319"/>
      <c r="I17" s="318">
        <v>4.25</v>
      </c>
      <c r="J17" s="319"/>
      <c r="K17" s="318">
        <v>3.25</v>
      </c>
      <c r="L17" s="319"/>
      <c r="M17" s="318">
        <v>2.5</v>
      </c>
      <c r="N17" s="319"/>
      <c r="O17" s="318"/>
      <c r="P17" s="319"/>
      <c r="Q17" s="316"/>
      <c r="R17" s="317"/>
      <c r="S17" s="170">
        <f t="shared" si="0"/>
        <v>13.5</v>
      </c>
      <c r="T17" s="170">
        <f t="shared" si="1"/>
        <v>11</v>
      </c>
      <c r="U17" s="174">
        <v>2.5</v>
      </c>
      <c r="V17" s="174"/>
    </row>
    <row r="18" spans="1:22" x14ac:dyDescent="0.25">
      <c r="A18" s="215">
        <v>3600</v>
      </c>
      <c r="B18" s="270" t="s">
        <v>121</v>
      </c>
      <c r="C18" s="215"/>
      <c r="D18" s="14" t="s">
        <v>72</v>
      </c>
      <c r="E18" s="318">
        <v>1.5</v>
      </c>
      <c r="F18" s="319"/>
      <c r="G18" s="318"/>
      <c r="H18" s="319"/>
      <c r="I18" s="318"/>
      <c r="J18" s="319"/>
      <c r="K18" s="318"/>
      <c r="L18" s="319"/>
      <c r="M18" s="318"/>
      <c r="N18" s="319"/>
      <c r="O18" s="318"/>
      <c r="P18" s="319"/>
      <c r="Q18" s="316"/>
      <c r="R18" s="317"/>
      <c r="S18" s="170">
        <f t="shared" si="0"/>
        <v>1.5</v>
      </c>
      <c r="T18" s="170">
        <f t="shared" si="1"/>
        <v>1.5</v>
      </c>
      <c r="U18" s="174"/>
      <c r="V18" s="174"/>
    </row>
    <row r="19" spans="1:22" x14ac:dyDescent="0.25">
      <c r="A19" s="215">
        <v>3600</v>
      </c>
      <c r="B19" s="270" t="s">
        <v>121</v>
      </c>
      <c r="C19" s="215"/>
      <c r="D19" s="25" t="s">
        <v>70</v>
      </c>
      <c r="E19" s="318">
        <v>0.25</v>
      </c>
      <c r="F19" s="319"/>
      <c r="G19" s="318">
        <v>0.25</v>
      </c>
      <c r="H19" s="319"/>
      <c r="I19" s="283">
        <v>0.25</v>
      </c>
      <c r="J19" s="319"/>
      <c r="K19" s="318">
        <v>0.25</v>
      </c>
      <c r="L19" s="319"/>
      <c r="M19" s="318">
        <v>0.25</v>
      </c>
      <c r="N19" s="319"/>
      <c r="O19" s="318"/>
      <c r="P19" s="319"/>
      <c r="Q19" s="316"/>
      <c r="R19" s="317"/>
      <c r="S19" s="170">
        <f t="shared" si="0"/>
        <v>1.25</v>
      </c>
      <c r="T19" s="170">
        <f t="shared" si="1"/>
        <v>1.25</v>
      </c>
      <c r="U19" s="174"/>
      <c r="V19" s="174"/>
    </row>
    <row r="20" spans="1:22" x14ac:dyDescent="0.25">
      <c r="A20" s="167" t="s">
        <v>37</v>
      </c>
      <c r="B20" s="167"/>
      <c r="C20" s="167"/>
      <c r="D20" s="167"/>
      <c r="E20" s="318"/>
      <c r="F20" s="319"/>
      <c r="G20" s="318"/>
      <c r="H20" s="319"/>
      <c r="I20" s="318"/>
      <c r="J20" s="319"/>
      <c r="K20" s="318"/>
      <c r="L20" s="319"/>
      <c r="M20" s="318"/>
      <c r="N20" s="319"/>
      <c r="O20" s="316"/>
      <c r="P20" s="317"/>
      <c r="Q20" s="316"/>
      <c r="R20" s="317"/>
      <c r="S20" s="170">
        <f>E20+G20+I20+K20+M20+O20+Q20</f>
        <v>0</v>
      </c>
      <c r="T20" s="170"/>
      <c r="U20" s="175"/>
      <c r="V20" s="174"/>
    </row>
    <row r="21" spans="1:22" x14ac:dyDescent="0.25">
      <c r="A21" s="167" t="s">
        <v>38</v>
      </c>
      <c r="B21" s="167"/>
      <c r="C21" s="167"/>
      <c r="D21" s="167"/>
      <c r="E21" s="318"/>
      <c r="F21" s="319"/>
      <c r="G21" s="318"/>
      <c r="H21" s="319"/>
      <c r="I21" s="318"/>
      <c r="J21" s="319"/>
      <c r="K21" s="318"/>
      <c r="L21" s="319"/>
      <c r="M21" s="318"/>
      <c r="N21" s="319"/>
      <c r="O21" s="316"/>
      <c r="P21" s="317"/>
      <c r="Q21" s="316"/>
      <c r="R21" s="317"/>
      <c r="S21" s="170">
        <f>E21+G21+I21+K21+M21+O21+Q21</f>
        <v>0</v>
      </c>
      <c r="T21" s="170">
        <f t="shared" si="1"/>
        <v>0</v>
      </c>
      <c r="U21" s="175"/>
      <c r="V21" s="174"/>
    </row>
    <row r="22" spans="1:22" x14ac:dyDescent="0.25">
      <c r="A22" s="175" t="s">
        <v>6</v>
      </c>
      <c r="B22" s="175">
        <f>SUM(B6:B21)</f>
        <v>0</v>
      </c>
      <c r="C22" s="175"/>
      <c r="D22" s="175"/>
      <c r="E22" s="320">
        <f>SUM(E4:E21)</f>
        <v>10.25</v>
      </c>
      <c r="F22" s="321"/>
      <c r="G22" s="320">
        <f>SUM(G4:G21)</f>
        <v>8.5</v>
      </c>
      <c r="H22" s="321"/>
      <c r="I22" s="320">
        <f>SUM(I4:I21)</f>
        <v>8.5</v>
      </c>
      <c r="J22" s="321"/>
      <c r="K22" s="320">
        <f>SUM(K6:K21)</f>
        <v>8</v>
      </c>
      <c r="L22" s="321"/>
      <c r="M22" s="320">
        <f t="shared" ref="M22" si="3">SUM(M4:M21)</f>
        <v>8.5</v>
      </c>
      <c r="N22" s="321"/>
      <c r="O22" s="320">
        <f>SUM(O4:O21)</f>
        <v>0</v>
      </c>
      <c r="P22" s="321"/>
      <c r="Q22" s="320">
        <f>SUM(Q4:Q21)</f>
        <v>0</v>
      </c>
      <c r="R22" s="321"/>
      <c r="S22" s="170">
        <f>SUM(S4:S21)</f>
        <v>44.25</v>
      </c>
      <c r="T22" s="170"/>
      <c r="U22" s="175"/>
      <c r="V22" s="174"/>
    </row>
    <row r="23" spans="1:22" x14ac:dyDescent="0.25">
      <c r="A23" s="175" t="s">
        <v>2</v>
      </c>
      <c r="B23" s="175"/>
      <c r="C23" s="175"/>
      <c r="D23" s="175"/>
      <c r="E23" s="176"/>
      <c r="F23" s="177">
        <v>8</v>
      </c>
      <c r="G23" s="176"/>
      <c r="H23" s="177">
        <v>8</v>
      </c>
      <c r="I23" s="176"/>
      <c r="J23" s="177">
        <v>8</v>
      </c>
      <c r="K23" s="176"/>
      <c r="L23" s="177">
        <v>8</v>
      </c>
      <c r="M23" s="176"/>
      <c r="N23" s="177">
        <v>8</v>
      </c>
      <c r="O23" s="176"/>
      <c r="P23" s="177"/>
      <c r="Q23" s="176"/>
      <c r="R23" s="177"/>
      <c r="S23" s="170">
        <f>SUM(E23:R23)</f>
        <v>40</v>
      </c>
      <c r="T23" s="170">
        <f>SUM(T4:T20)</f>
        <v>40</v>
      </c>
      <c r="U23" s="174"/>
      <c r="V23" s="174"/>
    </row>
    <row r="24" spans="1:22" x14ac:dyDescent="0.25">
      <c r="A24" s="175" t="s">
        <v>41</v>
      </c>
      <c r="B24" s="175"/>
      <c r="C24" s="175"/>
      <c r="D24" s="175"/>
      <c r="E24" s="178"/>
      <c r="F24" s="178">
        <f>SUM(E22)-F23</f>
        <v>2.25</v>
      </c>
      <c r="G24" s="178"/>
      <c r="H24" s="178">
        <f>SUM(G22)-H23</f>
        <v>0.5</v>
      </c>
      <c r="I24" s="178"/>
      <c r="J24" s="178">
        <f>SUM(I22)-J23</f>
        <v>0.5</v>
      </c>
      <c r="K24" s="178"/>
      <c r="L24" s="178">
        <f>SUM(K22)-L23</f>
        <v>0</v>
      </c>
      <c r="M24" s="178"/>
      <c r="N24" s="178">
        <f>SUM(M22)-N23</f>
        <v>0.5</v>
      </c>
      <c r="O24" s="178"/>
      <c r="P24" s="178">
        <f>SUM(O22)</f>
        <v>0</v>
      </c>
      <c r="Q24" s="178"/>
      <c r="R24" s="178">
        <f>SUM(Q22)</f>
        <v>0</v>
      </c>
      <c r="S24" s="174">
        <v>4</v>
      </c>
      <c r="T24" s="174"/>
      <c r="U24" s="174">
        <f>SUM(U4:U23)</f>
        <v>4.25</v>
      </c>
      <c r="V24" s="174">
        <f>SUM(V4:V23)</f>
        <v>0</v>
      </c>
    </row>
    <row r="26" spans="1:22" x14ac:dyDescent="0.25">
      <c r="A26" s="159" t="s">
        <v>25</v>
      </c>
      <c r="B26" s="160"/>
    </row>
    <row r="27" spans="1:22" x14ac:dyDescent="0.25">
      <c r="A27" s="161" t="s">
        <v>2</v>
      </c>
      <c r="C27" s="179">
        <f>SUM(T23)</f>
        <v>40</v>
      </c>
      <c r="I27" s="159">
        <v>3600</v>
      </c>
    </row>
    <row r="28" spans="1:22" x14ac:dyDescent="0.25">
      <c r="A28" s="161" t="s">
        <v>26</v>
      </c>
      <c r="C28" s="179">
        <f>U24</f>
        <v>4.25</v>
      </c>
      <c r="D28" s="180"/>
      <c r="I28" s="181">
        <v>42.25</v>
      </c>
    </row>
    <row r="29" spans="1:22" x14ac:dyDescent="0.25">
      <c r="A29" s="161" t="s">
        <v>27</v>
      </c>
      <c r="C29" s="180">
        <f>V24</f>
        <v>0</v>
      </c>
      <c r="I29" s="182"/>
    </row>
    <row r="30" spans="1:22" x14ac:dyDescent="0.25">
      <c r="A30" s="161" t="s">
        <v>28</v>
      </c>
      <c r="C30" s="180">
        <f>S20</f>
        <v>0</v>
      </c>
      <c r="I30" s="179"/>
    </row>
    <row r="31" spans="1:22" x14ac:dyDescent="0.25">
      <c r="A31" s="161" t="s">
        <v>4</v>
      </c>
      <c r="C31" s="180">
        <f>S21</f>
        <v>0</v>
      </c>
    </row>
    <row r="32" spans="1:22" ht="16.5" thickBot="1" x14ac:dyDescent="0.3">
      <c r="A32" s="162" t="s">
        <v>6</v>
      </c>
      <c r="C32" s="183">
        <f>SUM(C27:C31)</f>
        <v>44.25</v>
      </c>
      <c r="E32" s="162" t="s">
        <v>42</v>
      </c>
      <c r="F32" s="162"/>
      <c r="G32" s="184">
        <f>S22-C32</f>
        <v>0</v>
      </c>
    </row>
    <row r="33" spans="1:4" ht="16.5" thickTop="1" x14ac:dyDescent="0.25">
      <c r="A33" s="161" t="s">
        <v>29</v>
      </c>
      <c r="C33" s="185">
        <v>0</v>
      </c>
      <c r="D33" s="185"/>
    </row>
    <row r="34" spans="1:4" x14ac:dyDescent="0.25">
      <c r="A34" s="161" t="s">
        <v>36</v>
      </c>
      <c r="C34" s="185">
        <v>0</v>
      </c>
      <c r="D34" s="185"/>
    </row>
    <row r="35" spans="1:4" ht="13.5" customHeight="1" x14ac:dyDescent="0.25"/>
  </sheetData>
  <mergeCells count="140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B23" sqref="B23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E13" sqref="E13:N18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60</v>
      </c>
      <c r="B1" s="102"/>
      <c r="C1" s="102"/>
    </row>
    <row r="2" spans="1:22" s="108" customFormat="1" x14ac:dyDescent="0.25">
      <c r="A2" s="5" t="s">
        <v>89</v>
      </c>
      <c r="B2" s="219"/>
      <c r="C2" s="219"/>
      <c r="D2" s="219"/>
      <c r="E2" s="281" t="s">
        <v>15</v>
      </c>
      <c r="F2" s="281"/>
      <c r="G2" s="280" t="s">
        <v>16</v>
      </c>
      <c r="H2" s="280"/>
      <c r="I2" s="281" t="s">
        <v>17</v>
      </c>
      <c r="J2" s="281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16.3</v>
      </c>
      <c r="M3" s="110">
        <v>8</v>
      </c>
      <c r="N3" s="110">
        <v>16.3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8">
        <v>6633</v>
      </c>
      <c r="B4" s="271" t="s">
        <v>118</v>
      </c>
      <c r="C4" s="218" t="s">
        <v>92</v>
      </c>
      <c r="D4" s="25" t="s">
        <v>93</v>
      </c>
      <c r="E4" s="279">
        <v>1</v>
      </c>
      <c r="F4" s="279"/>
      <c r="G4" s="279"/>
      <c r="H4" s="279"/>
      <c r="I4" s="279"/>
      <c r="J4" s="279"/>
      <c r="K4" s="279"/>
      <c r="L4" s="279"/>
      <c r="M4" s="279"/>
      <c r="N4" s="279"/>
      <c r="O4" s="277"/>
      <c r="P4" s="278"/>
      <c r="Q4" s="273"/>
      <c r="R4" s="274"/>
      <c r="S4" s="112">
        <f>E4+G4+I4+K4+M4+O4+Q4</f>
        <v>1</v>
      </c>
      <c r="T4" s="112">
        <f t="shared" ref="T4:T12" si="0">SUM(S4-U4-V4)</f>
        <v>1</v>
      </c>
      <c r="U4" s="116"/>
      <c r="V4" s="116"/>
    </row>
    <row r="5" spans="1:22" x14ac:dyDescent="0.25">
      <c r="A5" s="218">
        <v>6721</v>
      </c>
      <c r="B5" s="271" t="s">
        <v>119</v>
      </c>
      <c r="C5" s="252">
        <v>3</v>
      </c>
      <c r="D5" s="25" t="s">
        <v>96</v>
      </c>
      <c r="E5" s="279"/>
      <c r="F5" s="279"/>
      <c r="G5" s="279">
        <v>2</v>
      </c>
      <c r="H5" s="279"/>
      <c r="I5" s="279">
        <v>2.5</v>
      </c>
      <c r="J5" s="279"/>
      <c r="K5" s="279"/>
      <c r="L5" s="279"/>
      <c r="M5" s="279"/>
      <c r="N5" s="279"/>
      <c r="O5" s="277"/>
      <c r="P5" s="278"/>
      <c r="Q5" s="273"/>
      <c r="R5" s="274"/>
      <c r="S5" s="112">
        <f t="shared" ref="S5:S22" si="1">E5+G5+I5+K5+M5+O5+Q5</f>
        <v>4.5</v>
      </c>
      <c r="T5" s="112">
        <f t="shared" si="0"/>
        <v>4.5</v>
      </c>
      <c r="U5" s="116"/>
      <c r="V5" s="116"/>
    </row>
    <row r="6" spans="1:22" x14ac:dyDescent="0.25">
      <c r="A6" s="218">
        <v>6687</v>
      </c>
      <c r="B6" s="271" t="s">
        <v>120</v>
      </c>
      <c r="C6" s="266">
        <v>14</v>
      </c>
      <c r="D6" s="25" t="s">
        <v>68</v>
      </c>
      <c r="E6" s="279"/>
      <c r="F6" s="279"/>
      <c r="G6" s="279">
        <v>2</v>
      </c>
      <c r="H6" s="279"/>
      <c r="I6" s="279"/>
      <c r="J6" s="279"/>
      <c r="K6" s="279"/>
      <c r="L6" s="279"/>
      <c r="M6" s="279"/>
      <c r="N6" s="279"/>
      <c r="O6" s="277"/>
      <c r="P6" s="278"/>
      <c r="Q6" s="273"/>
      <c r="R6" s="274"/>
      <c r="S6" s="112">
        <f t="shared" si="1"/>
        <v>2</v>
      </c>
      <c r="T6" s="112">
        <f t="shared" si="0"/>
        <v>2</v>
      </c>
      <c r="U6" s="116"/>
      <c r="V6" s="116"/>
    </row>
    <row r="7" spans="1:22" x14ac:dyDescent="0.25">
      <c r="A7" s="218">
        <v>6687</v>
      </c>
      <c r="B7" s="271" t="s">
        <v>120</v>
      </c>
      <c r="C7" s="266">
        <v>15</v>
      </c>
      <c r="D7" s="25" t="s">
        <v>68</v>
      </c>
      <c r="E7" s="277"/>
      <c r="F7" s="278"/>
      <c r="G7" s="277">
        <v>2.5</v>
      </c>
      <c r="H7" s="278"/>
      <c r="I7" s="279">
        <v>3.5</v>
      </c>
      <c r="J7" s="279"/>
      <c r="K7" s="279"/>
      <c r="L7" s="279"/>
      <c r="M7" s="279"/>
      <c r="N7" s="279"/>
      <c r="O7" s="277"/>
      <c r="P7" s="278"/>
      <c r="Q7" s="273"/>
      <c r="R7" s="274"/>
      <c r="S7" s="112">
        <f t="shared" si="1"/>
        <v>6</v>
      </c>
      <c r="T7" s="112">
        <f t="shared" si="0"/>
        <v>6</v>
      </c>
      <c r="U7" s="116"/>
      <c r="V7" s="116"/>
    </row>
    <row r="8" spans="1:22" x14ac:dyDescent="0.25">
      <c r="A8" s="218"/>
      <c r="B8" s="243"/>
      <c r="C8" s="243"/>
      <c r="D8" s="25"/>
      <c r="E8" s="277"/>
      <c r="F8" s="278"/>
      <c r="G8" s="277"/>
      <c r="H8" s="278"/>
      <c r="I8" s="277"/>
      <c r="J8" s="278"/>
      <c r="K8" s="277"/>
      <c r="L8" s="278"/>
      <c r="M8" s="277"/>
      <c r="N8" s="278"/>
      <c r="O8" s="277"/>
      <c r="P8" s="278"/>
      <c r="Q8" s="273"/>
      <c r="R8" s="274"/>
      <c r="S8" s="112">
        <f t="shared" si="1"/>
        <v>0</v>
      </c>
      <c r="T8" s="112">
        <f t="shared" si="0"/>
        <v>0</v>
      </c>
      <c r="U8" s="116"/>
      <c r="V8" s="116"/>
    </row>
    <row r="9" spans="1:22" x14ac:dyDescent="0.25">
      <c r="A9" s="218"/>
      <c r="B9" s="244"/>
      <c r="C9" s="244"/>
      <c r="D9" s="25"/>
      <c r="E9" s="277"/>
      <c r="F9" s="278"/>
      <c r="G9" s="277"/>
      <c r="H9" s="278"/>
      <c r="I9" s="277"/>
      <c r="J9" s="278"/>
      <c r="K9" s="277"/>
      <c r="L9" s="278"/>
      <c r="M9" s="277"/>
      <c r="N9" s="278"/>
      <c r="O9" s="277"/>
      <c r="P9" s="278"/>
      <c r="Q9" s="273"/>
      <c r="R9" s="274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218"/>
      <c r="B10" s="244"/>
      <c r="C10" s="244"/>
      <c r="D10" s="25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3"/>
      <c r="R10" s="274"/>
      <c r="S10" s="112">
        <f t="shared" si="1"/>
        <v>0</v>
      </c>
      <c r="T10" s="112">
        <f t="shared" si="0"/>
        <v>0</v>
      </c>
      <c r="U10" s="116"/>
      <c r="V10" s="116"/>
    </row>
    <row r="11" spans="1:22" x14ac:dyDescent="0.25">
      <c r="A11" s="234"/>
      <c r="B11" s="117"/>
      <c r="C11" s="234"/>
      <c r="D11" s="25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7"/>
      <c r="P11" s="278"/>
      <c r="Q11" s="273"/>
      <c r="R11" s="274"/>
      <c r="S11" s="112">
        <f>E11+G11+I11+K11+M11+O11+Q11</f>
        <v>0</v>
      </c>
      <c r="T11" s="112">
        <f t="shared" si="0"/>
        <v>0</v>
      </c>
      <c r="U11" s="116"/>
      <c r="V11" s="116"/>
    </row>
    <row r="12" spans="1:22" x14ac:dyDescent="0.25">
      <c r="A12" s="234"/>
      <c r="B12" s="117"/>
      <c r="C12" s="234"/>
      <c r="D12" s="25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77"/>
      <c r="P12" s="278"/>
      <c r="Q12" s="273"/>
      <c r="R12" s="274"/>
      <c r="S12" s="112">
        <f t="shared" si="1"/>
        <v>0</v>
      </c>
      <c r="T12" s="112">
        <f t="shared" si="0"/>
        <v>0</v>
      </c>
      <c r="U12" s="116"/>
      <c r="V12" s="116"/>
    </row>
    <row r="13" spans="1:22" x14ac:dyDescent="0.25">
      <c r="A13" s="234"/>
      <c r="B13" s="117"/>
      <c r="C13" s="234"/>
      <c r="D13" s="25"/>
      <c r="E13" s="277"/>
      <c r="F13" s="278"/>
      <c r="G13" s="277"/>
      <c r="H13" s="278"/>
      <c r="I13" s="277"/>
      <c r="J13" s="278"/>
      <c r="K13" s="277"/>
      <c r="L13" s="278"/>
      <c r="M13" s="277"/>
      <c r="N13" s="278"/>
      <c r="O13" s="277"/>
      <c r="P13" s="278"/>
      <c r="Q13" s="273"/>
      <c r="R13" s="274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x14ac:dyDescent="0.25">
      <c r="A14" s="231">
        <v>3600</v>
      </c>
      <c r="B14" s="31" t="s">
        <v>121</v>
      </c>
      <c r="C14" s="231"/>
      <c r="D14" s="25" t="s">
        <v>111</v>
      </c>
      <c r="E14" s="277"/>
      <c r="F14" s="278"/>
      <c r="G14" s="277"/>
      <c r="H14" s="278"/>
      <c r="I14" s="277"/>
      <c r="J14" s="278"/>
      <c r="K14" s="277"/>
      <c r="L14" s="278"/>
      <c r="M14" s="277">
        <v>0.5</v>
      </c>
      <c r="N14" s="278"/>
      <c r="O14" s="277"/>
      <c r="P14" s="278"/>
      <c r="Q14" s="273"/>
      <c r="R14" s="274"/>
      <c r="S14" s="112">
        <f>E14+G14+I14+K14+M14+O14+Q14</f>
        <v>0.5</v>
      </c>
      <c r="T14" s="112">
        <f>SUM(S14-U14-V14)</f>
        <v>0.5</v>
      </c>
      <c r="U14" s="116"/>
      <c r="V14" s="116"/>
    </row>
    <row r="15" spans="1:22" ht="15.75" customHeight="1" x14ac:dyDescent="0.25">
      <c r="A15" s="218">
        <v>3600</v>
      </c>
      <c r="B15" s="31" t="s">
        <v>121</v>
      </c>
      <c r="C15" s="218"/>
      <c r="D15" s="25" t="s">
        <v>97</v>
      </c>
      <c r="E15" s="277"/>
      <c r="F15" s="278"/>
      <c r="G15" s="277"/>
      <c r="H15" s="278"/>
      <c r="I15" s="277">
        <v>2</v>
      </c>
      <c r="J15" s="278"/>
      <c r="K15" s="277">
        <v>7</v>
      </c>
      <c r="L15" s="278"/>
      <c r="M15" s="277">
        <v>1</v>
      </c>
      <c r="N15" s="278"/>
      <c r="O15" s="277"/>
      <c r="P15" s="278"/>
      <c r="Q15" s="273"/>
      <c r="R15" s="274"/>
      <c r="S15" s="112">
        <f t="shared" ref="S15:S17" si="2">E15+G15+I15+K15+M15+O15+Q15</f>
        <v>10</v>
      </c>
      <c r="T15" s="112">
        <f t="shared" ref="T15:T17" si="3">SUM(S15-U15-V15)</f>
        <v>10</v>
      </c>
      <c r="U15" s="116"/>
      <c r="V15" s="116"/>
    </row>
    <row r="16" spans="1:22" ht="15.75" customHeight="1" x14ac:dyDescent="0.25">
      <c r="A16" s="218">
        <v>3600</v>
      </c>
      <c r="B16" s="31" t="s">
        <v>121</v>
      </c>
      <c r="C16" s="218"/>
      <c r="D16" s="25" t="s">
        <v>85</v>
      </c>
      <c r="E16" s="277">
        <v>6</v>
      </c>
      <c r="F16" s="278"/>
      <c r="G16" s="277">
        <v>1.5</v>
      </c>
      <c r="H16" s="278"/>
      <c r="I16" s="277"/>
      <c r="J16" s="278"/>
      <c r="K16" s="277"/>
      <c r="L16" s="278"/>
      <c r="M16" s="277">
        <v>5</v>
      </c>
      <c r="N16" s="278"/>
      <c r="O16" s="277"/>
      <c r="P16" s="278"/>
      <c r="Q16" s="273"/>
      <c r="R16" s="274"/>
      <c r="S16" s="112">
        <f t="shared" si="2"/>
        <v>12.5</v>
      </c>
      <c r="T16" s="112">
        <f t="shared" si="3"/>
        <v>12.5</v>
      </c>
      <c r="U16" s="116"/>
      <c r="V16" s="116"/>
    </row>
    <row r="17" spans="1:22" x14ac:dyDescent="0.25">
      <c r="A17" s="218">
        <v>3600</v>
      </c>
      <c r="B17" s="31" t="s">
        <v>121</v>
      </c>
      <c r="C17" s="218"/>
      <c r="D17" s="25" t="s">
        <v>76</v>
      </c>
      <c r="E17" s="277">
        <v>1</v>
      </c>
      <c r="F17" s="278"/>
      <c r="G17" s="277"/>
      <c r="H17" s="278"/>
      <c r="I17" s="277"/>
      <c r="J17" s="278"/>
      <c r="K17" s="277"/>
      <c r="L17" s="278"/>
      <c r="M17" s="277">
        <v>1.5</v>
      </c>
      <c r="N17" s="278"/>
      <c r="O17" s="277"/>
      <c r="P17" s="278"/>
      <c r="Q17" s="273"/>
      <c r="R17" s="274"/>
      <c r="S17" s="112">
        <f t="shared" si="2"/>
        <v>2.5</v>
      </c>
      <c r="T17" s="112">
        <f t="shared" si="3"/>
        <v>2.5</v>
      </c>
      <c r="U17" s="116"/>
      <c r="V17" s="116"/>
    </row>
    <row r="18" spans="1:22" x14ac:dyDescent="0.25">
      <c r="A18" s="220">
        <v>3600</v>
      </c>
      <c r="B18" s="31" t="s">
        <v>121</v>
      </c>
      <c r="C18" s="220"/>
      <c r="D18" s="25" t="s">
        <v>81</v>
      </c>
      <c r="E18" s="277"/>
      <c r="F18" s="278"/>
      <c r="G18" s="277"/>
      <c r="H18" s="278"/>
      <c r="I18" s="277"/>
      <c r="J18" s="278"/>
      <c r="K18" s="277">
        <v>1</v>
      </c>
      <c r="L18" s="278"/>
      <c r="M18" s="277"/>
      <c r="N18" s="278"/>
      <c r="O18" s="277"/>
      <c r="P18" s="278"/>
      <c r="Q18" s="273"/>
      <c r="R18" s="274"/>
      <c r="S18" s="112">
        <f>E18+G18+I18+K18+M18+O18+Q18</f>
        <v>1</v>
      </c>
      <c r="T18" s="112">
        <f>SUM(S18-U18-V18)</f>
        <v>1</v>
      </c>
      <c r="U18" s="116"/>
      <c r="V18" s="116"/>
    </row>
    <row r="19" spans="1:22" x14ac:dyDescent="0.25">
      <c r="A19" s="172"/>
      <c r="B19" s="232"/>
      <c r="C19" s="232"/>
      <c r="D19" s="25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3"/>
      <c r="R19" s="274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3"/>
      <c r="R20" s="274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3"/>
      <c r="P21" s="274"/>
      <c r="Q21" s="273"/>
      <c r="R21" s="274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118">
        <f>SUM(B6:B21)</f>
        <v>0</v>
      </c>
      <c r="C22" s="118"/>
      <c r="D22" s="118"/>
      <c r="E22" s="275">
        <f>SUM(E4:E21)</f>
        <v>8</v>
      </c>
      <c r="F22" s="276"/>
      <c r="G22" s="275">
        <f>SUM(G4:G21)</f>
        <v>8</v>
      </c>
      <c r="H22" s="276"/>
      <c r="I22" s="275">
        <f>SUM(I4:I21)</f>
        <v>8</v>
      </c>
      <c r="J22" s="276"/>
      <c r="K22" s="275">
        <f>SUM(K6:K21)</f>
        <v>8</v>
      </c>
      <c r="L22" s="276"/>
      <c r="M22" s="275">
        <f>SUM(M4:M21)</f>
        <v>8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12">
        <f t="shared" si="1"/>
        <v>40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221"/>
      <c r="F23" s="222">
        <v>8</v>
      </c>
      <c r="G23" s="221"/>
      <c r="H23" s="222">
        <v>8</v>
      </c>
      <c r="I23" s="221"/>
      <c r="J23" s="222">
        <v>8</v>
      </c>
      <c r="K23" s="221"/>
      <c r="L23" s="222">
        <v>8</v>
      </c>
      <c r="M23" s="221"/>
      <c r="N23" s="222">
        <v>8</v>
      </c>
      <c r="O23" s="221"/>
      <c r="P23" s="222"/>
      <c r="Q23" s="221"/>
      <c r="R23" s="222"/>
      <c r="S23" s="112">
        <f>SUM(E23:R23)</f>
        <v>40</v>
      </c>
      <c r="T23" s="112">
        <f>SUM(T4:T22)</f>
        <v>40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0</v>
      </c>
      <c r="G24" s="121"/>
      <c r="H24" s="121">
        <f>SUM(G22)-H23</f>
        <v>0</v>
      </c>
      <c r="I24" s="121"/>
      <c r="J24" s="121">
        <f>SUM(I22)-J23</f>
        <v>0</v>
      </c>
      <c r="K24" s="121"/>
      <c r="L24" s="121">
        <f>SUM(K22)-L23</f>
        <v>0</v>
      </c>
      <c r="M24" s="121"/>
      <c r="N24" s="121">
        <f>SUM(M22)-N23</f>
        <v>0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0</v>
      </c>
      <c r="T24" s="116"/>
      <c r="U24" s="116">
        <f>SUM(U4:U23)</f>
        <v>0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40</v>
      </c>
      <c r="I27" s="101">
        <v>3600</v>
      </c>
    </row>
    <row r="28" spans="1:22" x14ac:dyDescent="0.25">
      <c r="A28" s="103" t="s">
        <v>26</v>
      </c>
      <c r="C28" s="123">
        <f>U24</f>
        <v>0</v>
      </c>
      <c r="D28" s="124"/>
      <c r="I28" s="125">
        <v>26.5</v>
      </c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40</v>
      </c>
      <c r="E32" s="104" t="s">
        <v>42</v>
      </c>
      <c r="F32" s="104"/>
      <c r="G32" s="127">
        <f>S22-C32</f>
        <v>0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61</v>
      </c>
      <c r="B1" s="102"/>
      <c r="C1" s="102"/>
    </row>
    <row r="2" spans="1:22" s="108" customFormat="1" x14ac:dyDescent="0.25">
      <c r="A2" s="5" t="s">
        <v>89</v>
      </c>
      <c r="B2" s="263"/>
      <c r="C2" s="263"/>
      <c r="D2" s="219"/>
      <c r="E2" s="281" t="s">
        <v>15</v>
      </c>
      <c r="F2" s="281"/>
      <c r="G2" s="280" t="s">
        <v>16</v>
      </c>
      <c r="H2" s="280"/>
      <c r="I2" s="281" t="s">
        <v>17</v>
      </c>
      <c r="J2" s="281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16.3</v>
      </c>
      <c r="M3" s="110">
        <v>8</v>
      </c>
      <c r="N3" s="110">
        <v>16.3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8">
        <v>6538</v>
      </c>
      <c r="B4" s="271" t="s">
        <v>122</v>
      </c>
      <c r="C4" s="265">
        <v>41</v>
      </c>
      <c r="D4" s="25" t="s">
        <v>87</v>
      </c>
      <c r="E4" s="279">
        <v>8</v>
      </c>
      <c r="F4" s="279"/>
      <c r="G4" s="279">
        <v>1</v>
      </c>
      <c r="H4" s="279"/>
      <c r="I4" s="279"/>
      <c r="J4" s="279"/>
      <c r="K4" s="279"/>
      <c r="L4" s="279"/>
      <c r="M4" s="279"/>
      <c r="N4" s="279"/>
      <c r="O4" s="277"/>
      <c r="P4" s="278"/>
      <c r="Q4" s="273"/>
      <c r="R4" s="274"/>
      <c r="S4" s="112">
        <f>E4+G4+I4+K4+M4+O4+Q4</f>
        <v>9</v>
      </c>
      <c r="T4" s="112">
        <f t="shared" ref="T4:T12" si="0">SUM(S4-U4-V4)</f>
        <v>9</v>
      </c>
      <c r="U4" s="116"/>
      <c r="V4" s="116"/>
    </row>
    <row r="5" spans="1:22" x14ac:dyDescent="0.25">
      <c r="A5" s="218">
        <v>6607</v>
      </c>
      <c r="B5" s="271" t="s">
        <v>123</v>
      </c>
      <c r="C5" s="259">
        <v>16</v>
      </c>
      <c r="D5" s="25" t="s">
        <v>84</v>
      </c>
      <c r="E5" s="279"/>
      <c r="F5" s="279"/>
      <c r="G5" s="279">
        <v>2.5</v>
      </c>
      <c r="H5" s="279"/>
      <c r="I5" s="279"/>
      <c r="J5" s="279"/>
      <c r="K5" s="279"/>
      <c r="L5" s="279"/>
      <c r="M5" s="279"/>
      <c r="N5" s="279"/>
      <c r="O5" s="277"/>
      <c r="P5" s="278"/>
      <c r="Q5" s="273"/>
      <c r="R5" s="274"/>
      <c r="S5" s="112">
        <f t="shared" ref="S5:S22" si="1">E5+G5+I5+K5+M5+O5+Q5</f>
        <v>2.5</v>
      </c>
      <c r="T5" s="112">
        <f t="shared" si="0"/>
        <v>2.5</v>
      </c>
      <c r="U5" s="116"/>
      <c r="V5" s="116"/>
    </row>
    <row r="6" spans="1:22" x14ac:dyDescent="0.25">
      <c r="A6" s="218">
        <v>6721</v>
      </c>
      <c r="B6" s="271" t="s">
        <v>119</v>
      </c>
      <c r="C6" s="250">
        <v>18</v>
      </c>
      <c r="D6" s="25" t="s">
        <v>98</v>
      </c>
      <c r="E6" s="279"/>
      <c r="F6" s="279"/>
      <c r="G6" s="279">
        <v>4</v>
      </c>
      <c r="H6" s="279"/>
      <c r="I6" s="279">
        <v>8</v>
      </c>
      <c r="J6" s="279"/>
      <c r="K6" s="279">
        <v>8</v>
      </c>
      <c r="L6" s="279"/>
      <c r="M6" s="279">
        <v>8</v>
      </c>
      <c r="N6" s="279"/>
      <c r="O6" s="277"/>
      <c r="P6" s="278"/>
      <c r="Q6" s="273"/>
      <c r="R6" s="274"/>
      <c r="S6" s="112">
        <f t="shared" si="1"/>
        <v>28</v>
      </c>
      <c r="T6" s="112">
        <f t="shared" si="0"/>
        <v>28</v>
      </c>
      <c r="U6" s="116"/>
      <c r="V6" s="116"/>
    </row>
    <row r="7" spans="1:22" x14ac:dyDescent="0.25">
      <c r="A7" s="218"/>
      <c r="B7" s="253"/>
      <c r="C7" s="253"/>
      <c r="D7" s="25"/>
      <c r="E7" s="277"/>
      <c r="F7" s="278"/>
      <c r="G7" s="277"/>
      <c r="H7" s="278"/>
      <c r="I7" s="279"/>
      <c r="J7" s="279"/>
      <c r="K7" s="279"/>
      <c r="L7" s="279"/>
      <c r="M7" s="279"/>
      <c r="N7" s="279"/>
      <c r="O7" s="277"/>
      <c r="P7" s="278"/>
      <c r="Q7" s="273"/>
      <c r="R7" s="274"/>
      <c r="S7" s="112">
        <f t="shared" si="1"/>
        <v>0</v>
      </c>
      <c r="T7" s="112">
        <f t="shared" si="0"/>
        <v>0</v>
      </c>
      <c r="U7" s="116"/>
      <c r="V7" s="116"/>
    </row>
    <row r="8" spans="1:22" x14ac:dyDescent="0.25">
      <c r="A8" s="218"/>
      <c r="B8" s="253"/>
      <c r="C8" s="253"/>
      <c r="D8" s="25"/>
      <c r="E8" s="277"/>
      <c r="F8" s="278"/>
      <c r="G8" s="277"/>
      <c r="H8" s="278"/>
      <c r="I8" s="277"/>
      <c r="J8" s="278"/>
      <c r="K8" s="277"/>
      <c r="L8" s="278"/>
      <c r="M8" s="277"/>
      <c r="N8" s="278"/>
      <c r="O8" s="277"/>
      <c r="P8" s="278"/>
      <c r="Q8" s="273"/>
      <c r="R8" s="274"/>
      <c r="S8" s="112">
        <f t="shared" si="1"/>
        <v>0</v>
      </c>
      <c r="T8" s="112">
        <f t="shared" si="0"/>
        <v>0</v>
      </c>
      <c r="U8" s="116"/>
      <c r="V8" s="116"/>
    </row>
    <row r="9" spans="1:22" x14ac:dyDescent="0.25">
      <c r="A9" s="218"/>
      <c r="B9" s="253"/>
      <c r="C9" s="253"/>
      <c r="D9" s="25"/>
      <c r="E9" s="277"/>
      <c r="F9" s="278"/>
      <c r="G9" s="277"/>
      <c r="H9" s="278"/>
      <c r="I9" s="277"/>
      <c r="J9" s="278"/>
      <c r="K9" s="277"/>
      <c r="L9" s="278"/>
      <c r="M9" s="277"/>
      <c r="N9" s="278"/>
      <c r="O9" s="277"/>
      <c r="P9" s="278"/>
      <c r="Q9" s="273"/>
      <c r="R9" s="274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98"/>
      <c r="B10" s="216"/>
      <c r="C10" s="217"/>
      <c r="D10" s="25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3"/>
      <c r="R10" s="274"/>
      <c r="S10" s="112">
        <f t="shared" si="1"/>
        <v>0</v>
      </c>
      <c r="T10" s="112">
        <f t="shared" si="0"/>
        <v>0</v>
      </c>
      <c r="U10" s="116"/>
      <c r="V10" s="116"/>
    </row>
    <row r="11" spans="1:22" x14ac:dyDescent="0.25">
      <c r="A11" s="98"/>
      <c r="B11" s="219"/>
      <c r="C11" s="219"/>
      <c r="D11" s="25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7"/>
      <c r="P11" s="278"/>
      <c r="Q11" s="273"/>
      <c r="R11" s="274"/>
      <c r="S11" s="112">
        <f>E11+G11+I11+K11+M11+O11+Q11</f>
        <v>0</v>
      </c>
      <c r="T11" s="112">
        <f t="shared" si="0"/>
        <v>0</v>
      </c>
      <c r="U11" s="116"/>
      <c r="V11" s="116"/>
    </row>
    <row r="12" spans="1:22" x14ac:dyDescent="0.25">
      <c r="A12" s="218"/>
      <c r="B12" s="145"/>
      <c r="C12" s="143"/>
      <c r="D12" s="25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77"/>
      <c r="P12" s="278"/>
      <c r="Q12" s="273"/>
      <c r="R12" s="274"/>
      <c r="S12" s="112">
        <f t="shared" si="1"/>
        <v>0</v>
      </c>
      <c r="T12" s="112">
        <f t="shared" si="0"/>
        <v>0</v>
      </c>
      <c r="U12" s="116"/>
      <c r="V12" s="116"/>
    </row>
    <row r="13" spans="1:22" x14ac:dyDescent="0.25">
      <c r="A13" s="218"/>
      <c r="B13" s="117"/>
      <c r="C13" s="220"/>
      <c r="D13" s="25"/>
      <c r="E13" s="277"/>
      <c r="F13" s="278"/>
      <c r="G13" s="277"/>
      <c r="H13" s="278"/>
      <c r="I13" s="277"/>
      <c r="J13" s="278"/>
      <c r="K13" s="277"/>
      <c r="L13" s="278"/>
      <c r="M13" s="277"/>
      <c r="N13" s="278"/>
      <c r="O13" s="277"/>
      <c r="P13" s="278"/>
      <c r="Q13" s="273"/>
      <c r="R13" s="274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x14ac:dyDescent="0.25">
      <c r="A14" s="220"/>
      <c r="B14" s="117"/>
      <c r="C14" s="220"/>
      <c r="D14" s="25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3"/>
      <c r="R14" s="274"/>
      <c r="S14" s="112">
        <f>E14+G14+I14+K14+M14+O14+Q14</f>
        <v>0</v>
      </c>
      <c r="T14" s="112">
        <f>SUM(S14-U14-V14)</f>
        <v>0</v>
      </c>
      <c r="U14" s="116"/>
      <c r="V14" s="116"/>
    </row>
    <row r="15" spans="1:22" ht="15.75" customHeight="1" x14ac:dyDescent="0.25">
      <c r="A15" s="220"/>
      <c r="B15" s="117"/>
      <c r="C15" s="220"/>
      <c r="D15" s="115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7"/>
      <c r="P15" s="278"/>
      <c r="Q15" s="273"/>
      <c r="R15" s="274"/>
      <c r="S15" s="112">
        <f t="shared" ref="S15:S17" si="2">E15+G15+I15+K15+M15+O15+Q15</f>
        <v>0</v>
      </c>
      <c r="T15" s="112">
        <f t="shared" ref="T15:T17" si="3">SUM(S15-U15-V15)</f>
        <v>0</v>
      </c>
      <c r="U15" s="116"/>
      <c r="V15" s="116"/>
    </row>
    <row r="16" spans="1:22" ht="15.75" customHeight="1" x14ac:dyDescent="0.25">
      <c r="A16" s="220"/>
      <c r="B16" s="117"/>
      <c r="C16" s="220"/>
      <c r="D16" s="25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3"/>
      <c r="R16" s="274"/>
      <c r="S16" s="112">
        <f t="shared" si="2"/>
        <v>0</v>
      </c>
      <c r="T16" s="112">
        <f t="shared" si="3"/>
        <v>0</v>
      </c>
      <c r="U16" s="116"/>
      <c r="V16" s="116"/>
    </row>
    <row r="17" spans="1:22" x14ac:dyDescent="0.25">
      <c r="A17" s="220">
        <v>3600</v>
      </c>
      <c r="B17" s="31" t="s">
        <v>121</v>
      </c>
      <c r="C17" s="220"/>
      <c r="D17" s="25" t="s">
        <v>75</v>
      </c>
      <c r="E17" s="277"/>
      <c r="F17" s="278"/>
      <c r="G17" s="277">
        <v>0.5</v>
      </c>
      <c r="H17" s="278"/>
      <c r="I17" s="277"/>
      <c r="J17" s="278"/>
      <c r="K17" s="277"/>
      <c r="L17" s="278"/>
      <c r="M17" s="277"/>
      <c r="N17" s="278"/>
      <c r="O17" s="277"/>
      <c r="P17" s="278"/>
      <c r="Q17" s="273"/>
      <c r="R17" s="274"/>
      <c r="S17" s="112">
        <f t="shared" si="2"/>
        <v>0.5</v>
      </c>
      <c r="T17" s="112">
        <f t="shared" si="3"/>
        <v>0.5</v>
      </c>
      <c r="U17" s="116"/>
      <c r="V17" s="116"/>
    </row>
    <row r="18" spans="1:22" x14ac:dyDescent="0.25">
      <c r="A18" s="220"/>
      <c r="B18" s="117"/>
      <c r="C18" s="220"/>
      <c r="D18" s="25"/>
      <c r="E18" s="277"/>
      <c r="F18" s="278"/>
      <c r="G18" s="277"/>
      <c r="H18" s="278"/>
      <c r="I18" s="277"/>
      <c r="J18" s="278"/>
      <c r="K18" s="277"/>
      <c r="L18" s="278"/>
      <c r="M18" s="277"/>
      <c r="N18" s="278"/>
      <c r="O18" s="277"/>
      <c r="P18" s="278"/>
      <c r="Q18" s="273"/>
      <c r="R18" s="274"/>
      <c r="S18" s="112">
        <f>E18+G18+I18+K18+M18+O18+Q18</f>
        <v>0</v>
      </c>
      <c r="T18" s="112">
        <f>SUM(S18-U18-V18)</f>
        <v>0</v>
      </c>
      <c r="U18" s="116"/>
      <c r="V18" s="116"/>
    </row>
    <row r="19" spans="1:22" x14ac:dyDescent="0.25">
      <c r="A19" s="218"/>
      <c r="B19" s="31"/>
      <c r="C19" s="218"/>
      <c r="D19" s="25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3"/>
      <c r="R19" s="274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3"/>
      <c r="R20" s="274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3"/>
      <c r="P21" s="274"/>
      <c r="Q21" s="273"/>
      <c r="R21" s="274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118">
        <f>SUM(B6:B21)</f>
        <v>0</v>
      </c>
      <c r="C22" s="118"/>
      <c r="D22" s="118"/>
      <c r="E22" s="275">
        <f>SUM(E4:E21)</f>
        <v>8</v>
      </c>
      <c r="F22" s="276"/>
      <c r="G22" s="275">
        <f>SUM(G4:G21)</f>
        <v>8</v>
      </c>
      <c r="H22" s="276"/>
      <c r="I22" s="275">
        <f>SUM(I4:I21)</f>
        <v>8</v>
      </c>
      <c r="J22" s="276"/>
      <c r="K22" s="275">
        <f>SUM(K6:K21)</f>
        <v>8</v>
      </c>
      <c r="L22" s="276"/>
      <c r="M22" s="275">
        <f>SUM(M4:M21)</f>
        <v>8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12">
        <f t="shared" si="1"/>
        <v>40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221"/>
      <c r="F23" s="222">
        <v>8</v>
      </c>
      <c r="G23" s="221"/>
      <c r="H23" s="222">
        <v>8</v>
      </c>
      <c r="I23" s="221"/>
      <c r="J23" s="222">
        <v>8</v>
      </c>
      <c r="K23" s="221"/>
      <c r="L23" s="222">
        <v>8</v>
      </c>
      <c r="M23" s="221"/>
      <c r="N23" s="222">
        <v>8</v>
      </c>
      <c r="O23" s="221"/>
      <c r="P23" s="222"/>
      <c r="Q23" s="221"/>
      <c r="R23" s="222"/>
      <c r="S23" s="112">
        <f>SUM(E23:R23)</f>
        <v>40</v>
      </c>
      <c r="T23" s="112">
        <f>SUM(T4:T22)</f>
        <v>40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0</v>
      </c>
      <c r="G24" s="121"/>
      <c r="H24" s="121">
        <f>SUM(G22)-H23</f>
        <v>0</v>
      </c>
      <c r="I24" s="121"/>
      <c r="J24" s="121">
        <f>SUM(I22)-J23</f>
        <v>0</v>
      </c>
      <c r="K24" s="121"/>
      <c r="L24" s="121">
        <f>SUM(K22)-L23</f>
        <v>0</v>
      </c>
      <c r="M24" s="121"/>
      <c r="N24" s="121">
        <f>SUM(M22)-N23</f>
        <v>0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0</v>
      </c>
      <c r="T24" s="116"/>
      <c r="U24" s="116">
        <f>SUM(U4:U23)</f>
        <v>0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40</v>
      </c>
      <c r="I27" s="101">
        <v>3600</v>
      </c>
    </row>
    <row r="28" spans="1:22" x14ac:dyDescent="0.25">
      <c r="A28" s="103" t="s">
        <v>26</v>
      </c>
      <c r="C28" s="123">
        <f>U24</f>
        <v>0</v>
      </c>
      <c r="D28" s="124"/>
      <c r="I28" s="125">
        <v>0.5</v>
      </c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40</v>
      </c>
      <c r="E32" s="104" t="s">
        <v>42</v>
      </c>
      <c r="F32" s="104"/>
      <c r="G32" s="127">
        <f>S22-C32</f>
        <v>0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89</v>
      </c>
      <c r="B2" s="263"/>
      <c r="C2" s="263"/>
      <c r="D2" s="6"/>
      <c r="E2" s="287" t="s">
        <v>15</v>
      </c>
      <c r="F2" s="287"/>
      <c r="G2" s="287" t="s">
        <v>16</v>
      </c>
      <c r="H2" s="287"/>
      <c r="I2" s="287" t="s">
        <v>17</v>
      </c>
      <c r="J2" s="287"/>
      <c r="K2" s="287" t="s">
        <v>18</v>
      </c>
      <c r="L2" s="287"/>
      <c r="M2" s="287" t="s">
        <v>19</v>
      </c>
      <c r="N2" s="287"/>
      <c r="O2" s="287" t="s">
        <v>20</v>
      </c>
      <c r="P2" s="287"/>
      <c r="Q2" s="287" t="s">
        <v>21</v>
      </c>
      <c r="R2" s="28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39">
        <v>16.3</v>
      </c>
      <c r="G3" s="35">
        <v>8</v>
      </c>
      <c r="H3" s="139">
        <v>16.3</v>
      </c>
      <c r="I3" s="35">
        <v>8</v>
      </c>
      <c r="J3" s="139">
        <v>16.3</v>
      </c>
      <c r="K3" s="35">
        <v>8</v>
      </c>
      <c r="L3" s="139">
        <v>16.3</v>
      </c>
      <c r="M3" s="35">
        <v>8</v>
      </c>
      <c r="N3" s="139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18">
        <v>6687</v>
      </c>
      <c r="B4" s="271" t="s">
        <v>120</v>
      </c>
      <c r="C4" s="259">
        <v>12</v>
      </c>
      <c r="D4" s="25" t="s">
        <v>68</v>
      </c>
      <c r="E4" s="282">
        <v>3</v>
      </c>
      <c r="F4" s="282"/>
      <c r="G4" s="282"/>
      <c r="H4" s="282"/>
      <c r="I4" s="282"/>
      <c r="J4" s="282"/>
      <c r="K4" s="282"/>
      <c r="L4" s="282"/>
      <c r="M4" s="282"/>
      <c r="N4" s="282"/>
      <c r="O4" s="283"/>
      <c r="P4" s="284"/>
      <c r="Q4" s="285"/>
      <c r="R4" s="286"/>
      <c r="S4" s="12">
        <f>E4+G4+I4+K4+M4+O4+Q4</f>
        <v>3</v>
      </c>
      <c r="T4" s="12">
        <f t="shared" ref="T4:T15" si="0">SUM(S4-U4-V4)</f>
        <v>3</v>
      </c>
      <c r="U4" s="15"/>
      <c r="V4" s="15"/>
    </row>
    <row r="5" spans="1:22" x14ac:dyDescent="0.25">
      <c r="A5" s="218">
        <v>6687</v>
      </c>
      <c r="B5" s="271" t="s">
        <v>120</v>
      </c>
      <c r="C5" s="259">
        <v>13</v>
      </c>
      <c r="D5" s="25" t="s">
        <v>68</v>
      </c>
      <c r="E5" s="282">
        <v>3</v>
      </c>
      <c r="F5" s="282"/>
      <c r="G5" s="282"/>
      <c r="H5" s="282"/>
      <c r="I5" s="282"/>
      <c r="J5" s="282"/>
      <c r="K5" s="282"/>
      <c r="L5" s="282"/>
      <c r="M5" s="282"/>
      <c r="N5" s="282"/>
      <c r="O5" s="283"/>
      <c r="P5" s="284"/>
      <c r="Q5" s="285"/>
      <c r="R5" s="286"/>
      <c r="S5" s="12">
        <f t="shared" ref="S5:S22" si="1">E5+G5+I5+K5+M5+O5+Q5</f>
        <v>3</v>
      </c>
      <c r="T5" s="12">
        <f t="shared" si="0"/>
        <v>3</v>
      </c>
      <c r="U5" s="15"/>
      <c r="V5" s="15"/>
    </row>
    <row r="6" spans="1:22" x14ac:dyDescent="0.25">
      <c r="A6" s="218">
        <v>6687</v>
      </c>
      <c r="B6" s="271" t="s">
        <v>120</v>
      </c>
      <c r="C6" s="259">
        <v>14</v>
      </c>
      <c r="D6" s="25" t="s">
        <v>68</v>
      </c>
      <c r="E6" s="282">
        <v>2</v>
      </c>
      <c r="F6" s="282"/>
      <c r="G6" s="282">
        <v>3</v>
      </c>
      <c r="H6" s="282"/>
      <c r="I6" s="282"/>
      <c r="J6" s="282"/>
      <c r="K6" s="282"/>
      <c r="L6" s="282"/>
      <c r="M6" s="282"/>
      <c r="N6" s="282"/>
      <c r="O6" s="283"/>
      <c r="P6" s="284"/>
      <c r="Q6" s="285"/>
      <c r="R6" s="286"/>
      <c r="S6" s="12">
        <f t="shared" si="1"/>
        <v>5</v>
      </c>
      <c r="T6" s="12">
        <f t="shared" si="0"/>
        <v>5</v>
      </c>
      <c r="U6" s="15"/>
      <c r="V6" s="15"/>
    </row>
    <row r="7" spans="1:22" x14ac:dyDescent="0.25">
      <c r="A7" s="218">
        <v>6687</v>
      </c>
      <c r="B7" s="271" t="s">
        <v>120</v>
      </c>
      <c r="C7" s="266">
        <v>15</v>
      </c>
      <c r="D7" s="25" t="s">
        <v>68</v>
      </c>
      <c r="E7" s="282"/>
      <c r="F7" s="282"/>
      <c r="G7" s="282">
        <v>5</v>
      </c>
      <c r="H7" s="282"/>
      <c r="I7" s="282"/>
      <c r="J7" s="282"/>
      <c r="K7" s="282"/>
      <c r="L7" s="282"/>
      <c r="M7" s="282">
        <v>2</v>
      </c>
      <c r="N7" s="282"/>
      <c r="O7" s="283"/>
      <c r="P7" s="284"/>
      <c r="Q7" s="285"/>
      <c r="R7" s="286"/>
      <c r="S7" s="12">
        <f t="shared" si="1"/>
        <v>7</v>
      </c>
      <c r="T7" s="12">
        <f t="shared" si="0"/>
        <v>7</v>
      </c>
      <c r="U7" s="15"/>
      <c r="V7" s="15"/>
    </row>
    <row r="8" spans="1:22" x14ac:dyDescent="0.25">
      <c r="A8" s="218">
        <v>6633</v>
      </c>
      <c r="B8" s="271" t="s">
        <v>118</v>
      </c>
      <c r="C8" s="268">
        <v>17</v>
      </c>
      <c r="D8" s="25" t="s">
        <v>99</v>
      </c>
      <c r="E8" s="282"/>
      <c r="F8" s="282"/>
      <c r="G8" s="282"/>
      <c r="H8" s="282"/>
      <c r="I8" s="282">
        <v>3</v>
      </c>
      <c r="J8" s="282"/>
      <c r="K8" s="282">
        <v>8</v>
      </c>
      <c r="L8" s="282"/>
      <c r="M8" s="282">
        <v>4.75</v>
      </c>
      <c r="N8" s="282"/>
      <c r="O8" s="283"/>
      <c r="P8" s="284"/>
      <c r="Q8" s="285"/>
      <c r="R8" s="286"/>
      <c r="S8" s="12">
        <f t="shared" si="1"/>
        <v>15.75</v>
      </c>
      <c r="T8" s="12">
        <f t="shared" si="0"/>
        <v>15.75</v>
      </c>
      <c r="U8" s="15"/>
      <c r="V8" s="15"/>
    </row>
    <row r="9" spans="1:22" x14ac:dyDescent="0.25">
      <c r="A9" s="218">
        <v>6721</v>
      </c>
      <c r="B9" s="271" t="s">
        <v>119</v>
      </c>
      <c r="C9" s="266">
        <v>16</v>
      </c>
      <c r="D9" s="25" t="s">
        <v>98</v>
      </c>
      <c r="E9" s="282"/>
      <c r="F9" s="282"/>
      <c r="G9" s="282"/>
      <c r="H9" s="282"/>
      <c r="I9" s="282">
        <v>1</v>
      </c>
      <c r="J9" s="282"/>
      <c r="K9" s="282"/>
      <c r="L9" s="282"/>
      <c r="M9" s="282"/>
      <c r="N9" s="282"/>
      <c r="O9" s="283"/>
      <c r="P9" s="284"/>
      <c r="Q9" s="285"/>
      <c r="R9" s="286"/>
      <c r="S9" s="12">
        <f t="shared" si="1"/>
        <v>1</v>
      </c>
      <c r="T9" s="12">
        <f t="shared" si="0"/>
        <v>1</v>
      </c>
      <c r="U9" s="15"/>
      <c r="V9" s="15"/>
    </row>
    <row r="10" spans="1:22" x14ac:dyDescent="0.25">
      <c r="A10" s="218">
        <v>6721</v>
      </c>
      <c r="B10" s="271" t="s">
        <v>119</v>
      </c>
      <c r="C10" s="266">
        <v>17</v>
      </c>
      <c r="D10" s="25" t="s">
        <v>98</v>
      </c>
      <c r="E10" s="282"/>
      <c r="F10" s="282"/>
      <c r="G10" s="282"/>
      <c r="H10" s="282"/>
      <c r="I10" s="282">
        <v>1</v>
      </c>
      <c r="J10" s="282"/>
      <c r="K10" s="282"/>
      <c r="L10" s="282"/>
      <c r="M10" s="282"/>
      <c r="N10" s="282"/>
      <c r="O10" s="283"/>
      <c r="P10" s="284"/>
      <c r="Q10" s="285"/>
      <c r="R10" s="286"/>
      <c r="S10" s="12">
        <f t="shared" si="1"/>
        <v>1</v>
      </c>
      <c r="T10" s="12">
        <f t="shared" si="0"/>
        <v>1</v>
      </c>
      <c r="U10" s="15"/>
      <c r="V10" s="15"/>
    </row>
    <row r="11" spans="1:22" x14ac:dyDescent="0.25">
      <c r="A11" s="218">
        <v>6721</v>
      </c>
      <c r="B11" s="271" t="s">
        <v>119</v>
      </c>
      <c r="C11" s="266">
        <v>18</v>
      </c>
      <c r="D11" s="25" t="s">
        <v>98</v>
      </c>
      <c r="E11" s="282"/>
      <c r="F11" s="282"/>
      <c r="G11" s="282"/>
      <c r="H11" s="282"/>
      <c r="I11" s="282">
        <v>1</v>
      </c>
      <c r="J11" s="282"/>
      <c r="K11" s="282"/>
      <c r="L11" s="282"/>
      <c r="M11" s="282"/>
      <c r="N11" s="282"/>
      <c r="O11" s="283"/>
      <c r="P11" s="284"/>
      <c r="Q11" s="285"/>
      <c r="R11" s="286"/>
      <c r="S11" s="12">
        <f t="shared" si="1"/>
        <v>1</v>
      </c>
      <c r="T11" s="12">
        <f t="shared" si="0"/>
        <v>1</v>
      </c>
      <c r="U11" s="15"/>
      <c r="V11" s="15"/>
    </row>
    <row r="12" spans="1:22" x14ac:dyDescent="0.25">
      <c r="A12" s="218">
        <v>6721</v>
      </c>
      <c r="B12" s="271" t="s">
        <v>119</v>
      </c>
      <c r="C12" s="266">
        <v>20</v>
      </c>
      <c r="D12" s="25" t="s">
        <v>98</v>
      </c>
      <c r="E12" s="282"/>
      <c r="F12" s="282"/>
      <c r="G12" s="282"/>
      <c r="H12" s="282"/>
      <c r="I12" s="282">
        <v>1</v>
      </c>
      <c r="J12" s="282"/>
      <c r="K12" s="282"/>
      <c r="L12" s="282"/>
      <c r="M12" s="282"/>
      <c r="N12" s="282"/>
      <c r="O12" s="283"/>
      <c r="P12" s="284"/>
      <c r="Q12" s="285"/>
      <c r="R12" s="286"/>
      <c r="S12" s="12">
        <f t="shared" si="1"/>
        <v>1</v>
      </c>
      <c r="T12" s="12">
        <f t="shared" si="0"/>
        <v>1</v>
      </c>
      <c r="U12" s="15"/>
      <c r="V12" s="15"/>
    </row>
    <row r="13" spans="1:22" x14ac:dyDescent="0.25">
      <c r="A13" s="218">
        <v>6721</v>
      </c>
      <c r="B13" s="271" t="s">
        <v>119</v>
      </c>
      <c r="C13" s="266">
        <v>21</v>
      </c>
      <c r="D13" s="25" t="s">
        <v>98</v>
      </c>
      <c r="E13" s="282"/>
      <c r="F13" s="282"/>
      <c r="G13" s="282"/>
      <c r="H13" s="282"/>
      <c r="I13" s="282">
        <v>1</v>
      </c>
      <c r="J13" s="282"/>
      <c r="K13" s="282"/>
      <c r="L13" s="282"/>
      <c r="M13" s="282"/>
      <c r="N13" s="282"/>
      <c r="O13" s="283"/>
      <c r="P13" s="284"/>
      <c r="Q13" s="285"/>
      <c r="R13" s="286"/>
      <c r="S13" s="12">
        <f>E13+G13+I13+K13+M13+O13+Q13</f>
        <v>1</v>
      </c>
      <c r="T13" s="12">
        <f>SUM(S13-U13-V13)</f>
        <v>1</v>
      </c>
      <c r="U13" s="15"/>
      <c r="V13" s="15"/>
    </row>
    <row r="14" spans="1:22" x14ac:dyDescent="0.25">
      <c r="A14" s="68"/>
      <c r="B14" s="31"/>
      <c r="C14" s="68"/>
      <c r="D14" s="25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3"/>
      <c r="P14" s="284"/>
      <c r="Q14" s="285"/>
      <c r="R14" s="28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7"/>
      <c r="B15" s="31"/>
      <c r="C15" s="66"/>
      <c r="D15" s="25"/>
      <c r="E15" s="283"/>
      <c r="F15" s="284"/>
      <c r="G15" s="283"/>
      <c r="H15" s="284"/>
      <c r="I15" s="283"/>
      <c r="J15" s="284"/>
      <c r="K15" s="283"/>
      <c r="L15" s="284"/>
      <c r="M15" s="283"/>
      <c r="N15" s="284"/>
      <c r="O15" s="283"/>
      <c r="P15" s="284"/>
      <c r="Q15" s="285"/>
      <c r="R15" s="28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7"/>
      <c r="B16" s="31"/>
      <c r="C16" s="66"/>
      <c r="D16" s="25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3"/>
      <c r="P16" s="284"/>
      <c r="Q16" s="285"/>
      <c r="R16" s="286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65">
        <v>3600</v>
      </c>
      <c r="B17" s="65" t="s">
        <v>121</v>
      </c>
      <c r="C17" s="65"/>
      <c r="D17" s="25" t="s">
        <v>112</v>
      </c>
      <c r="E17" s="282"/>
      <c r="F17" s="282"/>
      <c r="G17" s="282"/>
      <c r="H17" s="282"/>
      <c r="I17" s="282"/>
      <c r="J17" s="282"/>
      <c r="K17" s="282"/>
      <c r="L17" s="282"/>
      <c r="M17" s="282">
        <v>0.5</v>
      </c>
      <c r="N17" s="282"/>
      <c r="O17" s="283"/>
      <c r="P17" s="284"/>
      <c r="Q17" s="285"/>
      <c r="R17" s="286"/>
      <c r="S17" s="12">
        <f t="shared" si="2"/>
        <v>0.5</v>
      </c>
      <c r="T17" s="12">
        <f t="shared" si="3"/>
        <v>0.5</v>
      </c>
      <c r="U17" s="15"/>
      <c r="V17" s="15"/>
    </row>
    <row r="18" spans="1:22" ht="15" customHeight="1" x14ac:dyDescent="0.25">
      <c r="A18" s="218">
        <v>3600</v>
      </c>
      <c r="B18" s="218" t="s">
        <v>121</v>
      </c>
      <c r="C18" s="218"/>
      <c r="D18" s="14" t="s">
        <v>77</v>
      </c>
      <c r="E18" s="282"/>
      <c r="F18" s="282"/>
      <c r="G18" s="282"/>
      <c r="H18" s="282"/>
      <c r="I18" s="282"/>
      <c r="J18" s="282"/>
      <c r="K18" s="282"/>
      <c r="L18" s="282"/>
      <c r="M18" s="282">
        <v>0.75</v>
      </c>
      <c r="N18" s="282"/>
      <c r="O18" s="283"/>
      <c r="P18" s="284"/>
      <c r="Q18" s="285"/>
      <c r="R18" s="286"/>
      <c r="S18" s="12">
        <f>E18+G18+I18+K18+M18+O18+Q18</f>
        <v>0.75</v>
      </c>
      <c r="T18" s="12">
        <f>SUM(S18-U18-V18)</f>
        <v>0.75</v>
      </c>
      <c r="U18" s="15"/>
      <c r="V18" s="15"/>
    </row>
    <row r="19" spans="1:22" ht="15" customHeight="1" x14ac:dyDescent="0.25">
      <c r="A19" s="45"/>
      <c r="B19" s="31"/>
      <c r="C19" s="45"/>
      <c r="D19" s="25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3"/>
      <c r="P19" s="284"/>
      <c r="Q19" s="285"/>
      <c r="R19" s="286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3"/>
      <c r="F20" s="284"/>
      <c r="G20" s="283"/>
      <c r="H20" s="284"/>
      <c r="I20" s="283"/>
      <c r="J20" s="284"/>
      <c r="K20" s="283"/>
      <c r="L20" s="284"/>
      <c r="M20" s="283"/>
      <c r="N20" s="284"/>
      <c r="O20" s="283"/>
      <c r="P20" s="284"/>
      <c r="Q20" s="285"/>
      <c r="R20" s="286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3"/>
      <c r="F21" s="284"/>
      <c r="G21" s="283"/>
      <c r="H21" s="284"/>
      <c r="I21" s="283"/>
      <c r="J21" s="284"/>
      <c r="K21" s="283"/>
      <c r="L21" s="284"/>
      <c r="M21" s="283"/>
      <c r="N21" s="284"/>
      <c r="O21" s="285"/>
      <c r="P21" s="286"/>
      <c r="Q21" s="285"/>
      <c r="R21" s="28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8">
        <f>SUM(E4:E21)</f>
        <v>8</v>
      </c>
      <c r="F22" s="289"/>
      <c r="G22" s="288">
        <f>SUM(G4:G21)</f>
        <v>8</v>
      </c>
      <c r="H22" s="289"/>
      <c r="I22" s="288">
        <f>SUM(I4:I21)</f>
        <v>8</v>
      </c>
      <c r="J22" s="289"/>
      <c r="K22" s="288">
        <f>SUM(K6:K21)</f>
        <v>8</v>
      </c>
      <c r="L22" s="289"/>
      <c r="M22" s="288">
        <f>SUM(M4:M21)</f>
        <v>8</v>
      </c>
      <c r="N22" s="289"/>
      <c r="O22" s="288">
        <f>SUM(O4:O21)</f>
        <v>0</v>
      </c>
      <c r="P22" s="289"/>
      <c r="Q22" s="288">
        <f>SUM(Q4:Q21)</f>
        <v>0</v>
      </c>
      <c r="R22" s="289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1.25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6"/>
      <c r="C2" s="6"/>
      <c r="D2" s="6"/>
      <c r="E2" s="287" t="s">
        <v>15</v>
      </c>
      <c r="F2" s="287"/>
      <c r="G2" s="287" t="s">
        <v>16</v>
      </c>
      <c r="H2" s="287"/>
      <c r="I2" s="287" t="s">
        <v>17</v>
      </c>
      <c r="J2" s="287"/>
      <c r="K2" s="287" t="s">
        <v>18</v>
      </c>
      <c r="L2" s="287"/>
      <c r="M2" s="287" t="s">
        <v>19</v>
      </c>
      <c r="N2" s="287"/>
      <c r="O2" s="287" t="s">
        <v>20</v>
      </c>
      <c r="P2" s="287"/>
      <c r="Q2" s="287" t="s">
        <v>21</v>
      </c>
      <c r="R2" s="28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18"/>
      <c r="B4" s="145"/>
      <c r="C4" s="143"/>
      <c r="D4" s="25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3"/>
      <c r="P4" s="284"/>
      <c r="Q4" s="285"/>
      <c r="R4" s="286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14"/>
      <c r="B5" s="213"/>
      <c r="C5" s="213"/>
      <c r="D5" s="25"/>
      <c r="E5" s="283"/>
      <c r="F5" s="284"/>
      <c r="G5" s="283"/>
      <c r="H5" s="284"/>
      <c r="I5" s="283"/>
      <c r="J5" s="284"/>
      <c r="K5" s="283"/>
      <c r="L5" s="284"/>
      <c r="M5" s="283"/>
      <c r="N5" s="284"/>
      <c r="O5" s="283"/>
      <c r="P5" s="284"/>
      <c r="Q5" s="285"/>
      <c r="R5" s="286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18"/>
      <c r="B6" s="223"/>
      <c r="C6" s="223"/>
      <c r="D6" s="25"/>
      <c r="E6" s="283"/>
      <c r="F6" s="284"/>
      <c r="G6" s="283"/>
      <c r="H6" s="284"/>
      <c r="I6" s="283"/>
      <c r="J6" s="284"/>
      <c r="K6" s="283"/>
      <c r="L6" s="284"/>
      <c r="M6" s="282"/>
      <c r="N6" s="282"/>
      <c r="O6" s="283"/>
      <c r="P6" s="284"/>
      <c r="Q6" s="285"/>
      <c r="R6" s="286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11"/>
      <c r="B7" s="210"/>
      <c r="C7" s="210"/>
      <c r="D7" s="25"/>
      <c r="E7" s="283"/>
      <c r="F7" s="284"/>
      <c r="G7" s="283"/>
      <c r="H7" s="284"/>
      <c r="I7" s="283"/>
      <c r="J7" s="284"/>
      <c r="K7" s="283"/>
      <c r="L7" s="284"/>
      <c r="M7" s="282"/>
      <c r="N7" s="282"/>
      <c r="O7" s="283"/>
      <c r="P7" s="284"/>
      <c r="Q7" s="285"/>
      <c r="R7" s="286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12"/>
      <c r="B8" s="69"/>
      <c r="C8" s="69"/>
      <c r="D8" s="25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3"/>
      <c r="P8" s="284"/>
      <c r="Q8" s="285"/>
      <c r="R8" s="286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00"/>
      <c r="B9" s="31"/>
      <c r="C9" s="100"/>
      <c r="D9" s="25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3"/>
      <c r="P9" s="284"/>
      <c r="Q9" s="285"/>
      <c r="R9" s="286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00"/>
      <c r="B10" s="99"/>
      <c r="C10" s="99"/>
      <c r="D10" s="25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3"/>
      <c r="P10" s="284"/>
      <c r="Q10" s="285"/>
      <c r="R10" s="286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64"/>
      <c r="B11" s="31"/>
      <c r="C11" s="64"/>
      <c r="D11" s="25"/>
      <c r="E11" s="283"/>
      <c r="F11" s="284"/>
      <c r="G11" s="283"/>
      <c r="H11" s="284"/>
      <c r="I11" s="283"/>
      <c r="J11" s="284"/>
      <c r="K11" s="283"/>
      <c r="L11" s="284"/>
      <c r="M11" s="283"/>
      <c r="N11" s="284"/>
      <c r="O11" s="283"/>
      <c r="P11" s="284"/>
      <c r="Q11" s="285"/>
      <c r="R11" s="286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63"/>
      <c r="B12" s="31"/>
      <c r="C12" s="63"/>
      <c r="D12" s="25"/>
      <c r="E12" s="283"/>
      <c r="F12" s="284"/>
      <c r="G12" s="283"/>
      <c r="H12" s="284"/>
      <c r="I12" s="283"/>
      <c r="J12" s="284"/>
      <c r="K12" s="283"/>
      <c r="L12" s="284"/>
      <c r="M12" s="283"/>
      <c r="N12" s="284"/>
      <c r="O12" s="283"/>
      <c r="P12" s="284"/>
      <c r="Q12" s="285"/>
      <c r="R12" s="286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0"/>
      <c r="B13" s="31"/>
      <c r="C13" s="60"/>
      <c r="D13" s="25"/>
      <c r="E13" s="283"/>
      <c r="F13" s="284"/>
      <c r="G13" s="283"/>
      <c r="H13" s="284"/>
      <c r="I13" s="283"/>
      <c r="J13" s="284"/>
      <c r="K13" s="283"/>
      <c r="L13" s="284"/>
      <c r="M13" s="283"/>
      <c r="N13" s="284"/>
      <c r="O13" s="283"/>
      <c r="P13" s="284"/>
      <c r="Q13" s="285"/>
      <c r="R13" s="286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61"/>
      <c r="B14" s="31"/>
      <c r="C14" s="61"/>
      <c r="D14" s="25"/>
      <c r="E14" s="283"/>
      <c r="F14" s="284"/>
      <c r="G14" s="283"/>
      <c r="H14" s="284"/>
      <c r="I14" s="283"/>
      <c r="J14" s="284"/>
      <c r="K14" s="283"/>
      <c r="L14" s="284"/>
      <c r="M14" s="283"/>
      <c r="N14" s="284"/>
      <c r="O14" s="283"/>
      <c r="P14" s="284"/>
      <c r="Q14" s="285"/>
      <c r="R14" s="286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59"/>
      <c r="B15" s="31"/>
      <c r="C15" s="59"/>
      <c r="D15" s="25"/>
      <c r="E15" s="283"/>
      <c r="F15" s="284"/>
      <c r="G15" s="283"/>
      <c r="H15" s="284"/>
      <c r="I15" s="283"/>
      <c r="J15" s="284"/>
      <c r="K15" s="283"/>
      <c r="L15" s="284"/>
      <c r="M15" s="283"/>
      <c r="N15" s="284"/>
      <c r="O15" s="283"/>
      <c r="P15" s="284"/>
      <c r="Q15" s="285"/>
      <c r="R15" s="286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62"/>
      <c r="B16" s="31"/>
      <c r="C16" s="62"/>
      <c r="D16" s="25"/>
      <c r="E16" s="283"/>
      <c r="F16" s="284"/>
      <c r="G16" s="283"/>
      <c r="H16" s="284"/>
      <c r="I16" s="283"/>
      <c r="J16" s="284"/>
      <c r="K16" s="283"/>
      <c r="L16" s="284"/>
      <c r="M16" s="283"/>
      <c r="N16" s="284"/>
      <c r="O16" s="283"/>
      <c r="P16" s="284"/>
      <c r="Q16" s="285"/>
      <c r="R16" s="286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3"/>
      <c r="B17" s="31"/>
      <c r="C17" s="53"/>
      <c r="D17" s="25"/>
      <c r="E17" s="283"/>
      <c r="F17" s="284"/>
      <c r="G17" s="283"/>
      <c r="H17" s="284"/>
      <c r="I17" s="283"/>
      <c r="J17" s="284"/>
      <c r="K17" s="283"/>
      <c r="L17" s="284"/>
      <c r="M17" s="283"/>
      <c r="N17" s="284"/>
      <c r="O17" s="283"/>
      <c r="P17" s="284"/>
      <c r="Q17" s="285"/>
      <c r="R17" s="286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15"/>
      <c r="B18" s="31"/>
      <c r="C18" s="215"/>
      <c r="D18" s="25"/>
      <c r="E18" s="283"/>
      <c r="F18" s="284"/>
      <c r="G18" s="283"/>
      <c r="H18" s="284"/>
      <c r="I18" s="283"/>
      <c r="J18" s="284"/>
      <c r="K18" s="283"/>
      <c r="L18" s="284"/>
      <c r="M18" s="283"/>
      <c r="N18" s="284"/>
      <c r="O18" s="283"/>
      <c r="P18" s="284"/>
      <c r="Q18" s="285"/>
      <c r="R18" s="286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18"/>
      <c r="B19" s="218"/>
      <c r="C19" s="218"/>
      <c r="D19" s="14"/>
      <c r="E19" s="283"/>
      <c r="F19" s="284"/>
      <c r="G19" s="283"/>
      <c r="H19" s="284"/>
      <c r="I19" s="283"/>
      <c r="J19" s="284"/>
      <c r="K19" s="283"/>
      <c r="L19" s="284"/>
      <c r="M19" s="283"/>
      <c r="N19" s="284"/>
      <c r="O19" s="283"/>
      <c r="P19" s="284"/>
      <c r="Q19" s="285"/>
      <c r="R19" s="286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3"/>
      <c r="F20" s="284"/>
      <c r="G20" s="283"/>
      <c r="H20" s="284"/>
      <c r="I20" s="283"/>
      <c r="J20" s="284"/>
      <c r="K20" s="283"/>
      <c r="L20" s="284"/>
      <c r="M20" s="283"/>
      <c r="N20" s="284"/>
      <c r="O20" s="283"/>
      <c r="P20" s="284"/>
      <c r="Q20" s="285"/>
      <c r="R20" s="286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3"/>
      <c r="F21" s="284"/>
      <c r="G21" s="283"/>
      <c r="H21" s="284"/>
      <c r="I21" s="283"/>
      <c r="J21" s="284"/>
      <c r="K21" s="283"/>
      <c r="L21" s="284"/>
      <c r="M21" s="283"/>
      <c r="N21" s="284"/>
      <c r="O21" s="285"/>
      <c r="P21" s="286"/>
      <c r="Q21" s="285"/>
      <c r="R21" s="286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8">
        <f>SUM(E4:E21)</f>
        <v>0</v>
      </c>
      <c r="F22" s="289"/>
      <c r="G22" s="288">
        <f>SUM(G4:G21)</f>
        <v>0</v>
      </c>
      <c r="H22" s="289"/>
      <c r="I22" s="288">
        <f>SUM(I4:I21)</f>
        <v>0</v>
      </c>
      <c r="J22" s="289"/>
      <c r="K22" s="288">
        <f>SUM(K6:K21)</f>
        <v>0</v>
      </c>
      <c r="L22" s="289"/>
      <c r="M22" s="288">
        <f>SUM(M4:M21)</f>
        <v>0</v>
      </c>
      <c r="N22" s="289"/>
      <c r="O22" s="288">
        <f>SUM(O4:O21)</f>
        <v>0</v>
      </c>
      <c r="P22" s="289"/>
      <c r="Q22" s="288">
        <f>SUM(Q4:Q21)</f>
        <v>0</v>
      </c>
      <c r="R22" s="289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36"/>
      <c r="L23" s="37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E16" sqref="E16:N18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58</v>
      </c>
      <c r="B1" s="102"/>
      <c r="C1" s="102"/>
    </row>
    <row r="2" spans="1:22" s="108" customFormat="1" x14ac:dyDescent="0.25">
      <c r="A2" s="5" t="s">
        <v>89</v>
      </c>
      <c r="B2" s="263"/>
      <c r="C2" s="263"/>
      <c r="D2" s="219"/>
      <c r="E2" s="281" t="s">
        <v>15</v>
      </c>
      <c r="F2" s="281"/>
      <c r="G2" s="280" t="s">
        <v>16</v>
      </c>
      <c r="H2" s="280"/>
      <c r="I2" s="281" t="s">
        <v>17</v>
      </c>
      <c r="J2" s="281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17.149999999999999</v>
      </c>
      <c r="M3" s="110">
        <v>8</v>
      </c>
      <c r="N3" s="110">
        <v>16.3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8">
        <v>6721</v>
      </c>
      <c r="B4" s="271" t="s">
        <v>119</v>
      </c>
      <c r="C4" s="265">
        <v>25</v>
      </c>
      <c r="D4" s="25" t="s">
        <v>69</v>
      </c>
      <c r="E4" s="279">
        <v>6</v>
      </c>
      <c r="F4" s="279"/>
      <c r="G4" s="279">
        <v>6</v>
      </c>
      <c r="H4" s="279"/>
      <c r="I4" s="279"/>
      <c r="J4" s="279"/>
      <c r="K4" s="279"/>
      <c r="L4" s="279"/>
      <c r="M4" s="279"/>
      <c r="N4" s="279"/>
      <c r="O4" s="277"/>
      <c r="P4" s="278"/>
      <c r="Q4" s="273"/>
      <c r="R4" s="274"/>
      <c r="S4" s="112">
        <f>E4+G4+I4+K4+M4+O4+Q4</f>
        <v>12</v>
      </c>
      <c r="T4" s="112">
        <f t="shared" ref="T4:T12" si="0">SUM(S4-U4-V4)</f>
        <v>12</v>
      </c>
      <c r="U4" s="116"/>
      <c r="V4" s="116"/>
    </row>
    <row r="5" spans="1:22" x14ac:dyDescent="0.25">
      <c r="A5" s="218">
        <v>6687</v>
      </c>
      <c r="B5" s="271" t="s">
        <v>120</v>
      </c>
      <c r="C5" s="265">
        <v>9</v>
      </c>
      <c r="D5" s="25" t="s">
        <v>68</v>
      </c>
      <c r="E5" s="279">
        <v>0.5</v>
      </c>
      <c r="F5" s="279"/>
      <c r="G5" s="279"/>
      <c r="H5" s="279"/>
      <c r="I5" s="279"/>
      <c r="J5" s="279"/>
      <c r="K5" s="279"/>
      <c r="L5" s="279"/>
      <c r="M5" s="279"/>
      <c r="N5" s="279"/>
      <c r="O5" s="277"/>
      <c r="P5" s="278"/>
      <c r="Q5" s="273"/>
      <c r="R5" s="274"/>
      <c r="S5" s="112">
        <f t="shared" ref="S5:S22" si="1">E5+G5+I5+K5+M5+O5+Q5</f>
        <v>0.5</v>
      </c>
      <c r="T5" s="112">
        <f t="shared" si="0"/>
        <v>0.5</v>
      </c>
      <c r="U5" s="116"/>
      <c r="V5" s="116"/>
    </row>
    <row r="6" spans="1:22" x14ac:dyDescent="0.25">
      <c r="A6" s="218">
        <v>6687</v>
      </c>
      <c r="B6" s="271" t="s">
        <v>120</v>
      </c>
      <c r="C6" s="265">
        <v>10</v>
      </c>
      <c r="D6" s="25" t="s">
        <v>68</v>
      </c>
      <c r="E6" s="279">
        <v>0.5</v>
      </c>
      <c r="F6" s="279"/>
      <c r="G6" s="279">
        <v>0.5</v>
      </c>
      <c r="H6" s="279"/>
      <c r="I6" s="279"/>
      <c r="J6" s="279"/>
      <c r="K6" s="279"/>
      <c r="L6" s="279"/>
      <c r="M6" s="279"/>
      <c r="N6" s="279"/>
      <c r="O6" s="277"/>
      <c r="P6" s="278"/>
      <c r="Q6" s="273"/>
      <c r="R6" s="274"/>
      <c r="S6" s="112">
        <f t="shared" si="1"/>
        <v>1</v>
      </c>
      <c r="T6" s="112">
        <f t="shared" si="0"/>
        <v>1</v>
      </c>
      <c r="U6" s="116"/>
      <c r="V6" s="116"/>
    </row>
    <row r="7" spans="1:22" x14ac:dyDescent="0.25">
      <c r="A7" s="218">
        <v>6687</v>
      </c>
      <c r="B7" s="271" t="s">
        <v>120</v>
      </c>
      <c r="C7" s="265">
        <v>11</v>
      </c>
      <c r="D7" s="25" t="s">
        <v>68</v>
      </c>
      <c r="E7" s="277">
        <v>0.5</v>
      </c>
      <c r="F7" s="278"/>
      <c r="G7" s="277"/>
      <c r="H7" s="278"/>
      <c r="I7" s="279">
        <v>2</v>
      </c>
      <c r="J7" s="279"/>
      <c r="K7" s="279"/>
      <c r="L7" s="279"/>
      <c r="M7" s="279"/>
      <c r="N7" s="279"/>
      <c r="O7" s="277"/>
      <c r="P7" s="278"/>
      <c r="Q7" s="273"/>
      <c r="R7" s="274"/>
      <c r="S7" s="112">
        <f t="shared" si="1"/>
        <v>2.5</v>
      </c>
      <c r="T7" s="112">
        <f t="shared" si="0"/>
        <v>2.5</v>
      </c>
      <c r="U7" s="116"/>
      <c r="V7" s="116"/>
    </row>
    <row r="8" spans="1:22" x14ac:dyDescent="0.25">
      <c r="A8" s="218">
        <v>6687</v>
      </c>
      <c r="B8" s="271" t="s">
        <v>120</v>
      </c>
      <c r="C8" s="265">
        <v>12</v>
      </c>
      <c r="D8" s="25" t="s">
        <v>68</v>
      </c>
      <c r="E8" s="277">
        <v>0.5</v>
      </c>
      <c r="F8" s="278"/>
      <c r="G8" s="277">
        <v>1.5</v>
      </c>
      <c r="H8" s="278"/>
      <c r="I8" s="277">
        <v>2</v>
      </c>
      <c r="J8" s="278"/>
      <c r="K8" s="277"/>
      <c r="L8" s="278"/>
      <c r="M8" s="277">
        <v>1</v>
      </c>
      <c r="N8" s="278"/>
      <c r="O8" s="277"/>
      <c r="P8" s="278"/>
      <c r="Q8" s="273"/>
      <c r="R8" s="274"/>
      <c r="S8" s="112">
        <f t="shared" si="1"/>
        <v>5</v>
      </c>
      <c r="T8" s="112">
        <f t="shared" si="0"/>
        <v>5</v>
      </c>
      <c r="U8" s="116"/>
      <c r="V8" s="116"/>
    </row>
    <row r="9" spans="1:22" x14ac:dyDescent="0.25">
      <c r="A9" s="218">
        <v>6687</v>
      </c>
      <c r="B9" s="271" t="s">
        <v>120</v>
      </c>
      <c r="C9" s="266">
        <v>13</v>
      </c>
      <c r="D9" s="25" t="s">
        <v>68</v>
      </c>
      <c r="E9" s="277"/>
      <c r="F9" s="278"/>
      <c r="G9" s="277"/>
      <c r="H9" s="278"/>
      <c r="I9" s="277">
        <v>2.5</v>
      </c>
      <c r="J9" s="278"/>
      <c r="K9" s="277"/>
      <c r="L9" s="278"/>
      <c r="M9" s="277">
        <v>4</v>
      </c>
      <c r="N9" s="278"/>
      <c r="O9" s="277"/>
      <c r="P9" s="278"/>
      <c r="Q9" s="273"/>
      <c r="R9" s="274"/>
      <c r="S9" s="112">
        <f t="shared" si="1"/>
        <v>6.5</v>
      </c>
      <c r="T9" s="112">
        <f t="shared" si="0"/>
        <v>6.5</v>
      </c>
      <c r="U9" s="116"/>
      <c r="V9" s="116"/>
    </row>
    <row r="10" spans="1:22" x14ac:dyDescent="0.25">
      <c r="A10" s="233"/>
      <c r="B10" s="117"/>
      <c r="C10" s="233"/>
      <c r="D10" s="25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3"/>
      <c r="R10" s="274"/>
      <c r="S10" s="112">
        <f t="shared" si="1"/>
        <v>0</v>
      </c>
      <c r="T10" s="112">
        <f t="shared" si="0"/>
        <v>0</v>
      </c>
      <c r="U10" s="116"/>
      <c r="V10" s="116"/>
    </row>
    <row r="11" spans="1:22" x14ac:dyDescent="0.25">
      <c r="A11" s="98"/>
      <c r="B11" s="219"/>
      <c r="C11" s="219"/>
      <c r="D11" s="25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7"/>
      <c r="P11" s="278"/>
      <c r="Q11" s="273"/>
      <c r="R11" s="274"/>
      <c r="S11" s="112">
        <f>E11+G11+I11+K11+M11+O11+Q11</f>
        <v>0</v>
      </c>
      <c r="T11" s="112">
        <f t="shared" si="0"/>
        <v>0</v>
      </c>
      <c r="U11" s="116"/>
      <c r="V11" s="116"/>
    </row>
    <row r="12" spans="1:22" x14ac:dyDescent="0.25">
      <c r="A12" s="218"/>
      <c r="B12" s="145"/>
      <c r="C12" s="143"/>
      <c r="D12" s="25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77"/>
      <c r="P12" s="278"/>
      <c r="Q12" s="273"/>
      <c r="R12" s="274"/>
      <c r="S12" s="112">
        <f t="shared" si="1"/>
        <v>0</v>
      </c>
      <c r="T12" s="112">
        <f t="shared" si="0"/>
        <v>0</v>
      </c>
      <c r="U12" s="116"/>
      <c r="V12" s="116"/>
    </row>
    <row r="13" spans="1:22" x14ac:dyDescent="0.25">
      <c r="A13" s="231"/>
      <c r="B13" s="117"/>
      <c r="C13" s="231"/>
      <c r="D13" s="25"/>
      <c r="E13" s="277"/>
      <c r="F13" s="278"/>
      <c r="G13" s="277"/>
      <c r="H13" s="278"/>
      <c r="I13" s="277"/>
      <c r="J13" s="278"/>
      <c r="K13" s="277"/>
      <c r="L13" s="278"/>
      <c r="M13" s="277"/>
      <c r="N13" s="278"/>
      <c r="O13" s="277"/>
      <c r="P13" s="278"/>
      <c r="Q13" s="273"/>
      <c r="R13" s="274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x14ac:dyDescent="0.25">
      <c r="A14" s="241"/>
      <c r="B14" s="117"/>
      <c r="C14" s="241"/>
      <c r="D14" s="25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3"/>
      <c r="R14" s="274"/>
      <c r="S14" s="112">
        <f>E14+G14+I14+K14+M14+O14+Q14</f>
        <v>0</v>
      </c>
      <c r="T14" s="112">
        <f>SUM(S14-U14-V14)</f>
        <v>0</v>
      </c>
      <c r="U14" s="116"/>
      <c r="V14" s="116"/>
    </row>
    <row r="15" spans="1:22" ht="15.75" customHeight="1" x14ac:dyDescent="0.25">
      <c r="A15" s="218"/>
      <c r="B15" s="31"/>
      <c r="C15" s="218"/>
      <c r="D15" s="25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7"/>
      <c r="P15" s="278"/>
      <c r="Q15" s="273"/>
      <c r="R15" s="274"/>
      <c r="S15" s="112">
        <f t="shared" ref="S15:S17" si="2">E15+G15+I15+K15+M15+O15+Q15</f>
        <v>0</v>
      </c>
      <c r="T15" s="112">
        <f t="shared" ref="T15:T17" si="3">SUM(S15-U15-V15)</f>
        <v>0</v>
      </c>
      <c r="U15" s="116"/>
      <c r="V15" s="116"/>
    </row>
    <row r="16" spans="1:22" ht="15.75" customHeight="1" x14ac:dyDescent="0.25">
      <c r="A16" s="267">
        <v>3600</v>
      </c>
      <c r="B16" s="31" t="s">
        <v>121</v>
      </c>
      <c r="C16" s="267"/>
      <c r="D16" s="14" t="s">
        <v>113</v>
      </c>
      <c r="E16" s="277"/>
      <c r="F16" s="278"/>
      <c r="G16" s="277"/>
      <c r="H16" s="278"/>
      <c r="I16" s="277"/>
      <c r="J16" s="278"/>
      <c r="K16" s="277"/>
      <c r="L16" s="278"/>
      <c r="M16" s="277">
        <v>3</v>
      </c>
      <c r="N16" s="278"/>
      <c r="O16" s="277"/>
      <c r="P16" s="278"/>
      <c r="Q16" s="273"/>
      <c r="R16" s="274"/>
      <c r="S16" s="112">
        <f t="shared" si="2"/>
        <v>3</v>
      </c>
      <c r="T16" s="112">
        <f t="shared" si="3"/>
        <v>3</v>
      </c>
      <c r="U16" s="116"/>
      <c r="V16" s="116"/>
    </row>
    <row r="17" spans="1:22" x14ac:dyDescent="0.25">
      <c r="A17" s="267">
        <v>3600</v>
      </c>
      <c r="B17" s="31" t="s">
        <v>121</v>
      </c>
      <c r="C17" s="267"/>
      <c r="D17" s="25" t="s">
        <v>105</v>
      </c>
      <c r="E17" s="277"/>
      <c r="F17" s="278"/>
      <c r="G17" s="277"/>
      <c r="H17" s="278"/>
      <c r="I17" s="277"/>
      <c r="J17" s="278"/>
      <c r="K17" s="277">
        <v>8.75</v>
      </c>
      <c r="L17" s="278"/>
      <c r="M17" s="277"/>
      <c r="N17" s="278"/>
      <c r="O17" s="277"/>
      <c r="P17" s="278"/>
      <c r="Q17" s="273"/>
      <c r="R17" s="274"/>
      <c r="S17" s="112">
        <f t="shared" si="2"/>
        <v>8.75</v>
      </c>
      <c r="T17" s="112">
        <f t="shared" si="3"/>
        <v>8</v>
      </c>
      <c r="U17" s="116">
        <v>0.75</v>
      </c>
      <c r="V17" s="116"/>
    </row>
    <row r="18" spans="1:22" x14ac:dyDescent="0.25">
      <c r="A18" s="218">
        <v>3600</v>
      </c>
      <c r="B18" s="31" t="s">
        <v>121</v>
      </c>
      <c r="C18" s="218"/>
      <c r="D18" s="25" t="s">
        <v>97</v>
      </c>
      <c r="E18" s="277"/>
      <c r="F18" s="278"/>
      <c r="G18" s="277"/>
      <c r="H18" s="278"/>
      <c r="I18" s="277">
        <v>1.5</v>
      </c>
      <c r="J18" s="278"/>
      <c r="K18" s="277"/>
      <c r="L18" s="278"/>
      <c r="M18" s="277"/>
      <c r="N18" s="278"/>
      <c r="O18" s="277"/>
      <c r="P18" s="278"/>
      <c r="Q18" s="273"/>
      <c r="R18" s="274"/>
      <c r="S18" s="112">
        <f>E18+G18+I18+K18+M18+O18+Q18</f>
        <v>1.5</v>
      </c>
      <c r="T18" s="112">
        <f>SUM(S18-U18-V18)</f>
        <v>1.5</v>
      </c>
      <c r="U18" s="116"/>
      <c r="V18" s="116"/>
    </row>
    <row r="19" spans="1:22" x14ac:dyDescent="0.25">
      <c r="A19" s="218"/>
      <c r="B19" s="31"/>
      <c r="C19" s="218"/>
      <c r="D19" s="25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3"/>
      <c r="R19" s="274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3"/>
      <c r="R20" s="274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3"/>
      <c r="P21" s="274"/>
      <c r="Q21" s="273"/>
      <c r="R21" s="274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118">
        <f>SUM(B6:B21)</f>
        <v>0</v>
      </c>
      <c r="C22" s="118"/>
      <c r="D22" s="118"/>
      <c r="E22" s="275">
        <f>SUM(E4:E21)</f>
        <v>8</v>
      </c>
      <c r="F22" s="276"/>
      <c r="G22" s="275">
        <f>SUM(G4:G21)</f>
        <v>8</v>
      </c>
      <c r="H22" s="276"/>
      <c r="I22" s="275">
        <f>SUM(I4:I21)</f>
        <v>8</v>
      </c>
      <c r="J22" s="276"/>
      <c r="K22" s="275">
        <f>SUM(K6:K21)</f>
        <v>8.75</v>
      </c>
      <c r="L22" s="276"/>
      <c r="M22" s="275">
        <f>SUM(M4:M21)</f>
        <v>8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12">
        <f t="shared" si="1"/>
        <v>40.75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221"/>
      <c r="F23" s="222">
        <v>8</v>
      </c>
      <c r="G23" s="221"/>
      <c r="H23" s="222">
        <v>8</v>
      </c>
      <c r="I23" s="221"/>
      <c r="J23" s="222">
        <v>8</v>
      </c>
      <c r="K23" s="221"/>
      <c r="L23" s="222">
        <v>8</v>
      </c>
      <c r="M23" s="221"/>
      <c r="N23" s="222">
        <v>8</v>
      </c>
      <c r="O23" s="221"/>
      <c r="P23" s="222"/>
      <c r="Q23" s="221"/>
      <c r="R23" s="222"/>
      <c r="S23" s="112">
        <f>SUM(E23:R23)</f>
        <v>40</v>
      </c>
      <c r="T23" s="112">
        <f>SUM(T4:T22)</f>
        <v>40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0</v>
      </c>
      <c r="G24" s="121"/>
      <c r="H24" s="121">
        <f>SUM(G22)-H23</f>
        <v>0</v>
      </c>
      <c r="I24" s="121"/>
      <c r="J24" s="121">
        <f>SUM(I22)-J23</f>
        <v>0</v>
      </c>
      <c r="K24" s="121"/>
      <c r="L24" s="121">
        <f>SUM(K22)-L23</f>
        <v>0.75</v>
      </c>
      <c r="M24" s="121"/>
      <c r="N24" s="121">
        <f>SUM(M22)-N23</f>
        <v>0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0.75</v>
      </c>
      <c r="T24" s="116"/>
      <c r="U24" s="116">
        <f>SUM(U4:U23)</f>
        <v>0.75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40</v>
      </c>
      <c r="I27" s="101">
        <v>3600</v>
      </c>
    </row>
    <row r="28" spans="1:22" x14ac:dyDescent="0.25">
      <c r="A28" s="103" t="s">
        <v>26</v>
      </c>
      <c r="C28" s="123">
        <f>U24</f>
        <v>0.75</v>
      </c>
      <c r="D28" s="124"/>
      <c r="I28" s="125">
        <v>13.25</v>
      </c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40.75</v>
      </c>
      <c r="E32" s="104" t="s">
        <v>42</v>
      </c>
      <c r="F32" s="104"/>
      <c r="G32" s="127">
        <f>S22-C32</f>
        <v>0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59</v>
      </c>
      <c r="B1" s="102"/>
      <c r="C1" s="102"/>
    </row>
    <row r="2" spans="1:22" s="108" customFormat="1" x14ac:dyDescent="0.25">
      <c r="A2" s="5" t="s">
        <v>89</v>
      </c>
      <c r="B2" s="263"/>
      <c r="C2" s="263"/>
      <c r="D2" s="219"/>
      <c r="E2" s="281" t="s">
        <v>15</v>
      </c>
      <c r="F2" s="281"/>
      <c r="G2" s="280" t="s">
        <v>16</v>
      </c>
      <c r="H2" s="280"/>
      <c r="I2" s="281" t="s">
        <v>17</v>
      </c>
      <c r="J2" s="281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110">
        <v>8</v>
      </c>
      <c r="F3" s="110">
        <v>16.3</v>
      </c>
      <c r="G3" s="110">
        <v>8</v>
      </c>
      <c r="H3" s="110">
        <v>16.3</v>
      </c>
      <c r="I3" s="110">
        <v>8</v>
      </c>
      <c r="J3" s="110">
        <v>16.3</v>
      </c>
      <c r="K3" s="110">
        <v>8</v>
      </c>
      <c r="L3" s="110">
        <v>16.3</v>
      </c>
      <c r="M3" s="110">
        <v>8</v>
      </c>
      <c r="N3" s="110">
        <v>13</v>
      </c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8">
        <v>6687</v>
      </c>
      <c r="B4" s="271" t="s">
        <v>120</v>
      </c>
      <c r="C4" s="265">
        <v>11</v>
      </c>
      <c r="D4" s="25" t="s">
        <v>68</v>
      </c>
      <c r="E4" s="279">
        <v>2</v>
      </c>
      <c r="F4" s="279"/>
      <c r="G4" s="279"/>
      <c r="H4" s="279"/>
      <c r="I4" s="279"/>
      <c r="J4" s="279"/>
      <c r="K4" s="279"/>
      <c r="L4" s="279"/>
      <c r="M4" s="279"/>
      <c r="N4" s="279"/>
      <c r="O4" s="277"/>
      <c r="P4" s="278"/>
      <c r="Q4" s="273"/>
      <c r="R4" s="274"/>
      <c r="S4" s="112">
        <f>E4+G4+I4+K4+M4+O4+Q4</f>
        <v>2</v>
      </c>
      <c r="T4" s="112">
        <f t="shared" ref="T4:T12" si="0">SUM(S4-U4-V4)</f>
        <v>2</v>
      </c>
      <c r="U4" s="116"/>
      <c r="V4" s="116"/>
    </row>
    <row r="5" spans="1:22" x14ac:dyDescent="0.25">
      <c r="A5" s="218">
        <v>6687</v>
      </c>
      <c r="B5" s="271" t="s">
        <v>120</v>
      </c>
      <c r="C5" s="265">
        <v>12</v>
      </c>
      <c r="D5" s="25" t="s">
        <v>68</v>
      </c>
      <c r="E5" s="279">
        <v>2</v>
      </c>
      <c r="F5" s="279"/>
      <c r="G5" s="279">
        <v>4</v>
      </c>
      <c r="H5" s="279"/>
      <c r="I5" s="279"/>
      <c r="J5" s="279"/>
      <c r="K5" s="279"/>
      <c r="L5" s="279"/>
      <c r="M5" s="279"/>
      <c r="N5" s="279"/>
      <c r="O5" s="277"/>
      <c r="P5" s="278"/>
      <c r="Q5" s="273"/>
      <c r="R5" s="274"/>
      <c r="S5" s="112">
        <f t="shared" ref="S5:S22" si="1">E5+G5+I5+K5+M5+O5+Q5</f>
        <v>6</v>
      </c>
      <c r="T5" s="112">
        <f t="shared" si="0"/>
        <v>6</v>
      </c>
      <c r="U5" s="116"/>
      <c r="V5" s="116"/>
    </row>
    <row r="6" spans="1:22" x14ac:dyDescent="0.25">
      <c r="A6" s="218">
        <v>6687</v>
      </c>
      <c r="B6" s="271" t="s">
        <v>120</v>
      </c>
      <c r="C6" s="259">
        <v>13</v>
      </c>
      <c r="D6" s="25" t="s">
        <v>68</v>
      </c>
      <c r="E6" s="279">
        <v>4</v>
      </c>
      <c r="F6" s="279"/>
      <c r="G6" s="279">
        <v>3</v>
      </c>
      <c r="H6" s="279"/>
      <c r="I6" s="279">
        <v>1</v>
      </c>
      <c r="J6" s="279"/>
      <c r="K6" s="279"/>
      <c r="L6" s="279"/>
      <c r="M6" s="279"/>
      <c r="N6" s="279"/>
      <c r="O6" s="277"/>
      <c r="P6" s="278"/>
      <c r="Q6" s="273"/>
      <c r="R6" s="274"/>
      <c r="S6" s="112">
        <f t="shared" si="1"/>
        <v>8</v>
      </c>
      <c r="T6" s="112">
        <f t="shared" si="0"/>
        <v>8</v>
      </c>
      <c r="U6" s="116"/>
      <c r="V6" s="116"/>
    </row>
    <row r="7" spans="1:22" x14ac:dyDescent="0.25">
      <c r="A7" s="218">
        <v>6687</v>
      </c>
      <c r="B7" s="271" t="s">
        <v>120</v>
      </c>
      <c r="C7" s="266">
        <v>14</v>
      </c>
      <c r="D7" s="25" t="s">
        <v>68</v>
      </c>
      <c r="E7" s="277"/>
      <c r="F7" s="278"/>
      <c r="G7" s="277">
        <v>1</v>
      </c>
      <c r="H7" s="278"/>
      <c r="I7" s="279">
        <v>2</v>
      </c>
      <c r="J7" s="279"/>
      <c r="K7" s="279">
        <v>0.5</v>
      </c>
      <c r="L7" s="279"/>
      <c r="M7" s="279">
        <v>1</v>
      </c>
      <c r="N7" s="279"/>
      <c r="O7" s="277"/>
      <c r="P7" s="278"/>
      <c r="Q7" s="273"/>
      <c r="R7" s="274"/>
      <c r="S7" s="112">
        <f t="shared" si="1"/>
        <v>4.5</v>
      </c>
      <c r="T7" s="112">
        <f t="shared" si="0"/>
        <v>4.5</v>
      </c>
      <c r="U7" s="116"/>
      <c r="V7" s="116"/>
    </row>
    <row r="8" spans="1:22" x14ac:dyDescent="0.25">
      <c r="A8" s="218">
        <v>6687</v>
      </c>
      <c r="B8" s="271" t="s">
        <v>120</v>
      </c>
      <c r="C8" s="268">
        <v>15</v>
      </c>
      <c r="D8" s="25" t="s">
        <v>68</v>
      </c>
      <c r="E8" s="277"/>
      <c r="F8" s="278"/>
      <c r="G8" s="277"/>
      <c r="H8" s="278"/>
      <c r="I8" s="277">
        <v>1</v>
      </c>
      <c r="J8" s="278"/>
      <c r="K8" s="277">
        <v>0.5</v>
      </c>
      <c r="L8" s="278"/>
      <c r="M8" s="277">
        <v>3</v>
      </c>
      <c r="N8" s="278"/>
      <c r="O8" s="277"/>
      <c r="P8" s="278"/>
      <c r="Q8" s="273"/>
      <c r="R8" s="274"/>
      <c r="S8" s="112">
        <f t="shared" si="1"/>
        <v>4.5</v>
      </c>
      <c r="T8" s="112">
        <f t="shared" si="0"/>
        <v>4.5</v>
      </c>
      <c r="U8" s="116"/>
      <c r="V8" s="116"/>
    </row>
    <row r="9" spans="1:22" x14ac:dyDescent="0.25">
      <c r="A9" s="218">
        <v>6721</v>
      </c>
      <c r="B9" s="271" t="s">
        <v>119</v>
      </c>
      <c r="C9" s="236">
        <v>6</v>
      </c>
      <c r="D9" s="25" t="s">
        <v>106</v>
      </c>
      <c r="E9" s="277"/>
      <c r="F9" s="278"/>
      <c r="G9" s="277"/>
      <c r="H9" s="278"/>
      <c r="I9" s="277">
        <v>4</v>
      </c>
      <c r="J9" s="278"/>
      <c r="K9" s="277">
        <v>7</v>
      </c>
      <c r="L9" s="278"/>
      <c r="M9" s="277">
        <v>1</v>
      </c>
      <c r="N9" s="278"/>
      <c r="O9" s="277"/>
      <c r="P9" s="278"/>
      <c r="Q9" s="273"/>
      <c r="R9" s="274"/>
      <c r="S9" s="112">
        <f t="shared" si="1"/>
        <v>12</v>
      </c>
      <c r="T9" s="112">
        <f t="shared" si="0"/>
        <v>12</v>
      </c>
      <c r="U9" s="116"/>
      <c r="V9" s="116"/>
    </row>
    <row r="10" spans="1:22" x14ac:dyDescent="0.25">
      <c r="A10" s="218"/>
      <c r="B10" s="237"/>
      <c r="C10" s="237"/>
      <c r="D10" s="25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3"/>
      <c r="R10" s="274"/>
      <c r="S10" s="112">
        <f t="shared" si="1"/>
        <v>0</v>
      </c>
      <c r="T10" s="112">
        <f t="shared" si="0"/>
        <v>0</v>
      </c>
      <c r="U10" s="116"/>
      <c r="V10" s="116"/>
    </row>
    <row r="11" spans="1:22" x14ac:dyDescent="0.25">
      <c r="A11" s="218"/>
      <c r="B11" s="237"/>
      <c r="C11" s="237"/>
      <c r="D11" s="25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7"/>
      <c r="P11" s="278"/>
      <c r="Q11" s="273"/>
      <c r="R11" s="274"/>
      <c r="S11" s="112">
        <f>E11+G11+I11+K11+M11+O11+Q11</f>
        <v>0</v>
      </c>
      <c r="T11" s="112">
        <f t="shared" si="0"/>
        <v>0</v>
      </c>
      <c r="U11" s="116"/>
      <c r="V11" s="116"/>
    </row>
    <row r="12" spans="1:22" x14ac:dyDescent="0.25">
      <c r="A12" s="218"/>
      <c r="B12" s="237"/>
      <c r="C12" s="237"/>
      <c r="D12" s="25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77"/>
      <c r="P12" s="278"/>
      <c r="Q12" s="273"/>
      <c r="R12" s="274"/>
      <c r="S12" s="112">
        <f t="shared" si="1"/>
        <v>0</v>
      </c>
      <c r="T12" s="112">
        <f t="shared" si="0"/>
        <v>0</v>
      </c>
      <c r="U12" s="116"/>
      <c r="V12" s="116"/>
    </row>
    <row r="13" spans="1:22" x14ac:dyDescent="0.25">
      <c r="A13" s="218"/>
      <c r="B13" s="237"/>
      <c r="C13" s="237"/>
      <c r="D13" s="25"/>
      <c r="E13" s="277"/>
      <c r="F13" s="278"/>
      <c r="G13" s="277"/>
      <c r="H13" s="278"/>
      <c r="I13" s="277"/>
      <c r="J13" s="278"/>
      <c r="K13" s="277"/>
      <c r="L13" s="278"/>
      <c r="M13" s="277"/>
      <c r="N13" s="278"/>
      <c r="O13" s="277"/>
      <c r="P13" s="278"/>
      <c r="Q13" s="273"/>
      <c r="R13" s="274"/>
      <c r="S13" s="112">
        <f>E13+G13+I13+K13+M13+O13+Q13</f>
        <v>0</v>
      </c>
      <c r="T13" s="112">
        <f>SUM(S13-U13-V13)</f>
        <v>0</v>
      </c>
      <c r="U13" s="116"/>
      <c r="V13" s="116"/>
    </row>
    <row r="14" spans="1:22" x14ac:dyDescent="0.25">
      <c r="A14" s="218"/>
      <c r="B14" s="237"/>
      <c r="C14" s="237"/>
      <c r="D14" s="25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3"/>
      <c r="R14" s="274"/>
      <c r="S14" s="112">
        <f>E14+G14+I14+K14+M14+O14+Q14</f>
        <v>0</v>
      </c>
      <c r="T14" s="112">
        <f>SUM(S14-U14-V14)</f>
        <v>0</v>
      </c>
      <c r="U14" s="116"/>
      <c r="V14" s="116"/>
    </row>
    <row r="15" spans="1:22" ht="15.75" customHeight="1" x14ac:dyDescent="0.25">
      <c r="A15" s="218"/>
      <c r="B15" s="31"/>
      <c r="C15" s="218"/>
      <c r="D15" s="25"/>
      <c r="E15" s="277"/>
      <c r="F15" s="278"/>
      <c r="G15" s="277"/>
      <c r="H15" s="278"/>
      <c r="I15" s="277"/>
      <c r="J15" s="278"/>
      <c r="K15" s="277"/>
      <c r="L15" s="278"/>
      <c r="M15" s="277"/>
      <c r="N15" s="278"/>
      <c r="O15" s="277"/>
      <c r="P15" s="278"/>
      <c r="Q15" s="273"/>
      <c r="R15" s="274"/>
      <c r="S15" s="112">
        <f t="shared" ref="S15:S17" si="2">E15+G15+I15+K15+M15+O15+Q15</f>
        <v>0</v>
      </c>
      <c r="T15" s="112">
        <f t="shared" ref="T15:T17" si="3">SUM(S15-U15-V15)</f>
        <v>0</v>
      </c>
      <c r="U15" s="116"/>
      <c r="V15" s="116"/>
    </row>
    <row r="16" spans="1:22" ht="15.75" customHeight="1" x14ac:dyDescent="0.25">
      <c r="A16" s="220"/>
      <c r="B16" s="117"/>
      <c r="C16" s="220"/>
      <c r="D16" s="115"/>
      <c r="E16" s="277"/>
      <c r="F16" s="278"/>
      <c r="G16" s="277"/>
      <c r="H16" s="278"/>
      <c r="I16" s="277"/>
      <c r="J16" s="278"/>
      <c r="K16" s="277"/>
      <c r="L16" s="278"/>
      <c r="M16" s="277"/>
      <c r="N16" s="278"/>
      <c r="O16" s="277"/>
      <c r="P16" s="278"/>
      <c r="Q16" s="273"/>
      <c r="R16" s="274"/>
      <c r="S16" s="112">
        <f t="shared" si="2"/>
        <v>0</v>
      </c>
      <c r="T16" s="112">
        <f t="shared" si="3"/>
        <v>0</v>
      </c>
      <c r="U16" s="116"/>
      <c r="V16" s="116"/>
    </row>
    <row r="17" spans="1:22" x14ac:dyDescent="0.25">
      <c r="A17" s="220"/>
      <c r="B17" s="117"/>
      <c r="C17" s="220"/>
      <c r="D17" s="25"/>
      <c r="E17" s="277"/>
      <c r="F17" s="278"/>
      <c r="G17" s="277"/>
      <c r="H17" s="278"/>
      <c r="I17" s="277"/>
      <c r="J17" s="278"/>
      <c r="K17" s="277"/>
      <c r="L17" s="278"/>
      <c r="M17" s="277"/>
      <c r="N17" s="278"/>
      <c r="O17" s="277"/>
      <c r="P17" s="278"/>
      <c r="Q17" s="273"/>
      <c r="R17" s="274"/>
      <c r="S17" s="112">
        <f t="shared" si="2"/>
        <v>0</v>
      </c>
      <c r="T17" s="112">
        <f t="shared" si="3"/>
        <v>0</v>
      </c>
      <c r="U17" s="116"/>
      <c r="V17" s="116"/>
    </row>
    <row r="18" spans="1:22" x14ac:dyDescent="0.25">
      <c r="A18" s="220"/>
      <c r="B18" s="117"/>
      <c r="C18" s="220"/>
      <c r="D18" s="115"/>
      <c r="E18" s="277"/>
      <c r="F18" s="278"/>
      <c r="G18" s="277"/>
      <c r="H18" s="278"/>
      <c r="I18" s="277"/>
      <c r="J18" s="278"/>
      <c r="K18" s="277"/>
      <c r="L18" s="278"/>
      <c r="M18" s="277"/>
      <c r="N18" s="278"/>
      <c r="O18" s="277"/>
      <c r="P18" s="278"/>
      <c r="Q18" s="273"/>
      <c r="R18" s="274"/>
      <c r="S18" s="112">
        <f>E18+G18+I18+K18+M18+O18+Q18</f>
        <v>0</v>
      </c>
      <c r="T18" s="112">
        <f>SUM(S18-U18-V18)</f>
        <v>0</v>
      </c>
      <c r="U18" s="116"/>
      <c r="V18" s="116"/>
    </row>
    <row r="19" spans="1:22" x14ac:dyDescent="0.25">
      <c r="A19" s="218"/>
      <c r="B19" s="31"/>
      <c r="C19" s="218"/>
      <c r="D19" s="25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3"/>
      <c r="R19" s="274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3"/>
      <c r="R20" s="274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3"/>
      <c r="P21" s="274"/>
      <c r="Q21" s="273"/>
      <c r="R21" s="274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118">
        <f>SUM(B6:B21)</f>
        <v>0</v>
      </c>
      <c r="C22" s="118"/>
      <c r="D22" s="118"/>
      <c r="E22" s="275">
        <f>SUM(E4:E21)</f>
        <v>8</v>
      </c>
      <c r="F22" s="276"/>
      <c r="G22" s="275">
        <f>SUM(G4:G21)</f>
        <v>8</v>
      </c>
      <c r="H22" s="276"/>
      <c r="I22" s="275">
        <f>SUM(I4:I21)</f>
        <v>8</v>
      </c>
      <c r="J22" s="276"/>
      <c r="K22" s="275">
        <f>SUM(K6:K21)</f>
        <v>8</v>
      </c>
      <c r="L22" s="276"/>
      <c r="M22" s="275">
        <f>SUM(M4:M21)</f>
        <v>5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12">
        <f t="shared" si="1"/>
        <v>37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221"/>
      <c r="F23" s="222">
        <v>8</v>
      </c>
      <c r="G23" s="221"/>
      <c r="H23" s="222">
        <v>8</v>
      </c>
      <c r="I23" s="221"/>
      <c r="J23" s="222">
        <v>8</v>
      </c>
      <c r="K23" s="221"/>
      <c r="L23" s="222">
        <v>8</v>
      </c>
      <c r="M23" s="221"/>
      <c r="N23" s="222">
        <v>8</v>
      </c>
      <c r="O23" s="221"/>
      <c r="P23" s="222"/>
      <c r="Q23" s="221"/>
      <c r="R23" s="222"/>
      <c r="S23" s="112">
        <f>SUM(E23:R23)</f>
        <v>40</v>
      </c>
      <c r="T23" s="112">
        <f>SUM(T4:T22)</f>
        <v>37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0</v>
      </c>
      <c r="G24" s="121"/>
      <c r="H24" s="121">
        <f>SUM(G22)-H23</f>
        <v>0</v>
      </c>
      <c r="I24" s="121"/>
      <c r="J24" s="121">
        <f>SUM(I22)-J23</f>
        <v>0</v>
      </c>
      <c r="K24" s="121"/>
      <c r="L24" s="121">
        <f>SUM(K22)-L23</f>
        <v>0</v>
      </c>
      <c r="M24" s="121"/>
      <c r="N24" s="121">
        <f>SUM(M22)-N23</f>
        <v>-3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-3</v>
      </c>
      <c r="T24" s="116"/>
      <c r="U24" s="116">
        <f>SUM(U4:U23)</f>
        <v>0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37</v>
      </c>
      <c r="I27" s="101">
        <v>3600</v>
      </c>
    </row>
    <row r="28" spans="1:22" x14ac:dyDescent="0.25">
      <c r="A28" s="103" t="s">
        <v>26</v>
      </c>
      <c r="C28" s="123">
        <f>U24</f>
        <v>0</v>
      </c>
      <c r="D28" s="124"/>
      <c r="I28" s="125"/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37</v>
      </c>
      <c r="E32" s="104" t="s">
        <v>42</v>
      </c>
      <c r="F32" s="104"/>
      <c r="G32" s="127">
        <f>S22-C32</f>
        <v>0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E18" sqref="E18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89</v>
      </c>
      <c r="B2" s="263"/>
      <c r="C2" s="263"/>
      <c r="D2" s="44"/>
      <c r="E2" s="287" t="s">
        <v>15</v>
      </c>
      <c r="F2" s="287"/>
      <c r="G2" s="287" t="s">
        <v>16</v>
      </c>
      <c r="H2" s="287"/>
      <c r="I2" s="287" t="s">
        <v>17</v>
      </c>
      <c r="J2" s="287"/>
      <c r="K2" s="287" t="s">
        <v>18</v>
      </c>
      <c r="L2" s="287"/>
      <c r="M2" s="287" t="s">
        <v>19</v>
      </c>
      <c r="N2" s="287"/>
      <c r="O2" s="287" t="s">
        <v>20</v>
      </c>
      <c r="P2" s="287"/>
      <c r="Q2" s="287" t="s">
        <v>21</v>
      </c>
      <c r="R2" s="287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35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8.3000000000000007</v>
      </c>
      <c r="N3" s="35">
        <v>16.3</v>
      </c>
      <c r="O3" s="48"/>
      <c r="P3" s="11"/>
      <c r="Q3" s="11"/>
      <c r="R3" s="11"/>
      <c r="S3" s="12"/>
      <c r="T3" s="12"/>
      <c r="U3" s="13"/>
      <c r="V3" s="13"/>
    </row>
    <row r="4" spans="1:22" x14ac:dyDescent="0.25">
      <c r="A4" s="218">
        <v>6687</v>
      </c>
      <c r="B4" s="271" t="s">
        <v>120</v>
      </c>
      <c r="C4" s="250">
        <v>12</v>
      </c>
      <c r="D4" s="25" t="s">
        <v>68</v>
      </c>
      <c r="E4" s="282">
        <v>4</v>
      </c>
      <c r="F4" s="282"/>
      <c r="G4" s="282">
        <v>2</v>
      </c>
      <c r="H4" s="282"/>
      <c r="I4" s="282"/>
      <c r="J4" s="282"/>
      <c r="K4" s="282"/>
      <c r="L4" s="282"/>
      <c r="M4" s="282"/>
      <c r="N4" s="282"/>
      <c r="O4" s="283"/>
      <c r="P4" s="284"/>
      <c r="Q4" s="285"/>
      <c r="R4" s="286"/>
      <c r="S4" s="12">
        <f>E4+G4+I4+K4+M4+O4+Q4</f>
        <v>6</v>
      </c>
      <c r="T4" s="12">
        <f t="shared" ref="T4:T19" si="0">SUM(S4-U4-V4)</f>
        <v>6</v>
      </c>
      <c r="U4" s="15"/>
      <c r="V4" s="15"/>
    </row>
    <row r="5" spans="1:22" x14ac:dyDescent="0.25">
      <c r="A5" s="218">
        <v>6687</v>
      </c>
      <c r="B5" s="271" t="s">
        <v>120</v>
      </c>
      <c r="C5" s="228">
        <v>13</v>
      </c>
      <c r="D5" s="25" t="s">
        <v>68</v>
      </c>
      <c r="E5" s="282">
        <v>3.5</v>
      </c>
      <c r="F5" s="282"/>
      <c r="G5" s="282">
        <v>2</v>
      </c>
      <c r="H5" s="282"/>
      <c r="I5" s="282"/>
      <c r="J5" s="282"/>
      <c r="K5" s="282"/>
      <c r="L5" s="282"/>
      <c r="M5" s="282"/>
      <c r="N5" s="282"/>
      <c r="O5" s="283"/>
      <c r="P5" s="284"/>
      <c r="Q5" s="285"/>
      <c r="R5" s="286"/>
      <c r="S5" s="12">
        <f t="shared" ref="S5:S22" si="1">E5+G5+I5+K5+M5+O5+Q5</f>
        <v>5.5</v>
      </c>
      <c r="T5" s="12">
        <f t="shared" si="0"/>
        <v>5.5</v>
      </c>
      <c r="U5" s="15"/>
      <c r="V5" s="15"/>
    </row>
    <row r="6" spans="1:22" x14ac:dyDescent="0.25">
      <c r="A6" s="218">
        <v>6687</v>
      </c>
      <c r="B6" s="271" t="s">
        <v>120</v>
      </c>
      <c r="C6" s="266">
        <v>14</v>
      </c>
      <c r="D6" s="25" t="s">
        <v>68</v>
      </c>
      <c r="E6" s="282"/>
      <c r="F6" s="282"/>
      <c r="G6" s="282">
        <v>4</v>
      </c>
      <c r="H6" s="282"/>
      <c r="I6" s="282">
        <v>2</v>
      </c>
      <c r="J6" s="282"/>
      <c r="K6" s="282"/>
      <c r="L6" s="282"/>
      <c r="M6" s="282"/>
      <c r="N6" s="282"/>
      <c r="O6" s="283"/>
      <c r="P6" s="284"/>
      <c r="Q6" s="285"/>
      <c r="R6" s="286"/>
      <c r="S6" s="12">
        <f t="shared" si="1"/>
        <v>6</v>
      </c>
      <c r="T6" s="12">
        <f t="shared" si="0"/>
        <v>6</v>
      </c>
      <c r="U6" s="15"/>
      <c r="V6" s="15"/>
    </row>
    <row r="7" spans="1:22" x14ac:dyDescent="0.25">
      <c r="A7" s="218">
        <v>6687</v>
      </c>
      <c r="B7" s="271" t="s">
        <v>120</v>
      </c>
      <c r="C7" s="262">
        <v>15</v>
      </c>
      <c r="D7" s="25" t="s">
        <v>68</v>
      </c>
      <c r="E7" s="283"/>
      <c r="F7" s="284"/>
      <c r="G7" s="283"/>
      <c r="H7" s="284"/>
      <c r="I7" s="282">
        <v>4</v>
      </c>
      <c r="J7" s="282"/>
      <c r="K7" s="282">
        <v>1.5</v>
      </c>
      <c r="L7" s="282"/>
      <c r="M7" s="282"/>
      <c r="N7" s="282"/>
      <c r="O7" s="283"/>
      <c r="P7" s="284"/>
      <c r="Q7" s="285"/>
      <c r="R7" s="286"/>
      <c r="S7" s="12">
        <f t="shared" si="1"/>
        <v>5.5</v>
      </c>
      <c r="T7" s="12">
        <f t="shared" si="0"/>
        <v>5.5</v>
      </c>
      <c r="U7" s="15"/>
      <c r="V7" s="15"/>
    </row>
    <row r="8" spans="1:22" x14ac:dyDescent="0.25">
      <c r="A8" s="218">
        <v>6633</v>
      </c>
      <c r="B8" s="271" t="s">
        <v>118</v>
      </c>
      <c r="C8" s="262">
        <v>17</v>
      </c>
      <c r="D8" s="25" t="s">
        <v>99</v>
      </c>
      <c r="E8" s="282"/>
      <c r="F8" s="282"/>
      <c r="G8" s="282"/>
      <c r="H8" s="282"/>
      <c r="I8" s="282">
        <v>1</v>
      </c>
      <c r="J8" s="282"/>
      <c r="K8" s="282">
        <v>6.5</v>
      </c>
      <c r="L8" s="282"/>
      <c r="M8" s="282"/>
      <c r="N8" s="282"/>
      <c r="O8" s="283"/>
      <c r="P8" s="284"/>
      <c r="Q8" s="285"/>
      <c r="R8" s="286"/>
      <c r="S8" s="12">
        <f t="shared" si="1"/>
        <v>7.5</v>
      </c>
      <c r="T8" s="12">
        <f t="shared" si="0"/>
        <v>7.5</v>
      </c>
      <c r="U8" s="15"/>
      <c r="V8" s="15"/>
    </row>
    <row r="9" spans="1:22" x14ac:dyDescent="0.25">
      <c r="A9" s="218">
        <v>6687</v>
      </c>
      <c r="B9" s="271" t="s">
        <v>120</v>
      </c>
      <c r="C9" s="269">
        <v>17</v>
      </c>
      <c r="D9" s="25" t="s">
        <v>68</v>
      </c>
      <c r="E9" s="282"/>
      <c r="F9" s="282"/>
      <c r="G9" s="282"/>
      <c r="H9" s="282"/>
      <c r="I9" s="282"/>
      <c r="J9" s="282"/>
      <c r="K9" s="282"/>
      <c r="L9" s="282"/>
      <c r="M9" s="282">
        <v>6</v>
      </c>
      <c r="N9" s="282"/>
      <c r="O9" s="283"/>
      <c r="P9" s="284"/>
      <c r="Q9" s="285"/>
      <c r="R9" s="286"/>
      <c r="S9" s="12">
        <f t="shared" si="1"/>
        <v>6</v>
      </c>
      <c r="T9" s="12">
        <f t="shared" si="0"/>
        <v>6</v>
      </c>
      <c r="U9" s="15"/>
      <c r="V9" s="15"/>
    </row>
    <row r="10" spans="1:22" x14ac:dyDescent="0.25">
      <c r="A10" s="218">
        <v>6687</v>
      </c>
      <c r="B10" s="271" t="s">
        <v>120</v>
      </c>
      <c r="C10" s="269">
        <v>18</v>
      </c>
      <c r="D10" s="25" t="s">
        <v>68</v>
      </c>
      <c r="E10" s="282"/>
      <c r="F10" s="282"/>
      <c r="G10" s="282"/>
      <c r="H10" s="282"/>
      <c r="I10" s="282"/>
      <c r="J10" s="282"/>
      <c r="K10" s="282"/>
      <c r="L10" s="282"/>
      <c r="M10" s="282">
        <v>1</v>
      </c>
      <c r="N10" s="282"/>
      <c r="O10" s="283"/>
      <c r="P10" s="284"/>
      <c r="Q10" s="285"/>
      <c r="R10" s="286"/>
      <c r="S10" s="12">
        <f t="shared" si="1"/>
        <v>1</v>
      </c>
      <c r="T10" s="12">
        <f t="shared" si="0"/>
        <v>1</v>
      </c>
      <c r="U10" s="15"/>
      <c r="V10" s="15"/>
    </row>
    <row r="11" spans="1:22" x14ac:dyDescent="0.25">
      <c r="A11" s="54"/>
      <c r="B11" s="31"/>
      <c r="C11" s="52"/>
      <c r="D11" s="25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3"/>
      <c r="P11" s="284"/>
      <c r="Q11" s="285"/>
      <c r="R11" s="286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56"/>
      <c r="B12" s="55"/>
      <c r="C12" s="55"/>
      <c r="D12" s="25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3"/>
      <c r="P12" s="284"/>
      <c r="Q12" s="285"/>
      <c r="R12" s="286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51"/>
      <c r="B13" s="31"/>
      <c r="C13" s="51"/>
      <c r="D13" s="25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3"/>
      <c r="P13" s="284"/>
      <c r="Q13" s="285"/>
      <c r="R13" s="286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50"/>
      <c r="B14" s="50"/>
      <c r="C14" s="50"/>
      <c r="D14" s="25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3"/>
      <c r="P14" s="284"/>
      <c r="Q14" s="285"/>
      <c r="R14" s="286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72"/>
      <c r="B15" s="232"/>
      <c r="C15" s="232"/>
      <c r="D15" s="25"/>
      <c r="E15" s="283"/>
      <c r="F15" s="284"/>
      <c r="G15" s="283"/>
      <c r="H15" s="284"/>
      <c r="I15" s="283"/>
      <c r="J15" s="284"/>
      <c r="K15" s="283"/>
      <c r="L15" s="284"/>
      <c r="M15" s="283"/>
      <c r="N15" s="284"/>
      <c r="O15" s="283"/>
      <c r="P15" s="284"/>
      <c r="Q15" s="285"/>
      <c r="R15" s="286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6"/>
      <c r="B16" s="31" t="s">
        <v>121</v>
      </c>
      <c r="C16" s="46"/>
      <c r="D16" s="25" t="s">
        <v>114</v>
      </c>
      <c r="E16" s="283"/>
      <c r="F16" s="284"/>
      <c r="G16" s="283"/>
      <c r="H16" s="284"/>
      <c r="I16" s="283"/>
      <c r="J16" s="284"/>
      <c r="K16" s="283"/>
      <c r="L16" s="284"/>
      <c r="M16" s="283">
        <v>0.25</v>
      </c>
      <c r="N16" s="284"/>
      <c r="O16" s="283"/>
      <c r="P16" s="284"/>
      <c r="Q16" s="285"/>
      <c r="R16" s="286"/>
      <c r="S16" s="12">
        <f t="shared" si="1"/>
        <v>0.25</v>
      </c>
      <c r="T16" s="12">
        <f t="shared" si="0"/>
        <v>0.25</v>
      </c>
      <c r="U16" s="15"/>
      <c r="V16" s="15"/>
    </row>
    <row r="17" spans="1:22" x14ac:dyDescent="0.25">
      <c r="A17" s="241"/>
      <c r="B17" s="117"/>
      <c r="C17" s="241"/>
      <c r="D17" s="25"/>
      <c r="E17" s="283"/>
      <c r="F17" s="284"/>
      <c r="G17" s="283"/>
      <c r="H17" s="284"/>
      <c r="I17" s="283"/>
      <c r="J17" s="284"/>
      <c r="K17" s="283"/>
      <c r="L17" s="284"/>
      <c r="M17" s="283"/>
      <c r="N17" s="284"/>
      <c r="O17" s="283"/>
      <c r="P17" s="284"/>
      <c r="Q17" s="285"/>
      <c r="R17" s="286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18">
        <v>3600</v>
      </c>
      <c r="B18" s="218" t="s">
        <v>121</v>
      </c>
      <c r="C18" s="218"/>
      <c r="D18" s="14" t="s">
        <v>80</v>
      </c>
      <c r="E18" s="283">
        <v>0.5</v>
      </c>
      <c r="F18" s="284"/>
      <c r="G18" s="283"/>
      <c r="H18" s="284"/>
      <c r="I18" s="283">
        <v>1</v>
      </c>
      <c r="J18" s="284"/>
      <c r="K18" s="283"/>
      <c r="L18" s="284"/>
      <c r="M18" s="283">
        <v>0.75</v>
      </c>
      <c r="N18" s="284"/>
      <c r="O18" s="283"/>
      <c r="P18" s="284"/>
      <c r="Q18" s="285"/>
      <c r="R18" s="286"/>
      <c r="S18" s="12">
        <f t="shared" si="1"/>
        <v>2.25</v>
      </c>
      <c r="T18" s="12">
        <f t="shared" si="0"/>
        <v>2.25</v>
      </c>
      <c r="U18" s="15"/>
      <c r="V18" s="15"/>
    </row>
    <row r="19" spans="1:22" x14ac:dyDescent="0.25">
      <c r="A19" s="215"/>
      <c r="B19" s="215"/>
      <c r="C19" s="215"/>
      <c r="D19" s="14"/>
      <c r="E19" s="283"/>
      <c r="F19" s="284"/>
      <c r="G19" s="283"/>
      <c r="H19" s="284"/>
      <c r="I19" s="283"/>
      <c r="J19" s="284"/>
      <c r="K19" s="283"/>
      <c r="L19" s="284"/>
      <c r="M19" s="283"/>
      <c r="N19" s="284"/>
      <c r="O19" s="283"/>
      <c r="P19" s="284"/>
      <c r="Q19" s="285"/>
      <c r="R19" s="286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83"/>
      <c r="F20" s="284"/>
      <c r="G20" s="283"/>
      <c r="H20" s="284"/>
      <c r="I20" s="283"/>
      <c r="J20" s="284"/>
      <c r="K20" s="283"/>
      <c r="L20" s="284"/>
      <c r="M20" s="283"/>
      <c r="N20" s="284"/>
      <c r="O20" s="285"/>
      <c r="P20" s="286"/>
      <c r="Q20" s="285"/>
      <c r="R20" s="286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83"/>
      <c r="F21" s="284"/>
      <c r="G21" s="283"/>
      <c r="H21" s="284"/>
      <c r="I21" s="283"/>
      <c r="J21" s="284"/>
      <c r="K21" s="283"/>
      <c r="L21" s="284"/>
      <c r="M21" s="283"/>
      <c r="N21" s="284"/>
      <c r="O21" s="285"/>
      <c r="P21" s="286"/>
      <c r="Q21" s="285"/>
      <c r="R21" s="286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288">
        <f>SUM(E4:E21)</f>
        <v>8</v>
      </c>
      <c r="F22" s="289"/>
      <c r="G22" s="288">
        <f>SUM(G4:G21)</f>
        <v>8</v>
      </c>
      <c r="H22" s="289"/>
      <c r="I22" s="288">
        <f>SUM(I4:I21)</f>
        <v>8</v>
      </c>
      <c r="J22" s="289"/>
      <c r="K22" s="288">
        <f>SUM(K6:K21)</f>
        <v>8</v>
      </c>
      <c r="L22" s="289"/>
      <c r="M22" s="288">
        <f>SUM(M4:M21)</f>
        <v>8</v>
      </c>
      <c r="N22" s="289"/>
      <c r="O22" s="288">
        <f>SUM(O4:O21)</f>
        <v>0</v>
      </c>
      <c r="P22" s="289"/>
      <c r="Q22" s="288">
        <f>SUM(Q4:Q21)</f>
        <v>0</v>
      </c>
      <c r="R22" s="289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2"/>
      <c r="F23" s="43">
        <v>8</v>
      </c>
      <c r="G23" s="42"/>
      <c r="H23" s="43">
        <v>8</v>
      </c>
      <c r="I23" s="42"/>
      <c r="J23" s="43">
        <v>8</v>
      </c>
      <c r="K23" s="42"/>
      <c r="L23" s="43">
        <v>8</v>
      </c>
      <c r="M23" s="42"/>
      <c r="N23" s="43">
        <v>8</v>
      </c>
      <c r="O23" s="42"/>
      <c r="P23" s="43"/>
      <c r="Q23" s="42"/>
      <c r="R23" s="43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2.25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RowHeight="15.75" x14ac:dyDescent="0.25"/>
  <cols>
    <col min="1" max="1" width="11" style="103" customWidth="1"/>
    <col min="2" max="2" width="10.7109375" style="103" customWidth="1"/>
    <col min="3" max="3" width="10.140625" style="103" customWidth="1"/>
    <col min="4" max="4" width="28.7109375" style="103" customWidth="1"/>
    <col min="5" max="17" width="7" style="103" customWidth="1"/>
    <col min="18" max="18" width="6.85546875" style="104" customWidth="1"/>
    <col min="19" max="19" width="7.7109375" style="103" customWidth="1"/>
    <col min="20" max="21" width="7.85546875" style="103" customWidth="1"/>
    <col min="22" max="22" width="7.7109375" style="103" customWidth="1"/>
    <col min="23" max="16384" width="9.140625" style="103"/>
  </cols>
  <sheetData>
    <row r="1" spans="1:22" x14ac:dyDescent="0.25">
      <c r="A1" s="1" t="s">
        <v>63</v>
      </c>
      <c r="B1" s="102"/>
      <c r="C1" s="102"/>
    </row>
    <row r="2" spans="1:22" s="108" customFormat="1" x14ac:dyDescent="0.25">
      <c r="A2" s="5" t="s">
        <v>89</v>
      </c>
      <c r="B2" s="263"/>
      <c r="C2" s="263"/>
      <c r="D2" s="219"/>
      <c r="E2" s="281" t="s">
        <v>15</v>
      </c>
      <c r="F2" s="281"/>
      <c r="G2" s="280" t="s">
        <v>16</v>
      </c>
      <c r="H2" s="280"/>
      <c r="I2" s="281" t="s">
        <v>17</v>
      </c>
      <c r="J2" s="281"/>
      <c r="K2" s="280" t="s">
        <v>18</v>
      </c>
      <c r="L2" s="280"/>
      <c r="M2" s="280" t="s">
        <v>19</v>
      </c>
      <c r="N2" s="280"/>
      <c r="O2" s="280" t="s">
        <v>20</v>
      </c>
      <c r="P2" s="280"/>
      <c r="Q2" s="280" t="s">
        <v>21</v>
      </c>
      <c r="R2" s="280"/>
      <c r="S2" s="106" t="s">
        <v>24</v>
      </c>
      <c r="T2" s="106" t="s">
        <v>39</v>
      </c>
      <c r="U2" s="107" t="s">
        <v>26</v>
      </c>
      <c r="V2" s="107" t="s">
        <v>27</v>
      </c>
    </row>
    <row r="3" spans="1:22" x14ac:dyDescent="0.25">
      <c r="A3" s="109" t="s">
        <v>22</v>
      </c>
      <c r="B3" s="109" t="s">
        <v>23</v>
      </c>
      <c r="C3" s="109" t="s">
        <v>48</v>
      </c>
      <c r="D3" s="109" t="s">
        <v>32</v>
      </c>
      <c r="E3" s="35">
        <v>8</v>
      </c>
      <c r="F3" s="139">
        <v>16.3</v>
      </c>
      <c r="G3" s="35">
        <v>8</v>
      </c>
      <c r="H3" s="139">
        <v>16.3</v>
      </c>
      <c r="I3" s="35">
        <v>8</v>
      </c>
      <c r="J3" s="139">
        <v>16.3</v>
      </c>
      <c r="K3" s="35">
        <v>8</v>
      </c>
      <c r="L3" s="139">
        <v>16.3</v>
      </c>
      <c r="M3" s="110"/>
      <c r="N3" s="110"/>
      <c r="O3" s="110"/>
      <c r="P3" s="110"/>
      <c r="Q3" s="111"/>
      <c r="R3" s="111"/>
      <c r="S3" s="112"/>
      <c r="T3" s="112"/>
      <c r="U3" s="113"/>
      <c r="V3" s="113"/>
    </row>
    <row r="4" spans="1:22" x14ac:dyDescent="0.25">
      <c r="A4" s="218">
        <v>6687</v>
      </c>
      <c r="B4" s="271" t="s">
        <v>120</v>
      </c>
      <c r="C4" s="266">
        <v>12</v>
      </c>
      <c r="D4" s="25" t="s">
        <v>68</v>
      </c>
      <c r="E4" s="279">
        <v>1</v>
      </c>
      <c r="F4" s="279"/>
      <c r="G4" s="279"/>
      <c r="H4" s="279"/>
      <c r="I4" s="279"/>
      <c r="J4" s="279"/>
      <c r="K4" s="279"/>
      <c r="L4" s="279"/>
      <c r="M4" s="279"/>
      <c r="N4" s="279"/>
      <c r="O4" s="277"/>
      <c r="P4" s="278"/>
      <c r="Q4" s="273"/>
      <c r="R4" s="274"/>
      <c r="S4" s="112">
        <f>E4+G4+I4+K4+M4+O4+Q4</f>
        <v>1</v>
      </c>
      <c r="T4" s="112">
        <f t="shared" ref="T4:T12" si="0">SUM(S4-U4-V4)</f>
        <v>1</v>
      </c>
      <c r="U4" s="116"/>
      <c r="V4" s="116"/>
    </row>
    <row r="5" spans="1:22" x14ac:dyDescent="0.25">
      <c r="A5" s="218">
        <v>6687</v>
      </c>
      <c r="B5" s="271" t="s">
        <v>120</v>
      </c>
      <c r="C5" s="266">
        <v>14</v>
      </c>
      <c r="D5" s="25" t="s">
        <v>68</v>
      </c>
      <c r="E5" s="279"/>
      <c r="F5" s="279"/>
      <c r="G5" s="279">
        <v>1.5</v>
      </c>
      <c r="H5" s="279"/>
      <c r="I5" s="279"/>
      <c r="J5" s="279"/>
      <c r="K5" s="279"/>
      <c r="L5" s="279"/>
      <c r="M5" s="279"/>
      <c r="N5" s="279"/>
      <c r="O5" s="277"/>
      <c r="P5" s="278"/>
      <c r="Q5" s="273"/>
      <c r="R5" s="274"/>
      <c r="S5" s="112">
        <f t="shared" ref="S5:S22" si="1">E5+G5+I5+K5+M5+O5+Q5</f>
        <v>1.5</v>
      </c>
      <c r="T5" s="112">
        <f t="shared" si="0"/>
        <v>1.5</v>
      </c>
      <c r="U5" s="116"/>
      <c r="V5" s="116"/>
    </row>
    <row r="6" spans="1:22" x14ac:dyDescent="0.25">
      <c r="A6" s="218">
        <v>6633</v>
      </c>
      <c r="B6" s="271" t="s">
        <v>120</v>
      </c>
      <c r="C6" s="268">
        <v>17</v>
      </c>
      <c r="D6" s="25" t="s">
        <v>99</v>
      </c>
      <c r="E6" s="279"/>
      <c r="F6" s="279"/>
      <c r="G6" s="279"/>
      <c r="H6" s="279"/>
      <c r="I6" s="279"/>
      <c r="J6" s="279"/>
      <c r="K6" s="279">
        <v>1.5</v>
      </c>
      <c r="L6" s="279"/>
      <c r="M6" s="279"/>
      <c r="N6" s="279"/>
      <c r="O6" s="277"/>
      <c r="P6" s="278"/>
      <c r="Q6" s="273"/>
      <c r="R6" s="274"/>
      <c r="S6" s="112">
        <f t="shared" si="1"/>
        <v>1.5</v>
      </c>
      <c r="T6" s="112">
        <f t="shared" si="0"/>
        <v>1.5</v>
      </c>
      <c r="U6" s="116"/>
      <c r="V6" s="116"/>
    </row>
    <row r="7" spans="1:22" x14ac:dyDescent="0.25">
      <c r="A7" s="218">
        <v>6641</v>
      </c>
      <c r="B7" s="271" t="s">
        <v>124</v>
      </c>
      <c r="C7" s="268">
        <v>16</v>
      </c>
      <c r="D7" s="25" t="s">
        <v>100</v>
      </c>
      <c r="E7" s="277"/>
      <c r="F7" s="278"/>
      <c r="G7" s="277"/>
      <c r="H7" s="278"/>
      <c r="I7" s="277">
        <v>1.5</v>
      </c>
      <c r="J7" s="278"/>
      <c r="K7" s="277"/>
      <c r="L7" s="278"/>
      <c r="M7" s="279"/>
      <c r="N7" s="279"/>
      <c r="O7" s="277"/>
      <c r="P7" s="278"/>
      <c r="Q7" s="273"/>
      <c r="R7" s="274"/>
      <c r="S7" s="112">
        <f t="shared" si="1"/>
        <v>1.5</v>
      </c>
      <c r="T7" s="112">
        <f t="shared" si="0"/>
        <v>1.5</v>
      </c>
      <c r="U7" s="116"/>
      <c r="V7" s="116"/>
    </row>
    <row r="8" spans="1:22" x14ac:dyDescent="0.25">
      <c r="A8" s="218">
        <v>6721</v>
      </c>
      <c r="B8" s="271" t="s">
        <v>119</v>
      </c>
      <c r="C8" s="255">
        <v>18</v>
      </c>
      <c r="D8" s="25" t="s">
        <v>98</v>
      </c>
      <c r="E8" s="277"/>
      <c r="F8" s="278"/>
      <c r="G8" s="277"/>
      <c r="H8" s="278"/>
      <c r="I8" s="277"/>
      <c r="J8" s="278"/>
      <c r="K8" s="277">
        <v>2.5</v>
      </c>
      <c r="L8" s="278"/>
      <c r="M8" s="277"/>
      <c r="N8" s="278"/>
      <c r="O8" s="277"/>
      <c r="P8" s="278"/>
      <c r="Q8" s="273"/>
      <c r="R8" s="274"/>
      <c r="S8" s="112">
        <f t="shared" si="1"/>
        <v>2.5</v>
      </c>
      <c r="T8" s="112">
        <f t="shared" si="0"/>
        <v>2.5</v>
      </c>
      <c r="U8" s="116"/>
      <c r="V8" s="116"/>
    </row>
    <row r="9" spans="1:22" x14ac:dyDescent="0.25">
      <c r="A9" s="218"/>
      <c r="B9" s="268"/>
      <c r="C9" s="268"/>
      <c r="D9" s="25"/>
      <c r="E9" s="277"/>
      <c r="F9" s="278"/>
      <c r="G9" s="277"/>
      <c r="H9" s="278"/>
      <c r="I9" s="277"/>
      <c r="J9" s="278"/>
      <c r="K9" s="277"/>
      <c r="L9" s="278"/>
      <c r="M9" s="277"/>
      <c r="N9" s="278"/>
      <c r="O9" s="277"/>
      <c r="P9" s="278"/>
      <c r="Q9" s="273"/>
      <c r="R9" s="274"/>
      <c r="S9" s="112">
        <f t="shared" si="1"/>
        <v>0</v>
      </c>
      <c r="T9" s="112">
        <f t="shared" si="0"/>
        <v>0</v>
      </c>
      <c r="U9" s="116"/>
      <c r="V9" s="116"/>
    </row>
    <row r="10" spans="1:22" x14ac:dyDescent="0.25">
      <c r="A10" s="218"/>
      <c r="B10" s="216"/>
      <c r="C10" s="217"/>
      <c r="D10" s="25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7"/>
      <c r="P10" s="278"/>
      <c r="Q10" s="273"/>
      <c r="R10" s="274"/>
      <c r="S10" s="112">
        <f t="shared" si="1"/>
        <v>0</v>
      </c>
      <c r="T10" s="112">
        <f t="shared" si="0"/>
        <v>0</v>
      </c>
      <c r="U10" s="116"/>
      <c r="V10" s="116"/>
    </row>
    <row r="11" spans="1:22" x14ac:dyDescent="0.25">
      <c r="A11" s="218"/>
      <c r="B11" s="219"/>
      <c r="C11" s="219"/>
      <c r="D11" s="25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7"/>
      <c r="P11" s="278"/>
      <c r="Q11" s="273"/>
      <c r="R11" s="274"/>
      <c r="S11" s="112">
        <f>E11+G11+I11+K11+M11+O11+Q11</f>
        <v>0</v>
      </c>
      <c r="T11" s="112">
        <f t="shared" si="0"/>
        <v>0</v>
      </c>
      <c r="U11" s="116"/>
      <c r="V11" s="116"/>
    </row>
    <row r="12" spans="1:22" x14ac:dyDescent="0.25">
      <c r="A12" s="218"/>
      <c r="B12" s="145"/>
      <c r="C12" s="143"/>
      <c r="D12" s="25"/>
      <c r="E12" s="277"/>
      <c r="F12" s="278"/>
      <c r="G12" s="277"/>
      <c r="H12" s="278"/>
      <c r="I12" s="277"/>
      <c r="J12" s="278"/>
      <c r="K12" s="277"/>
      <c r="L12" s="278"/>
      <c r="M12" s="277"/>
      <c r="N12" s="278"/>
      <c r="O12" s="277"/>
      <c r="P12" s="278"/>
      <c r="Q12" s="273"/>
      <c r="R12" s="274"/>
      <c r="S12" s="112">
        <f t="shared" si="1"/>
        <v>0</v>
      </c>
      <c r="T12" s="112">
        <f t="shared" si="0"/>
        <v>0</v>
      </c>
      <c r="U12" s="116"/>
      <c r="V12" s="116"/>
    </row>
    <row r="13" spans="1:22" x14ac:dyDescent="0.25">
      <c r="A13" s="218"/>
      <c r="B13" s="31" t="s">
        <v>121</v>
      </c>
      <c r="C13" s="220"/>
      <c r="D13" s="25" t="s">
        <v>83</v>
      </c>
      <c r="E13" s="277"/>
      <c r="F13" s="278"/>
      <c r="G13" s="277"/>
      <c r="H13" s="278"/>
      <c r="I13" s="277"/>
      <c r="J13" s="278"/>
      <c r="K13" s="277"/>
      <c r="L13" s="278"/>
      <c r="M13" s="277">
        <v>8</v>
      </c>
      <c r="N13" s="278"/>
      <c r="O13" s="277"/>
      <c r="P13" s="278"/>
      <c r="Q13" s="273"/>
      <c r="R13" s="274"/>
      <c r="S13" s="112">
        <f>E13+G13+I13+K13+M13+O13+Q13</f>
        <v>8</v>
      </c>
      <c r="T13" s="112">
        <f>SUM(S13-U13-V13)</f>
        <v>8</v>
      </c>
      <c r="U13" s="116"/>
      <c r="V13" s="116"/>
    </row>
    <row r="14" spans="1:22" x14ac:dyDescent="0.25">
      <c r="A14" s="220"/>
      <c r="B14" s="117"/>
      <c r="C14" s="220"/>
      <c r="D14" s="25"/>
      <c r="E14" s="277"/>
      <c r="F14" s="278"/>
      <c r="G14" s="277"/>
      <c r="H14" s="278"/>
      <c r="I14" s="277"/>
      <c r="J14" s="278"/>
      <c r="K14" s="277"/>
      <c r="L14" s="278"/>
      <c r="M14" s="277"/>
      <c r="N14" s="278"/>
      <c r="O14" s="277"/>
      <c r="P14" s="278"/>
      <c r="Q14" s="273"/>
      <c r="R14" s="274"/>
      <c r="S14" s="112">
        <f>E14+G14+I14+K14+M14+O14+Q14</f>
        <v>0</v>
      </c>
      <c r="T14" s="112">
        <f>SUM(S14-U14-V14)</f>
        <v>0</v>
      </c>
      <c r="U14" s="116"/>
      <c r="V14" s="116"/>
    </row>
    <row r="15" spans="1:22" ht="15.75" customHeight="1" x14ac:dyDescent="0.25">
      <c r="A15" s="218">
        <v>3600</v>
      </c>
      <c r="B15" s="31" t="s">
        <v>121</v>
      </c>
      <c r="C15" s="218"/>
      <c r="D15" s="25" t="s">
        <v>97</v>
      </c>
      <c r="E15" s="277"/>
      <c r="F15" s="278"/>
      <c r="G15" s="277"/>
      <c r="H15" s="278"/>
      <c r="I15" s="277">
        <v>0.5</v>
      </c>
      <c r="J15" s="278"/>
      <c r="K15" s="277">
        <v>1.5</v>
      </c>
      <c r="L15" s="278"/>
      <c r="M15" s="277"/>
      <c r="N15" s="278"/>
      <c r="O15" s="277"/>
      <c r="P15" s="278"/>
      <c r="Q15" s="273"/>
      <c r="R15" s="274"/>
      <c r="S15" s="112">
        <f t="shared" ref="S15:S17" si="2">E15+G15+I15+K15+M15+O15+Q15</f>
        <v>2</v>
      </c>
      <c r="T15" s="112">
        <f t="shared" ref="T15:T17" si="3">SUM(S15-U15-V15)</f>
        <v>2</v>
      </c>
      <c r="U15" s="116"/>
      <c r="V15" s="116"/>
    </row>
    <row r="16" spans="1:22" ht="15.75" customHeight="1" x14ac:dyDescent="0.25">
      <c r="A16" s="218">
        <v>3600</v>
      </c>
      <c r="B16" s="31" t="s">
        <v>121</v>
      </c>
      <c r="C16" s="218"/>
      <c r="D16" s="25" t="s">
        <v>85</v>
      </c>
      <c r="E16" s="277">
        <v>2</v>
      </c>
      <c r="F16" s="278"/>
      <c r="G16" s="277">
        <v>2.5</v>
      </c>
      <c r="H16" s="278"/>
      <c r="I16" s="277">
        <v>2.5</v>
      </c>
      <c r="J16" s="278"/>
      <c r="K16" s="277"/>
      <c r="L16" s="278"/>
      <c r="M16" s="277"/>
      <c r="N16" s="278"/>
      <c r="O16" s="277"/>
      <c r="P16" s="278"/>
      <c r="Q16" s="273"/>
      <c r="R16" s="274"/>
      <c r="S16" s="112">
        <f t="shared" si="2"/>
        <v>7</v>
      </c>
      <c r="T16" s="112">
        <f t="shared" si="3"/>
        <v>7</v>
      </c>
      <c r="U16" s="116"/>
      <c r="V16" s="116"/>
    </row>
    <row r="17" spans="1:22" x14ac:dyDescent="0.25">
      <c r="A17" s="218">
        <v>3600</v>
      </c>
      <c r="B17" s="31" t="s">
        <v>121</v>
      </c>
      <c r="C17" s="218"/>
      <c r="D17" s="25" t="s">
        <v>76</v>
      </c>
      <c r="E17" s="277">
        <v>3</v>
      </c>
      <c r="F17" s="278"/>
      <c r="G17" s="277">
        <v>2.5</v>
      </c>
      <c r="H17" s="278"/>
      <c r="I17" s="277">
        <v>2.5</v>
      </c>
      <c r="J17" s="278"/>
      <c r="K17" s="277">
        <v>1</v>
      </c>
      <c r="L17" s="278"/>
      <c r="M17" s="277"/>
      <c r="N17" s="278"/>
      <c r="O17" s="277"/>
      <c r="P17" s="278"/>
      <c r="Q17" s="273"/>
      <c r="R17" s="274"/>
      <c r="S17" s="112">
        <f t="shared" si="2"/>
        <v>9</v>
      </c>
      <c r="T17" s="112">
        <f t="shared" si="3"/>
        <v>9</v>
      </c>
      <c r="U17" s="116"/>
      <c r="V17" s="116"/>
    </row>
    <row r="18" spans="1:22" x14ac:dyDescent="0.25">
      <c r="A18" s="218">
        <v>3600</v>
      </c>
      <c r="B18" s="31" t="s">
        <v>121</v>
      </c>
      <c r="C18" s="218"/>
      <c r="D18" s="25" t="s">
        <v>79</v>
      </c>
      <c r="E18" s="277">
        <v>2</v>
      </c>
      <c r="F18" s="278"/>
      <c r="G18" s="277">
        <v>1.5</v>
      </c>
      <c r="H18" s="278"/>
      <c r="I18" s="277">
        <v>1</v>
      </c>
      <c r="J18" s="278"/>
      <c r="K18" s="277">
        <v>1.5</v>
      </c>
      <c r="L18" s="278"/>
      <c r="M18" s="277"/>
      <c r="N18" s="278"/>
      <c r="O18" s="277"/>
      <c r="P18" s="278"/>
      <c r="Q18" s="273"/>
      <c r="R18" s="274"/>
      <c r="S18" s="112">
        <f>E18+G18+I18+K18+M18+O18+Q18</f>
        <v>6</v>
      </c>
      <c r="T18" s="112">
        <f>SUM(S18-U18-V18)</f>
        <v>6</v>
      </c>
      <c r="U18" s="116"/>
      <c r="V18" s="116"/>
    </row>
    <row r="19" spans="1:22" x14ac:dyDescent="0.25">
      <c r="A19" s="218"/>
      <c r="B19" s="31"/>
      <c r="C19" s="218"/>
      <c r="D19" s="25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77"/>
      <c r="P19" s="278"/>
      <c r="Q19" s="273"/>
      <c r="R19" s="274"/>
      <c r="S19" s="112">
        <f>E19+G19+I19+K19+M19+O19+Q19</f>
        <v>0</v>
      </c>
      <c r="T19" s="112">
        <f>SUM(S19-U19-V19)</f>
        <v>0</v>
      </c>
      <c r="U19" s="116"/>
      <c r="V19" s="116"/>
    </row>
    <row r="20" spans="1:22" x14ac:dyDescent="0.25">
      <c r="A20" s="109" t="s">
        <v>37</v>
      </c>
      <c r="B20" s="109"/>
      <c r="C20" s="109"/>
      <c r="D20" s="109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77"/>
      <c r="P20" s="278"/>
      <c r="Q20" s="273"/>
      <c r="R20" s="274"/>
      <c r="S20" s="112">
        <f t="shared" si="1"/>
        <v>0</v>
      </c>
      <c r="T20" s="112"/>
      <c r="U20" s="118"/>
      <c r="V20" s="116"/>
    </row>
    <row r="21" spans="1:22" x14ac:dyDescent="0.25">
      <c r="A21" s="109" t="s">
        <v>38</v>
      </c>
      <c r="B21" s="109"/>
      <c r="C21" s="109"/>
      <c r="D21" s="109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73"/>
      <c r="P21" s="274"/>
      <c r="Q21" s="273"/>
      <c r="R21" s="274"/>
      <c r="S21" s="112">
        <f t="shared" si="1"/>
        <v>0</v>
      </c>
      <c r="T21" s="112"/>
      <c r="U21" s="118"/>
      <c r="V21" s="116"/>
    </row>
    <row r="22" spans="1:22" x14ac:dyDescent="0.25">
      <c r="A22" s="118" t="s">
        <v>6</v>
      </c>
      <c r="B22" s="118">
        <f>SUM(B6:B21)</f>
        <v>0</v>
      </c>
      <c r="C22" s="118"/>
      <c r="D22" s="118"/>
      <c r="E22" s="275">
        <f>SUM(E4:E21)</f>
        <v>8</v>
      </c>
      <c r="F22" s="276"/>
      <c r="G22" s="275">
        <f>SUM(G4:G21)</f>
        <v>8</v>
      </c>
      <c r="H22" s="276"/>
      <c r="I22" s="275">
        <f>SUM(I4:I21)</f>
        <v>8</v>
      </c>
      <c r="J22" s="276"/>
      <c r="K22" s="275">
        <f>SUM(K6:K21)</f>
        <v>8</v>
      </c>
      <c r="L22" s="276"/>
      <c r="M22" s="275">
        <f>SUM(M4:M21)</f>
        <v>8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12">
        <f t="shared" si="1"/>
        <v>40</v>
      </c>
      <c r="T22" s="112"/>
      <c r="U22" s="118"/>
      <c r="V22" s="116"/>
    </row>
    <row r="23" spans="1:22" x14ac:dyDescent="0.25">
      <c r="A23" s="118" t="s">
        <v>2</v>
      </c>
      <c r="B23" s="118"/>
      <c r="C23" s="118"/>
      <c r="D23" s="118"/>
      <c r="E23" s="221"/>
      <c r="F23" s="222">
        <v>8</v>
      </c>
      <c r="G23" s="221"/>
      <c r="H23" s="222">
        <v>8</v>
      </c>
      <c r="I23" s="221"/>
      <c r="J23" s="222">
        <v>8</v>
      </c>
      <c r="K23" s="221"/>
      <c r="L23" s="222">
        <v>8</v>
      </c>
      <c r="M23" s="221"/>
      <c r="N23" s="222">
        <v>8</v>
      </c>
      <c r="O23" s="221"/>
      <c r="P23" s="222"/>
      <c r="Q23" s="221"/>
      <c r="R23" s="222"/>
      <c r="S23" s="112">
        <f>SUM(E23:R23)</f>
        <v>40</v>
      </c>
      <c r="T23" s="112">
        <f>SUM(T4:T22)</f>
        <v>40</v>
      </c>
      <c r="U23" s="116"/>
      <c r="V23" s="116"/>
    </row>
    <row r="24" spans="1:22" x14ac:dyDescent="0.25">
      <c r="A24" s="118" t="s">
        <v>41</v>
      </c>
      <c r="B24" s="118"/>
      <c r="C24" s="118"/>
      <c r="D24" s="118"/>
      <c r="E24" s="121"/>
      <c r="F24" s="121">
        <f>SUM(E22)-F23</f>
        <v>0</v>
      </c>
      <c r="G24" s="121"/>
      <c r="H24" s="121">
        <f>SUM(G22)-H23</f>
        <v>0</v>
      </c>
      <c r="I24" s="121"/>
      <c r="J24" s="121">
        <f>SUM(I22)-J23</f>
        <v>0</v>
      </c>
      <c r="K24" s="121"/>
      <c r="L24" s="121">
        <f>SUM(K22)-L23</f>
        <v>0</v>
      </c>
      <c r="M24" s="121"/>
      <c r="N24" s="121">
        <f>SUM(M22)-N23</f>
        <v>0</v>
      </c>
      <c r="O24" s="121"/>
      <c r="P24" s="121">
        <f>SUM(O22)</f>
        <v>0</v>
      </c>
      <c r="Q24" s="121"/>
      <c r="R24" s="121">
        <f>SUM(Q22)</f>
        <v>0</v>
      </c>
      <c r="S24" s="116">
        <f>SUM(E24:R24)</f>
        <v>0</v>
      </c>
      <c r="T24" s="116"/>
      <c r="U24" s="116">
        <f>SUM(U4:U23)</f>
        <v>0</v>
      </c>
      <c r="V24" s="116">
        <f>SUM(V4:V23)</f>
        <v>0</v>
      </c>
    </row>
    <row r="25" spans="1:22" x14ac:dyDescent="0.25">
      <c r="E25" s="122"/>
      <c r="F25" s="122"/>
      <c r="G25" s="122"/>
      <c r="H25" s="122"/>
    </row>
    <row r="26" spans="1:22" x14ac:dyDescent="0.25">
      <c r="A26" s="101" t="s">
        <v>25</v>
      </c>
      <c r="B26" s="102"/>
    </row>
    <row r="27" spans="1:22" x14ac:dyDescent="0.25">
      <c r="A27" s="103" t="s">
        <v>2</v>
      </c>
      <c r="C27" s="123">
        <f>SUM(T23)</f>
        <v>40</v>
      </c>
      <c r="I27" s="101">
        <v>3600</v>
      </c>
    </row>
    <row r="28" spans="1:22" x14ac:dyDescent="0.25">
      <c r="A28" s="103" t="s">
        <v>26</v>
      </c>
      <c r="C28" s="123">
        <f>U24</f>
        <v>0</v>
      </c>
      <c r="D28" s="124"/>
      <c r="I28" s="125">
        <v>32</v>
      </c>
    </row>
    <row r="29" spans="1:22" x14ac:dyDescent="0.25">
      <c r="A29" s="103" t="s">
        <v>27</v>
      </c>
      <c r="C29" s="124">
        <f>V24</f>
        <v>0</v>
      </c>
      <c r="I29" s="122"/>
    </row>
    <row r="30" spans="1:22" x14ac:dyDescent="0.25">
      <c r="A30" s="103" t="s">
        <v>28</v>
      </c>
      <c r="C30" s="124">
        <f>S20</f>
        <v>0</v>
      </c>
      <c r="I30" s="123"/>
    </row>
    <row r="31" spans="1:22" x14ac:dyDescent="0.25">
      <c r="A31" s="103" t="s">
        <v>4</v>
      </c>
      <c r="C31" s="124">
        <f>S21</f>
        <v>0</v>
      </c>
    </row>
    <row r="32" spans="1:22" ht="16.5" thickBot="1" x14ac:dyDescent="0.3">
      <c r="A32" s="104" t="s">
        <v>6</v>
      </c>
      <c r="C32" s="126">
        <f>SUM(C27:C31)</f>
        <v>40</v>
      </c>
      <c r="E32" s="104" t="s">
        <v>42</v>
      </c>
      <c r="F32" s="104"/>
      <c r="G32" s="127">
        <f>S22-C32</f>
        <v>0</v>
      </c>
    </row>
    <row r="33" spans="1:4" ht="16.5" thickTop="1" x14ac:dyDescent="0.25">
      <c r="A33" s="103" t="s">
        <v>29</v>
      </c>
      <c r="C33" s="128">
        <v>0</v>
      </c>
      <c r="D33" s="128"/>
    </row>
    <row r="34" spans="1:4" x14ac:dyDescent="0.25">
      <c r="A34" s="103" t="s">
        <v>36</v>
      </c>
      <c r="C34" s="128">
        <v>0</v>
      </c>
      <c r="D34" s="12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Pender!Print_Area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2018-03-12T09:36:09Z</cp:lastPrinted>
  <dcterms:created xsi:type="dcterms:W3CDTF">2010-01-14T13:00:57Z</dcterms:created>
  <dcterms:modified xsi:type="dcterms:W3CDTF">2018-09-26T15:56:56Z</dcterms:modified>
</cp:coreProperties>
</file>