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3EF01575-BAA5-4AE8-A5E8-15E8AFF3DC2F}" xr6:coauthVersionLast="31" xr6:coauthVersionMax="31" xr10:uidLastSave="{00000000-0000-0000-0000-000000000000}"/>
  <bookViews>
    <workbookView xWindow="0" yWindow="0" windowWidth="28800" windowHeight="1221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K23" i="14" l="1"/>
  <c r="K23" i="38"/>
  <c r="K23" i="28"/>
  <c r="K23" i="40"/>
  <c r="K23" i="42"/>
  <c r="K23" i="17"/>
  <c r="K23" i="16"/>
  <c r="K23" i="5"/>
  <c r="K23" i="29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K23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27" i="1" l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<sst xmlns="http://schemas.openxmlformats.org/spreadsheetml/2006/main" count="756" uniqueCount="110">
  <si>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</si>
  <si>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</si>
  <si>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</si>
  <si>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</si>
  <si>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</si>
  <si>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</si>
  <si>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</si>
  <si>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</si>
  <si>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</si>
  <si>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</si>
  <si>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</si>
  <si>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</si>
  <si>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</si>
  <si>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</si>
  <si>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</si>
  <si>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</si>
  <si>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</si>
  <si>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</si>
  <si>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</si>
  <si>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</si>
  <si>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</si>
  <si>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</si>
  <si>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</si>
  <si>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</si>
  <si>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</si>
  <si>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</si>
  <si>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</si>
  <si>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</si>
  <si>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</si>
  <si>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</si>
  <si>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</si>
  <si>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</si>
  <si>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</si>
  <si>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</si>
  <si>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</si>
  <si>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</si>
  <si>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</si>
  <si>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</si>
  <si>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</si>
  <si>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</si>
  <si>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</si>
  <si>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</si>
  <si>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</si>
  <si>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</si>
  <si>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</si>
  <si>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</si>
  <si>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</si>
  <si>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</si>
  <si>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</si>
  <si>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</si>
  <si>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</si>
  <si>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</si>
  <si>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</si>
  <si>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</si>
  <si>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</si>
  <si>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</si>
  <si>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</si>
  <si>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</si>
  <si>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</si>
  <si>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</si>
  <si>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</si>
  <si>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R. PENDER</t>
  </si>
  <si>
    <t>R Pender</t>
  </si>
  <si>
    <t>fsc</t>
  </si>
  <si>
    <t xml:space="preserve">supervision / quality control </t>
  </si>
  <si>
    <t>labouring</t>
  </si>
  <si>
    <t>extraction / silo</t>
  </si>
  <si>
    <t>frames</t>
  </si>
  <si>
    <t>J Parker</t>
  </si>
  <si>
    <t>45to69</t>
  </si>
  <si>
    <t>library units</t>
  </si>
  <si>
    <t>machine maintenance</t>
  </si>
  <si>
    <t>moving materials</t>
  </si>
  <si>
    <t>sick</t>
  </si>
  <si>
    <t>planter</t>
  </si>
  <si>
    <t>bag store</t>
  </si>
  <si>
    <t>production meeting</t>
  </si>
  <si>
    <t>UNPAID</t>
  </si>
  <si>
    <t>loading van</t>
  </si>
  <si>
    <t>forklift</t>
  </si>
  <si>
    <t>vanity units</t>
  </si>
  <si>
    <t>into storage jms 6649</t>
  </si>
  <si>
    <t>W/E 13.08.17</t>
  </si>
  <si>
    <t>mask fit test</t>
  </si>
  <si>
    <t>college paperwork</t>
  </si>
  <si>
    <t>rare book case</t>
  </si>
  <si>
    <t xml:space="preserve">desk </t>
  </si>
  <si>
    <t>6538nun</t>
  </si>
  <si>
    <t>cooker hood</t>
  </si>
  <si>
    <t>site visit , spindle</t>
  </si>
  <si>
    <t>doors</t>
  </si>
  <si>
    <t>from storage stairways 6598</t>
  </si>
  <si>
    <t>sort shadbolt panels</t>
  </si>
  <si>
    <t>1to3</t>
  </si>
  <si>
    <t>from storage stairways 6519</t>
  </si>
  <si>
    <t>from storage 6519</t>
  </si>
  <si>
    <t>van to fraikin</t>
  </si>
  <si>
    <t>estimating</t>
  </si>
  <si>
    <t>wrapping</t>
  </si>
  <si>
    <t>Loading van</t>
  </si>
  <si>
    <t>Wrapping planter</t>
  </si>
  <si>
    <t>Loadoing frames</t>
  </si>
  <si>
    <t>PAUL01</t>
  </si>
  <si>
    <t>FENC02</t>
  </si>
  <si>
    <t>WEST10</t>
  </si>
  <si>
    <t>offi01</t>
  </si>
  <si>
    <t>CENT01</t>
  </si>
  <si>
    <t>QANT01</t>
  </si>
  <si>
    <t>CARL01</t>
  </si>
  <si>
    <t>EPWO01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</si>
</sst>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6" sqref="B6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24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24</v>
      </c>
      <c r="H8" s="11">
        <f>SUM(Doran!C37)</f>
        <v>0</v>
      </c>
      <c r="I8" s="11">
        <f>SUM(Doran!C38)</f>
        <v>0</v>
      </c>
      <c r="K8" s="43">
        <f>SUM(Doran!I32)</f>
        <v>0.5</v>
      </c>
    </row>
    <row r="9" spans="1:11" x14ac:dyDescent="0.25">
      <c r="A9" s="8" t="s">
        <v>53</v>
      </c>
      <c r="B9" s="9">
        <f>SUM(Drinkwater!C30)</f>
        <v>23</v>
      </c>
      <c r="C9" s="9">
        <f>SUM(Drinkwater!C31)</f>
        <v>0</v>
      </c>
      <c r="D9" s="9">
        <f>SUM(Drinkwater!C32)</f>
        <v>0</v>
      </c>
      <c r="E9" s="9">
        <f>SUM(Drinkwater!C33)</f>
        <v>8</v>
      </c>
      <c r="F9" s="9">
        <f>SUM(Drinkwater!C34)</f>
        <v>0</v>
      </c>
      <c r="G9" s="10">
        <f t="shared" si="0"/>
        <v>31</v>
      </c>
      <c r="H9" s="11">
        <f>SUM(Drinkwater!C36)</f>
        <v>0</v>
      </c>
      <c r="I9" s="11">
        <f>SUM(Drinkwater!C37)</f>
        <v>0</v>
      </c>
      <c r="K9" s="43">
        <f>SUM(Drinkwater!I31)</f>
        <v>0.5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0.5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0</v>
      </c>
      <c r="C13" s="9">
        <f>SUM(McSharry!C30)</f>
        <v>0</v>
      </c>
      <c r="D13" s="9">
        <f>SUM(McSharry!A31)</f>
        <v>0</v>
      </c>
      <c r="E13" s="9">
        <f>SUM(McSharry!C32)</f>
        <v>40</v>
      </c>
      <c r="F13" s="9">
        <f>SUM(McSharry!C33)</f>
        <v>8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68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21.5</v>
      </c>
    </row>
    <row r="15" spans="1:11" x14ac:dyDescent="0.25">
      <c r="A15" s="8" t="s">
        <v>62</v>
      </c>
      <c r="B15" s="9">
        <f>SUM(Pender!C34)</f>
        <v>0</v>
      </c>
      <c r="C15" s="9">
        <f>SUM(Pender!C35)</f>
        <v>0</v>
      </c>
      <c r="D15" s="9">
        <f>SUM(Pender!C36)</f>
        <v>0</v>
      </c>
      <c r="E15" s="9">
        <f>SUM(Pender!C37)</f>
        <v>16</v>
      </c>
      <c r="F15" s="9">
        <f>SUM(Pender!C38)</f>
        <v>0</v>
      </c>
      <c r="G15" s="10">
        <f>B15+C15+D15+E15+F15</f>
        <v>16</v>
      </c>
      <c r="H15" s="11">
        <f>SUM(Pender!C40)</f>
        <v>0</v>
      </c>
      <c r="I15" s="11">
        <f>SUM(Pender!C41)</f>
        <v>0</v>
      </c>
      <c r="K15" s="43">
        <f>SUM(Pender!I35)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2.5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9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0.5</v>
      </c>
    </row>
    <row r="19" spans="1:11" x14ac:dyDescent="0.25">
      <c r="A19" s="8" t="s">
        <v>48</v>
      </c>
      <c r="B19" s="9">
        <f>SUM(G.Ward!C25)</f>
        <v>0</v>
      </c>
      <c r="C19" s="9">
        <f>SUM(G.Ward!C26)</f>
        <v>0</v>
      </c>
      <c r="D19" s="9">
        <f>SUM(G.Ward!C27)</f>
        <v>0</v>
      </c>
      <c r="E19" s="9">
        <f>SUM(G.Ward!C28)</f>
        <v>40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0</v>
      </c>
      <c r="C20" s="9">
        <f>SUM(N.Winterburn!C30)</f>
        <v>0</v>
      </c>
      <c r="D20" s="9">
        <f>SUM(N.Winterburn!C31)</f>
        <v>0</v>
      </c>
      <c r="E20" s="9">
        <f>SUM(N.Winterburn!C32)</f>
        <v>40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0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5.5</v>
      </c>
    </row>
    <row r="22" spans="1:11" x14ac:dyDescent="0.25">
      <c r="A22" s="8" t="s">
        <v>14</v>
      </c>
      <c r="B22" s="9">
        <f>SUM(Wright!C32)</f>
        <v>28.25</v>
      </c>
      <c r="C22" s="9">
        <f>SUM(Wright!C33)</f>
        <v>2</v>
      </c>
      <c r="D22" s="9">
        <f>SUM(Wright!C34)</f>
        <v>0</v>
      </c>
      <c r="E22" s="9">
        <f>SUM(Wright!C35)</f>
        <v>8</v>
      </c>
      <c r="F22" s="9">
        <f>SUM(Wright!C36)</f>
        <v>0</v>
      </c>
      <c r="G22" s="10">
        <f t="shared" si="0"/>
        <v>38.25</v>
      </c>
      <c r="H22" s="11">
        <f>SUM(Wright!C38)</f>
        <v>0</v>
      </c>
      <c r="I22" s="11">
        <f>SUM(Wright!C39)</f>
        <v>0</v>
      </c>
      <c r="K22" s="43">
        <f>SUM(Wright!I33)</f>
        <v>25.25</v>
      </c>
    </row>
    <row r="23" spans="1:11" ht="17.25" customHeight="1" x14ac:dyDescent="0.25">
      <c r="A23" s="12" t="s">
        <v>24</v>
      </c>
      <c r="B23" s="13">
        <f>SUM(B6:B22)</f>
        <v>424.25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160</v>
      </c>
      <c r="F23" s="13">
        <f t="shared" si="1"/>
        <v>8</v>
      </c>
      <c r="G23" s="13">
        <f t="shared" si="1"/>
        <v>554.25</v>
      </c>
      <c r="H23" s="14">
        <f t="shared" si="1"/>
        <v>0</v>
      </c>
      <c r="I23" s="14">
        <f t="shared" si="1"/>
        <v>0</v>
      </c>
      <c r="J23" s="4"/>
      <c r="K23" s="13">
        <f>SUM(K6:K22)</f>
        <v>67.75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426.25</v>
      </c>
    </row>
    <row r="27" spans="1:11" x14ac:dyDescent="0.25">
      <c r="A27" s="1" t="s">
        <v>31</v>
      </c>
      <c r="C27" s="35">
        <f>K23</f>
        <v>67.75</v>
      </c>
    </row>
    <row r="28" spans="1:11" x14ac:dyDescent="0.25">
      <c r="A28" s="1" t="s">
        <v>35</v>
      </c>
      <c r="C28" s="41">
        <f>C27/C26</f>
        <v>0.15894428152492668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topLeftCell="A7" zoomScale="90" zoomScaleNormal="90" workbookViewId="0">
      <selection activeCell="I27" sqref="I2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3">
        <v>6649</v>
      </c>
      <c r="B4" s="226" t="s">
        <v>103</v>
      </c>
      <c r="C4" s="213">
        <v>13</v>
      </c>
      <c r="D4" s="38" t="s">
        <v>67</v>
      </c>
      <c r="E4" s="236">
        <v>1.5</v>
      </c>
      <c r="F4" s="236"/>
      <c r="G4" s="236"/>
      <c r="H4" s="236"/>
      <c r="I4" s="236"/>
      <c r="J4" s="236"/>
      <c r="K4" s="236"/>
      <c r="L4" s="236"/>
      <c r="M4" s="236"/>
      <c r="N4" s="236"/>
      <c r="O4" s="231"/>
      <c r="P4" s="232"/>
      <c r="Q4" s="227"/>
      <c r="R4" s="228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215">
        <v>6598</v>
      </c>
      <c r="B5" s="226" t="s">
        <v>102</v>
      </c>
      <c r="C5" s="215">
        <v>74</v>
      </c>
      <c r="D5" s="38" t="s">
        <v>75</v>
      </c>
      <c r="E5" s="236">
        <v>1</v>
      </c>
      <c r="F5" s="236"/>
      <c r="G5" s="236"/>
      <c r="H5" s="236"/>
      <c r="I5" s="236"/>
      <c r="J5" s="236"/>
      <c r="K5" s="236"/>
      <c r="L5" s="236"/>
      <c r="M5" s="236"/>
      <c r="N5" s="236"/>
      <c r="O5" s="231"/>
      <c r="P5" s="232"/>
      <c r="Q5" s="227"/>
      <c r="R5" s="228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221">
        <v>6649</v>
      </c>
      <c r="B6" s="226" t="s">
        <v>103</v>
      </c>
      <c r="C6" s="221">
        <v>12</v>
      </c>
      <c r="D6" s="38" t="s">
        <v>67</v>
      </c>
      <c r="E6" s="236"/>
      <c r="F6" s="236"/>
      <c r="G6" s="236"/>
      <c r="H6" s="236"/>
      <c r="I6" s="236">
        <v>5</v>
      </c>
      <c r="J6" s="236"/>
      <c r="K6" s="236">
        <v>3</v>
      </c>
      <c r="L6" s="236"/>
      <c r="M6" s="236">
        <v>4</v>
      </c>
      <c r="N6" s="236"/>
      <c r="O6" s="231"/>
      <c r="P6" s="232"/>
      <c r="Q6" s="227"/>
      <c r="R6" s="228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223">
        <v>6598</v>
      </c>
      <c r="B7" s="226" t="s">
        <v>102</v>
      </c>
      <c r="C7" s="222" t="s">
        <v>69</v>
      </c>
      <c r="D7" s="38" t="s">
        <v>70</v>
      </c>
      <c r="E7" s="236"/>
      <c r="F7" s="236"/>
      <c r="G7" s="236">
        <v>4</v>
      </c>
      <c r="H7" s="236"/>
      <c r="I7" s="236"/>
      <c r="J7" s="236"/>
      <c r="K7" s="236"/>
      <c r="L7" s="236"/>
      <c r="M7" s="236"/>
      <c r="N7" s="236"/>
      <c r="O7" s="231"/>
      <c r="P7" s="232"/>
      <c r="Q7" s="227"/>
      <c r="R7" s="228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87"/>
      <c r="B8" s="48"/>
      <c r="C8" s="187"/>
      <c r="D8" s="38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1"/>
      <c r="P8" s="232"/>
      <c r="Q8" s="227"/>
      <c r="R8" s="2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7"/>
      <c r="B9" s="48"/>
      <c r="C9" s="187"/>
      <c r="D9" s="38"/>
      <c r="E9" s="229"/>
      <c r="F9" s="230"/>
      <c r="G9" s="231"/>
      <c r="H9" s="232"/>
      <c r="I9" s="231"/>
      <c r="J9" s="232"/>
      <c r="K9" s="231"/>
      <c r="L9" s="232"/>
      <c r="M9" s="231"/>
      <c r="N9" s="232"/>
      <c r="O9" s="231"/>
      <c r="P9" s="232"/>
      <c r="Q9" s="227"/>
      <c r="R9" s="2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4"/>
      <c r="B10" s="48"/>
      <c r="C10" s="204"/>
      <c r="D10" s="38"/>
      <c r="E10" s="229"/>
      <c r="F10" s="230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4"/>
      <c r="B11" s="48"/>
      <c r="C11" s="204"/>
      <c r="D11" s="38"/>
      <c r="E11" s="229"/>
      <c r="F11" s="230"/>
      <c r="G11" s="231"/>
      <c r="H11" s="232"/>
      <c r="I11" s="231"/>
      <c r="J11" s="232"/>
      <c r="K11" s="231"/>
      <c r="L11" s="232"/>
      <c r="M11" s="231"/>
      <c r="N11" s="232"/>
      <c r="O11" s="231"/>
      <c r="P11" s="232"/>
      <c r="Q11" s="227"/>
      <c r="R11" s="2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29"/>
      <c r="F12" s="230"/>
      <c r="G12" s="231"/>
      <c r="H12" s="232"/>
      <c r="I12" s="231"/>
      <c r="J12" s="232"/>
      <c r="K12" s="231"/>
      <c r="L12" s="232"/>
      <c r="M12" s="231"/>
      <c r="N12" s="232"/>
      <c r="O12" s="231"/>
      <c r="P12" s="232"/>
      <c r="Q12" s="227"/>
      <c r="R12" s="2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22">
        <v>3600</v>
      </c>
      <c r="B13" s="222" t="s">
        <v>105</v>
      </c>
      <c r="C13" s="222"/>
      <c r="D13" s="27" t="s">
        <v>83</v>
      </c>
      <c r="E13" s="231">
        <v>0.5</v>
      </c>
      <c r="F13" s="232"/>
      <c r="G13" s="231"/>
      <c r="H13" s="232"/>
      <c r="I13" s="231"/>
      <c r="J13" s="232"/>
      <c r="K13" s="231"/>
      <c r="L13" s="232"/>
      <c r="M13" s="231"/>
      <c r="N13" s="232"/>
      <c r="O13" s="231"/>
      <c r="P13" s="232"/>
      <c r="Q13" s="227"/>
      <c r="R13" s="228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222">
        <v>3600</v>
      </c>
      <c r="B14" s="222" t="s">
        <v>105</v>
      </c>
      <c r="C14" s="222"/>
      <c r="D14" s="38" t="s">
        <v>95</v>
      </c>
      <c r="E14" s="229"/>
      <c r="F14" s="230"/>
      <c r="G14" s="231"/>
      <c r="H14" s="232"/>
      <c r="I14" s="231"/>
      <c r="J14" s="232"/>
      <c r="K14" s="231">
        <v>1</v>
      </c>
      <c r="L14" s="232"/>
      <c r="M14" s="231"/>
      <c r="N14" s="232"/>
      <c r="O14" s="231"/>
      <c r="P14" s="232"/>
      <c r="Q14" s="227"/>
      <c r="R14" s="228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166">
        <v>3600</v>
      </c>
      <c r="B15" s="166" t="s">
        <v>105</v>
      </c>
      <c r="C15" s="166"/>
      <c r="D15" s="38" t="s">
        <v>84</v>
      </c>
      <c r="E15" s="231">
        <v>1</v>
      </c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27"/>
      <c r="R15" s="228"/>
      <c r="S15" s="25">
        <f t="shared" si="1"/>
        <v>1</v>
      </c>
      <c r="T15" s="25">
        <f t="shared" si="0"/>
        <v>1</v>
      </c>
      <c r="U15" s="28"/>
      <c r="V15" s="28"/>
    </row>
    <row r="16" spans="1:22" x14ac:dyDescent="0.25">
      <c r="A16" s="173">
        <v>3600</v>
      </c>
      <c r="B16" s="173" t="s">
        <v>105</v>
      </c>
      <c r="C16" s="173"/>
      <c r="D16" s="38" t="s">
        <v>72</v>
      </c>
      <c r="E16" s="231">
        <v>0.5</v>
      </c>
      <c r="F16" s="232"/>
      <c r="G16" s="231">
        <v>0.5</v>
      </c>
      <c r="H16" s="232"/>
      <c r="I16" s="236">
        <v>0.5</v>
      </c>
      <c r="J16" s="236"/>
      <c r="K16" s="236">
        <v>0.5</v>
      </c>
      <c r="L16" s="236"/>
      <c r="M16" s="236">
        <v>0.5</v>
      </c>
      <c r="N16" s="236"/>
      <c r="O16" s="231"/>
      <c r="P16" s="232"/>
      <c r="Q16" s="227"/>
      <c r="R16" s="228"/>
      <c r="S16" s="25">
        <f t="shared" si="1"/>
        <v>2.5</v>
      </c>
      <c r="T16" s="25">
        <f t="shared" si="0"/>
        <v>2.5</v>
      </c>
      <c r="U16" s="28"/>
      <c r="V16" s="28"/>
    </row>
    <row r="17" spans="1:22" x14ac:dyDescent="0.25">
      <c r="A17" s="124">
        <v>3600</v>
      </c>
      <c r="B17" s="124" t="s">
        <v>105</v>
      </c>
      <c r="C17" s="124"/>
      <c r="D17" s="38" t="s">
        <v>65</v>
      </c>
      <c r="E17" s="231">
        <v>3.5</v>
      </c>
      <c r="F17" s="232"/>
      <c r="G17" s="231">
        <v>3.5</v>
      </c>
      <c r="H17" s="232"/>
      <c r="I17" s="231">
        <v>2.5</v>
      </c>
      <c r="J17" s="232"/>
      <c r="K17" s="231">
        <v>3.5</v>
      </c>
      <c r="L17" s="232"/>
      <c r="M17" s="231">
        <v>3.5</v>
      </c>
      <c r="N17" s="232"/>
      <c r="O17" s="231"/>
      <c r="P17" s="232"/>
      <c r="Q17" s="227"/>
      <c r="R17" s="228"/>
      <c r="S17" s="25">
        <f t="shared" si="1"/>
        <v>16.5</v>
      </c>
      <c r="T17" s="25">
        <f t="shared" si="0"/>
        <v>16.5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1"/>
      <c r="P18" s="232"/>
      <c r="Q18" s="227"/>
      <c r="R18" s="2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27"/>
      <c r="P19" s="228"/>
      <c r="Q19" s="227"/>
      <c r="R19" s="2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3">
        <f>SUM(E4:E19)</f>
        <v>8</v>
      </c>
      <c r="F20" s="234"/>
      <c r="G20" s="233">
        <f>SUM(G4:G19)</f>
        <v>8</v>
      </c>
      <c r="H20" s="234"/>
      <c r="I20" s="233">
        <f t="shared" ref="I20" si="2">SUM(I4:I19)</f>
        <v>8</v>
      </c>
      <c r="J20" s="234"/>
      <c r="K20" s="233">
        <f t="shared" ref="K20" si="3">SUM(K4:K19)</f>
        <v>8</v>
      </c>
      <c r="L20" s="234"/>
      <c r="M20" s="233">
        <f t="shared" ref="M20" si="4">SUM(M4:M19)</f>
        <v>8</v>
      </c>
      <c r="N20" s="234"/>
      <c r="O20" s="233">
        <f>SUM(O4:O19)</f>
        <v>0</v>
      </c>
      <c r="P20" s="234"/>
      <c r="Q20" s="233">
        <f>SUM(Q4:Q19)</f>
        <v>0</v>
      </c>
      <c r="R20" s="23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60"/>
      <c r="J21" s="161">
        <v>8</v>
      </c>
      <c r="K21" s="160"/>
      <c r="L21" s="161">
        <v>8</v>
      </c>
      <c r="M21" s="160"/>
      <c r="N21" s="16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7" t="s">
        <v>15</v>
      </c>
      <c r="F2" s="237"/>
      <c r="G2" s="235" t="s">
        <v>16</v>
      </c>
      <c r="H2" s="235"/>
      <c r="I2" s="237" t="s">
        <v>17</v>
      </c>
      <c r="J2" s="237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9"/>
      <c r="F3" s="179"/>
      <c r="G3" s="179"/>
      <c r="H3" s="179"/>
      <c r="I3" s="172" t="s">
        <v>73</v>
      </c>
      <c r="J3" s="172"/>
      <c r="K3" s="172" t="s">
        <v>73</v>
      </c>
      <c r="L3" s="172"/>
      <c r="M3" s="172" t="s">
        <v>73</v>
      </c>
      <c r="N3" s="172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0"/>
      <c r="B4" s="48"/>
      <c r="C4" s="200"/>
      <c r="D4" s="38"/>
      <c r="E4" s="243"/>
      <c r="F4" s="243"/>
      <c r="G4" s="243"/>
      <c r="H4" s="243"/>
      <c r="I4" s="240"/>
      <c r="J4" s="240"/>
      <c r="K4" s="240"/>
      <c r="L4" s="240"/>
      <c r="M4" s="240"/>
      <c r="N4" s="240"/>
      <c r="O4" s="231"/>
      <c r="P4" s="232"/>
      <c r="Q4" s="227"/>
      <c r="R4" s="228"/>
      <c r="S4" s="25">
        <f>E4+G4+I4+K4+M4+O4+Q4</f>
        <v>0</v>
      </c>
      <c r="T4" s="25">
        <f t="shared" ref="T4:T26" si="0">SUM(S4-U4-V4)</f>
        <v>0</v>
      </c>
      <c r="U4" s="28"/>
      <c r="V4" s="28"/>
    </row>
    <row r="5" spans="1:22" x14ac:dyDescent="0.25">
      <c r="A5" s="202"/>
      <c r="B5" s="48"/>
      <c r="C5" s="202"/>
      <c r="D5" s="38"/>
      <c r="E5" s="243"/>
      <c r="F5" s="243"/>
      <c r="G5" s="243"/>
      <c r="H5" s="243"/>
      <c r="I5" s="240"/>
      <c r="J5" s="240"/>
      <c r="K5" s="240"/>
      <c r="L5" s="240"/>
      <c r="M5" s="240"/>
      <c r="N5" s="240"/>
      <c r="O5" s="231"/>
      <c r="P5" s="232"/>
      <c r="Q5" s="227"/>
      <c r="R5" s="228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202"/>
      <c r="B6" s="48"/>
      <c r="C6" s="202"/>
      <c r="D6" s="38"/>
      <c r="E6" s="243"/>
      <c r="F6" s="243"/>
      <c r="G6" s="243"/>
      <c r="H6" s="243"/>
      <c r="I6" s="240"/>
      <c r="J6" s="240"/>
      <c r="K6" s="240"/>
      <c r="L6" s="240"/>
      <c r="M6" s="240"/>
      <c r="N6" s="240"/>
      <c r="O6" s="231"/>
      <c r="P6" s="232"/>
      <c r="Q6" s="227"/>
      <c r="R6" s="2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2"/>
      <c r="B7" s="201"/>
      <c r="C7" s="201"/>
      <c r="D7" s="38"/>
      <c r="E7" s="241"/>
      <c r="F7" s="242"/>
      <c r="G7" s="241"/>
      <c r="H7" s="242"/>
      <c r="I7" s="240"/>
      <c r="J7" s="240"/>
      <c r="K7" s="238"/>
      <c r="L7" s="239"/>
      <c r="M7" s="238"/>
      <c r="N7" s="239"/>
      <c r="O7" s="231"/>
      <c r="P7" s="232"/>
      <c r="Q7" s="227"/>
      <c r="R7" s="2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2"/>
      <c r="B8" s="48"/>
      <c r="C8" s="202"/>
      <c r="D8" s="38"/>
      <c r="E8" s="241"/>
      <c r="F8" s="242"/>
      <c r="G8" s="241"/>
      <c r="H8" s="242"/>
      <c r="I8" s="238"/>
      <c r="J8" s="239"/>
      <c r="K8" s="238"/>
      <c r="L8" s="239"/>
      <c r="M8" s="238"/>
      <c r="N8" s="239"/>
      <c r="O8" s="231"/>
      <c r="P8" s="232"/>
      <c r="Q8" s="227"/>
      <c r="R8" s="2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4"/>
      <c r="B9" s="203"/>
      <c r="C9" s="203"/>
      <c r="D9" s="38"/>
      <c r="E9" s="241"/>
      <c r="F9" s="242"/>
      <c r="G9" s="241"/>
      <c r="H9" s="242"/>
      <c r="I9" s="238"/>
      <c r="J9" s="239"/>
      <c r="K9" s="238"/>
      <c r="L9" s="239"/>
      <c r="M9" s="238"/>
      <c r="N9" s="239"/>
      <c r="O9" s="231"/>
      <c r="P9" s="232"/>
      <c r="Q9" s="227"/>
      <c r="R9" s="2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4"/>
      <c r="B10" s="48"/>
      <c r="C10" s="204"/>
      <c r="D10" s="38"/>
      <c r="E10" s="241"/>
      <c r="F10" s="242"/>
      <c r="G10" s="241"/>
      <c r="H10" s="242"/>
      <c r="I10" s="238"/>
      <c r="J10" s="239"/>
      <c r="K10" s="238"/>
      <c r="L10" s="239"/>
      <c r="M10" s="238"/>
      <c r="N10" s="239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4"/>
      <c r="B11" s="48"/>
      <c r="C11" s="204"/>
      <c r="D11" s="38"/>
      <c r="E11" s="241"/>
      <c r="F11" s="242"/>
      <c r="G11" s="241"/>
      <c r="H11" s="242"/>
      <c r="I11" s="238"/>
      <c r="J11" s="239"/>
      <c r="K11" s="238"/>
      <c r="L11" s="239"/>
      <c r="M11" s="238"/>
      <c r="N11" s="239"/>
      <c r="O11" s="231"/>
      <c r="P11" s="232"/>
      <c r="Q11" s="227"/>
      <c r="R11" s="228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204"/>
      <c r="B12" s="48"/>
      <c r="C12" s="204"/>
      <c r="D12" s="38"/>
      <c r="E12" s="241"/>
      <c r="F12" s="242"/>
      <c r="G12" s="241"/>
      <c r="H12" s="242"/>
      <c r="I12" s="238"/>
      <c r="J12" s="239"/>
      <c r="K12" s="238"/>
      <c r="L12" s="239"/>
      <c r="M12" s="238"/>
      <c r="N12" s="239"/>
      <c r="O12" s="231"/>
      <c r="P12" s="232"/>
      <c r="Q12" s="227"/>
      <c r="R12" s="2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4"/>
      <c r="B13" s="48"/>
      <c r="C13" s="204"/>
      <c r="D13" s="38"/>
      <c r="E13" s="241"/>
      <c r="F13" s="242"/>
      <c r="G13" s="241"/>
      <c r="H13" s="242"/>
      <c r="I13" s="238"/>
      <c r="J13" s="239"/>
      <c r="K13" s="238"/>
      <c r="L13" s="239"/>
      <c r="M13" s="238"/>
      <c r="N13" s="239"/>
      <c r="O13" s="231"/>
      <c r="P13" s="232"/>
      <c r="Q13" s="227"/>
      <c r="R13" s="2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7"/>
      <c r="B14" s="48"/>
      <c r="C14" s="187"/>
      <c r="D14" s="38"/>
      <c r="E14" s="241"/>
      <c r="F14" s="242"/>
      <c r="G14" s="241"/>
      <c r="H14" s="242"/>
      <c r="I14" s="238"/>
      <c r="J14" s="239"/>
      <c r="K14" s="238"/>
      <c r="L14" s="239"/>
      <c r="M14" s="238"/>
      <c r="N14" s="239"/>
      <c r="O14" s="231"/>
      <c r="P14" s="232"/>
      <c r="Q14" s="227"/>
      <c r="R14" s="228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87"/>
      <c r="B15" s="48"/>
      <c r="C15" s="187"/>
      <c r="D15" s="38"/>
      <c r="E15" s="241"/>
      <c r="F15" s="242"/>
      <c r="G15" s="241"/>
      <c r="H15" s="242"/>
      <c r="I15" s="238"/>
      <c r="J15" s="239"/>
      <c r="K15" s="238"/>
      <c r="L15" s="239"/>
      <c r="M15" s="238"/>
      <c r="N15" s="239"/>
      <c r="O15" s="231"/>
      <c r="P15" s="232"/>
      <c r="Q15" s="227"/>
      <c r="R15" s="22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88"/>
      <c r="B16" s="48"/>
      <c r="C16" s="188"/>
      <c r="D16" s="38"/>
      <c r="E16" s="241"/>
      <c r="F16" s="242"/>
      <c r="G16" s="241"/>
      <c r="H16" s="242"/>
      <c r="I16" s="238"/>
      <c r="J16" s="239"/>
      <c r="K16" s="238"/>
      <c r="L16" s="239"/>
      <c r="M16" s="238"/>
      <c r="N16" s="239"/>
      <c r="O16" s="231"/>
      <c r="P16" s="232"/>
      <c r="Q16" s="227"/>
      <c r="R16" s="2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8"/>
      <c r="B17" s="48"/>
      <c r="C17" s="188"/>
      <c r="D17" s="38"/>
      <c r="E17" s="241"/>
      <c r="F17" s="242"/>
      <c r="G17" s="241"/>
      <c r="H17" s="242"/>
      <c r="I17" s="238"/>
      <c r="J17" s="239"/>
      <c r="K17" s="238"/>
      <c r="L17" s="239"/>
      <c r="M17" s="238"/>
      <c r="N17" s="239"/>
      <c r="O17" s="231"/>
      <c r="P17" s="232"/>
      <c r="Q17" s="227"/>
      <c r="R17" s="2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88"/>
      <c r="B18" s="48"/>
      <c r="C18" s="188"/>
      <c r="D18" s="38"/>
      <c r="E18" s="241"/>
      <c r="F18" s="242"/>
      <c r="G18" s="241"/>
      <c r="H18" s="242"/>
      <c r="I18" s="238"/>
      <c r="J18" s="239"/>
      <c r="K18" s="238"/>
      <c r="L18" s="239"/>
      <c r="M18" s="238"/>
      <c r="N18" s="239"/>
      <c r="O18" s="231"/>
      <c r="P18" s="232"/>
      <c r="Q18" s="227"/>
      <c r="R18" s="228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88"/>
      <c r="B19" s="48"/>
      <c r="C19" s="188"/>
      <c r="D19" s="38"/>
      <c r="E19" s="241"/>
      <c r="F19" s="242"/>
      <c r="G19" s="241"/>
      <c r="H19" s="242"/>
      <c r="I19" s="238"/>
      <c r="J19" s="239"/>
      <c r="K19" s="238"/>
      <c r="L19" s="239"/>
      <c r="M19" s="238"/>
      <c r="N19" s="239"/>
      <c r="O19" s="231"/>
      <c r="P19" s="232"/>
      <c r="Q19" s="227"/>
      <c r="R19" s="228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89"/>
      <c r="B20" s="189"/>
      <c r="C20" s="189"/>
      <c r="D20" s="38"/>
      <c r="E20" s="241"/>
      <c r="F20" s="242"/>
      <c r="G20" s="241"/>
      <c r="H20" s="242"/>
      <c r="I20" s="238"/>
      <c r="J20" s="239"/>
      <c r="K20" s="238"/>
      <c r="L20" s="239"/>
      <c r="M20" s="238"/>
      <c r="N20" s="239"/>
      <c r="O20" s="231"/>
      <c r="P20" s="232"/>
      <c r="Q20" s="227"/>
      <c r="R20" s="22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90"/>
      <c r="B21" s="48"/>
      <c r="C21" s="190"/>
      <c r="D21" s="38"/>
      <c r="E21" s="241"/>
      <c r="F21" s="242"/>
      <c r="G21" s="241"/>
      <c r="H21" s="242"/>
      <c r="I21" s="238"/>
      <c r="J21" s="239"/>
      <c r="K21" s="238"/>
      <c r="L21" s="239"/>
      <c r="M21" s="238"/>
      <c r="N21" s="239"/>
      <c r="O21" s="231"/>
      <c r="P21" s="232"/>
      <c r="Q21" s="227"/>
      <c r="R21" s="228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90"/>
      <c r="B22" s="48"/>
      <c r="C22" s="190"/>
      <c r="D22" s="38"/>
      <c r="E22" s="241"/>
      <c r="F22" s="242"/>
      <c r="G22" s="241"/>
      <c r="H22" s="242"/>
      <c r="I22" s="238"/>
      <c r="J22" s="239"/>
      <c r="K22" s="238"/>
      <c r="L22" s="239"/>
      <c r="M22" s="238"/>
      <c r="N22" s="239"/>
      <c r="O22" s="231"/>
      <c r="P22" s="232"/>
      <c r="Q22" s="227"/>
      <c r="R22" s="228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90"/>
      <c r="B23" s="48">
        <f>SUM(B6:B22)</f>
        <v>0</v>
      </c>
      <c r="C23" s="190"/>
      <c r="D23" s="38"/>
      <c r="E23" s="241"/>
      <c r="F23" s="242"/>
      <c r="G23" s="241"/>
      <c r="H23" s="242"/>
      <c r="I23" s="238"/>
      <c r="J23" s="239"/>
      <c r="K23" s="238"/>
      <c r="L23" s="239"/>
      <c r="M23" s="238"/>
      <c r="N23" s="239"/>
      <c r="O23" s="231"/>
      <c r="P23" s="232"/>
      <c r="Q23" s="227"/>
      <c r="R23" s="22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09"/>
      <c r="B24" s="109"/>
      <c r="C24" s="109"/>
      <c r="D24" s="27"/>
      <c r="E24" s="241"/>
      <c r="F24" s="242"/>
      <c r="G24" s="241"/>
      <c r="H24" s="242"/>
      <c r="I24" s="238"/>
      <c r="J24" s="239"/>
      <c r="K24" s="238"/>
      <c r="L24" s="239"/>
      <c r="M24" s="238"/>
      <c r="N24" s="239"/>
      <c r="O24" s="231"/>
      <c r="P24" s="232"/>
      <c r="Q24" s="227"/>
      <c r="R24" s="228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3"/>
      <c r="B25" s="113"/>
      <c r="C25" s="113"/>
      <c r="D25" s="27"/>
      <c r="E25" s="241"/>
      <c r="F25" s="242"/>
      <c r="G25" s="241"/>
      <c r="H25" s="242"/>
      <c r="I25" s="238"/>
      <c r="J25" s="239"/>
      <c r="K25" s="238"/>
      <c r="L25" s="239"/>
      <c r="M25" s="238"/>
      <c r="N25" s="239"/>
      <c r="O25" s="231"/>
      <c r="P25" s="232"/>
      <c r="Q25" s="227"/>
      <c r="R25" s="228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94"/>
      <c r="B26" s="94"/>
      <c r="C26" s="94"/>
      <c r="D26" s="38"/>
      <c r="E26" s="241"/>
      <c r="F26" s="242"/>
      <c r="G26" s="241"/>
      <c r="H26" s="242"/>
      <c r="I26" s="238"/>
      <c r="J26" s="239"/>
      <c r="K26" s="238"/>
      <c r="L26" s="239"/>
      <c r="M26" s="238"/>
      <c r="N26" s="239"/>
      <c r="O26" s="231"/>
      <c r="P26" s="232"/>
      <c r="Q26" s="227"/>
      <c r="R26" s="228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41">
        <v>8</v>
      </c>
      <c r="F27" s="242"/>
      <c r="G27" s="241">
        <v>8</v>
      </c>
      <c r="H27" s="242"/>
      <c r="I27" s="238"/>
      <c r="J27" s="239"/>
      <c r="K27" s="238"/>
      <c r="L27" s="239"/>
      <c r="M27" s="238"/>
      <c r="N27" s="239"/>
      <c r="O27" s="231"/>
      <c r="P27" s="232"/>
      <c r="Q27" s="227"/>
      <c r="R27" s="228"/>
      <c r="S27" s="25">
        <f t="shared" si="1"/>
        <v>16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1"/>
      <c r="F28" s="232"/>
      <c r="G28" s="231"/>
      <c r="H28" s="232"/>
      <c r="I28" s="231"/>
      <c r="J28" s="232"/>
      <c r="K28" s="231"/>
      <c r="L28" s="232"/>
      <c r="M28" s="231"/>
      <c r="N28" s="232"/>
      <c r="O28" s="227"/>
      <c r="P28" s="228"/>
      <c r="Q28" s="227"/>
      <c r="R28" s="228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3">
        <f>SUM(E4:E28)</f>
        <v>8</v>
      </c>
      <c r="F29" s="234"/>
      <c r="G29" s="233">
        <f>SUM(G4:G28)</f>
        <v>8</v>
      </c>
      <c r="H29" s="234"/>
      <c r="I29" s="233">
        <f>SUM(I4:I28)</f>
        <v>0</v>
      </c>
      <c r="J29" s="234"/>
      <c r="K29" s="233">
        <f>SUM(K4:K28)</f>
        <v>0</v>
      </c>
      <c r="L29" s="234"/>
      <c r="M29" s="233">
        <f>SUM(M4:M28)</f>
        <v>0</v>
      </c>
      <c r="N29" s="234"/>
      <c r="O29" s="233">
        <f>SUM(O4:O28)</f>
        <v>0</v>
      </c>
      <c r="P29" s="234"/>
      <c r="Q29" s="233">
        <f>SUM(Q4:Q28)</f>
        <v>0</v>
      </c>
      <c r="R29" s="234"/>
      <c r="S29" s="25">
        <f t="shared" si="1"/>
        <v>16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-24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/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16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16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5">
        <v>6649</v>
      </c>
      <c r="B4" s="226" t="s">
        <v>103</v>
      </c>
      <c r="C4" s="214">
        <v>12</v>
      </c>
      <c r="D4" s="38" t="s">
        <v>67</v>
      </c>
      <c r="E4" s="236">
        <v>1.5</v>
      </c>
      <c r="F4" s="236"/>
      <c r="G4" s="236"/>
      <c r="H4" s="236"/>
      <c r="I4" s="236"/>
      <c r="J4" s="236"/>
      <c r="K4" s="236"/>
      <c r="L4" s="236"/>
      <c r="M4" s="236"/>
      <c r="N4" s="236"/>
      <c r="O4" s="231"/>
      <c r="P4" s="232"/>
      <c r="Q4" s="227"/>
      <c r="R4" s="228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215">
        <v>6598</v>
      </c>
      <c r="B5" s="226" t="s">
        <v>102</v>
      </c>
      <c r="C5" s="214" t="s">
        <v>69</v>
      </c>
      <c r="D5" s="38" t="s">
        <v>70</v>
      </c>
      <c r="E5" s="236">
        <v>6</v>
      </c>
      <c r="F5" s="236"/>
      <c r="G5" s="236">
        <v>8</v>
      </c>
      <c r="H5" s="236"/>
      <c r="I5" s="236">
        <v>8</v>
      </c>
      <c r="J5" s="236"/>
      <c r="K5" s="236">
        <v>7</v>
      </c>
      <c r="L5" s="236"/>
      <c r="M5" s="236">
        <v>6.5</v>
      </c>
      <c r="N5" s="236"/>
      <c r="O5" s="231"/>
      <c r="P5" s="232"/>
      <c r="Q5" s="227"/>
      <c r="R5" s="228"/>
      <c r="S5" s="25">
        <f>E5+G5+I5+K5+M5+O5+Q5</f>
        <v>35.5</v>
      </c>
      <c r="T5" s="25">
        <f t="shared" si="0"/>
        <v>35.5</v>
      </c>
      <c r="U5" s="28"/>
      <c r="V5" s="28"/>
    </row>
    <row r="6" spans="1:22" x14ac:dyDescent="0.25">
      <c r="A6" s="225">
        <v>6649</v>
      </c>
      <c r="B6" s="226" t="s">
        <v>103</v>
      </c>
      <c r="C6" s="224">
        <v>12</v>
      </c>
      <c r="D6" s="38" t="s">
        <v>101</v>
      </c>
      <c r="E6" s="236"/>
      <c r="F6" s="236"/>
      <c r="G6" s="236"/>
      <c r="H6" s="236"/>
      <c r="I6" s="236"/>
      <c r="J6" s="236"/>
      <c r="K6" s="236"/>
      <c r="L6" s="236"/>
      <c r="M6" s="236">
        <v>0.5</v>
      </c>
      <c r="N6" s="236"/>
      <c r="O6" s="231"/>
      <c r="P6" s="232"/>
      <c r="Q6" s="227"/>
      <c r="R6" s="228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215"/>
      <c r="B7" s="214"/>
      <c r="C7" s="214"/>
      <c r="D7" s="38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1"/>
      <c r="P7" s="232"/>
      <c r="Q7" s="227"/>
      <c r="R7" s="2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48"/>
      <c r="C8" s="169"/>
      <c r="D8" s="38"/>
      <c r="E8" s="245"/>
      <c r="F8" s="246"/>
      <c r="G8" s="231"/>
      <c r="H8" s="232"/>
      <c r="I8" s="231"/>
      <c r="J8" s="232"/>
      <c r="K8" s="236"/>
      <c r="L8" s="236"/>
      <c r="M8" s="244"/>
      <c r="N8" s="232"/>
      <c r="O8" s="231"/>
      <c r="P8" s="232"/>
      <c r="Q8" s="227"/>
      <c r="R8" s="228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65"/>
      <c r="B9" s="164"/>
      <c r="C9" s="164"/>
      <c r="D9" s="38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1"/>
      <c r="P9" s="232"/>
      <c r="Q9" s="227"/>
      <c r="R9" s="2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5"/>
      <c r="B10" s="48"/>
      <c r="C10" s="165"/>
      <c r="D10" s="38"/>
      <c r="E10" s="245"/>
      <c r="F10" s="246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156"/>
      <c r="C11" s="156"/>
      <c r="D11" s="38"/>
      <c r="E11" s="245"/>
      <c r="F11" s="246"/>
      <c r="G11" s="231"/>
      <c r="H11" s="232"/>
      <c r="I11" s="231"/>
      <c r="J11" s="232"/>
      <c r="K11" s="231"/>
      <c r="L11" s="232"/>
      <c r="M11" s="231"/>
      <c r="N11" s="232"/>
      <c r="O11" s="231"/>
      <c r="P11" s="232"/>
      <c r="Q11" s="227"/>
      <c r="R11" s="228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9"/>
      <c r="B12" s="158"/>
      <c r="C12" s="158"/>
      <c r="D12" s="38"/>
      <c r="E12" s="245"/>
      <c r="F12" s="246"/>
      <c r="G12" s="245"/>
      <c r="H12" s="246"/>
      <c r="I12" s="245"/>
      <c r="J12" s="246"/>
      <c r="K12" s="245"/>
      <c r="L12" s="246"/>
      <c r="M12" s="231"/>
      <c r="N12" s="232"/>
      <c r="O12" s="231"/>
      <c r="P12" s="232"/>
      <c r="Q12" s="227"/>
      <c r="R12" s="228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3"/>
      <c r="B13" s="48"/>
      <c r="C13" s="143"/>
      <c r="D13" s="38"/>
      <c r="E13" s="245"/>
      <c r="F13" s="246"/>
      <c r="G13" s="245"/>
      <c r="H13" s="246"/>
      <c r="I13" s="245"/>
      <c r="J13" s="246"/>
      <c r="K13" s="245"/>
      <c r="L13" s="246"/>
      <c r="M13" s="231"/>
      <c r="N13" s="232"/>
      <c r="O13" s="231"/>
      <c r="P13" s="232"/>
      <c r="Q13" s="227"/>
      <c r="R13" s="2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5"/>
      <c r="F14" s="246"/>
      <c r="G14" s="245"/>
      <c r="H14" s="246"/>
      <c r="I14" s="245"/>
      <c r="J14" s="246"/>
      <c r="K14" s="245"/>
      <c r="L14" s="246"/>
      <c r="M14" s="229"/>
      <c r="N14" s="230"/>
      <c r="O14" s="231"/>
      <c r="P14" s="232"/>
      <c r="Q14" s="227"/>
      <c r="R14" s="22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5"/>
      <c r="F15" s="246"/>
      <c r="G15" s="245"/>
      <c r="H15" s="246"/>
      <c r="I15" s="245"/>
      <c r="J15" s="246"/>
      <c r="K15" s="245"/>
      <c r="L15" s="246"/>
      <c r="M15" s="229"/>
      <c r="N15" s="230"/>
      <c r="O15" s="231"/>
      <c r="P15" s="232"/>
      <c r="Q15" s="227"/>
      <c r="R15" s="2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7"/>
      <c r="F16" s="248"/>
      <c r="G16" s="247"/>
      <c r="H16" s="248"/>
      <c r="I16" s="247"/>
      <c r="J16" s="248"/>
      <c r="K16" s="247"/>
      <c r="L16" s="248"/>
      <c r="M16" s="231"/>
      <c r="N16" s="232"/>
      <c r="O16" s="231"/>
      <c r="P16" s="232"/>
      <c r="Q16" s="227"/>
      <c r="R16" s="2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3"/>
      <c r="B17" s="123"/>
      <c r="C17" s="123"/>
      <c r="D17" s="38"/>
      <c r="E17" s="247"/>
      <c r="F17" s="248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38"/>
      <c r="E18" s="245"/>
      <c r="F18" s="246"/>
      <c r="G18" s="245"/>
      <c r="H18" s="246"/>
      <c r="I18" s="245"/>
      <c r="J18" s="246"/>
      <c r="K18" s="231"/>
      <c r="L18" s="232"/>
      <c r="M18" s="231"/>
      <c r="N18" s="232"/>
      <c r="O18" s="231"/>
      <c r="P18" s="232"/>
      <c r="Q18" s="227"/>
      <c r="R18" s="2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8"/>
      <c r="B19" s="168"/>
      <c r="C19" s="168"/>
      <c r="D19" s="38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1"/>
      <c r="P19" s="232"/>
      <c r="Q19" s="227"/>
      <c r="R19" s="2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73">
        <v>3600</v>
      </c>
      <c r="B20" s="173" t="s">
        <v>105</v>
      </c>
      <c r="C20" s="173"/>
      <c r="D20" s="38" t="s">
        <v>96</v>
      </c>
      <c r="E20" s="231"/>
      <c r="F20" s="232"/>
      <c r="G20" s="231"/>
      <c r="H20" s="232"/>
      <c r="I20" s="231"/>
      <c r="J20" s="232"/>
      <c r="K20" s="231">
        <v>1</v>
      </c>
      <c r="L20" s="232"/>
      <c r="M20" s="231">
        <v>1</v>
      </c>
      <c r="N20" s="232"/>
      <c r="O20" s="231"/>
      <c r="P20" s="232"/>
      <c r="Q20" s="227"/>
      <c r="R20" s="228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214">
        <v>3600</v>
      </c>
      <c r="B21" s="214" t="s">
        <v>105</v>
      </c>
      <c r="C21" s="214"/>
      <c r="D21" s="27" t="s">
        <v>83</v>
      </c>
      <c r="E21" s="231">
        <v>0.5</v>
      </c>
      <c r="F21" s="232"/>
      <c r="G21" s="231"/>
      <c r="H21" s="232"/>
      <c r="I21" s="231"/>
      <c r="J21" s="232"/>
      <c r="K21" s="231"/>
      <c r="L21" s="232"/>
      <c r="M21" s="231"/>
      <c r="N21" s="232"/>
      <c r="O21" s="231"/>
      <c r="P21" s="232"/>
      <c r="Q21" s="227"/>
      <c r="R21" s="228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1"/>
      <c r="P22" s="232"/>
      <c r="Q22" s="227"/>
      <c r="R22" s="22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1"/>
      <c r="P23" s="232"/>
      <c r="Q23" s="227"/>
      <c r="R23" s="2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3">
        <f>SUM(E4:E23)</f>
        <v>8</v>
      </c>
      <c r="F24" s="234"/>
      <c r="G24" s="233">
        <f>SUM(G4:G23)</f>
        <v>8</v>
      </c>
      <c r="H24" s="234"/>
      <c r="I24" s="233">
        <f>SUM(I4:I23)</f>
        <v>8</v>
      </c>
      <c r="J24" s="234"/>
      <c r="K24" s="233">
        <f>SUM(K4:K23)</f>
        <v>8</v>
      </c>
      <c r="L24" s="234"/>
      <c r="M24" s="233">
        <f>SUM(M4:M23)</f>
        <v>8</v>
      </c>
      <c r="N24" s="234"/>
      <c r="O24" s="233">
        <f>SUM(O4:O23)</f>
        <v>0</v>
      </c>
      <c r="P24" s="234"/>
      <c r="Q24" s="233">
        <f>SUM(Q4:Q23)</f>
        <v>0</v>
      </c>
      <c r="R24" s="23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60"/>
      <c r="J25" s="16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5">
        <v>6649</v>
      </c>
      <c r="B4" s="226" t="s">
        <v>103</v>
      </c>
      <c r="C4" s="215">
        <v>13</v>
      </c>
      <c r="D4" s="38" t="s">
        <v>67</v>
      </c>
      <c r="E4" s="236">
        <v>6.5</v>
      </c>
      <c r="F4" s="236"/>
      <c r="G4" s="236">
        <v>1</v>
      </c>
      <c r="H4" s="236"/>
      <c r="I4" s="236">
        <v>6.5</v>
      </c>
      <c r="J4" s="236"/>
      <c r="K4" s="236">
        <v>6</v>
      </c>
      <c r="L4" s="236"/>
      <c r="M4" s="236">
        <v>7</v>
      </c>
      <c r="N4" s="236"/>
      <c r="O4" s="231"/>
      <c r="P4" s="232"/>
      <c r="Q4" s="227"/>
      <c r="R4" s="228"/>
      <c r="S4" s="25">
        <f>E4+G4+I4+K4+M4+O4+Q4</f>
        <v>27</v>
      </c>
      <c r="T4" s="25">
        <f t="shared" ref="T4:T23" si="0">SUM(S4-U4-V4)</f>
        <v>27</v>
      </c>
      <c r="U4" s="28"/>
      <c r="V4" s="28"/>
    </row>
    <row r="5" spans="1:22" x14ac:dyDescent="0.25">
      <c r="A5" s="210">
        <v>6702</v>
      </c>
      <c r="B5" s="226" t="s">
        <v>108</v>
      </c>
      <c r="C5" s="209">
        <v>1</v>
      </c>
      <c r="D5" s="38" t="s">
        <v>90</v>
      </c>
      <c r="E5" s="236"/>
      <c r="F5" s="236"/>
      <c r="G5" s="231">
        <v>2.5</v>
      </c>
      <c r="H5" s="232"/>
      <c r="I5" s="231">
        <v>1.5</v>
      </c>
      <c r="J5" s="232"/>
      <c r="K5" s="236"/>
      <c r="L5" s="236"/>
      <c r="M5" s="236"/>
      <c r="N5" s="236"/>
      <c r="O5" s="231"/>
      <c r="P5" s="232"/>
      <c r="Q5" s="227"/>
      <c r="R5" s="228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210"/>
      <c r="B6" s="209"/>
      <c r="C6" s="209"/>
      <c r="D6" s="38"/>
      <c r="E6" s="236"/>
      <c r="F6" s="236"/>
      <c r="G6" s="231"/>
      <c r="H6" s="232"/>
      <c r="I6" s="231"/>
      <c r="J6" s="232"/>
      <c r="K6" s="236"/>
      <c r="L6" s="236"/>
      <c r="M6" s="231"/>
      <c r="N6" s="232"/>
      <c r="O6" s="231"/>
      <c r="P6" s="232"/>
      <c r="Q6" s="227"/>
      <c r="R6" s="228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210"/>
      <c r="B7" s="209"/>
      <c r="C7" s="209"/>
      <c r="D7" s="38"/>
      <c r="E7" s="236"/>
      <c r="F7" s="236"/>
      <c r="G7" s="231"/>
      <c r="H7" s="232"/>
      <c r="I7" s="231"/>
      <c r="J7" s="232"/>
      <c r="K7" s="236"/>
      <c r="L7" s="236"/>
      <c r="M7" s="231"/>
      <c r="N7" s="232"/>
      <c r="O7" s="231"/>
      <c r="P7" s="232"/>
      <c r="Q7" s="227"/>
      <c r="R7" s="228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211"/>
      <c r="B8" s="48"/>
      <c r="C8" s="211"/>
      <c r="D8" s="38"/>
      <c r="E8" s="236"/>
      <c r="F8" s="236"/>
      <c r="G8" s="231"/>
      <c r="H8" s="232"/>
      <c r="I8" s="231"/>
      <c r="J8" s="232"/>
      <c r="K8" s="236"/>
      <c r="L8" s="236"/>
      <c r="M8" s="231"/>
      <c r="N8" s="232"/>
      <c r="O8" s="231"/>
      <c r="P8" s="232"/>
      <c r="Q8" s="227"/>
      <c r="R8" s="2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1"/>
      <c r="B9" s="48"/>
      <c r="C9" s="191"/>
      <c r="D9" s="38"/>
      <c r="E9" s="236"/>
      <c r="F9" s="236"/>
      <c r="G9" s="231"/>
      <c r="H9" s="232"/>
      <c r="I9" s="231"/>
      <c r="J9" s="232"/>
      <c r="K9" s="231"/>
      <c r="L9" s="232"/>
      <c r="M9" s="231"/>
      <c r="N9" s="232"/>
      <c r="O9" s="231"/>
      <c r="P9" s="232"/>
      <c r="Q9" s="227"/>
      <c r="R9" s="2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8"/>
      <c r="B10" s="48"/>
      <c r="C10" s="188"/>
      <c r="D10" s="38"/>
      <c r="E10" s="236"/>
      <c r="F10" s="236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2"/>
      <c r="B11" s="48"/>
      <c r="C11" s="192"/>
      <c r="D11" s="38"/>
      <c r="E11" s="236"/>
      <c r="F11" s="236"/>
      <c r="G11" s="231"/>
      <c r="H11" s="232"/>
      <c r="I11" s="236"/>
      <c r="J11" s="236"/>
      <c r="K11" s="236"/>
      <c r="L11" s="236"/>
      <c r="M11" s="231"/>
      <c r="N11" s="232"/>
      <c r="O11" s="231"/>
      <c r="P11" s="232"/>
      <c r="Q11" s="227"/>
      <c r="R11" s="2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2"/>
      <c r="B12" s="48"/>
      <c r="C12" s="192"/>
      <c r="D12" s="38"/>
      <c r="E12" s="236"/>
      <c r="F12" s="236"/>
      <c r="G12" s="231"/>
      <c r="H12" s="232"/>
      <c r="I12" s="236"/>
      <c r="J12" s="236"/>
      <c r="K12" s="231"/>
      <c r="L12" s="232"/>
      <c r="M12" s="231"/>
      <c r="N12" s="232"/>
      <c r="O12" s="231"/>
      <c r="P12" s="232"/>
      <c r="Q12" s="227"/>
      <c r="R12" s="228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89"/>
      <c r="B13" s="189"/>
      <c r="C13" s="189"/>
      <c r="D13" s="38"/>
      <c r="E13" s="236"/>
      <c r="F13" s="236"/>
      <c r="G13" s="231"/>
      <c r="H13" s="232"/>
      <c r="I13" s="236"/>
      <c r="J13" s="236"/>
      <c r="K13" s="231"/>
      <c r="L13" s="232"/>
      <c r="M13" s="231"/>
      <c r="N13" s="232"/>
      <c r="O13" s="231"/>
      <c r="P13" s="232"/>
      <c r="Q13" s="227"/>
      <c r="R13" s="22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89"/>
      <c r="B14" s="189"/>
      <c r="C14" s="189"/>
      <c r="D14" s="38"/>
      <c r="E14" s="236"/>
      <c r="F14" s="236"/>
      <c r="G14" s="231"/>
      <c r="H14" s="232"/>
      <c r="I14" s="236"/>
      <c r="J14" s="236"/>
      <c r="K14" s="231"/>
      <c r="L14" s="232"/>
      <c r="M14" s="231"/>
      <c r="N14" s="232"/>
      <c r="O14" s="231"/>
      <c r="P14" s="232"/>
      <c r="Q14" s="227"/>
      <c r="R14" s="228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3"/>
      <c r="B15" s="48"/>
      <c r="C15" s="103"/>
      <c r="D15" s="38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27"/>
      <c r="R15" s="22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1"/>
      <c r="P16" s="232"/>
      <c r="Q16" s="227"/>
      <c r="R16" s="228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9"/>
      <c r="B18" s="109"/>
      <c r="C18" s="109"/>
      <c r="D18" s="27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1"/>
      <c r="P18" s="232"/>
      <c r="Q18" s="227"/>
      <c r="R18" s="2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22">
        <v>3600</v>
      </c>
      <c r="B19" s="222" t="s">
        <v>105</v>
      </c>
      <c r="C19" s="222"/>
      <c r="D19" s="27" t="s">
        <v>83</v>
      </c>
      <c r="E19" s="231">
        <v>0.5</v>
      </c>
      <c r="F19" s="232"/>
      <c r="G19" s="231"/>
      <c r="H19" s="232"/>
      <c r="I19" s="231"/>
      <c r="J19" s="232"/>
      <c r="K19" s="231"/>
      <c r="L19" s="232"/>
      <c r="M19" s="231"/>
      <c r="N19" s="232"/>
      <c r="O19" s="231"/>
      <c r="P19" s="232"/>
      <c r="Q19" s="227"/>
      <c r="R19" s="228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17">
        <v>3600</v>
      </c>
      <c r="B20" s="117" t="s">
        <v>105</v>
      </c>
      <c r="C20" s="117"/>
      <c r="D20" s="38" t="s">
        <v>97</v>
      </c>
      <c r="E20" s="231"/>
      <c r="F20" s="232"/>
      <c r="G20" s="231"/>
      <c r="H20" s="232"/>
      <c r="I20" s="231"/>
      <c r="J20" s="232"/>
      <c r="K20" s="231">
        <v>1</v>
      </c>
      <c r="L20" s="232"/>
      <c r="M20" s="231">
        <v>0.25</v>
      </c>
      <c r="N20" s="232"/>
      <c r="O20" s="231"/>
      <c r="P20" s="232"/>
      <c r="Q20" s="227"/>
      <c r="R20" s="228"/>
      <c r="S20" s="25">
        <f t="shared" si="2"/>
        <v>1.25</v>
      </c>
      <c r="T20" s="25">
        <f t="shared" si="3"/>
        <v>1.25</v>
      </c>
      <c r="U20" s="28"/>
      <c r="V20" s="28"/>
    </row>
    <row r="21" spans="1:22" x14ac:dyDescent="0.25">
      <c r="A21" s="121">
        <v>3600</v>
      </c>
      <c r="B21" s="121" t="s">
        <v>105</v>
      </c>
      <c r="C21" s="121"/>
      <c r="D21" s="27" t="s">
        <v>89</v>
      </c>
      <c r="E21" s="231"/>
      <c r="F21" s="232"/>
      <c r="G21" s="231">
        <v>3.5</v>
      </c>
      <c r="H21" s="232"/>
      <c r="I21" s="231"/>
      <c r="J21" s="232"/>
      <c r="K21" s="231"/>
      <c r="L21" s="232"/>
      <c r="M21" s="231"/>
      <c r="N21" s="232"/>
      <c r="O21" s="231"/>
      <c r="P21" s="232"/>
      <c r="Q21" s="227"/>
      <c r="R21" s="228"/>
      <c r="S21" s="25">
        <f t="shared" si="2"/>
        <v>3.5</v>
      </c>
      <c r="T21" s="25">
        <f t="shared" si="3"/>
        <v>3.5</v>
      </c>
      <c r="U21" s="28"/>
      <c r="V21" s="28"/>
    </row>
    <row r="22" spans="1:22" x14ac:dyDescent="0.25">
      <c r="A22" s="190">
        <v>3600</v>
      </c>
      <c r="B22" s="190" t="s">
        <v>105</v>
      </c>
      <c r="C22" s="190"/>
      <c r="D22" s="27" t="s">
        <v>71</v>
      </c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1"/>
      <c r="P22" s="232"/>
      <c r="Q22" s="227"/>
      <c r="R22" s="228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15">
        <v>3600</v>
      </c>
      <c r="B23" s="115">
        <f>SUM(B6:B22)</f>
        <v>0</v>
      </c>
      <c r="C23" s="115"/>
      <c r="D23" s="38" t="s">
        <v>79</v>
      </c>
      <c r="E23" s="231">
        <v>1</v>
      </c>
      <c r="F23" s="232"/>
      <c r="G23" s="231">
        <v>1</v>
      </c>
      <c r="H23" s="232"/>
      <c r="I23" s="231"/>
      <c r="J23" s="232"/>
      <c r="K23" s="231">
        <f>SUM(K6:K22)</f>
        <v>1</v>
      </c>
      <c r="L23" s="232"/>
      <c r="M23" s="231">
        <v>0.75</v>
      </c>
      <c r="N23" s="232"/>
      <c r="O23" s="231"/>
      <c r="P23" s="232"/>
      <c r="Q23" s="227"/>
      <c r="R23" s="228"/>
      <c r="S23" s="25">
        <f t="shared" si="1"/>
        <v>3.75</v>
      </c>
      <c r="T23" s="25">
        <f t="shared" si="0"/>
        <v>3.75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27"/>
      <c r="P24" s="228"/>
      <c r="Q24" s="227"/>
      <c r="R24" s="22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1"/>
      <c r="F25" s="232"/>
      <c r="G25" s="231"/>
      <c r="H25" s="232"/>
      <c r="I25" s="231"/>
      <c r="J25" s="232"/>
      <c r="K25" s="231"/>
      <c r="L25" s="232"/>
      <c r="M25" s="231"/>
      <c r="N25" s="232"/>
      <c r="O25" s="227"/>
      <c r="P25" s="228"/>
      <c r="Q25" s="227"/>
      <c r="R25" s="22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3">
        <f>SUM(E4:E25)</f>
        <v>8</v>
      </c>
      <c r="F26" s="234"/>
      <c r="G26" s="233">
        <f>SUM(G4:G25)</f>
        <v>8</v>
      </c>
      <c r="H26" s="234"/>
      <c r="I26" s="233">
        <f>SUM(I4:I25)</f>
        <v>8</v>
      </c>
      <c r="J26" s="234"/>
      <c r="K26" s="233">
        <f>SUM(K4:K25)</f>
        <v>8</v>
      </c>
      <c r="L26" s="234"/>
      <c r="M26" s="233">
        <f>SUM(M4:M25)</f>
        <v>8</v>
      </c>
      <c r="N26" s="234"/>
      <c r="O26" s="233">
        <f>SUM(O4:O25)</f>
        <v>0</v>
      </c>
      <c r="P26" s="234"/>
      <c r="Q26" s="233">
        <f>SUM(Q4:Q25)</f>
        <v>0</v>
      </c>
      <c r="R26" s="234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9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F26" sqref="F26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79"/>
      <c r="N3" s="179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8">
        <v>6641</v>
      </c>
      <c r="B4" s="226" t="s">
        <v>109</v>
      </c>
      <c r="C4" s="207">
        <v>5</v>
      </c>
      <c r="D4" s="38" t="s">
        <v>67</v>
      </c>
      <c r="E4" s="236">
        <v>0.25</v>
      </c>
      <c r="F4" s="236"/>
      <c r="G4" s="236"/>
      <c r="H4" s="236"/>
      <c r="I4" s="236"/>
      <c r="J4" s="236"/>
      <c r="K4" s="236"/>
      <c r="L4" s="236"/>
      <c r="M4" s="243"/>
      <c r="N4" s="243"/>
      <c r="O4" s="236"/>
      <c r="P4" s="236"/>
      <c r="Q4" s="227"/>
      <c r="R4" s="228"/>
      <c r="S4" s="25">
        <f>E4+G4+I4+K4+M4+O4+Q4</f>
        <v>0.25</v>
      </c>
      <c r="T4" s="25">
        <f>SUM(S4-U4-V4)</f>
        <v>0.25</v>
      </c>
      <c r="U4" s="28"/>
      <c r="V4" s="28"/>
    </row>
    <row r="5" spans="1:22" x14ac:dyDescent="0.25">
      <c r="A5" s="208">
        <v>6641</v>
      </c>
      <c r="B5" s="226" t="s">
        <v>109</v>
      </c>
      <c r="C5" s="207">
        <v>6</v>
      </c>
      <c r="D5" s="38" t="s">
        <v>67</v>
      </c>
      <c r="E5" s="236">
        <v>0.25</v>
      </c>
      <c r="F5" s="236"/>
      <c r="G5" s="236"/>
      <c r="H5" s="236"/>
      <c r="I5" s="236"/>
      <c r="J5" s="236"/>
      <c r="K5" s="236"/>
      <c r="L5" s="236"/>
      <c r="M5" s="243"/>
      <c r="N5" s="243"/>
      <c r="O5" s="236"/>
      <c r="P5" s="236"/>
      <c r="Q5" s="227"/>
      <c r="R5" s="228"/>
      <c r="S5" s="25">
        <f t="shared" ref="S5:S21" si="0">E5+G5+I5+K5+M5+O5+Q5</f>
        <v>0.25</v>
      </c>
      <c r="T5" s="25">
        <f t="shared" ref="T5:T19" si="1">SUM(S5-U5-V5)</f>
        <v>0.25</v>
      </c>
      <c r="U5" s="28"/>
      <c r="V5" s="28"/>
    </row>
    <row r="6" spans="1:22" x14ac:dyDescent="0.25">
      <c r="A6" s="211">
        <v>6649</v>
      </c>
      <c r="B6" s="226" t="s">
        <v>103</v>
      </c>
      <c r="C6" s="211">
        <v>12</v>
      </c>
      <c r="D6" s="38" t="s">
        <v>67</v>
      </c>
      <c r="E6" s="236">
        <v>7</v>
      </c>
      <c r="F6" s="236"/>
      <c r="G6" s="236">
        <v>8</v>
      </c>
      <c r="H6" s="236"/>
      <c r="I6" s="236">
        <v>8</v>
      </c>
      <c r="J6" s="236"/>
      <c r="K6" s="236">
        <v>8</v>
      </c>
      <c r="L6" s="236"/>
      <c r="M6" s="243"/>
      <c r="N6" s="243"/>
      <c r="O6" s="236"/>
      <c r="P6" s="236"/>
      <c r="Q6" s="227"/>
      <c r="R6" s="228"/>
      <c r="S6" s="25">
        <f t="shared" si="0"/>
        <v>31</v>
      </c>
      <c r="T6" s="25">
        <f t="shared" si="1"/>
        <v>31</v>
      </c>
      <c r="U6" s="28"/>
      <c r="V6" s="28"/>
    </row>
    <row r="7" spans="1:22" x14ac:dyDescent="0.25">
      <c r="A7" s="178"/>
      <c r="B7" s="48"/>
      <c r="C7" s="178"/>
      <c r="D7" s="38"/>
      <c r="E7" s="231"/>
      <c r="F7" s="232"/>
      <c r="G7" s="231"/>
      <c r="H7" s="232"/>
      <c r="I7" s="244"/>
      <c r="J7" s="232"/>
      <c r="K7" s="244"/>
      <c r="L7" s="232"/>
      <c r="M7" s="249"/>
      <c r="N7" s="242"/>
      <c r="O7" s="236"/>
      <c r="P7" s="236"/>
      <c r="Q7" s="227"/>
      <c r="R7" s="22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6"/>
      <c r="B8" s="156"/>
      <c r="C8" s="156"/>
      <c r="D8" s="38"/>
      <c r="E8" s="236"/>
      <c r="F8" s="236"/>
      <c r="G8" s="236"/>
      <c r="H8" s="236"/>
      <c r="I8" s="236"/>
      <c r="J8" s="236"/>
      <c r="K8" s="236"/>
      <c r="L8" s="236"/>
      <c r="M8" s="243"/>
      <c r="N8" s="243"/>
      <c r="O8" s="236"/>
      <c r="P8" s="236"/>
      <c r="Q8" s="227"/>
      <c r="R8" s="22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9"/>
      <c r="B9" s="48"/>
      <c r="C9" s="159"/>
      <c r="D9" s="38"/>
      <c r="E9" s="236"/>
      <c r="F9" s="236"/>
      <c r="G9" s="236"/>
      <c r="H9" s="236"/>
      <c r="I9" s="236"/>
      <c r="J9" s="236"/>
      <c r="K9" s="236"/>
      <c r="L9" s="236"/>
      <c r="M9" s="243"/>
      <c r="N9" s="243"/>
      <c r="O9" s="236"/>
      <c r="P9" s="236"/>
      <c r="Q9" s="227"/>
      <c r="R9" s="22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0"/>
      <c r="B10" s="48"/>
      <c r="C10" s="150"/>
      <c r="D10" s="38"/>
      <c r="E10" s="231"/>
      <c r="F10" s="232"/>
      <c r="G10" s="231"/>
      <c r="H10" s="232"/>
      <c r="I10" s="231"/>
      <c r="J10" s="232"/>
      <c r="K10" s="236"/>
      <c r="L10" s="236"/>
      <c r="M10" s="243"/>
      <c r="N10" s="243"/>
      <c r="O10" s="236"/>
      <c r="P10" s="236"/>
      <c r="Q10" s="227"/>
      <c r="R10" s="2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9"/>
      <c r="B11" s="139"/>
      <c r="C11" s="139"/>
      <c r="D11" s="38"/>
      <c r="E11" s="236"/>
      <c r="F11" s="236"/>
      <c r="G11" s="236"/>
      <c r="H11" s="236"/>
      <c r="I11" s="236"/>
      <c r="J11" s="236"/>
      <c r="K11" s="236"/>
      <c r="L11" s="236"/>
      <c r="M11" s="243"/>
      <c r="N11" s="243"/>
      <c r="O11" s="236"/>
      <c r="P11" s="236"/>
      <c r="Q11" s="227"/>
      <c r="R11" s="2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8"/>
      <c r="B12" s="48"/>
      <c r="C12" s="118"/>
      <c r="D12" s="38"/>
      <c r="E12" s="236"/>
      <c r="F12" s="236"/>
      <c r="G12" s="236"/>
      <c r="H12" s="236"/>
      <c r="I12" s="236"/>
      <c r="J12" s="236"/>
      <c r="K12" s="236"/>
      <c r="L12" s="236"/>
      <c r="M12" s="243"/>
      <c r="N12" s="243"/>
      <c r="O12" s="236"/>
      <c r="P12" s="236"/>
      <c r="Q12" s="227"/>
      <c r="R12" s="2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1"/>
      <c r="B13" s="141"/>
      <c r="C13" s="141"/>
      <c r="D13" s="38"/>
      <c r="E13" s="236"/>
      <c r="F13" s="236"/>
      <c r="G13" s="236"/>
      <c r="H13" s="236"/>
      <c r="I13" s="236"/>
      <c r="J13" s="236"/>
      <c r="K13" s="236"/>
      <c r="L13" s="236"/>
      <c r="M13" s="243"/>
      <c r="N13" s="243"/>
      <c r="O13" s="236"/>
      <c r="P13" s="236"/>
      <c r="Q13" s="227"/>
      <c r="R13" s="22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6"/>
      <c r="F14" s="236"/>
      <c r="G14" s="236"/>
      <c r="H14" s="236"/>
      <c r="I14" s="236"/>
      <c r="J14" s="236"/>
      <c r="K14" s="236"/>
      <c r="L14" s="236"/>
      <c r="M14" s="243"/>
      <c r="N14" s="243"/>
      <c r="O14" s="236"/>
      <c r="P14" s="236"/>
      <c r="Q14" s="227"/>
      <c r="R14" s="22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6"/>
      <c r="F15" s="236"/>
      <c r="G15" s="236"/>
      <c r="H15" s="236"/>
      <c r="I15" s="236"/>
      <c r="J15" s="236"/>
      <c r="K15" s="236"/>
      <c r="L15" s="236"/>
      <c r="M15" s="243"/>
      <c r="N15" s="243"/>
      <c r="O15" s="236"/>
      <c r="P15" s="236"/>
      <c r="Q15" s="227"/>
      <c r="R15" s="22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6"/>
      <c r="F16" s="236"/>
      <c r="G16" s="236"/>
      <c r="H16" s="236"/>
      <c r="I16" s="236"/>
      <c r="J16" s="236"/>
      <c r="K16" s="236"/>
      <c r="L16" s="236"/>
      <c r="M16" s="243"/>
      <c r="N16" s="243"/>
      <c r="O16" s="236"/>
      <c r="P16" s="236"/>
      <c r="Q16" s="227"/>
      <c r="R16" s="22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6"/>
      <c r="F17" s="236"/>
      <c r="G17" s="236"/>
      <c r="H17" s="236"/>
      <c r="I17" s="236"/>
      <c r="J17" s="236"/>
      <c r="K17" s="236"/>
      <c r="L17" s="236"/>
      <c r="M17" s="243"/>
      <c r="N17" s="243"/>
      <c r="O17" s="236"/>
      <c r="P17" s="236"/>
      <c r="Q17" s="227"/>
      <c r="R17" s="22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2"/>
      <c r="B18" s="122"/>
      <c r="C18" s="122"/>
      <c r="D18" s="38"/>
      <c r="E18" s="236"/>
      <c r="F18" s="236"/>
      <c r="G18" s="236"/>
      <c r="H18" s="236"/>
      <c r="I18" s="236"/>
      <c r="J18" s="236"/>
      <c r="K18" s="236"/>
      <c r="L18" s="236"/>
      <c r="M18" s="243"/>
      <c r="N18" s="243"/>
      <c r="O18" s="236"/>
      <c r="P18" s="236"/>
      <c r="Q18" s="227"/>
      <c r="R18" s="22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22">
        <v>3600</v>
      </c>
      <c r="B19" s="222" t="s">
        <v>105</v>
      </c>
      <c r="C19" s="222"/>
      <c r="D19" s="27" t="s">
        <v>83</v>
      </c>
      <c r="E19" s="231">
        <v>0.5</v>
      </c>
      <c r="F19" s="232"/>
      <c r="G19" s="231"/>
      <c r="H19" s="232"/>
      <c r="I19" s="231"/>
      <c r="J19" s="232"/>
      <c r="K19" s="236"/>
      <c r="L19" s="236"/>
      <c r="M19" s="243"/>
      <c r="N19" s="243"/>
      <c r="O19" s="236"/>
      <c r="P19" s="236"/>
      <c r="Q19" s="227"/>
      <c r="R19" s="228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6"/>
      <c r="F20" s="236"/>
      <c r="G20" s="236"/>
      <c r="H20" s="236"/>
      <c r="I20" s="236"/>
      <c r="J20" s="236"/>
      <c r="K20" s="236"/>
      <c r="L20" s="236"/>
      <c r="M20" s="243">
        <v>8</v>
      </c>
      <c r="N20" s="243"/>
      <c r="O20" s="236"/>
      <c r="P20" s="236"/>
      <c r="Q20" s="227"/>
      <c r="R20" s="228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27"/>
      <c r="R21" s="228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3">
        <f>SUM(E4:E21)</f>
        <v>8</v>
      </c>
      <c r="F22" s="234"/>
      <c r="G22" s="233">
        <f>SUM(G4:G21)</f>
        <v>8</v>
      </c>
      <c r="H22" s="234"/>
      <c r="I22" s="233">
        <f>SUM(I4:I21)</f>
        <v>8</v>
      </c>
      <c r="J22" s="234"/>
      <c r="K22" s="233">
        <f>SUM(K4:K21)</f>
        <v>8</v>
      </c>
      <c r="L22" s="234"/>
      <c r="M22" s="233">
        <f>SUM(M4:M21)</f>
        <v>8</v>
      </c>
      <c r="N22" s="234"/>
      <c r="O22" s="233">
        <f>SUM(O4:O21)</f>
        <v>0</v>
      </c>
      <c r="P22" s="234"/>
      <c r="Q22" s="233">
        <f>SUM(Q4:Q21)</f>
        <v>0</v>
      </c>
      <c r="R22" s="234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08"/>
      <c r="B4" s="207"/>
      <c r="C4" s="207"/>
      <c r="D4" s="38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31"/>
      <c r="P4" s="232"/>
      <c r="Q4" s="227"/>
      <c r="R4" s="22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211"/>
      <c r="B5" s="48"/>
      <c r="C5" s="211"/>
      <c r="D5" s="38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31"/>
      <c r="P5" s="232"/>
      <c r="Q5" s="227"/>
      <c r="R5" s="228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98"/>
      <c r="B6" s="197"/>
      <c r="C6" s="197"/>
      <c r="D6" s="38"/>
      <c r="E6" s="243"/>
      <c r="F6" s="243"/>
      <c r="G6" s="243"/>
      <c r="H6" s="243"/>
      <c r="I6" s="249"/>
      <c r="J6" s="242"/>
      <c r="K6" s="249"/>
      <c r="L6" s="242"/>
      <c r="M6" s="249"/>
      <c r="N6" s="242"/>
      <c r="O6" s="231"/>
      <c r="P6" s="232"/>
      <c r="Q6" s="227"/>
      <c r="R6" s="22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3"/>
      <c r="B7" s="48"/>
      <c r="C7" s="153"/>
      <c r="D7" s="38"/>
      <c r="E7" s="243"/>
      <c r="F7" s="243"/>
      <c r="G7" s="243"/>
      <c r="H7" s="243"/>
      <c r="I7" s="249"/>
      <c r="J7" s="242"/>
      <c r="K7" s="249"/>
      <c r="L7" s="242"/>
      <c r="M7" s="249"/>
      <c r="N7" s="242"/>
      <c r="O7" s="231"/>
      <c r="P7" s="232"/>
      <c r="Q7" s="227"/>
      <c r="R7" s="228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7"/>
      <c r="B8" s="48"/>
      <c r="C8" s="147"/>
      <c r="D8" s="38"/>
      <c r="E8" s="243"/>
      <c r="F8" s="243"/>
      <c r="G8" s="243"/>
      <c r="H8" s="243"/>
      <c r="I8" s="249"/>
      <c r="J8" s="242"/>
      <c r="K8" s="241"/>
      <c r="L8" s="242"/>
      <c r="M8" s="241"/>
      <c r="N8" s="242"/>
      <c r="O8" s="231"/>
      <c r="P8" s="232"/>
      <c r="Q8" s="227"/>
      <c r="R8" s="2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31"/>
      <c r="P9" s="232"/>
      <c r="Q9" s="227"/>
      <c r="R9" s="2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43"/>
      <c r="F11" s="243"/>
      <c r="G11" s="243"/>
      <c r="H11" s="243"/>
      <c r="I11" s="249"/>
      <c r="J11" s="242"/>
      <c r="K11" s="241"/>
      <c r="L11" s="242"/>
      <c r="M11" s="241"/>
      <c r="N11" s="242"/>
      <c r="O11" s="231"/>
      <c r="P11" s="232"/>
      <c r="Q11" s="227"/>
      <c r="R11" s="2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43"/>
      <c r="F12" s="243"/>
      <c r="G12" s="243"/>
      <c r="H12" s="243"/>
      <c r="I12" s="249"/>
      <c r="J12" s="242"/>
      <c r="K12" s="241"/>
      <c r="L12" s="242"/>
      <c r="M12" s="241"/>
      <c r="N12" s="242"/>
      <c r="O12" s="231"/>
      <c r="P12" s="232"/>
      <c r="Q12" s="227"/>
      <c r="R12" s="2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41"/>
      <c r="F13" s="242"/>
      <c r="G13" s="241"/>
      <c r="H13" s="242"/>
      <c r="I13" s="249"/>
      <c r="J13" s="242"/>
      <c r="K13" s="241"/>
      <c r="L13" s="242"/>
      <c r="M13" s="241"/>
      <c r="N13" s="242"/>
      <c r="O13" s="231"/>
      <c r="P13" s="232"/>
      <c r="Q13" s="227"/>
      <c r="R13" s="2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117"/>
      <c r="C14" s="117"/>
      <c r="D14" s="38"/>
      <c r="E14" s="243"/>
      <c r="F14" s="243"/>
      <c r="G14" s="243"/>
      <c r="H14" s="243"/>
      <c r="I14" s="249"/>
      <c r="J14" s="242"/>
      <c r="K14" s="241"/>
      <c r="L14" s="242"/>
      <c r="M14" s="241"/>
      <c r="N14" s="242"/>
      <c r="O14" s="231"/>
      <c r="P14" s="232"/>
      <c r="Q14" s="227"/>
      <c r="R14" s="2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7"/>
      <c r="B15" s="197"/>
      <c r="C15" s="197"/>
      <c r="D15" s="38"/>
      <c r="E15" s="243"/>
      <c r="F15" s="243"/>
      <c r="G15" s="243"/>
      <c r="H15" s="243"/>
      <c r="I15" s="249"/>
      <c r="J15" s="242"/>
      <c r="K15" s="241"/>
      <c r="L15" s="242"/>
      <c r="M15" s="241"/>
      <c r="N15" s="242"/>
      <c r="O15" s="231"/>
      <c r="P15" s="232"/>
      <c r="Q15" s="227"/>
      <c r="R15" s="2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5"/>
      <c r="B16" s="125"/>
      <c r="C16" s="125"/>
      <c r="D16" s="27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31"/>
      <c r="P16" s="232"/>
      <c r="Q16" s="227"/>
      <c r="R16" s="2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06"/>
      <c r="B17" s="206"/>
      <c r="C17" s="206"/>
      <c r="D17" s="27"/>
      <c r="E17" s="241"/>
      <c r="F17" s="242"/>
      <c r="G17" s="241"/>
      <c r="H17" s="242"/>
      <c r="I17" s="249"/>
      <c r="J17" s="242"/>
      <c r="K17" s="241"/>
      <c r="L17" s="242"/>
      <c r="M17" s="241"/>
      <c r="N17" s="242"/>
      <c r="O17" s="231"/>
      <c r="P17" s="232"/>
      <c r="Q17" s="227"/>
      <c r="R17" s="2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1">
        <v>8</v>
      </c>
      <c r="F18" s="242"/>
      <c r="G18" s="241">
        <v>8</v>
      </c>
      <c r="H18" s="242"/>
      <c r="I18" s="241">
        <v>8</v>
      </c>
      <c r="J18" s="242"/>
      <c r="K18" s="241">
        <v>8</v>
      </c>
      <c r="L18" s="242"/>
      <c r="M18" s="241">
        <v>8</v>
      </c>
      <c r="N18" s="242"/>
      <c r="O18" s="227"/>
      <c r="P18" s="228"/>
      <c r="Q18" s="227"/>
      <c r="R18" s="228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27"/>
      <c r="P19" s="228"/>
      <c r="Q19" s="227"/>
      <c r="R19" s="2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3">
        <f>SUM(E4:E19)</f>
        <v>8</v>
      </c>
      <c r="F20" s="234"/>
      <c r="G20" s="233">
        <f>SUM(G4:G19)</f>
        <v>8</v>
      </c>
      <c r="H20" s="234"/>
      <c r="I20" s="233">
        <f>SUM(I4:I19)</f>
        <v>8</v>
      </c>
      <c r="J20" s="234"/>
      <c r="K20" s="233">
        <f>SUM(K4:K19)</f>
        <v>8</v>
      </c>
      <c r="L20" s="234"/>
      <c r="M20" s="233">
        <f>SUM(M4:M19)</f>
        <v>8</v>
      </c>
      <c r="N20" s="234"/>
      <c r="O20" s="233">
        <f>SUM(O4:O19)</f>
        <v>0</v>
      </c>
      <c r="P20" s="234"/>
      <c r="Q20" s="233">
        <f>SUM(Q4:Q19)</f>
        <v>0</v>
      </c>
      <c r="R20" s="23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60"/>
      <c r="H21" s="16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N32" sqref="N3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8">
        <v>6598</v>
      </c>
      <c r="B4" s="226"/>
      <c r="C4" s="207" t="s">
        <v>69</v>
      </c>
      <c r="D4" s="38" t="s">
        <v>70</v>
      </c>
      <c r="E4" s="241"/>
      <c r="F4" s="242"/>
      <c r="G4" s="241"/>
      <c r="H4" s="242"/>
      <c r="I4" s="241"/>
      <c r="J4" s="242"/>
      <c r="K4" s="241"/>
      <c r="L4" s="242"/>
      <c r="M4" s="241"/>
      <c r="N4" s="242"/>
      <c r="O4" s="231"/>
      <c r="P4" s="232"/>
      <c r="Q4" s="227"/>
      <c r="R4" s="228"/>
      <c r="S4" s="25">
        <f>E4+G4+I4+K4+M4+O4+Q4</f>
        <v>0</v>
      </c>
      <c r="T4" s="25">
        <f>SUM(S4-U4-V4)</f>
        <v>0</v>
      </c>
      <c r="U4" s="28"/>
      <c r="V4" s="28"/>
    </row>
    <row r="5" spans="1:22" ht="15.75" customHeight="1" x14ac:dyDescent="0.25">
      <c r="A5" s="200"/>
      <c r="B5" s="48"/>
      <c r="C5" s="200"/>
      <c r="D5" s="38"/>
      <c r="E5" s="241"/>
      <c r="F5" s="242"/>
      <c r="G5" s="241"/>
      <c r="H5" s="242"/>
      <c r="I5" s="241"/>
      <c r="J5" s="242"/>
      <c r="K5" s="241"/>
      <c r="L5" s="242"/>
      <c r="M5" s="241"/>
      <c r="N5" s="242"/>
      <c r="O5" s="231"/>
      <c r="P5" s="232"/>
      <c r="Q5" s="227"/>
      <c r="R5" s="228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200"/>
      <c r="B6" s="199"/>
      <c r="C6" s="199"/>
      <c r="D6" s="38"/>
      <c r="E6" s="241"/>
      <c r="F6" s="242"/>
      <c r="G6" s="241"/>
      <c r="H6" s="242"/>
      <c r="I6" s="243"/>
      <c r="J6" s="243"/>
      <c r="K6" s="241"/>
      <c r="L6" s="242"/>
      <c r="M6" s="243"/>
      <c r="N6" s="243"/>
      <c r="O6" s="231"/>
      <c r="P6" s="232"/>
      <c r="Q6" s="227"/>
      <c r="R6" s="228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200"/>
      <c r="B7" s="199"/>
      <c r="C7" s="199"/>
      <c r="D7" s="38"/>
      <c r="E7" s="241"/>
      <c r="F7" s="242"/>
      <c r="G7" s="241"/>
      <c r="H7" s="242"/>
      <c r="I7" s="241"/>
      <c r="J7" s="242"/>
      <c r="K7" s="241"/>
      <c r="L7" s="242"/>
      <c r="M7" s="241"/>
      <c r="N7" s="242"/>
      <c r="O7" s="231"/>
      <c r="P7" s="232"/>
      <c r="Q7" s="227"/>
      <c r="R7" s="228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200"/>
      <c r="B8" s="48"/>
      <c r="C8" s="200"/>
      <c r="D8" s="38"/>
      <c r="E8" s="241"/>
      <c r="F8" s="242"/>
      <c r="G8" s="241"/>
      <c r="H8" s="242"/>
      <c r="I8" s="241"/>
      <c r="J8" s="242"/>
      <c r="K8" s="243"/>
      <c r="L8" s="243"/>
      <c r="M8" s="241"/>
      <c r="N8" s="242"/>
      <c r="O8" s="231"/>
      <c r="P8" s="232"/>
      <c r="Q8" s="227"/>
      <c r="R8" s="228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200"/>
      <c r="B9" s="199"/>
      <c r="C9" s="199"/>
      <c r="D9" s="38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31"/>
      <c r="P9" s="232"/>
      <c r="Q9" s="227"/>
      <c r="R9" s="228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200"/>
      <c r="B10" s="48"/>
      <c r="C10" s="200"/>
      <c r="D10" s="38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31"/>
      <c r="P10" s="232"/>
      <c r="Q10" s="227"/>
      <c r="R10" s="2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1"/>
      <c r="B11" s="48"/>
      <c r="C11" s="131"/>
      <c r="D11" s="38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31"/>
      <c r="P11" s="232"/>
      <c r="Q11" s="227"/>
      <c r="R11" s="2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3"/>
      <c r="B12" s="48"/>
      <c r="C12" s="133"/>
      <c r="D12" s="38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31"/>
      <c r="P12" s="232"/>
      <c r="Q12" s="227"/>
      <c r="R12" s="2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7"/>
      <c r="B13" s="48"/>
      <c r="C13" s="167"/>
      <c r="D13" s="38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31"/>
      <c r="P13" s="232"/>
      <c r="Q13" s="227"/>
      <c r="R13" s="2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5"/>
      <c r="B14" s="135"/>
      <c r="C14" s="135"/>
      <c r="D14" s="38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31"/>
      <c r="P14" s="232"/>
      <c r="Q14" s="227"/>
      <c r="R14" s="22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36"/>
      <c r="B15" s="48"/>
      <c r="C15" s="136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31"/>
      <c r="P15" s="232"/>
      <c r="Q15" s="227"/>
      <c r="R15" s="228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31"/>
      <c r="P16" s="232"/>
      <c r="Q16" s="227"/>
      <c r="R16" s="22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31"/>
      <c r="P17" s="232"/>
      <c r="Q17" s="227"/>
      <c r="R17" s="22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31"/>
      <c r="P18" s="232"/>
      <c r="Q18" s="227"/>
      <c r="R18" s="228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7"/>
      <c r="B19" s="117"/>
      <c r="C19" s="117"/>
      <c r="D19" s="38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31"/>
      <c r="P19" s="232"/>
      <c r="Q19" s="227"/>
      <c r="R19" s="228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6"/>
      <c r="B20" s="116"/>
      <c r="C20" s="116"/>
      <c r="D20" s="38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31"/>
      <c r="P20" s="232"/>
      <c r="Q20" s="227"/>
      <c r="R20" s="228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/>
      <c r="B21" s="84"/>
      <c r="C21" s="84"/>
      <c r="D21" s="27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1"/>
      <c r="P21" s="232"/>
      <c r="Q21" s="227"/>
      <c r="R21" s="228"/>
      <c r="S21" s="25">
        <f t="shared" si="0"/>
        <v>0</v>
      </c>
      <c r="T21" s="25">
        <f t="shared" si="1"/>
        <v>0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41">
        <v>8</v>
      </c>
      <c r="F22" s="242"/>
      <c r="G22" s="241">
        <v>8</v>
      </c>
      <c r="H22" s="242"/>
      <c r="I22" s="241">
        <v>8</v>
      </c>
      <c r="J22" s="242"/>
      <c r="K22" s="241">
        <v>8</v>
      </c>
      <c r="L22" s="242"/>
      <c r="M22" s="241">
        <v>8</v>
      </c>
      <c r="N22" s="242"/>
      <c r="O22" s="231"/>
      <c r="P22" s="232"/>
      <c r="Q22" s="227"/>
      <c r="R22" s="228"/>
      <c r="S22" s="25">
        <f t="shared" si="0"/>
        <v>40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27"/>
      <c r="P23" s="228"/>
      <c r="Q23" s="227"/>
      <c r="R23" s="228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3">
        <f>SUM(E4:E23)</f>
        <v>8</v>
      </c>
      <c r="F24" s="234"/>
      <c r="G24" s="233">
        <f>SUM(G4:G23)</f>
        <v>8</v>
      </c>
      <c r="H24" s="234"/>
      <c r="I24" s="233">
        <f>SUM(I4:I23)</f>
        <v>8</v>
      </c>
      <c r="J24" s="234"/>
      <c r="K24" s="233">
        <f>SUM(K4:K23)</f>
        <v>8</v>
      </c>
      <c r="L24" s="234"/>
      <c r="M24" s="233">
        <f>SUM(M4:M23)</f>
        <v>8</v>
      </c>
      <c r="N24" s="234"/>
      <c r="O24" s="233">
        <f>SUM(O4:O23)</f>
        <v>0</v>
      </c>
      <c r="P24" s="234"/>
      <c r="Q24" s="233">
        <f>SUM(Q4:Q23)</f>
        <v>0</v>
      </c>
      <c r="R24" s="234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40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8">
        <v>6598</v>
      </c>
      <c r="B4" s="226" t="s">
        <v>102</v>
      </c>
      <c r="C4" s="207">
        <v>75</v>
      </c>
      <c r="D4" s="38" t="s">
        <v>85</v>
      </c>
      <c r="E4" s="231">
        <v>6.5</v>
      </c>
      <c r="F4" s="232"/>
      <c r="G4" s="231"/>
      <c r="H4" s="232"/>
      <c r="I4" s="231"/>
      <c r="J4" s="232"/>
      <c r="K4" s="231"/>
      <c r="L4" s="232"/>
      <c r="M4" s="231"/>
      <c r="N4" s="232"/>
      <c r="O4" s="236"/>
      <c r="P4" s="236"/>
      <c r="Q4" s="250"/>
      <c r="R4" s="250"/>
      <c r="S4" s="25">
        <f t="shared" ref="S4:S11" si="0">E4+G4+I4+K4+M4+O4+Q4</f>
        <v>6.5</v>
      </c>
      <c r="T4" s="25">
        <f t="shared" ref="T4:T11" si="1">SUM(S4-U4-V4)</f>
        <v>6.5</v>
      </c>
      <c r="U4" s="28"/>
      <c r="V4" s="28"/>
    </row>
    <row r="5" spans="1:22" x14ac:dyDescent="0.25">
      <c r="A5" s="217">
        <v>6598</v>
      </c>
      <c r="B5" s="226" t="s">
        <v>102</v>
      </c>
      <c r="C5" s="200">
        <v>40</v>
      </c>
      <c r="D5" s="38" t="s">
        <v>86</v>
      </c>
      <c r="E5" s="231"/>
      <c r="F5" s="232"/>
      <c r="G5" s="231">
        <v>7</v>
      </c>
      <c r="H5" s="232"/>
      <c r="I5" s="231">
        <v>7</v>
      </c>
      <c r="J5" s="232"/>
      <c r="K5" s="231">
        <v>7</v>
      </c>
      <c r="L5" s="232"/>
      <c r="M5" s="231">
        <v>4</v>
      </c>
      <c r="N5" s="232"/>
      <c r="O5" s="236"/>
      <c r="P5" s="236"/>
      <c r="Q5" s="250"/>
      <c r="R5" s="250"/>
      <c r="S5" s="25">
        <f t="shared" si="0"/>
        <v>25</v>
      </c>
      <c r="T5" s="25">
        <f t="shared" si="1"/>
        <v>25</v>
      </c>
      <c r="U5" s="28"/>
      <c r="V5" s="28"/>
    </row>
    <row r="6" spans="1:22" x14ac:dyDescent="0.25">
      <c r="A6" s="217">
        <v>6598</v>
      </c>
      <c r="B6" s="226" t="s">
        <v>102</v>
      </c>
      <c r="C6" s="216" t="s">
        <v>69</v>
      </c>
      <c r="D6" s="38" t="s">
        <v>70</v>
      </c>
      <c r="E6" s="231"/>
      <c r="F6" s="232"/>
      <c r="G6" s="231"/>
      <c r="H6" s="232"/>
      <c r="I6" s="236"/>
      <c r="J6" s="236"/>
      <c r="K6" s="231"/>
      <c r="L6" s="232"/>
      <c r="M6" s="236">
        <v>3</v>
      </c>
      <c r="N6" s="236"/>
      <c r="O6" s="236"/>
      <c r="P6" s="236"/>
      <c r="Q6" s="250"/>
      <c r="R6" s="250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200"/>
      <c r="B7" s="199"/>
      <c r="C7" s="199"/>
      <c r="D7" s="38"/>
      <c r="E7" s="231"/>
      <c r="F7" s="232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50"/>
      <c r="R7" s="25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00"/>
      <c r="B8" s="48"/>
      <c r="C8" s="200"/>
      <c r="D8" s="38"/>
      <c r="E8" s="231"/>
      <c r="F8" s="232"/>
      <c r="G8" s="231"/>
      <c r="H8" s="232"/>
      <c r="I8" s="231"/>
      <c r="J8" s="232"/>
      <c r="K8" s="231"/>
      <c r="L8" s="232"/>
      <c r="M8" s="236"/>
      <c r="N8" s="236"/>
      <c r="O8" s="236"/>
      <c r="P8" s="236"/>
      <c r="Q8" s="250"/>
      <c r="R8" s="25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04"/>
      <c r="B9" s="48"/>
      <c r="C9" s="204"/>
      <c r="D9" s="38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1"/>
      <c r="P9" s="232"/>
      <c r="Q9" s="227"/>
      <c r="R9" s="22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7"/>
      <c r="B10" s="48"/>
      <c r="C10" s="167"/>
      <c r="D10" s="38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27"/>
      <c r="R10" s="2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7"/>
      <c r="B11" s="48"/>
      <c r="C11" s="167"/>
      <c r="D11" s="38"/>
      <c r="E11" s="236"/>
      <c r="F11" s="236"/>
      <c r="G11" s="236"/>
      <c r="H11" s="236"/>
      <c r="I11" s="236"/>
      <c r="J11" s="236"/>
      <c r="K11" s="236"/>
      <c r="L11" s="236"/>
      <c r="M11" s="231"/>
      <c r="N11" s="232"/>
      <c r="O11" s="231"/>
      <c r="P11" s="232"/>
      <c r="Q11" s="227"/>
      <c r="R11" s="2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7"/>
      <c r="B12" s="48"/>
      <c r="C12" s="167"/>
      <c r="D12" s="38"/>
      <c r="E12" s="236"/>
      <c r="F12" s="236"/>
      <c r="G12" s="236"/>
      <c r="H12" s="236"/>
      <c r="I12" s="236"/>
      <c r="J12" s="236"/>
      <c r="K12" s="236"/>
      <c r="L12" s="236"/>
      <c r="M12" s="231"/>
      <c r="N12" s="232"/>
      <c r="O12" s="231"/>
      <c r="P12" s="232"/>
      <c r="Q12" s="227"/>
      <c r="R12" s="228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7"/>
      <c r="B13" s="48"/>
      <c r="C13" s="167"/>
      <c r="D13" s="38"/>
      <c r="E13" s="236"/>
      <c r="F13" s="236"/>
      <c r="G13" s="236"/>
      <c r="H13" s="236"/>
      <c r="I13" s="236"/>
      <c r="J13" s="236"/>
      <c r="K13" s="236"/>
      <c r="L13" s="236"/>
      <c r="M13" s="231"/>
      <c r="N13" s="232"/>
      <c r="O13" s="231"/>
      <c r="P13" s="232"/>
      <c r="Q13" s="227"/>
      <c r="R13" s="228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66"/>
      <c r="B14" s="166"/>
      <c r="C14" s="166"/>
      <c r="D14" s="38"/>
      <c r="E14" s="236"/>
      <c r="F14" s="236"/>
      <c r="G14" s="236"/>
      <c r="H14" s="236"/>
      <c r="I14" s="236"/>
      <c r="J14" s="236"/>
      <c r="K14" s="236"/>
      <c r="L14" s="236"/>
      <c r="M14" s="231"/>
      <c r="N14" s="232"/>
      <c r="O14" s="231"/>
      <c r="P14" s="232"/>
      <c r="Q14" s="227"/>
      <c r="R14" s="228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6"/>
      <c r="F15" s="236"/>
      <c r="G15" s="236"/>
      <c r="H15" s="236"/>
      <c r="I15" s="236"/>
      <c r="J15" s="236"/>
      <c r="K15" s="236"/>
      <c r="L15" s="236"/>
      <c r="M15" s="231"/>
      <c r="N15" s="232"/>
      <c r="O15" s="231"/>
      <c r="P15" s="232"/>
      <c r="Q15" s="227"/>
      <c r="R15" s="228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6"/>
      <c r="F16" s="236"/>
      <c r="G16" s="236"/>
      <c r="H16" s="236"/>
      <c r="I16" s="236"/>
      <c r="J16" s="236"/>
      <c r="K16" s="236"/>
      <c r="L16" s="236"/>
      <c r="M16" s="231"/>
      <c r="N16" s="232"/>
      <c r="O16" s="231"/>
      <c r="P16" s="232"/>
      <c r="Q16" s="227"/>
      <c r="R16" s="228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1"/>
      <c r="P18" s="232"/>
      <c r="Q18" s="227"/>
      <c r="R18" s="2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1"/>
      <c r="P19" s="232"/>
      <c r="Q19" s="227"/>
      <c r="R19" s="22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0"/>
      <c r="B20" s="170"/>
      <c r="C20" s="170"/>
      <c r="D20" s="27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1"/>
      <c r="P20" s="232"/>
      <c r="Q20" s="227"/>
      <c r="R20" s="22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22">
        <v>3600</v>
      </c>
      <c r="B21" s="222" t="s">
        <v>105</v>
      </c>
      <c r="C21" s="222"/>
      <c r="D21" s="27" t="s">
        <v>83</v>
      </c>
      <c r="E21" s="231">
        <v>0.5</v>
      </c>
      <c r="F21" s="232"/>
      <c r="G21" s="231"/>
      <c r="H21" s="232"/>
      <c r="I21" s="231"/>
      <c r="J21" s="232"/>
      <c r="K21" s="231"/>
      <c r="L21" s="232"/>
      <c r="M21" s="231"/>
      <c r="N21" s="232"/>
      <c r="O21" s="231"/>
      <c r="P21" s="232"/>
      <c r="Q21" s="227"/>
      <c r="R21" s="228"/>
      <c r="S21" s="25">
        <f t="shared" si="2"/>
        <v>0.5</v>
      </c>
      <c r="T21" s="25">
        <f t="shared" si="3"/>
        <v>0.5</v>
      </c>
      <c r="U21" s="28"/>
      <c r="V21" s="28"/>
    </row>
    <row r="22" spans="1:22" x14ac:dyDescent="0.25">
      <c r="A22" s="86">
        <v>3600</v>
      </c>
      <c r="B22" s="85" t="s">
        <v>105</v>
      </c>
      <c r="C22" s="85"/>
      <c r="D22" s="27" t="s">
        <v>60</v>
      </c>
      <c r="E22" s="231">
        <v>1</v>
      </c>
      <c r="F22" s="232"/>
      <c r="G22" s="231">
        <v>1</v>
      </c>
      <c r="H22" s="232"/>
      <c r="I22" s="231">
        <v>1</v>
      </c>
      <c r="J22" s="232"/>
      <c r="K22" s="231">
        <v>1</v>
      </c>
      <c r="L22" s="232"/>
      <c r="M22" s="231">
        <v>1</v>
      </c>
      <c r="N22" s="232"/>
      <c r="O22" s="231"/>
      <c r="P22" s="232"/>
      <c r="Q22" s="227"/>
      <c r="R22" s="228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1"/>
      <c r="P23" s="232"/>
      <c r="Q23" s="227"/>
      <c r="R23" s="228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1"/>
      <c r="P24" s="232"/>
      <c r="Q24" s="227"/>
      <c r="R24" s="228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3">
        <f>SUM(E4:E24)</f>
        <v>8</v>
      </c>
      <c r="F25" s="234"/>
      <c r="G25" s="233">
        <f>SUM(G4:G24)</f>
        <v>8</v>
      </c>
      <c r="H25" s="234"/>
      <c r="I25" s="233">
        <f>SUM(I4:I24)</f>
        <v>8</v>
      </c>
      <c r="J25" s="234"/>
      <c r="K25" s="233">
        <f>SUM(K4:K24)</f>
        <v>8</v>
      </c>
      <c r="L25" s="234"/>
      <c r="M25" s="233">
        <f>SUM(M4:M24)</f>
        <v>8</v>
      </c>
      <c r="N25" s="234"/>
      <c r="O25" s="233">
        <f>SUM(O4:O24)</f>
        <v>0</v>
      </c>
      <c r="P25" s="234"/>
      <c r="Q25" s="233">
        <f>SUM(Q4:Q24)</f>
        <v>0</v>
      </c>
      <c r="R25" s="234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5.5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13.08.17</v>
      </c>
      <c r="B2" s="130"/>
      <c r="C2" s="130"/>
      <c r="D2" s="130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79"/>
      <c r="N3" s="179"/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196">
        <v>6649</v>
      </c>
      <c r="B4" s="226" t="s">
        <v>103</v>
      </c>
      <c r="C4" s="196">
        <v>12</v>
      </c>
      <c r="D4" s="38" t="s">
        <v>78</v>
      </c>
      <c r="E4" s="231">
        <v>0.5</v>
      </c>
      <c r="F4" s="232"/>
      <c r="G4" s="231"/>
      <c r="H4" s="232"/>
      <c r="I4" s="244"/>
      <c r="J4" s="232"/>
      <c r="K4" s="231"/>
      <c r="L4" s="232"/>
      <c r="M4" s="241"/>
      <c r="N4" s="242"/>
      <c r="O4" s="231"/>
      <c r="P4" s="232"/>
      <c r="Q4" s="227"/>
      <c r="R4" s="228"/>
      <c r="S4" s="25">
        <f t="shared" ref="S4:S24" si="0">E4+G4+I4+K4+M4+O4+Q4</f>
        <v>0.5</v>
      </c>
      <c r="T4" s="25">
        <f t="shared" ref="T4:T24" si="1">SUM(S4-U4-V4)</f>
        <v>0.5</v>
      </c>
      <c r="U4" s="28"/>
      <c r="V4" s="28"/>
    </row>
    <row r="5" spans="1:22" x14ac:dyDescent="0.25">
      <c r="A5" s="208">
        <v>6641</v>
      </c>
      <c r="B5" s="226" t="s">
        <v>109</v>
      </c>
      <c r="C5" s="208">
        <v>6</v>
      </c>
      <c r="D5" s="38" t="s">
        <v>78</v>
      </c>
      <c r="E5" s="231">
        <v>0.25</v>
      </c>
      <c r="F5" s="232"/>
      <c r="G5" s="231"/>
      <c r="H5" s="232"/>
      <c r="I5" s="231"/>
      <c r="J5" s="232"/>
      <c r="K5" s="231"/>
      <c r="L5" s="232"/>
      <c r="M5" s="241"/>
      <c r="N5" s="242"/>
      <c r="O5" s="231"/>
      <c r="P5" s="232"/>
      <c r="Q5" s="227"/>
      <c r="R5" s="228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208">
        <v>6641</v>
      </c>
      <c r="B6" s="226" t="s">
        <v>109</v>
      </c>
      <c r="C6" s="208">
        <v>7</v>
      </c>
      <c r="D6" s="38" t="s">
        <v>78</v>
      </c>
      <c r="E6" s="231">
        <v>0.25</v>
      </c>
      <c r="F6" s="232"/>
      <c r="G6" s="231"/>
      <c r="H6" s="232"/>
      <c r="I6" s="231"/>
      <c r="J6" s="232"/>
      <c r="K6" s="231"/>
      <c r="L6" s="232"/>
      <c r="M6" s="241"/>
      <c r="N6" s="242"/>
      <c r="O6" s="231"/>
      <c r="P6" s="232"/>
      <c r="Q6" s="227"/>
      <c r="R6" s="228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219">
        <v>6598</v>
      </c>
      <c r="B7" s="226" t="s">
        <v>102</v>
      </c>
      <c r="C7" s="218" t="s">
        <v>69</v>
      </c>
      <c r="D7" s="38" t="s">
        <v>70</v>
      </c>
      <c r="E7" s="231"/>
      <c r="F7" s="232"/>
      <c r="G7" s="231">
        <v>1</v>
      </c>
      <c r="H7" s="232"/>
      <c r="I7" s="231"/>
      <c r="J7" s="232"/>
      <c r="K7" s="231"/>
      <c r="L7" s="232"/>
      <c r="M7" s="241"/>
      <c r="N7" s="242"/>
      <c r="O7" s="231"/>
      <c r="P7" s="232"/>
      <c r="Q7" s="227"/>
      <c r="R7" s="228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221">
        <v>6704</v>
      </c>
      <c r="B8" s="226" t="s">
        <v>107</v>
      </c>
      <c r="C8" s="221" t="s">
        <v>93</v>
      </c>
      <c r="D8" s="38" t="s">
        <v>90</v>
      </c>
      <c r="E8" s="231"/>
      <c r="F8" s="232"/>
      <c r="G8" s="231"/>
      <c r="H8" s="232"/>
      <c r="I8" s="231">
        <v>2</v>
      </c>
      <c r="J8" s="232"/>
      <c r="K8" s="231"/>
      <c r="L8" s="232"/>
      <c r="M8" s="241"/>
      <c r="N8" s="242"/>
      <c r="O8" s="231"/>
      <c r="P8" s="232"/>
      <c r="Q8" s="227"/>
      <c r="R8" s="228"/>
      <c r="S8" s="25">
        <f t="shared" si="0"/>
        <v>2</v>
      </c>
      <c r="T8" s="25">
        <f t="shared" si="1"/>
        <v>2</v>
      </c>
      <c r="U8" s="28"/>
      <c r="V8" s="28"/>
    </row>
    <row r="9" spans="1:22" x14ac:dyDescent="0.25">
      <c r="A9" s="223">
        <v>6598</v>
      </c>
      <c r="B9" s="226" t="s">
        <v>102</v>
      </c>
      <c r="C9" s="223">
        <v>75</v>
      </c>
      <c r="D9" s="38" t="s">
        <v>98</v>
      </c>
      <c r="E9" s="231"/>
      <c r="F9" s="232"/>
      <c r="G9" s="231"/>
      <c r="H9" s="232"/>
      <c r="I9" s="231">
        <v>1</v>
      </c>
      <c r="J9" s="232"/>
      <c r="K9" s="231"/>
      <c r="L9" s="232"/>
      <c r="M9" s="241"/>
      <c r="N9" s="242"/>
      <c r="O9" s="231"/>
      <c r="P9" s="232"/>
      <c r="Q9" s="227"/>
      <c r="R9" s="228"/>
      <c r="S9" s="25">
        <f t="shared" si="0"/>
        <v>1</v>
      </c>
      <c r="T9" s="25">
        <f t="shared" si="1"/>
        <v>1</v>
      </c>
      <c r="U9" s="28"/>
      <c r="V9" s="28"/>
    </row>
    <row r="10" spans="1:22" x14ac:dyDescent="0.25">
      <c r="A10" s="162"/>
      <c r="B10" s="48"/>
      <c r="C10" s="162"/>
      <c r="D10" s="38"/>
      <c r="E10" s="231"/>
      <c r="F10" s="232"/>
      <c r="G10" s="231"/>
      <c r="H10" s="232"/>
      <c r="I10" s="231"/>
      <c r="J10" s="232"/>
      <c r="K10" s="231"/>
      <c r="L10" s="232"/>
      <c r="M10" s="241"/>
      <c r="N10" s="242"/>
      <c r="O10" s="231"/>
      <c r="P10" s="232"/>
      <c r="Q10" s="227"/>
      <c r="R10" s="2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2"/>
      <c r="B11" s="48"/>
      <c r="C11" s="162"/>
      <c r="D11" s="38"/>
      <c r="E11" s="231"/>
      <c r="F11" s="232"/>
      <c r="G11" s="231"/>
      <c r="H11" s="232"/>
      <c r="I11" s="231"/>
      <c r="J11" s="232"/>
      <c r="K11" s="231"/>
      <c r="L11" s="232"/>
      <c r="M11" s="241"/>
      <c r="N11" s="242"/>
      <c r="O11" s="231"/>
      <c r="P11" s="232"/>
      <c r="Q11" s="227"/>
      <c r="R11" s="2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2"/>
      <c r="B12" s="48"/>
      <c r="C12" s="162"/>
      <c r="D12" s="38"/>
      <c r="E12" s="231"/>
      <c r="F12" s="232"/>
      <c r="G12" s="231"/>
      <c r="H12" s="232"/>
      <c r="I12" s="231"/>
      <c r="J12" s="232"/>
      <c r="K12" s="231"/>
      <c r="L12" s="232"/>
      <c r="M12" s="241"/>
      <c r="N12" s="242"/>
      <c r="O12" s="231"/>
      <c r="P12" s="232"/>
      <c r="Q12" s="227"/>
      <c r="R12" s="2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2"/>
      <c r="B13" s="132"/>
      <c r="C13" s="132"/>
      <c r="D13" s="38"/>
      <c r="E13" s="231"/>
      <c r="F13" s="232"/>
      <c r="G13" s="231"/>
      <c r="H13" s="232"/>
      <c r="I13" s="231"/>
      <c r="J13" s="232"/>
      <c r="K13" s="231"/>
      <c r="L13" s="232"/>
      <c r="M13" s="241"/>
      <c r="N13" s="242"/>
      <c r="O13" s="231"/>
      <c r="P13" s="232"/>
      <c r="Q13" s="227"/>
      <c r="R13" s="22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78"/>
      <c r="B14" s="48"/>
      <c r="C14" s="178"/>
      <c r="D14" s="38"/>
      <c r="E14" s="231"/>
      <c r="F14" s="232"/>
      <c r="G14" s="231"/>
      <c r="H14" s="232"/>
      <c r="I14" s="231"/>
      <c r="J14" s="232"/>
      <c r="K14" s="231"/>
      <c r="L14" s="232"/>
      <c r="M14" s="241"/>
      <c r="N14" s="242"/>
      <c r="O14" s="231"/>
      <c r="P14" s="232"/>
      <c r="Q14" s="227"/>
      <c r="R14" s="228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80"/>
      <c r="B15" s="180"/>
      <c r="C15" s="180"/>
      <c r="D15" s="38"/>
      <c r="E15" s="231"/>
      <c r="F15" s="232"/>
      <c r="G15" s="231"/>
      <c r="H15" s="232"/>
      <c r="I15" s="231"/>
      <c r="J15" s="232"/>
      <c r="K15" s="231"/>
      <c r="L15" s="232"/>
      <c r="M15" s="241"/>
      <c r="N15" s="242"/>
      <c r="O15" s="231"/>
      <c r="P15" s="232"/>
      <c r="Q15" s="227"/>
      <c r="R15" s="2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01"/>
      <c r="B16" s="201"/>
      <c r="C16" s="201"/>
      <c r="D16" s="38"/>
      <c r="E16" s="231"/>
      <c r="F16" s="232"/>
      <c r="G16" s="231"/>
      <c r="H16" s="232"/>
      <c r="I16" s="231"/>
      <c r="J16" s="232"/>
      <c r="K16" s="231"/>
      <c r="L16" s="232"/>
      <c r="M16" s="241"/>
      <c r="N16" s="242"/>
      <c r="O16" s="231"/>
      <c r="P16" s="232"/>
      <c r="Q16" s="227"/>
      <c r="R16" s="228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22">
        <v>3600</v>
      </c>
      <c r="B17" s="222" t="s">
        <v>105</v>
      </c>
      <c r="C17" s="222"/>
      <c r="D17" s="27" t="s">
        <v>83</v>
      </c>
      <c r="E17" s="231">
        <v>0.5</v>
      </c>
      <c r="F17" s="232"/>
      <c r="G17" s="231"/>
      <c r="H17" s="232"/>
      <c r="I17" s="231"/>
      <c r="J17" s="232"/>
      <c r="K17" s="231"/>
      <c r="L17" s="232"/>
      <c r="M17" s="241"/>
      <c r="N17" s="242"/>
      <c r="O17" s="231"/>
      <c r="P17" s="232"/>
      <c r="Q17" s="227"/>
      <c r="R17" s="228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20">
        <v>3600</v>
      </c>
      <c r="B18" s="220" t="s">
        <v>105</v>
      </c>
      <c r="C18" s="220"/>
      <c r="D18" s="38" t="s">
        <v>94</v>
      </c>
      <c r="E18" s="231"/>
      <c r="F18" s="232"/>
      <c r="G18" s="231"/>
      <c r="H18" s="232"/>
      <c r="I18" s="231"/>
      <c r="J18" s="232"/>
      <c r="K18" s="231">
        <v>1</v>
      </c>
      <c r="L18" s="232"/>
      <c r="M18" s="241"/>
      <c r="N18" s="242"/>
      <c r="O18" s="231"/>
      <c r="P18" s="232"/>
      <c r="Q18" s="227"/>
      <c r="R18" s="228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207">
        <v>3600</v>
      </c>
      <c r="B19" s="207" t="s">
        <v>105</v>
      </c>
      <c r="C19" s="207"/>
      <c r="D19" s="38" t="s">
        <v>91</v>
      </c>
      <c r="E19" s="231"/>
      <c r="F19" s="232"/>
      <c r="G19" s="231">
        <v>0.5</v>
      </c>
      <c r="H19" s="232"/>
      <c r="I19" s="231"/>
      <c r="J19" s="232"/>
      <c r="K19" s="231"/>
      <c r="L19" s="232"/>
      <c r="M19" s="241"/>
      <c r="N19" s="242"/>
      <c r="O19" s="231"/>
      <c r="P19" s="232"/>
      <c r="Q19" s="227"/>
      <c r="R19" s="228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183">
        <v>3600</v>
      </c>
      <c r="B20" s="48" t="s">
        <v>105</v>
      </c>
      <c r="C20" s="183"/>
      <c r="D20" s="38" t="s">
        <v>92</v>
      </c>
      <c r="E20" s="231"/>
      <c r="F20" s="232"/>
      <c r="G20" s="231">
        <v>0.5</v>
      </c>
      <c r="H20" s="232"/>
      <c r="I20" s="231"/>
      <c r="J20" s="232"/>
      <c r="K20" s="236"/>
      <c r="L20" s="236"/>
      <c r="M20" s="241"/>
      <c r="N20" s="242"/>
      <c r="O20" s="231"/>
      <c r="P20" s="232"/>
      <c r="Q20" s="227"/>
      <c r="R20" s="228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99">
        <v>3600</v>
      </c>
      <c r="B21" s="99" t="s">
        <v>105</v>
      </c>
      <c r="C21" s="99"/>
      <c r="D21" s="23" t="s">
        <v>63</v>
      </c>
      <c r="E21" s="231">
        <v>0.25</v>
      </c>
      <c r="F21" s="232"/>
      <c r="G21" s="231">
        <v>0.25</v>
      </c>
      <c r="H21" s="232"/>
      <c r="I21" s="231">
        <v>0.25</v>
      </c>
      <c r="J21" s="232"/>
      <c r="K21" s="231">
        <v>0.25</v>
      </c>
      <c r="L21" s="232"/>
      <c r="M21" s="241"/>
      <c r="N21" s="242"/>
      <c r="O21" s="231"/>
      <c r="P21" s="232"/>
      <c r="Q21" s="227"/>
      <c r="R21" s="228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93">
        <v>3600</v>
      </c>
      <c r="B22" s="93" t="s">
        <v>105</v>
      </c>
      <c r="C22" s="93"/>
      <c r="D22" s="23" t="s">
        <v>76</v>
      </c>
      <c r="E22" s="231">
        <v>1.5</v>
      </c>
      <c r="F22" s="232"/>
      <c r="G22" s="231"/>
      <c r="H22" s="232"/>
      <c r="I22" s="231"/>
      <c r="J22" s="232"/>
      <c r="K22" s="231">
        <v>1</v>
      </c>
      <c r="L22" s="232"/>
      <c r="M22" s="241"/>
      <c r="N22" s="242"/>
      <c r="O22" s="231"/>
      <c r="P22" s="232"/>
      <c r="Q22" s="227"/>
      <c r="R22" s="228"/>
      <c r="S22" s="25">
        <f t="shared" si="0"/>
        <v>2.5</v>
      </c>
      <c r="T22" s="25">
        <f t="shared" si="1"/>
        <v>2.5</v>
      </c>
      <c r="U22" s="28"/>
      <c r="V22" s="28"/>
    </row>
    <row r="23" spans="1:22" ht="15.75" customHeight="1" x14ac:dyDescent="0.25">
      <c r="A23" s="92">
        <v>3600</v>
      </c>
      <c r="B23" s="92">
        <f>SUM(B6:B22)</f>
        <v>0</v>
      </c>
      <c r="C23" s="92"/>
      <c r="D23" s="27" t="s">
        <v>64</v>
      </c>
      <c r="E23" s="231">
        <v>5</v>
      </c>
      <c r="F23" s="232"/>
      <c r="G23" s="231">
        <v>6</v>
      </c>
      <c r="H23" s="232"/>
      <c r="I23" s="231">
        <v>5</v>
      </c>
      <c r="J23" s="232"/>
      <c r="K23" s="231">
        <f>SUM(K6:K22)</f>
        <v>2.25</v>
      </c>
      <c r="L23" s="232"/>
      <c r="M23" s="241"/>
      <c r="N23" s="242"/>
      <c r="O23" s="231"/>
      <c r="P23" s="232"/>
      <c r="Q23" s="227"/>
      <c r="R23" s="228"/>
      <c r="S23" s="25">
        <f t="shared" si="0"/>
        <v>18.25</v>
      </c>
      <c r="T23" s="25">
        <f t="shared" si="1"/>
        <v>16.25</v>
      </c>
      <c r="U23" s="28">
        <v>2</v>
      </c>
      <c r="V23" s="28"/>
    </row>
    <row r="24" spans="1:22" x14ac:dyDescent="0.25">
      <c r="A24" s="92">
        <v>3600</v>
      </c>
      <c r="B24" s="92" t="s">
        <v>105</v>
      </c>
      <c r="C24" s="92"/>
      <c r="D24" s="27" t="s">
        <v>66</v>
      </c>
      <c r="E24" s="231">
        <v>0.25</v>
      </c>
      <c r="F24" s="232"/>
      <c r="G24" s="231">
        <v>0.25</v>
      </c>
      <c r="H24" s="232"/>
      <c r="I24" s="231">
        <v>0.25</v>
      </c>
      <c r="J24" s="232"/>
      <c r="K24" s="231">
        <v>0.25</v>
      </c>
      <c r="L24" s="232"/>
      <c r="M24" s="241"/>
      <c r="N24" s="242"/>
      <c r="O24" s="231"/>
      <c r="P24" s="232"/>
      <c r="Q24" s="227"/>
      <c r="R24" s="228"/>
      <c r="S24" s="25">
        <f t="shared" si="0"/>
        <v>1</v>
      </c>
      <c r="T24" s="25">
        <f t="shared" si="1"/>
        <v>1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1"/>
      <c r="F25" s="232"/>
      <c r="G25" s="231"/>
      <c r="H25" s="232"/>
      <c r="I25" s="231"/>
      <c r="J25" s="232"/>
      <c r="K25" s="231"/>
      <c r="L25" s="232"/>
      <c r="M25" s="241">
        <v>8</v>
      </c>
      <c r="N25" s="242"/>
      <c r="O25" s="227"/>
      <c r="P25" s="228"/>
      <c r="Q25" s="227"/>
      <c r="R25" s="228"/>
      <c r="S25" s="25">
        <f>E25+G25+I25+K25+M25+O25+Q25</f>
        <v>8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1"/>
      <c r="F26" s="232"/>
      <c r="G26" s="231"/>
      <c r="H26" s="232"/>
      <c r="I26" s="231"/>
      <c r="J26" s="232"/>
      <c r="K26" s="231"/>
      <c r="L26" s="232"/>
      <c r="M26" s="231"/>
      <c r="N26" s="232"/>
      <c r="O26" s="227"/>
      <c r="P26" s="228"/>
      <c r="Q26" s="227"/>
      <c r="R26" s="228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3">
        <f t="shared" ref="E27:G27" si="4">SUM(E4:E26)</f>
        <v>8.5</v>
      </c>
      <c r="F27" s="234"/>
      <c r="G27" s="233">
        <f t="shared" si="4"/>
        <v>8.5</v>
      </c>
      <c r="H27" s="234"/>
      <c r="I27" s="233">
        <f t="shared" ref="I27" si="5">SUM(I4:I26)</f>
        <v>8.5</v>
      </c>
      <c r="J27" s="234"/>
      <c r="K27" s="233">
        <f t="shared" ref="K27" si="6">SUM(K4:K26)</f>
        <v>4.75</v>
      </c>
      <c r="L27" s="234"/>
      <c r="M27" s="233">
        <f t="shared" ref="M27" si="7">SUM(M4:M26)</f>
        <v>8</v>
      </c>
      <c r="N27" s="234"/>
      <c r="O27" s="233">
        <f>SUM(O4:O26)</f>
        <v>0</v>
      </c>
      <c r="P27" s="234"/>
      <c r="Q27" s="233">
        <f>SUM(Q4:Q26)</f>
        <v>0</v>
      </c>
      <c r="R27" s="234"/>
      <c r="S27" s="25">
        <f>SUM(S4:S26)</f>
        <v>38.25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44"/>
      <c r="F28" s="145">
        <v>8</v>
      </c>
      <c r="G28" s="30"/>
      <c r="H28" s="31">
        <v>8</v>
      </c>
      <c r="I28" s="119"/>
      <c r="J28" s="120">
        <v>8</v>
      </c>
      <c r="K28" s="30"/>
      <c r="L28" s="31">
        <v>8</v>
      </c>
      <c r="M28" s="119"/>
      <c r="N28" s="120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28.25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-3.25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28.25</v>
      </c>
      <c r="I32" s="2">
        <v>3600</v>
      </c>
    </row>
    <row r="33" spans="1:9" x14ac:dyDescent="0.25">
      <c r="A33" s="16" t="s">
        <v>26</v>
      </c>
      <c r="C33" s="40">
        <f>U29</f>
        <v>2</v>
      </c>
      <c r="D33" s="33"/>
      <c r="I33" s="44">
        <v>25.25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8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38.25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F26" sqref="F26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7"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13.08.17</v>
      </c>
      <c r="B2" s="58"/>
      <c r="C2" s="58"/>
      <c r="D2" s="58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5">
        <v>6598</v>
      </c>
      <c r="B4" s="226" t="s">
        <v>102</v>
      </c>
      <c r="C4" s="214" t="s">
        <v>69</v>
      </c>
      <c r="D4" s="38" t="s">
        <v>70</v>
      </c>
      <c r="E4" s="231">
        <v>8</v>
      </c>
      <c r="F4" s="232"/>
      <c r="G4" s="231">
        <v>8</v>
      </c>
      <c r="H4" s="232"/>
      <c r="I4" s="231">
        <v>8</v>
      </c>
      <c r="J4" s="232"/>
      <c r="K4" s="231">
        <v>7</v>
      </c>
      <c r="L4" s="232"/>
      <c r="M4" s="236">
        <v>7</v>
      </c>
      <c r="N4" s="236"/>
      <c r="O4" s="231"/>
      <c r="P4" s="232"/>
      <c r="Q4" s="227"/>
      <c r="R4" s="228"/>
      <c r="S4" s="25">
        <f>E4+G4+I4+K4+M4+O4+Q4</f>
        <v>38</v>
      </c>
      <c r="T4" s="25">
        <f t="shared" ref="T4:T21" si="0">SUM(S4-U4-V4)</f>
        <v>38</v>
      </c>
      <c r="U4" s="28"/>
      <c r="V4" s="28"/>
    </row>
    <row r="5" spans="1:22" x14ac:dyDescent="0.25">
      <c r="A5" s="202">
        <v>6649</v>
      </c>
      <c r="B5" s="226" t="s">
        <v>103</v>
      </c>
      <c r="C5" s="201">
        <v>12</v>
      </c>
      <c r="D5" s="38" t="s">
        <v>99</v>
      </c>
      <c r="E5" s="231"/>
      <c r="F5" s="232"/>
      <c r="G5" s="231"/>
      <c r="H5" s="232"/>
      <c r="I5" s="231"/>
      <c r="J5" s="232"/>
      <c r="K5" s="231"/>
      <c r="L5" s="232"/>
      <c r="M5" s="231">
        <v>0.75</v>
      </c>
      <c r="N5" s="232"/>
      <c r="O5" s="231"/>
      <c r="P5" s="232"/>
      <c r="Q5" s="227"/>
      <c r="R5" s="228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183">
        <v>6615</v>
      </c>
      <c r="B6" s="226" t="s">
        <v>104</v>
      </c>
      <c r="C6" s="183">
        <v>24</v>
      </c>
      <c r="D6" s="38" t="s">
        <v>100</v>
      </c>
      <c r="E6" s="231"/>
      <c r="F6" s="232"/>
      <c r="G6" s="231"/>
      <c r="H6" s="232"/>
      <c r="I6" s="231"/>
      <c r="J6" s="232"/>
      <c r="K6" s="231"/>
      <c r="L6" s="232"/>
      <c r="M6" s="231">
        <v>0.25</v>
      </c>
      <c r="N6" s="232"/>
      <c r="O6" s="231"/>
      <c r="P6" s="232"/>
      <c r="Q6" s="227"/>
      <c r="R6" s="228"/>
      <c r="S6" s="25">
        <f>E6+G6+I6+K6+M6+O6+Q6</f>
        <v>0.25</v>
      </c>
      <c r="T6" s="25">
        <f t="shared" si="0"/>
        <v>0.25</v>
      </c>
      <c r="U6" s="28"/>
      <c r="V6" s="28"/>
    </row>
    <row r="7" spans="1:22" x14ac:dyDescent="0.25">
      <c r="A7" s="204"/>
      <c r="B7" s="48"/>
      <c r="C7" s="204"/>
      <c r="D7" s="38"/>
      <c r="E7" s="229"/>
      <c r="F7" s="230"/>
      <c r="G7" s="231"/>
      <c r="H7" s="232"/>
      <c r="I7" s="231"/>
      <c r="J7" s="232"/>
      <c r="K7" s="231"/>
      <c r="L7" s="232"/>
      <c r="M7" s="231"/>
      <c r="N7" s="232"/>
      <c r="O7" s="231"/>
      <c r="P7" s="232"/>
      <c r="Q7" s="227"/>
      <c r="R7" s="228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206"/>
      <c r="B8" s="48"/>
      <c r="C8" s="206"/>
      <c r="D8" s="38"/>
      <c r="E8" s="229"/>
      <c r="F8" s="230"/>
      <c r="G8" s="231"/>
      <c r="H8" s="232"/>
      <c r="I8" s="231"/>
      <c r="J8" s="232"/>
      <c r="K8" s="231"/>
      <c r="L8" s="232"/>
      <c r="M8" s="231"/>
      <c r="N8" s="232"/>
      <c r="O8" s="231"/>
      <c r="P8" s="232"/>
      <c r="Q8" s="227"/>
      <c r="R8" s="2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6"/>
      <c r="B9" s="48"/>
      <c r="C9" s="206"/>
      <c r="D9" s="38"/>
      <c r="E9" s="229"/>
      <c r="F9" s="230"/>
      <c r="G9" s="231"/>
      <c r="H9" s="232"/>
      <c r="I9" s="231"/>
      <c r="J9" s="232"/>
      <c r="K9" s="231"/>
      <c r="L9" s="232"/>
      <c r="M9" s="231"/>
      <c r="N9" s="232"/>
      <c r="O9" s="231"/>
      <c r="P9" s="232"/>
      <c r="Q9" s="227"/>
      <c r="R9" s="228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4"/>
      <c r="B10" s="152"/>
      <c r="C10" s="152"/>
      <c r="D10" s="38"/>
      <c r="E10" s="229"/>
      <c r="F10" s="230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173"/>
      <c r="C11" s="173"/>
      <c r="D11" s="38"/>
      <c r="E11" s="229"/>
      <c r="F11" s="230"/>
      <c r="G11" s="231"/>
      <c r="H11" s="232"/>
      <c r="I11" s="231"/>
      <c r="J11" s="232"/>
      <c r="K11" s="231"/>
      <c r="L11" s="232"/>
      <c r="M11" s="231"/>
      <c r="N11" s="232"/>
      <c r="O11" s="231"/>
      <c r="P11" s="232"/>
      <c r="Q11" s="227"/>
      <c r="R11" s="2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48"/>
      <c r="C12" s="149"/>
      <c r="D12" s="38"/>
      <c r="E12" s="229"/>
      <c r="F12" s="230"/>
      <c r="G12" s="231"/>
      <c r="H12" s="232"/>
      <c r="I12" s="231"/>
      <c r="J12" s="232"/>
      <c r="K12" s="231"/>
      <c r="L12" s="232"/>
      <c r="M12" s="231"/>
      <c r="N12" s="232"/>
      <c r="O12" s="231"/>
      <c r="P12" s="232"/>
      <c r="Q12" s="227"/>
      <c r="R12" s="228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6"/>
      <c r="B13" s="48"/>
      <c r="C13" s="176"/>
      <c r="D13" s="38"/>
      <c r="E13" s="229"/>
      <c r="F13" s="230"/>
      <c r="G13" s="231"/>
      <c r="H13" s="232"/>
      <c r="I13" s="231"/>
      <c r="J13" s="232"/>
      <c r="K13" s="231"/>
      <c r="L13" s="232"/>
      <c r="M13" s="231"/>
      <c r="N13" s="232"/>
      <c r="O13" s="231"/>
      <c r="P13" s="232"/>
      <c r="Q13" s="227"/>
      <c r="R13" s="228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76"/>
      <c r="B14" s="48"/>
      <c r="C14" s="176"/>
      <c r="D14" s="38"/>
      <c r="E14" s="229"/>
      <c r="F14" s="230"/>
      <c r="G14" s="231"/>
      <c r="H14" s="232"/>
      <c r="I14" s="231"/>
      <c r="J14" s="232"/>
      <c r="K14" s="231"/>
      <c r="L14" s="232"/>
      <c r="M14" s="231"/>
      <c r="N14" s="232"/>
      <c r="O14" s="231"/>
      <c r="P14" s="232"/>
      <c r="Q14" s="227"/>
      <c r="R14" s="2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78"/>
      <c r="B15" s="48"/>
      <c r="C15" s="178"/>
      <c r="D15" s="38"/>
      <c r="E15" s="229"/>
      <c r="F15" s="230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27"/>
      <c r="R15" s="2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78"/>
      <c r="B16" s="48"/>
      <c r="C16" s="178"/>
      <c r="D16" s="38"/>
      <c r="E16" s="229"/>
      <c r="F16" s="230"/>
      <c r="G16" s="231"/>
      <c r="H16" s="232"/>
      <c r="I16" s="231"/>
      <c r="J16" s="232"/>
      <c r="K16" s="231"/>
      <c r="L16" s="232"/>
      <c r="M16" s="231"/>
      <c r="N16" s="232"/>
      <c r="O16" s="231"/>
      <c r="P16" s="232"/>
      <c r="Q16" s="227"/>
      <c r="R16" s="2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8"/>
      <c r="B17" s="48"/>
      <c r="C17" s="178"/>
      <c r="D17" s="38"/>
      <c r="E17" s="229"/>
      <c r="F17" s="230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86"/>
      <c r="B18" s="186"/>
      <c r="C18" s="186"/>
      <c r="D18" s="38"/>
      <c r="E18" s="229"/>
      <c r="F18" s="230"/>
      <c r="G18" s="231"/>
      <c r="H18" s="232"/>
      <c r="I18" s="231"/>
      <c r="J18" s="232"/>
      <c r="K18" s="231"/>
      <c r="L18" s="232"/>
      <c r="M18" s="231"/>
      <c r="N18" s="232"/>
      <c r="O18" s="231"/>
      <c r="P18" s="232"/>
      <c r="Q18" s="227"/>
      <c r="R18" s="2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0"/>
      <c r="B19" s="180"/>
      <c r="C19" s="180"/>
      <c r="D19" s="38"/>
      <c r="E19" s="229"/>
      <c r="F19" s="230"/>
      <c r="G19" s="231"/>
      <c r="H19" s="232"/>
      <c r="I19" s="231"/>
      <c r="J19" s="232"/>
      <c r="K19" s="231"/>
      <c r="L19" s="232"/>
      <c r="M19" s="231"/>
      <c r="N19" s="232"/>
      <c r="O19" s="231"/>
      <c r="P19" s="232"/>
      <c r="Q19" s="227"/>
      <c r="R19" s="22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97"/>
      <c r="B20" s="197"/>
      <c r="C20" s="197"/>
      <c r="D20" s="38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1"/>
      <c r="P20" s="232"/>
      <c r="Q20" s="227"/>
      <c r="R20" s="228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95">
        <v>3600</v>
      </c>
      <c r="B21" s="195" t="s">
        <v>105</v>
      </c>
      <c r="C21" s="195"/>
      <c r="D21" s="38" t="s">
        <v>95</v>
      </c>
      <c r="E21" s="231"/>
      <c r="F21" s="232"/>
      <c r="G21" s="231"/>
      <c r="H21" s="232"/>
      <c r="I21" s="231"/>
      <c r="J21" s="232"/>
      <c r="K21" s="231">
        <v>1</v>
      </c>
      <c r="L21" s="232"/>
      <c r="M21" s="231"/>
      <c r="N21" s="232"/>
      <c r="O21" s="231"/>
      <c r="P21" s="232"/>
      <c r="Q21" s="227"/>
      <c r="R21" s="228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27"/>
      <c r="P22" s="228"/>
      <c r="Q22" s="227"/>
      <c r="R22" s="228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27"/>
      <c r="P23" s="228"/>
      <c r="Q23" s="227"/>
      <c r="R23" s="2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3">
        <f>SUM(E4:E23)</f>
        <v>8</v>
      </c>
      <c r="F24" s="234"/>
      <c r="G24" s="233">
        <f>SUM(G4:G23)</f>
        <v>8</v>
      </c>
      <c r="H24" s="234"/>
      <c r="I24" s="233">
        <f>SUM(I4:I23)</f>
        <v>8</v>
      </c>
      <c r="J24" s="234"/>
      <c r="K24" s="233">
        <f t="shared" ref="K24" si="4">SUM(K4:K23)</f>
        <v>8</v>
      </c>
      <c r="L24" s="234"/>
      <c r="M24" s="233">
        <f t="shared" ref="M24" si="5">SUM(M4:M23)</f>
        <v>8</v>
      </c>
      <c r="N24" s="234"/>
      <c r="O24" s="233">
        <f>SUM(O4:O23)</f>
        <v>0</v>
      </c>
      <c r="P24" s="234"/>
      <c r="Q24" s="233">
        <f>SUM(Q4:Q23)</f>
        <v>0</v>
      </c>
      <c r="R24" s="23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60"/>
      <c r="L25" s="161">
        <v>8</v>
      </c>
      <c r="M25" s="160"/>
      <c r="N25" s="161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3" sqref="K23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7" t="s">
        <v>15</v>
      </c>
      <c r="F2" s="237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08">
        <v>6598</v>
      </c>
      <c r="B4" s="226" t="s">
        <v>102</v>
      </c>
      <c r="C4" s="208">
        <v>74</v>
      </c>
      <c r="D4" s="38" t="s">
        <v>75</v>
      </c>
      <c r="E4" s="236">
        <v>7.5</v>
      </c>
      <c r="F4" s="236"/>
      <c r="G4" s="236">
        <v>8</v>
      </c>
      <c r="H4" s="236"/>
      <c r="I4" s="236">
        <v>4.5</v>
      </c>
      <c r="J4" s="236"/>
      <c r="K4" s="236">
        <v>5.5</v>
      </c>
      <c r="L4" s="236"/>
      <c r="M4" s="236"/>
      <c r="N4" s="236"/>
      <c r="O4" s="231"/>
      <c r="P4" s="232"/>
      <c r="Q4" s="227"/>
      <c r="R4" s="228"/>
      <c r="S4" s="25">
        <f>E4+G4+I4+K4+M4+O4+Q4</f>
        <v>25.5</v>
      </c>
      <c r="T4" s="25">
        <f t="shared" ref="T4:T17" si="0">SUM(S4-U4-V4)</f>
        <v>25.5</v>
      </c>
      <c r="U4" s="28"/>
      <c r="V4" s="28"/>
    </row>
    <row r="5" spans="1:22" x14ac:dyDescent="0.25">
      <c r="A5" s="221">
        <v>6598</v>
      </c>
      <c r="B5" s="226" t="s">
        <v>102</v>
      </c>
      <c r="C5" s="221">
        <v>73</v>
      </c>
      <c r="D5" s="38" t="s">
        <v>75</v>
      </c>
      <c r="E5" s="231"/>
      <c r="F5" s="232"/>
      <c r="G5" s="231"/>
      <c r="H5" s="232"/>
      <c r="I5" s="231">
        <v>3.5</v>
      </c>
      <c r="J5" s="232"/>
      <c r="K5" s="231"/>
      <c r="L5" s="232"/>
      <c r="M5" s="231"/>
      <c r="N5" s="232"/>
      <c r="O5" s="231"/>
      <c r="P5" s="232"/>
      <c r="Q5" s="227"/>
      <c r="R5" s="228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96">
        <v>6538</v>
      </c>
      <c r="B6" s="226" t="s">
        <v>106</v>
      </c>
      <c r="C6" s="196">
        <v>25</v>
      </c>
      <c r="D6" s="38" t="s">
        <v>80</v>
      </c>
      <c r="E6" s="231"/>
      <c r="F6" s="232"/>
      <c r="G6" s="231"/>
      <c r="H6" s="232"/>
      <c r="I6" s="231"/>
      <c r="J6" s="232"/>
      <c r="K6" s="231">
        <v>0.25</v>
      </c>
      <c r="L6" s="232"/>
      <c r="M6" s="231">
        <v>1</v>
      </c>
      <c r="N6" s="232"/>
      <c r="O6" s="231"/>
      <c r="P6" s="232"/>
      <c r="Q6" s="227"/>
      <c r="R6" s="228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223">
        <v>6538</v>
      </c>
      <c r="B7" s="226" t="s">
        <v>106</v>
      </c>
      <c r="C7" s="223">
        <v>26</v>
      </c>
      <c r="D7" s="38" t="s">
        <v>80</v>
      </c>
      <c r="E7" s="231"/>
      <c r="F7" s="232"/>
      <c r="G7" s="231"/>
      <c r="H7" s="232"/>
      <c r="I7" s="231"/>
      <c r="J7" s="232"/>
      <c r="K7" s="231">
        <v>0.25</v>
      </c>
      <c r="L7" s="232"/>
      <c r="M7" s="231">
        <v>1</v>
      </c>
      <c r="N7" s="232"/>
      <c r="O7" s="231"/>
      <c r="P7" s="232"/>
      <c r="Q7" s="227"/>
      <c r="R7" s="228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223">
        <v>6538</v>
      </c>
      <c r="B8" s="226" t="s">
        <v>106</v>
      </c>
      <c r="C8" s="223">
        <v>27</v>
      </c>
      <c r="D8" s="38" t="s">
        <v>80</v>
      </c>
      <c r="E8" s="231"/>
      <c r="F8" s="232"/>
      <c r="G8" s="231"/>
      <c r="H8" s="232"/>
      <c r="I8" s="231"/>
      <c r="J8" s="232"/>
      <c r="K8" s="231">
        <v>0.25</v>
      </c>
      <c r="L8" s="232"/>
      <c r="M8" s="231">
        <v>1</v>
      </c>
      <c r="N8" s="232"/>
      <c r="O8" s="231"/>
      <c r="P8" s="232"/>
      <c r="Q8" s="227"/>
      <c r="R8" s="228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223">
        <v>6538</v>
      </c>
      <c r="B9" s="226" t="s">
        <v>106</v>
      </c>
      <c r="C9" s="223">
        <v>28</v>
      </c>
      <c r="D9" s="38" t="s">
        <v>80</v>
      </c>
      <c r="E9" s="231"/>
      <c r="F9" s="232"/>
      <c r="G9" s="231"/>
      <c r="H9" s="232"/>
      <c r="I9" s="231"/>
      <c r="J9" s="232"/>
      <c r="K9" s="231">
        <v>0.25</v>
      </c>
      <c r="L9" s="232"/>
      <c r="M9" s="231">
        <v>1</v>
      </c>
      <c r="N9" s="232"/>
      <c r="O9" s="231"/>
      <c r="P9" s="232"/>
      <c r="Q9" s="227"/>
      <c r="R9" s="228"/>
      <c r="S9" s="25">
        <f t="shared" si="1"/>
        <v>1.25</v>
      </c>
      <c r="T9" s="25">
        <f t="shared" si="0"/>
        <v>1.25</v>
      </c>
      <c r="U9" s="28"/>
      <c r="V9" s="28"/>
    </row>
    <row r="10" spans="1:22" x14ac:dyDescent="0.25">
      <c r="A10" s="223">
        <v>6538</v>
      </c>
      <c r="B10" s="226" t="s">
        <v>106</v>
      </c>
      <c r="C10" s="223">
        <v>29</v>
      </c>
      <c r="D10" s="38" t="s">
        <v>80</v>
      </c>
      <c r="E10" s="231"/>
      <c r="F10" s="232"/>
      <c r="G10" s="231"/>
      <c r="H10" s="232"/>
      <c r="I10" s="231"/>
      <c r="J10" s="232"/>
      <c r="K10" s="231">
        <v>0.25</v>
      </c>
      <c r="L10" s="232"/>
      <c r="M10" s="231">
        <v>1</v>
      </c>
      <c r="N10" s="232"/>
      <c r="O10" s="231"/>
      <c r="P10" s="232"/>
      <c r="Q10" s="227"/>
      <c r="R10" s="228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223">
        <v>6538</v>
      </c>
      <c r="B11" s="226" t="s">
        <v>106</v>
      </c>
      <c r="C11" s="223">
        <v>30</v>
      </c>
      <c r="D11" s="38" t="s">
        <v>80</v>
      </c>
      <c r="E11" s="231"/>
      <c r="F11" s="232"/>
      <c r="G11" s="231"/>
      <c r="H11" s="232"/>
      <c r="I11" s="231"/>
      <c r="J11" s="232"/>
      <c r="K11" s="231">
        <v>0.25</v>
      </c>
      <c r="L11" s="232"/>
      <c r="M11" s="231">
        <v>1</v>
      </c>
      <c r="N11" s="232"/>
      <c r="O11" s="231"/>
      <c r="P11" s="232"/>
      <c r="Q11" s="227"/>
      <c r="R11" s="228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223">
        <v>6538</v>
      </c>
      <c r="B12" s="226" t="s">
        <v>106</v>
      </c>
      <c r="C12" s="223">
        <v>31</v>
      </c>
      <c r="D12" s="38" t="s">
        <v>80</v>
      </c>
      <c r="E12" s="231"/>
      <c r="F12" s="232"/>
      <c r="G12" s="231"/>
      <c r="H12" s="232"/>
      <c r="I12" s="231"/>
      <c r="J12" s="232"/>
      <c r="K12" s="231">
        <v>0.25</v>
      </c>
      <c r="L12" s="232"/>
      <c r="M12" s="231">
        <v>1</v>
      </c>
      <c r="N12" s="232"/>
      <c r="O12" s="231"/>
      <c r="P12" s="232"/>
      <c r="Q12" s="227"/>
      <c r="R12" s="228"/>
      <c r="S12" s="25">
        <f t="shared" si="1"/>
        <v>1.25</v>
      </c>
      <c r="T12" s="25">
        <f t="shared" si="0"/>
        <v>1.25</v>
      </c>
      <c r="U12" s="28"/>
      <c r="V12" s="28"/>
    </row>
    <row r="13" spans="1:22" x14ac:dyDescent="0.25">
      <c r="A13" s="223">
        <v>6538</v>
      </c>
      <c r="B13" s="226" t="s">
        <v>106</v>
      </c>
      <c r="C13" s="223">
        <v>32</v>
      </c>
      <c r="D13" s="38" t="s">
        <v>80</v>
      </c>
      <c r="E13" s="231"/>
      <c r="F13" s="232"/>
      <c r="G13" s="231"/>
      <c r="H13" s="232"/>
      <c r="I13" s="231"/>
      <c r="J13" s="232"/>
      <c r="K13" s="231">
        <v>0.25</v>
      </c>
      <c r="L13" s="232"/>
      <c r="M13" s="231">
        <v>1</v>
      </c>
      <c r="N13" s="232"/>
      <c r="O13" s="231"/>
      <c r="P13" s="232"/>
      <c r="Q13" s="227"/>
      <c r="R13" s="228"/>
      <c r="S13" s="25">
        <f>E13+G13+I13+K13+M13+O13+Q13</f>
        <v>1.25</v>
      </c>
      <c r="T13" s="25">
        <f>SUM(S13-U13-V13)</f>
        <v>1.25</v>
      </c>
      <c r="U13" s="28"/>
      <c r="V13" s="28"/>
    </row>
    <row r="14" spans="1:22" x14ac:dyDescent="0.25">
      <c r="A14" s="223">
        <v>6598</v>
      </c>
      <c r="B14" s="226" t="s">
        <v>102</v>
      </c>
      <c r="C14" s="222" t="s">
        <v>69</v>
      </c>
      <c r="D14" s="38" t="s">
        <v>70</v>
      </c>
      <c r="E14" s="231"/>
      <c r="F14" s="232"/>
      <c r="G14" s="231"/>
      <c r="H14" s="232"/>
      <c r="I14" s="231"/>
      <c r="J14" s="232"/>
      <c r="K14" s="231">
        <v>0.5</v>
      </c>
      <c r="L14" s="232"/>
      <c r="M14" s="231"/>
      <c r="N14" s="232"/>
      <c r="O14" s="231"/>
      <c r="P14" s="232"/>
      <c r="Q14" s="227"/>
      <c r="R14" s="228"/>
      <c r="S14" s="25">
        <f t="shared" si="1"/>
        <v>0.5</v>
      </c>
      <c r="T14" s="25">
        <f t="shared" si="0"/>
        <v>0.5</v>
      </c>
      <c r="U14" s="28"/>
      <c r="V14" s="28"/>
    </row>
    <row r="15" spans="1:22" s="17" customFormat="1" x14ac:dyDescent="0.25">
      <c r="A15" s="86"/>
      <c r="B15" s="117"/>
      <c r="C15" s="117"/>
      <c r="D15" s="27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27"/>
      <c r="R15" s="22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1"/>
      <c r="P16" s="232"/>
      <c r="Q16" s="227"/>
      <c r="R16" s="22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>
        <v>3600</v>
      </c>
      <c r="B17" s="95" t="s">
        <v>105</v>
      </c>
      <c r="C17" s="95"/>
      <c r="D17" s="27" t="s">
        <v>83</v>
      </c>
      <c r="E17" s="231">
        <v>0.5</v>
      </c>
      <c r="F17" s="232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27"/>
      <c r="P18" s="228"/>
      <c r="Q18" s="227"/>
      <c r="R18" s="2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27"/>
      <c r="P19" s="228"/>
      <c r="Q19" s="227"/>
      <c r="R19" s="2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3">
        <f>SUM(E4:E19)</f>
        <v>8</v>
      </c>
      <c r="F20" s="234"/>
      <c r="G20" s="233">
        <f>SUM(G4:G19)</f>
        <v>8</v>
      </c>
      <c r="H20" s="234"/>
      <c r="I20" s="233">
        <f>SUM(I4:I19)</f>
        <v>8</v>
      </c>
      <c r="J20" s="234"/>
      <c r="K20" s="233">
        <f>SUM(K4:K19)</f>
        <v>8</v>
      </c>
      <c r="L20" s="234"/>
      <c r="M20" s="233">
        <f>SUM(M4:M19)</f>
        <v>8</v>
      </c>
      <c r="N20" s="234"/>
      <c r="O20" s="233">
        <f>SUM(O4:O19)</f>
        <v>0</v>
      </c>
      <c r="P20" s="234"/>
      <c r="Q20" s="233">
        <f>SUM(Q4:Q19)</f>
        <v>0</v>
      </c>
      <c r="R20" s="23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opLeftCell="A4" zoomScale="90" zoomScaleNormal="90" workbookViewId="0">
      <selection activeCell="I33" sqref="I3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172" t="s">
        <v>73</v>
      </c>
      <c r="L3" s="172"/>
      <c r="M3" s="172" t="s">
        <v>73</v>
      </c>
      <c r="N3" s="172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5">
        <v>6538</v>
      </c>
      <c r="B4" s="226" t="s">
        <v>106</v>
      </c>
      <c r="C4" s="215">
        <v>25</v>
      </c>
      <c r="D4" s="38" t="s">
        <v>80</v>
      </c>
      <c r="E4" s="236">
        <v>1</v>
      </c>
      <c r="F4" s="236"/>
      <c r="G4" s="236">
        <v>1</v>
      </c>
      <c r="H4" s="236"/>
      <c r="I4" s="236">
        <v>0.5</v>
      </c>
      <c r="J4" s="236"/>
      <c r="K4" s="240"/>
      <c r="L4" s="240"/>
      <c r="M4" s="240"/>
      <c r="N4" s="240"/>
      <c r="O4" s="231"/>
      <c r="P4" s="232"/>
      <c r="Q4" s="227"/>
      <c r="R4" s="228"/>
      <c r="S4" s="25">
        <f>E4+G4+I4+K4+M4+O4+Q4</f>
        <v>2.5</v>
      </c>
      <c r="T4" s="25">
        <f t="shared" ref="T4:T23" si="0">SUM(S4-U4-V4)</f>
        <v>2.5</v>
      </c>
      <c r="U4" s="28"/>
      <c r="V4" s="28"/>
    </row>
    <row r="5" spans="1:22" x14ac:dyDescent="0.25">
      <c r="A5" s="215">
        <v>6538</v>
      </c>
      <c r="B5" s="226" t="s">
        <v>106</v>
      </c>
      <c r="C5" s="215">
        <v>26</v>
      </c>
      <c r="D5" s="38" t="s">
        <v>80</v>
      </c>
      <c r="E5" s="236">
        <v>1</v>
      </c>
      <c r="F5" s="236"/>
      <c r="G5" s="236">
        <v>1</v>
      </c>
      <c r="H5" s="236"/>
      <c r="I5" s="236">
        <v>0.5</v>
      </c>
      <c r="J5" s="236"/>
      <c r="K5" s="240"/>
      <c r="L5" s="240"/>
      <c r="M5" s="240"/>
      <c r="N5" s="240"/>
      <c r="O5" s="231"/>
      <c r="P5" s="232"/>
      <c r="Q5" s="227"/>
      <c r="R5" s="228"/>
      <c r="S5" s="25">
        <f t="shared" ref="S5:S26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215">
        <v>6538</v>
      </c>
      <c r="B6" s="226" t="s">
        <v>106</v>
      </c>
      <c r="C6" s="215">
        <v>27</v>
      </c>
      <c r="D6" s="38" t="s">
        <v>80</v>
      </c>
      <c r="E6" s="236">
        <v>1</v>
      </c>
      <c r="F6" s="236"/>
      <c r="G6" s="236">
        <v>1</v>
      </c>
      <c r="H6" s="236"/>
      <c r="I6" s="236">
        <v>0.5</v>
      </c>
      <c r="J6" s="236"/>
      <c r="K6" s="240"/>
      <c r="L6" s="240"/>
      <c r="M6" s="240"/>
      <c r="N6" s="240"/>
      <c r="O6" s="231"/>
      <c r="P6" s="232"/>
      <c r="Q6" s="227"/>
      <c r="R6" s="228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215">
        <v>6538</v>
      </c>
      <c r="B7" s="226" t="s">
        <v>106</v>
      </c>
      <c r="C7" s="215">
        <v>28</v>
      </c>
      <c r="D7" s="38" t="s">
        <v>80</v>
      </c>
      <c r="E7" s="236">
        <v>1</v>
      </c>
      <c r="F7" s="236"/>
      <c r="G7" s="236">
        <v>1</v>
      </c>
      <c r="H7" s="236"/>
      <c r="I7" s="236">
        <v>0.5</v>
      </c>
      <c r="J7" s="236"/>
      <c r="K7" s="240"/>
      <c r="L7" s="240"/>
      <c r="M7" s="240"/>
      <c r="N7" s="240"/>
      <c r="O7" s="231"/>
      <c r="P7" s="232"/>
      <c r="Q7" s="227"/>
      <c r="R7" s="228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215">
        <v>6538</v>
      </c>
      <c r="B8" s="226" t="s">
        <v>106</v>
      </c>
      <c r="C8" s="215">
        <v>29</v>
      </c>
      <c r="D8" s="38" t="s">
        <v>80</v>
      </c>
      <c r="E8" s="236">
        <v>1</v>
      </c>
      <c r="F8" s="236"/>
      <c r="G8" s="236"/>
      <c r="H8" s="236"/>
      <c r="I8" s="236">
        <v>1</v>
      </c>
      <c r="J8" s="236"/>
      <c r="K8" s="240"/>
      <c r="L8" s="240"/>
      <c r="M8" s="240"/>
      <c r="N8" s="240"/>
      <c r="O8" s="231"/>
      <c r="P8" s="232"/>
      <c r="Q8" s="227"/>
      <c r="R8" s="22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215">
        <v>6538</v>
      </c>
      <c r="B9" s="226" t="s">
        <v>106</v>
      </c>
      <c r="C9" s="215">
        <v>30</v>
      </c>
      <c r="D9" s="38" t="s">
        <v>80</v>
      </c>
      <c r="E9" s="236">
        <v>1</v>
      </c>
      <c r="F9" s="236"/>
      <c r="G9" s="236"/>
      <c r="H9" s="236"/>
      <c r="I9" s="236">
        <v>1</v>
      </c>
      <c r="J9" s="236"/>
      <c r="K9" s="240"/>
      <c r="L9" s="240"/>
      <c r="M9" s="240"/>
      <c r="N9" s="240"/>
      <c r="O9" s="231"/>
      <c r="P9" s="232"/>
      <c r="Q9" s="227"/>
      <c r="R9" s="228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215">
        <v>6538</v>
      </c>
      <c r="B10" s="226" t="s">
        <v>106</v>
      </c>
      <c r="C10" s="215">
        <v>31</v>
      </c>
      <c r="D10" s="38" t="s">
        <v>80</v>
      </c>
      <c r="E10" s="236">
        <v>1</v>
      </c>
      <c r="F10" s="236"/>
      <c r="G10" s="236">
        <v>0.25</v>
      </c>
      <c r="H10" s="236"/>
      <c r="I10" s="236">
        <v>0.5</v>
      </c>
      <c r="J10" s="236"/>
      <c r="K10" s="240"/>
      <c r="L10" s="240"/>
      <c r="M10" s="240"/>
      <c r="N10" s="240"/>
      <c r="O10" s="231"/>
      <c r="P10" s="232"/>
      <c r="Q10" s="227"/>
      <c r="R10" s="228"/>
      <c r="S10" s="25">
        <f t="shared" si="1"/>
        <v>1.75</v>
      </c>
      <c r="T10" s="25">
        <f t="shared" si="0"/>
        <v>1.75</v>
      </c>
      <c r="U10" s="28"/>
      <c r="V10" s="28"/>
    </row>
    <row r="11" spans="1:22" x14ac:dyDescent="0.25">
      <c r="A11" s="215">
        <v>6538</v>
      </c>
      <c r="B11" s="226" t="s">
        <v>106</v>
      </c>
      <c r="C11" s="215">
        <v>32</v>
      </c>
      <c r="D11" s="38" t="s">
        <v>80</v>
      </c>
      <c r="E11" s="236">
        <v>0.5</v>
      </c>
      <c r="F11" s="236"/>
      <c r="G11" s="236">
        <v>0.25</v>
      </c>
      <c r="H11" s="236"/>
      <c r="I11" s="236">
        <v>0.5</v>
      </c>
      <c r="J11" s="236"/>
      <c r="K11" s="240"/>
      <c r="L11" s="240"/>
      <c r="M11" s="240"/>
      <c r="N11" s="240"/>
      <c r="O11" s="231"/>
      <c r="P11" s="232"/>
      <c r="Q11" s="227"/>
      <c r="R11" s="228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213" t="s">
        <v>87</v>
      </c>
      <c r="B12" s="226" t="s">
        <v>106</v>
      </c>
      <c r="C12" s="187">
        <v>24</v>
      </c>
      <c r="D12" s="38" t="s">
        <v>88</v>
      </c>
      <c r="E12" s="236"/>
      <c r="F12" s="236"/>
      <c r="G12" s="236">
        <v>3.5</v>
      </c>
      <c r="H12" s="236"/>
      <c r="I12" s="236"/>
      <c r="J12" s="236"/>
      <c r="K12" s="240"/>
      <c r="L12" s="240"/>
      <c r="M12" s="240"/>
      <c r="N12" s="240"/>
      <c r="O12" s="231"/>
      <c r="P12" s="232"/>
      <c r="Q12" s="227"/>
      <c r="R12" s="228"/>
      <c r="S12" s="25">
        <f t="shared" si="1"/>
        <v>3.5</v>
      </c>
      <c r="T12" s="25">
        <f t="shared" si="0"/>
        <v>3.5</v>
      </c>
      <c r="U12" s="28"/>
      <c r="V12" s="28"/>
    </row>
    <row r="13" spans="1:22" x14ac:dyDescent="0.25">
      <c r="A13" s="221">
        <v>6649</v>
      </c>
      <c r="B13" s="226" t="s">
        <v>103</v>
      </c>
      <c r="C13" s="221">
        <v>13</v>
      </c>
      <c r="D13" s="38" t="s">
        <v>67</v>
      </c>
      <c r="E13" s="236"/>
      <c r="F13" s="236"/>
      <c r="G13" s="236"/>
      <c r="H13" s="236"/>
      <c r="I13" s="236">
        <v>2</v>
      </c>
      <c r="J13" s="236"/>
      <c r="K13" s="238"/>
      <c r="L13" s="239"/>
      <c r="M13" s="240"/>
      <c r="N13" s="240"/>
      <c r="O13" s="231"/>
      <c r="P13" s="232"/>
      <c r="Q13" s="227"/>
      <c r="R13" s="228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221">
        <v>6649</v>
      </c>
      <c r="B14" s="226" t="s">
        <v>103</v>
      </c>
      <c r="C14" s="221">
        <v>12</v>
      </c>
      <c r="D14" s="38" t="s">
        <v>67</v>
      </c>
      <c r="E14" s="236"/>
      <c r="F14" s="236"/>
      <c r="G14" s="236"/>
      <c r="H14" s="236"/>
      <c r="I14" s="231">
        <v>1</v>
      </c>
      <c r="J14" s="232"/>
      <c r="K14" s="238"/>
      <c r="L14" s="239"/>
      <c r="M14" s="240"/>
      <c r="N14" s="240"/>
      <c r="O14" s="231"/>
      <c r="P14" s="232"/>
      <c r="Q14" s="227"/>
      <c r="R14" s="228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213"/>
      <c r="B15" s="48"/>
      <c r="C15" s="194"/>
      <c r="D15" s="38"/>
      <c r="E15" s="231"/>
      <c r="F15" s="232"/>
      <c r="G15" s="231"/>
      <c r="H15" s="232"/>
      <c r="I15" s="231"/>
      <c r="J15" s="232"/>
      <c r="K15" s="238"/>
      <c r="L15" s="239"/>
      <c r="M15" s="240"/>
      <c r="N15" s="240"/>
      <c r="O15" s="231"/>
      <c r="P15" s="232"/>
      <c r="Q15" s="227"/>
      <c r="R15" s="2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13"/>
      <c r="B16" s="48"/>
      <c r="C16" s="194"/>
      <c r="D16" s="38"/>
      <c r="E16" s="236"/>
      <c r="F16" s="236"/>
      <c r="G16" s="236"/>
      <c r="H16" s="236"/>
      <c r="I16" s="231"/>
      <c r="J16" s="232"/>
      <c r="K16" s="238"/>
      <c r="L16" s="239"/>
      <c r="M16" s="238"/>
      <c r="N16" s="239"/>
      <c r="O16" s="231"/>
      <c r="P16" s="232"/>
      <c r="Q16" s="227"/>
      <c r="R16" s="22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93"/>
      <c r="B17" s="193"/>
      <c r="C17" s="193"/>
      <c r="D17" s="38"/>
      <c r="E17" s="236"/>
      <c r="F17" s="236"/>
      <c r="G17" s="236"/>
      <c r="H17" s="236"/>
      <c r="I17" s="231"/>
      <c r="J17" s="232"/>
      <c r="K17" s="238"/>
      <c r="L17" s="239"/>
      <c r="M17" s="238"/>
      <c r="N17" s="239"/>
      <c r="O17" s="231"/>
      <c r="P17" s="232"/>
      <c r="Q17" s="227"/>
      <c r="R17" s="22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7"/>
      <c r="B18" s="48"/>
      <c r="C18" s="107"/>
      <c r="D18" s="38"/>
      <c r="E18" s="236"/>
      <c r="F18" s="236"/>
      <c r="G18" s="236"/>
      <c r="H18" s="236"/>
      <c r="I18" s="231"/>
      <c r="J18" s="232"/>
      <c r="K18" s="238"/>
      <c r="L18" s="239"/>
      <c r="M18" s="238"/>
      <c r="N18" s="239"/>
      <c r="O18" s="231"/>
      <c r="P18" s="232"/>
      <c r="Q18" s="227"/>
      <c r="R18" s="228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7"/>
      <c r="B19" s="48"/>
      <c r="C19" s="107"/>
      <c r="D19" s="38"/>
      <c r="E19" s="236"/>
      <c r="F19" s="236"/>
      <c r="G19" s="236"/>
      <c r="H19" s="236"/>
      <c r="I19" s="231"/>
      <c r="J19" s="232"/>
      <c r="K19" s="238"/>
      <c r="L19" s="239"/>
      <c r="M19" s="238"/>
      <c r="N19" s="239"/>
      <c r="O19" s="231"/>
      <c r="P19" s="232"/>
      <c r="Q19" s="227"/>
      <c r="R19" s="228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6"/>
      <c r="F20" s="236"/>
      <c r="G20" s="236"/>
      <c r="H20" s="236"/>
      <c r="I20" s="231"/>
      <c r="J20" s="232"/>
      <c r="K20" s="238"/>
      <c r="L20" s="239"/>
      <c r="M20" s="238"/>
      <c r="N20" s="239"/>
      <c r="O20" s="231"/>
      <c r="P20" s="232"/>
      <c r="Q20" s="227"/>
      <c r="R20" s="22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6"/>
      <c r="F21" s="236"/>
      <c r="G21" s="236"/>
      <c r="H21" s="236"/>
      <c r="I21" s="231"/>
      <c r="J21" s="232"/>
      <c r="K21" s="238"/>
      <c r="L21" s="239"/>
      <c r="M21" s="238"/>
      <c r="N21" s="239"/>
      <c r="O21" s="231"/>
      <c r="P21" s="232"/>
      <c r="Q21" s="227"/>
      <c r="R21" s="22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6"/>
      <c r="F22" s="236"/>
      <c r="G22" s="236"/>
      <c r="H22" s="236"/>
      <c r="I22" s="231"/>
      <c r="J22" s="232"/>
      <c r="K22" s="238"/>
      <c r="L22" s="239"/>
      <c r="M22" s="238"/>
      <c r="N22" s="239"/>
      <c r="O22" s="231"/>
      <c r="P22" s="232"/>
      <c r="Q22" s="227"/>
      <c r="R22" s="22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22">
        <v>3600</v>
      </c>
      <c r="B23" s="222">
        <f>SUM(B6:B22)</f>
        <v>0</v>
      </c>
      <c r="C23" s="222"/>
      <c r="D23" s="27" t="s">
        <v>83</v>
      </c>
      <c r="E23" s="231">
        <v>0.5</v>
      </c>
      <c r="F23" s="232"/>
      <c r="G23" s="231"/>
      <c r="H23" s="232"/>
      <c r="I23" s="231"/>
      <c r="J23" s="232"/>
      <c r="K23" s="238">
        <f>SUM(K6:K22)</f>
        <v>0</v>
      </c>
      <c r="L23" s="239"/>
      <c r="M23" s="238"/>
      <c r="N23" s="239"/>
      <c r="O23" s="231"/>
      <c r="P23" s="232"/>
      <c r="Q23" s="227"/>
      <c r="R23" s="228"/>
      <c r="S23" s="25">
        <f t="shared" si="1"/>
        <v>0.5</v>
      </c>
      <c r="T23" s="25">
        <f t="shared" si="0"/>
        <v>0.5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1"/>
      <c r="F24" s="232"/>
      <c r="G24" s="231"/>
      <c r="H24" s="232"/>
      <c r="I24" s="231"/>
      <c r="J24" s="232"/>
      <c r="K24" s="238"/>
      <c r="L24" s="239"/>
      <c r="M24" s="238"/>
      <c r="N24" s="239"/>
      <c r="O24" s="231"/>
      <c r="P24" s="232"/>
      <c r="Q24" s="227"/>
      <c r="R24" s="22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1"/>
      <c r="F25" s="232"/>
      <c r="G25" s="231"/>
      <c r="H25" s="232"/>
      <c r="I25" s="231"/>
      <c r="J25" s="232"/>
      <c r="K25" s="238"/>
      <c r="L25" s="239"/>
      <c r="M25" s="238"/>
      <c r="N25" s="239"/>
      <c r="O25" s="227"/>
      <c r="P25" s="228"/>
      <c r="Q25" s="227"/>
      <c r="R25" s="22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3">
        <f>SUM(E4:E25)</f>
        <v>8</v>
      </c>
      <c r="F26" s="234"/>
      <c r="G26" s="233">
        <f>SUM(G4:G25)</f>
        <v>8</v>
      </c>
      <c r="H26" s="234"/>
      <c r="I26" s="233">
        <f>SUM(I4:I25)</f>
        <v>8</v>
      </c>
      <c r="J26" s="234"/>
      <c r="K26" s="233">
        <f>SUM(K4:K25)</f>
        <v>0</v>
      </c>
      <c r="L26" s="234"/>
      <c r="M26" s="233">
        <f>SUM(M4:M25)</f>
        <v>0</v>
      </c>
      <c r="N26" s="234"/>
      <c r="O26" s="233">
        <f>SUM(O4:O25)</f>
        <v>0</v>
      </c>
      <c r="P26" s="234"/>
      <c r="Q26" s="233">
        <f>SUM(Q4:Q25)</f>
        <v>0</v>
      </c>
      <c r="R26" s="234"/>
      <c r="S26" s="25">
        <f t="shared" si="1"/>
        <v>24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60"/>
      <c r="F27" s="16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24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-8</v>
      </c>
      <c r="M28" s="32"/>
      <c r="N28" s="32">
        <f>SUM(M26)-N27</f>
        <v>-8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-16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24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41" t="s">
        <v>77</v>
      </c>
      <c r="F3" s="242"/>
      <c r="G3" s="179"/>
      <c r="H3" s="179"/>
      <c r="I3" s="63">
        <v>8</v>
      </c>
      <c r="J3" s="63">
        <v>16.3</v>
      </c>
      <c r="K3" s="63">
        <v>8.3000000000000007</v>
      </c>
      <c r="L3" s="63">
        <v>16.3</v>
      </c>
      <c r="M3" s="63">
        <v>8.3000000000000007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0">
        <v>6615</v>
      </c>
      <c r="B4" s="226" t="s">
        <v>104</v>
      </c>
      <c r="C4" s="210">
        <v>24</v>
      </c>
      <c r="D4" s="38" t="s">
        <v>74</v>
      </c>
      <c r="E4" s="241"/>
      <c r="F4" s="242"/>
      <c r="G4" s="241"/>
      <c r="H4" s="242"/>
      <c r="I4" s="231">
        <v>0.75</v>
      </c>
      <c r="J4" s="232"/>
      <c r="K4" s="231"/>
      <c r="L4" s="232"/>
      <c r="M4" s="231"/>
      <c r="N4" s="232"/>
      <c r="O4" s="231"/>
      <c r="P4" s="232"/>
      <c r="Q4" s="227"/>
      <c r="R4" s="228"/>
      <c r="S4" s="25">
        <f>E4+G4+I4+K4+M4+O4+Q4</f>
        <v>0.75</v>
      </c>
      <c r="T4" s="25">
        <f>SUM(S4-U4-V4)</f>
        <v>0.75</v>
      </c>
      <c r="U4" s="28"/>
      <c r="V4" s="28"/>
    </row>
    <row r="5" spans="1:22" x14ac:dyDescent="0.25">
      <c r="A5" s="223">
        <v>6704</v>
      </c>
      <c r="B5" s="226" t="s">
        <v>107</v>
      </c>
      <c r="C5" s="223" t="s">
        <v>93</v>
      </c>
      <c r="D5" s="38" t="s">
        <v>90</v>
      </c>
      <c r="E5" s="241"/>
      <c r="F5" s="242"/>
      <c r="G5" s="241"/>
      <c r="H5" s="242"/>
      <c r="I5" s="231">
        <v>3</v>
      </c>
      <c r="J5" s="232"/>
      <c r="K5" s="231"/>
      <c r="L5" s="232"/>
      <c r="M5" s="231"/>
      <c r="N5" s="232"/>
      <c r="O5" s="231"/>
      <c r="P5" s="232"/>
      <c r="Q5" s="227"/>
      <c r="R5" s="228"/>
      <c r="S5" s="25">
        <f t="shared" ref="S5:S25" si="0">E5+G5+I5+K5+M5+O5+Q5</f>
        <v>3</v>
      </c>
      <c r="T5" s="25">
        <f t="shared" ref="T5:T22" si="1">SUM(S5-U5-V5)</f>
        <v>3</v>
      </c>
      <c r="U5" s="28"/>
      <c r="V5" s="28"/>
    </row>
    <row r="6" spans="1:22" x14ac:dyDescent="0.25">
      <c r="A6" s="223">
        <v>6649</v>
      </c>
      <c r="B6" s="226" t="s">
        <v>103</v>
      </c>
      <c r="C6" s="223">
        <v>12</v>
      </c>
      <c r="D6" s="38" t="s">
        <v>67</v>
      </c>
      <c r="E6" s="241"/>
      <c r="F6" s="242"/>
      <c r="G6" s="241"/>
      <c r="H6" s="242"/>
      <c r="I6" s="231">
        <v>3</v>
      </c>
      <c r="J6" s="232"/>
      <c r="K6" s="231">
        <v>5</v>
      </c>
      <c r="L6" s="232"/>
      <c r="M6" s="236"/>
      <c r="N6" s="236"/>
      <c r="O6" s="231"/>
      <c r="P6" s="232"/>
      <c r="Q6" s="227"/>
      <c r="R6" s="228"/>
      <c r="S6" s="25">
        <f t="shared" si="0"/>
        <v>8</v>
      </c>
      <c r="T6" s="25">
        <f t="shared" si="1"/>
        <v>8</v>
      </c>
      <c r="U6" s="28"/>
      <c r="V6" s="28"/>
    </row>
    <row r="7" spans="1:22" x14ac:dyDescent="0.25">
      <c r="A7" s="208">
        <v>6598</v>
      </c>
      <c r="B7" s="226" t="s">
        <v>102</v>
      </c>
      <c r="C7" s="207" t="s">
        <v>69</v>
      </c>
      <c r="D7" s="38" t="s">
        <v>70</v>
      </c>
      <c r="E7" s="241"/>
      <c r="F7" s="242"/>
      <c r="G7" s="241"/>
      <c r="H7" s="242"/>
      <c r="I7" s="231"/>
      <c r="J7" s="232"/>
      <c r="K7" s="231">
        <v>0.5</v>
      </c>
      <c r="L7" s="232"/>
      <c r="M7" s="236"/>
      <c r="N7" s="236"/>
      <c r="O7" s="231"/>
      <c r="P7" s="232"/>
      <c r="Q7" s="227"/>
      <c r="R7" s="228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223">
        <v>6649</v>
      </c>
      <c r="B8" s="226" t="s">
        <v>103</v>
      </c>
      <c r="C8" s="223">
        <v>13</v>
      </c>
      <c r="D8" s="38" t="s">
        <v>67</v>
      </c>
      <c r="E8" s="243"/>
      <c r="F8" s="243"/>
      <c r="G8" s="243"/>
      <c r="H8" s="243"/>
      <c r="I8" s="236"/>
      <c r="J8" s="236"/>
      <c r="K8" s="236">
        <v>2</v>
      </c>
      <c r="L8" s="236"/>
      <c r="M8" s="236">
        <v>7.5</v>
      </c>
      <c r="N8" s="236"/>
      <c r="O8" s="231"/>
      <c r="P8" s="232"/>
      <c r="Q8" s="227"/>
      <c r="R8" s="228"/>
      <c r="S8" s="25">
        <f t="shared" si="0"/>
        <v>9.5</v>
      </c>
      <c r="T8" s="25">
        <f t="shared" si="1"/>
        <v>9.5</v>
      </c>
      <c r="U8" s="28"/>
      <c r="V8" s="28"/>
    </row>
    <row r="9" spans="1:22" x14ac:dyDescent="0.25">
      <c r="A9" s="185">
        <v>6598</v>
      </c>
      <c r="B9" s="226" t="s">
        <v>102</v>
      </c>
      <c r="C9" s="185">
        <v>75</v>
      </c>
      <c r="D9" s="38" t="s">
        <v>98</v>
      </c>
      <c r="E9" s="243"/>
      <c r="F9" s="243"/>
      <c r="G9" s="243"/>
      <c r="H9" s="243"/>
      <c r="I9" s="236">
        <v>0.75</v>
      </c>
      <c r="J9" s="236"/>
      <c r="K9" s="236"/>
      <c r="L9" s="236"/>
      <c r="M9" s="236"/>
      <c r="N9" s="236"/>
      <c r="O9" s="231"/>
      <c r="P9" s="232"/>
      <c r="Q9" s="227"/>
      <c r="R9" s="228"/>
      <c r="S9" s="25">
        <f t="shared" si="0"/>
        <v>0.75</v>
      </c>
      <c r="T9" s="25">
        <f t="shared" si="1"/>
        <v>0.75</v>
      </c>
      <c r="U9" s="28"/>
      <c r="V9" s="28"/>
    </row>
    <row r="10" spans="1:22" x14ac:dyDescent="0.25">
      <c r="A10" s="190"/>
      <c r="B10" s="48"/>
      <c r="C10" s="190"/>
      <c r="D10" s="38"/>
      <c r="E10" s="243"/>
      <c r="F10" s="243"/>
      <c r="G10" s="243"/>
      <c r="H10" s="243"/>
      <c r="I10" s="236"/>
      <c r="J10" s="236"/>
      <c r="K10" s="236"/>
      <c r="L10" s="236"/>
      <c r="M10" s="236"/>
      <c r="N10" s="236"/>
      <c r="O10" s="231"/>
      <c r="P10" s="232"/>
      <c r="Q10" s="227"/>
      <c r="R10" s="2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0"/>
      <c r="B11" s="48"/>
      <c r="C11" s="190"/>
      <c r="D11" s="38"/>
      <c r="E11" s="241"/>
      <c r="F11" s="242"/>
      <c r="G11" s="241"/>
      <c r="H11" s="242"/>
      <c r="I11" s="231"/>
      <c r="J11" s="232"/>
      <c r="K11" s="231"/>
      <c r="L11" s="232"/>
      <c r="M11" s="231"/>
      <c r="N11" s="232"/>
      <c r="O11" s="231"/>
      <c r="P11" s="232"/>
      <c r="Q11" s="227"/>
      <c r="R11" s="2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2"/>
      <c r="B12" s="48"/>
      <c r="C12" s="182"/>
      <c r="D12" s="38"/>
      <c r="E12" s="241"/>
      <c r="F12" s="242"/>
      <c r="G12" s="241"/>
      <c r="H12" s="242"/>
      <c r="I12" s="231"/>
      <c r="J12" s="232"/>
      <c r="K12" s="231"/>
      <c r="L12" s="232"/>
      <c r="M12" s="231"/>
      <c r="N12" s="232"/>
      <c r="O12" s="231"/>
      <c r="P12" s="232"/>
      <c r="Q12" s="227"/>
      <c r="R12" s="2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5"/>
      <c r="B13" s="48"/>
      <c r="C13" s="175"/>
      <c r="D13" s="38"/>
      <c r="E13" s="241"/>
      <c r="F13" s="242"/>
      <c r="G13" s="241"/>
      <c r="H13" s="242"/>
      <c r="I13" s="231"/>
      <c r="J13" s="232"/>
      <c r="K13" s="231"/>
      <c r="L13" s="232"/>
      <c r="M13" s="231"/>
      <c r="N13" s="232"/>
      <c r="O13" s="231"/>
      <c r="P13" s="232"/>
      <c r="Q13" s="227"/>
      <c r="R13" s="22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77"/>
      <c r="B14" s="48"/>
      <c r="C14" s="177"/>
      <c r="D14" s="38"/>
      <c r="E14" s="241"/>
      <c r="F14" s="242"/>
      <c r="G14" s="241"/>
      <c r="H14" s="242"/>
      <c r="I14" s="231"/>
      <c r="J14" s="232"/>
      <c r="K14" s="231"/>
      <c r="L14" s="232"/>
      <c r="M14" s="231"/>
      <c r="N14" s="232"/>
      <c r="O14" s="231"/>
      <c r="P14" s="232"/>
      <c r="Q14" s="227"/>
      <c r="R14" s="22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3"/>
      <c r="B15" s="48"/>
      <c r="C15" s="163"/>
      <c r="D15" s="38"/>
      <c r="E15" s="241"/>
      <c r="F15" s="242"/>
      <c r="G15" s="241"/>
      <c r="H15" s="242"/>
      <c r="I15" s="231"/>
      <c r="J15" s="232"/>
      <c r="K15" s="231"/>
      <c r="L15" s="232"/>
      <c r="M15" s="231"/>
      <c r="N15" s="232"/>
      <c r="O15" s="231"/>
      <c r="P15" s="232"/>
      <c r="Q15" s="227"/>
      <c r="R15" s="22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8"/>
      <c r="B16" s="48"/>
      <c r="C16" s="178"/>
      <c r="D16" s="38"/>
      <c r="E16" s="241"/>
      <c r="F16" s="242"/>
      <c r="G16" s="241"/>
      <c r="H16" s="242"/>
      <c r="I16" s="231"/>
      <c r="J16" s="232"/>
      <c r="K16" s="231"/>
      <c r="L16" s="232"/>
      <c r="M16" s="231"/>
      <c r="N16" s="232"/>
      <c r="O16" s="231"/>
      <c r="P16" s="232"/>
      <c r="Q16" s="227"/>
      <c r="R16" s="22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43"/>
      <c r="B17" s="48"/>
      <c r="C17" s="143"/>
      <c r="D17" s="38"/>
      <c r="E17" s="241"/>
      <c r="F17" s="242"/>
      <c r="G17" s="241"/>
      <c r="H17" s="24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81"/>
      <c r="B18" s="181"/>
      <c r="C18" s="181"/>
      <c r="D18" s="38"/>
      <c r="E18" s="241"/>
      <c r="F18" s="242"/>
      <c r="G18" s="241"/>
      <c r="H18" s="242"/>
      <c r="I18" s="231"/>
      <c r="J18" s="232"/>
      <c r="K18" s="231"/>
      <c r="L18" s="232"/>
      <c r="M18" s="231"/>
      <c r="N18" s="232"/>
      <c r="O18" s="231"/>
      <c r="P18" s="232"/>
      <c r="Q18" s="227"/>
      <c r="R18" s="2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05"/>
      <c r="B19" s="205"/>
      <c r="C19" s="205"/>
      <c r="D19" s="38"/>
      <c r="E19" s="241"/>
      <c r="F19" s="242"/>
      <c r="G19" s="241"/>
      <c r="H19" s="242"/>
      <c r="I19" s="231"/>
      <c r="J19" s="232"/>
      <c r="K19" s="231"/>
      <c r="L19" s="232"/>
      <c r="M19" s="231"/>
      <c r="N19" s="232"/>
      <c r="O19" s="231"/>
      <c r="P19" s="232"/>
      <c r="Q19" s="227"/>
      <c r="R19" s="22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4"/>
      <c r="B20" s="184"/>
      <c r="C20" s="184"/>
      <c r="D20" s="38"/>
      <c r="E20" s="241"/>
      <c r="F20" s="242"/>
      <c r="G20" s="241"/>
      <c r="H20" s="242"/>
      <c r="I20" s="231"/>
      <c r="J20" s="232"/>
      <c r="K20" s="231"/>
      <c r="L20" s="232"/>
      <c r="M20" s="231"/>
      <c r="N20" s="232"/>
      <c r="O20" s="231"/>
      <c r="P20" s="232"/>
      <c r="Q20" s="227"/>
      <c r="R20" s="228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222">
        <v>3600</v>
      </c>
      <c r="B21" s="222" t="s">
        <v>105</v>
      </c>
      <c r="C21" s="222"/>
      <c r="D21" s="27" t="s">
        <v>83</v>
      </c>
      <c r="E21" s="241"/>
      <c r="F21" s="242"/>
      <c r="G21" s="243"/>
      <c r="H21" s="243"/>
      <c r="I21" s="231">
        <v>0.5</v>
      </c>
      <c r="J21" s="232"/>
      <c r="K21" s="231"/>
      <c r="L21" s="232"/>
      <c r="M21" s="231"/>
      <c r="N21" s="232"/>
      <c r="O21" s="231"/>
      <c r="P21" s="232"/>
      <c r="Q21" s="227"/>
      <c r="R21" s="228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212">
        <v>3600</v>
      </c>
      <c r="B22" s="212" t="s">
        <v>105</v>
      </c>
      <c r="C22" s="212"/>
      <c r="D22" s="38" t="s">
        <v>81</v>
      </c>
      <c r="E22" s="241"/>
      <c r="F22" s="242"/>
      <c r="G22" s="241"/>
      <c r="H22" s="242"/>
      <c r="I22" s="231"/>
      <c r="J22" s="232"/>
      <c r="K22" s="231"/>
      <c r="L22" s="232"/>
      <c r="M22" s="231"/>
      <c r="N22" s="232"/>
      <c r="O22" s="231"/>
      <c r="P22" s="232"/>
      <c r="Q22" s="227"/>
      <c r="R22" s="228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41"/>
      <c r="F23" s="242"/>
      <c r="G23" s="241">
        <v>8</v>
      </c>
      <c r="H23" s="242"/>
      <c r="I23" s="231"/>
      <c r="J23" s="232"/>
      <c r="K23" s="231"/>
      <c r="L23" s="232"/>
      <c r="M23" s="231"/>
      <c r="N23" s="232"/>
      <c r="O23" s="231"/>
      <c r="P23" s="232"/>
      <c r="Q23" s="227"/>
      <c r="R23" s="228"/>
      <c r="S23" s="25">
        <f t="shared" si="0"/>
        <v>8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27"/>
      <c r="P24" s="228"/>
      <c r="Q24" s="227"/>
      <c r="R24" s="228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3">
        <f>SUM(E4:E24)</f>
        <v>0</v>
      </c>
      <c r="F25" s="234"/>
      <c r="G25" s="233">
        <f>SUM(G4:G24)</f>
        <v>8</v>
      </c>
      <c r="H25" s="234"/>
      <c r="I25" s="233">
        <f>SUM(I4:I24)</f>
        <v>8</v>
      </c>
      <c r="J25" s="234"/>
      <c r="K25" s="233">
        <f>SUM(K4:K24)</f>
        <v>7.5</v>
      </c>
      <c r="L25" s="234"/>
      <c r="M25" s="233">
        <f>SUM(M4:M24)</f>
        <v>7.5</v>
      </c>
      <c r="N25" s="234"/>
      <c r="O25" s="233">
        <f>SUM(O4:O24)</f>
        <v>0</v>
      </c>
      <c r="P25" s="234"/>
      <c r="Q25" s="233">
        <f>SUM(Q4:Q24)</f>
        <v>0</v>
      </c>
      <c r="R25" s="234"/>
      <c r="S25" s="25">
        <f t="shared" si="0"/>
        <v>31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60"/>
      <c r="F26" s="161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23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-8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-0.5</v>
      </c>
      <c r="M27" s="32"/>
      <c r="N27" s="32">
        <f>SUM(M25)-N26</f>
        <v>-0.5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-9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23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0.5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8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31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2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3:F3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13.08.17</v>
      </c>
      <c r="B2" s="56"/>
      <c r="C2" s="56"/>
      <c r="D2" s="5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23">
        <v>6598</v>
      </c>
      <c r="B4" s="226" t="s">
        <v>102</v>
      </c>
      <c r="C4" s="222" t="s">
        <v>69</v>
      </c>
      <c r="D4" s="38" t="s">
        <v>70</v>
      </c>
      <c r="E4" s="236">
        <v>7.5</v>
      </c>
      <c r="F4" s="236"/>
      <c r="G4" s="236">
        <v>8</v>
      </c>
      <c r="H4" s="236"/>
      <c r="I4" s="236">
        <v>8</v>
      </c>
      <c r="J4" s="236"/>
      <c r="K4" s="236">
        <v>8</v>
      </c>
      <c r="L4" s="236"/>
      <c r="M4" s="236">
        <v>7.5</v>
      </c>
      <c r="N4" s="236"/>
      <c r="O4" s="231"/>
      <c r="P4" s="232"/>
      <c r="Q4" s="227"/>
      <c r="R4" s="228"/>
      <c r="S4" s="25">
        <f>E4+G4+I4+K4+M4+O4+Q4</f>
        <v>39</v>
      </c>
      <c r="T4" s="25">
        <f>SUM(S4-U4-V4)</f>
        <v>39</v>
      </c>
      <c r="U4" s="28"/>
      <c r="V4" s="28"/>
    </row>
    <row r="5" spans="1:22" x14ac:dyDescent="0.25">
      <c r="A5" s="196">
        <v>6649</v>
      </c>
      <c r="B5" s="226" t="s">
        <v>103</v>
      </c>
      <c r="C5" s="195">
        <v>12</v>
      </c>
      <c r="D5" s="38" t="s">
        <v>99</v>
      </c>
      <c r="E5" s="236"/>
      <c r="F5" s="236"/>
      <c r="G5" s="236"/>
      <c r="H5" s="236"/>
      <c r="I5" s="236"/>
      <c r="J5" s="236"/>
      <c r="K5" s="236"/>
      <c r="L5" s="236"/>
      <c r="M5" s="236">
        <v>0.5</v>
      </c>
      <c r="N5" s="236"/>
      <c r="O5" s="231"/>
      <c r="P5" s="232"/>
      <c r="Q5" s="227"/>
      <c r="R5" s="228"/>
      <c r="S5" s="25">
        <f t="shared" ref="S5:S20" si="0">E5+G5+I5+K5+M5+O5+Q5</f>
        <v>0.5</v>
      </c>
      <c r="T5" s="25">
        <f t="shared" ref="T5:T17" si="1">SUM(S5-U5-V5)</f>
        <v>0.5</v>
      </c>
      <c r="U5" s="28"/>
      <c r="V5" s="28"/>
    </row>
    <row r="6" spans="1:22" x14ac:dyDescent="0.25">
      <c r="A6" s="196"/>
      <c r="B6" s="48"/>
      <c r="C6" s="196"/>
      <c r="D6" s="38"/>
      <c r="E6" s="236"/>
      <c r="F6" s="236"/>
      <c r="G6" s="244"/>
      <c r="H6" s="232"/>
      <c r="I6" s="244"/>
      <c r="J6" s="232"/>
      <c r="K6" s="244"/>
      <c r="L6" s="232"/>
      <c r="M6" s="244"/>
      <c r="N6" s="232"/>
      <c r="O6" s="231"/>
      <c r="P6" s="232"/>
      <c r="Q6" s="227"/>
      <c r="R6" s="22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6"/>
      <c r="B7" s="48"/>
      <c r="C7" s="196"/>
      <c r="D7" s="38"/>
      <c r="E7" s="236"/>
      <c r="F7" s="236"/>
      <c r="G7" s="244"/>
      <c r="H7" s="232"/>
      <c r="I7" s="244"/>
      <c r="J7" s="232"/>
      <c r="K7" s="231"/>
      <c r="L7" s="232"/>
      <c r="M7" s="231"/>
      <c r="N7" s="232"/>
      <c r="O7" s="231"/>
      <c r="P7" s="232"/>
      <c r="Q7" s="227"/>
      <c r="R7" s="228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96"/>
      <c r="B8" s="48"/>
      <c r="C8" s="196"/>
      <c r="D8" s="38"/>
      <c r="E8" s="236"/>
      <c r="F8" s="236"/>
      <c r="G8" s="244"/>
      <c r="H8" s="232"/>
      <c r="I8" s="244"/>
      <c r="J8" s="232"/>
      <c r="K8" s="244"/>
      <c r="L8" s="232"/>
      <c r="M8" s="244"/>
      <c r="N8" s="232"/>
      <c r="O8" s="231"/>
      <c r="P8" s="232"/>
      <c r="Q8" s="227"/>
      <c r="R8" s="228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98"/>
      <c r="B9" s="48"/>
      <c r="C9" s="198"/>
      <c r="D9" s="38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1"/>
      <c r="P9" s="232"/>
      <c r="Q9" s="227"/>
      <c r="R9" s="22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8"/>
      <c r="B10" s="48"/>
      <c r="C10" s="198"/>
      <c r="D10" s="38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27"/>
      <c r="R10" s="2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5"/>
      <c r="B11" s="48"/>
      <c r="C11" s="155"/>
      <c r="D11" s="38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1"/>
      <c r="P11" s="232"/>
      <c r="Q11" s="227"/>
      <c r="R11" s="2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5"/>
      <c r="B12" s="48"/>
      <c r="C12" s="155"/>
      <c r="D12" s="38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1"/>
      <c r="P12" s="232"/>
      <c r="Q12" s="227"/>
      <c r="R12" s="2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4"/>
      <c r="B13" s="154"/>
      <c r="C13" s="154"/>
      <c r="D13" s="38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1"/>
      <c r="P13" s="232"/>
      <c r="Q13" s="227"/>
      <c r="R13" s="2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4"/>
      <c r="B14" s="48"/>
      <c r="C14" s="134"/>
      <c r="D14" s="38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1"/>
      <c r="P14" s="232"/>
      <c r="Q14" s="227"/>
      <c r="R14" s="22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1"/>
      <c r="B15" s="171"/>
      <c r="C15" s="171"/>
      <c r="D15" s="38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27"/>
      <c r="R15" s="22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24"/>
      <c r="B16" s="201"/>
      <c r="C16" s="201"/>
      <c r="D16" s="38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1"/>
      <c r="P16" s="232"/>
      <c r="Q16" s="227"/>
      <c r="R16" s="22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22">
        <v>3600</v>
      </c>
      <c r="B17" s="222" t="s">
        <v>105</v>
      </c>
      <c r="C17" s="222"/>
      <c r="D17" s="27" t="s">
        <v>83</v>
      </c>
      <c r="E17" s="231">
        <v>0.5</v>
      </c>
      <c r="F17" s="232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27"/>
      <c r="P18" s="228"/>
      <c r="Q18" s="227"/>
      <c r="R18" s="22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27"/>
      <c r="P19" s="228"/>
      <c r="Q19" s="227"/>
      <c r="R19" s="22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3">
        <f>SUM(E4:E19)</f>
        <v>8</v>
      </c>
      <c r="F20" s="234"/>
      <c r="G20" s="233">
        <f>SUM(G4:G19)</f>
        <v>8</v>
      </c>
      <c r="H20" s="234"/>
      <c r="I20" s="233">
        <f>SUM(I4:I19)</f>
        <v>8</v>
      </c>
      <c r="J20" s="234"/>
      <c r="K20" s="233">
        <f>SUM(K4:K19)</f>
        <v>8</v>
      </c>
      <c r="L20" s="234"/>
      <c r="M20" s="233">
        <f>SUM(M4:M19)</f>
        <v>8</v>
      </c>
      <c r="N20" s="234"/>
      <c r="O20" s="233">
        <f>SUM(O4:O19)</f>
        <v>0</v>
      </c>
      <c r="P20" s="234"/>
      <c r="Q20" s="233">
        <f>SUM(Q4:Q19)</f>
        <v>0</v>
      </c>
      <c r="R20" s="234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60"/>
      <c r="H21" s="161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2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13.08.17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67">
        <v>6598</v>
      </c>
      <c r="B4" s="226" t="s">
        <v>102</v>
      </c>
      <c r="C4" s="166" t="s">
        <v>69</v>
      </c>
      <c r="D4" s="38" t="s">
        <v>70</v>
      </c>
      <c r="E4" s="236">
        <v>7.5</v>
      </c>
      <c r="F4" s="236"/>
      <c r="G4" s="236">
        <v>8</v>
      </c>
      <c r="H4" s="236"/>
      <c r="I4" s="236">
        <v>8</v>
      </c>
      <c r="J4" s="236"/>
      <c r="K4" s="236">
        <v>8</v>
      </c>
      <c r="L4" s="236"/>
      <c r="M4" s="236">
        <v>5</v>
      </c>
      <c r="N4" s="236"/>
      <c r="O4" s="231"/>
      <c r="P4" s="232"/>
      <c r="Q4" s="227"/>
      <c r="R4" s="228"/>
      <c r="S4" s="25">
        <f>E4+G4+I4+K4+M4+O4+Q4</f>
        <v>36.5</v>
      </c>
      <c r="T4" s="25">
        <f>SUM(S4-U4-V4)</f>
        <v>36.5</v>
      </c>
      <c r="U4" s="28"/>
      <c r="V4" s="28"/>
    </row>
    <row r="5" spans="1:22" x14ac:dyDescent="0.25">
      <c r="A5" s="191"/>
      <c r="B5" s="48"/>
      <c r="C5" s="191"/>
      <c r="D5" s="38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1"/>
      <c r="P5" s="232"/>
      <c r="Q5" s="227"/>
      <c r="R5" s="228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6"/>
      <c r="B6" s="48"/>
      <c r="C6" s="146"/>
      <c r="D6" s="38"/>
      <c r="E6" s="236"/>
      <c r="F6" s="236"/>
      <c r="G6" s="231"/>
      <c r="H6" s="232"/>
      <c r="I6" s="231"/>
      <c r="J6" s="232"/>
      <c r="K6" s="231"/>
      <c r="L6" s="232"/>
      <c r="M6" s="231"/>
      <c r="N6" s="232"/>
      <c r="O6" s="231"/>
      <c r="P6" s="232"/>
      <c r="Q6" s="227"/>
      <c r="R6" s="22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2"/>
      <c r="B7" s="48"/>
      <c r="C7" s="142"/>
      <c r="D7" s="38"/>
      <c r="E7" s="236"/>
      <c r="F7" s="236"/>
      <c r="G7" s="231"/>
      <c r="H7" s="232"/>
      <c r="I7" s="231"/>
      <c r="J7" s="232"/>
      <c r="K7" s="231"/>
      <c r="L7" s="232"/>
      <c r="M7" s="231"/>
      <c r="N7" s="232"/>
      <c r="O7" s="231"/>
      <c r="P7" s="232"/>
      <c r="Q7" s="227"/>
      <c r="R7" s="228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1"/>
      <c r="B8" s="48"/>
      <c r="C8" s="151"/>
      <c r="D8" s="38"/>
      <c r="E8" s="236"/>
      <c r="F8" s="236"/>
      <c r="G8" s="231"/>
      <c r="H8" s="232"/>
      <c r="I8" s="231"/>
      <c r="J8" s="232"/>
      <c r="K8" s="231"/>
      <c r="L8" s="232"/>
      <c r="M8" s="231"/>
      <c r="N8" s="232"/>
      <c r="O8" s="231"/>
      <c r="P8" s="232"/>
      <c r="Q8" s="227"/>
      <c r="R8" s="228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53"/>
      <c r="B9" s="48"/>
      <c r="C9" s="153"/>
      <c r="D9" s="38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1"/>
      <c r="P9" s="232"/>
      <c r="Q9" s="227"/>
      <c r="R9" s="228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43"/>
      <c r="B10" s="48"/>
      <c r="C10" s="143"/>
      <c r="D10" s="38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27"/>
      <c r="R10" s="2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7"/>
      <c r="B11" s="48"/>
      <c r="C11" s="127"/>
      <c r="D11" s="38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1"/>
      <c r="P11" s="232"/>
      <c r="Q11" s="227"/>
      <c r="R11" s="2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7"/>
      <c r="B12" s="48"/>
      <c r="C12" s="127"/>
      <c r="D12" s="38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1"/>
      <c r="P12" s="232"/>
      <c r="Q12" s="227"/>
      <c r="R12" s="2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1"/>
      <c r="P13" s="232"/>
      <c r="Q13" s="227"/>
      <c r="R13" s="2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1"/>
      <c r="P14" s="232"/>
      <c r="Q14" s="227"/>
      <c r="R14" s="22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27"/>
      <c r="R15" s="22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1"/>
      <c r="P16" s="232"/>
      <c r="Q16" s="227"/>
      <c r="R16" s="22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22">
        <v>3600</v>
      </c>
      <c r="B17" s="222" t="s">
        <v>105</v>
      </c>
      <c r="C17" s="222"/>
      <c r="D17" s="27" t="s">
        <v>83</v>
      </c>
      <c r="E17" s="231">
        <v>0.5</v>
      </c>
      <c r="F17" s="232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27"/>
      <c r="R17" s="228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1"/>
      <c r="P18" s="232"/>
      <c r="Q18" s="227"/>
      <c r="R18" s="22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1"/>
      <c r="P19" s="232"/>
      <c r="Q19" s="227"/>
      <c r="R19" s="22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3">
        <f>SUM(E4:E19)</f>
        <v>8</v>
      </c>
      <c r="F20" s="234"/>
      <c r="G20" s="233">
        <f>SUM(G4:G19)</f>
        <v>8</v>
      </c>
      <c r="H20" s="234"/>
      <c r="I20" s="233">
        <f>SUM(I4:I19)</f>
        <v>8</v>
      </c>
      <c r="J20" s="234"/>
      <c r="K20" s="233">
        <f>SUM(K4:K19)</f>
        <v>8</v>
      </c>
      <c r="L20" s="234"/>
      <c r="M20" s="233">
        <f>SUM(M4:M19)</f>
        <v>5</v>
      </c>
      <c r="N20" s="234"/>
      <c r="O20" s="233">
        <f>SUM(O4:O19)</f>
        <v>0</v>
      </c>
      <c r="P20" s="234"/>
      <c r="Q20" s="233">
        <f>SUM(Q4:Q19)</f>
        <v>0</v>
      </c>
      <c r="R20" s="234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60"/>
      <c r="N21" s="16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2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13.08.17</v>
      </c>
      <c r="B2" s="66"/>
      <c r="C2" s="66"/>
      <c r="D2" s="6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2" t="s">
        <v>73</v>
      </c>
      <c r="F3" s="172"/>
      <c r="G3" s="172" t="s">
        <v>73</v>
      </c>
      <c r="H3" s="172"/>
      <c r="I3" s="172" t="s">
        <v>73</v>
      </c>
      <c r="J3" s="172"/>
      <c r="K3" s="172" t="s">
        <v>73</v>
      </c>
      <c r="L3" s="172"/>
      <c r="M3" s="172" t="s">
        <v>73</v>
      </c>
      <c r="N3" s="172"/>
      <c r="O3" s="129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65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31"/>
      <c r="P4" s="232"/>
      <c r="Q4" s="227"/>
      <c r="R4" s="22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38"/>
      <c r="B5" s="48"/>
      <c r="C5" s="138"/>
      <c r="D5" s="38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31"/>
      <c r="P5" s="232"/>
      <c r="Q5" s="227"/>
      <c r="R5" s="22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9"/>
      <c r="B6" s="48"/>
      <c r="C6" s="159"/>
      <c r="D6" s="38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31"/>
      <c r="P6" s="232"/>
      <c r="Q6" s="227"/>
      <c r="R6" s="2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8"/>
      <c r="B7" s="48"/>
      <c r="C7" s="128"/>
      <c r="D7" s="38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31"/>
      <c r="P7" s="232"/>
      <c r="Q7" s="227"/>
      <c r="R7" s="2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6"/>
      <c r="B8" s="48"/>
      <c r="C8" s="136"/>
      <c r="D8" s="38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31"/>
      <c r="P8" s="232"/>
      <c r="Q8" s="227"/>
      <c r="R8" s="2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111"/>
      <c r="C9" s="111"/>
      <c r="D9" s="38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31"/>
      <c r="P9" s="232"/>
      <c r="Q9" s="227"/>
      <c r="R9" s="2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31"/>
      <c r="P11" s="232"/>
      <c r="Q11" s="227"/>
      <c r="R11" s="2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31"/>
      <c r="P12" s="232"/>
      <c r="Q12" s="227"/>
      <c r="R12" s="2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31"/>
      <c r="P13" s="232"/>
      <c r="Q13" s="227"/>
      <c r="R13" s="2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31"/>
      <c r="P14" s="232"/>
      <c r="Q14" s="227"/>
      <c r="R14" s="2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31"/>
      <c r="P15" s="232"/>
      <c r="Q15" s="227"/>
      <c r="R15" s="2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31"/>
      <c r="P16" s="232"/>
      <c r="Q16" s="227"/>
      <c r="R16" s="2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2"/>
      <c r="B17" s="122"/>
      <c r="C17" s="122"/>
      <c r="D17" s="38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31"/>
      <c r="P17" s="232"/>
      <c r="Q17" s="227"/>
      <c r="R17" s="2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27"/>
      <c r="P18" s="228"/>
      <c r="Q18" s="227"/>
      <c r="R18" s="2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27"/>
      <c r="P19" s="228"/>
      <c r="Q19" s="227"/>
      <c r="R19" s="2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3">
        <f>SUM(E4:E19)</f>
        <v>0</v>
      </c>
      <c r="F20" s="234"/>
      <c r="G20" s="233">
        <f>SUM(G4:G19)</f>
        <v>0</v>
      </c>
      <c r="H20" s="234"/>
      <c r="I20" s="233">
        <f>SUM(I4:I19)</f>
        <v>0</v>
      </c>
      <c r="J20" s="234"/>
      <c r="K20" s="233">
        <f>SUM(K4:K19)</f>
        <v>0</v>
      </c>
      <c r="L20" s="234"/>
      <c r="M20" s="233">
        <f>SUM(M4:M19)</f>
        <v>0</v>
      </c>
      <c r="N20" s="234"/>
      <c r="O20" s="233">
        <f>SUM(O4:O19)</f>
        <v>0</v>
      </c>
      <c r="P20" s="234"/>
      <c r="Q20" s="233">
        <f>SUM(Q4:Q19)</f>
        <v>0</v>
      </c>
      <c r="R20" s="234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2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F26" sqref="F26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13.08.17</v>
      </c>
      <c r="B2" s="106"/>
      <c r="C2" s="106"/>
      <c r="D2" s="10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10"/>
      <c r="P3" s="24"/>
      <c r="Q3" s="24"/>
      <c r="R3" s="24"/>
      <c r="S3" s="25"/>
      <c r="T3" s="25"/>
      <c r="U3" s="26"/>
      <c r="V3" s="26"/>
    </row>
    <row r="4" spans="1:22" x14ac:dyDescent="0.25">
      <c r="A4" s="208"/>
      <c r="B4" s="48"/>
      <c r="C4" s="208"/>
      <c r="D4" s="38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31"/>
      <c r="P4" s="232"/>
      <c r="Q4" s="227"/>
      <c r="R4" s="228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208"/>
      <c r="B5" s="48"/>
      <c r="C5" s="208"/>
      <c r="D5" s="38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31"/>
      <c r="P5" s="232"/>
      <c r="Q5" s="227"/>
      <c r="R5" s="228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208"/>
      <c r="B6" s="48"/>
      <c r="C6" s="208"/>
      <c r="D6" s="38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31"/>
      <c r="P6" s="232"/>
      <c r="Q6" s="227"/>
      <c r="R6" s="2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1"/>
      <c r="B7" s="48"/>
      <c r="C7" s="151"/>
      <c r="D7" s="38"/>
      <c r="E7" s="243"/>
      <c r="F7" s="243"/>
      <c r="G7" s="241"/>
      <c r="H7" s="242"/>
      <c r="I7" s="243"/>
      <c r="J7" s="243"/>
      <c r="K7" s="243"/>
      <c r="L7" s="243"/>
      <c r="M7" s="243"/>
      <c r="N7" s="243"/>
      <c r="O7" s="231"/>
      <c r="P7" s="232"/>
      <c r="Q7" s="227"/>
      <c r="R7" s="2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8"/>
      <c r="B8" s="48"/>
      <c r="C8" s="148"/>
      <c r="D8" s="38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31"/>
      <c r="P8" s="232"/>
      <c r="Q8" s="227"/>
      <c r="R8" s="2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2"/>
      <c r="B9" s="152"/>
      <c r="C9" s="152"/>
      <c r="D9" s="38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31"/>
      <c r="P9" s="232"/>
      <c r="Q9" s="227"/>
      <c r="R9" s="2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9"/>
      <c r="B10" s="48"/>
      <c r="C10" s="149"/>
      <c r="D10" s="38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31"/>
      <c r="P10" s="232"/>
      <c r="Q10" s="227"/>
      <c r="R10" s="2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3"/>
      <c r="B11" s="48"/>
      <c r="C11" s="140"/>
      <c r="D11" s="38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31"/>
      <c r="P11" s="232"/>
      <c r="Q11" s="227"/>
      <c r="R11" s="2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7"/>
      <c r="B12" s="156"/>
      <c r="C12" s="156"/>
      <c r="D12" s="38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31"/>
      <c r="P12" s="232"/>
      <c r="Q12" s="227"/>
      <c r="R12" s="2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8"/>
      <c r="B13" s="48"/>
      <c r="C13" s="138"/>
      <c r="D13" s="38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31"/>
      <c r="P13" s="232"/>
      <c r="Q13" s="227"/>
      <c r="R13" s="22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7"/>
      <c r="B14" s="137"/>
      <c r="C14" s="137"/>
      <c r="D14" s="38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31"/>
      <c r="P14" s="232"/>
      <c r="Q14" s="227"/>
      <c r="R14" s="2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7"/>
      <c r="B15" s="137"/>
      <c r="C15" s="137"/>
      <c r="D15" s="38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31"/>
      <c r="P15" s="232"/>
      <c r="Q15" s="227"/>
      <c r="R15" s="2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31"/>
      <c r="P16" s="232"/>
      <c r="Q16" s="227"/>
      <c r="R16" s="2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/>
      <c r="B17" s="48"/>
      <c r="C17" s="108"/>
      <c r="D17" s="38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31"/>
      <c r="P17" s="232"/>
      <c r="Q17" s="227"/>
      <c r="R17" s="22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4"/>
      <c r="B18" s="114"/>
      <c r="C18" s="114"/>
      <c r="D18" s="27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31"/>
      <c r="P18" s="232"/>
      <c r="Q18" s="227"/>
      <c r="R18" s="2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5"/>
      <c r="B19" s="125"/>
      <c r="C19" s="125"/>
      <c r="D19" s="27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31"/>
      <c r="P19" s="232"/>
      <c r="Q19" s="227"/>
      <c r="R19" s="2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6"/>
      <c r="B20" s="126"/>
      <c r="C20" s="126"/>
      <c r="D20" s="27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31"/>
      <c r="P20" s="232"/>
      <c r="Q20" s="227"/>
      <c r="R20" s="22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2"/>
      <c r="B21" s="152"/>
      <c r="C21" s="152"/>
      <c r="D21" s="27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1"/>
      <c r="P21" s="232"/>
      <c r="Q21" s="227"/>
      <c r="R21" s="22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41">
        <v>8</v>
      </c>
      <c r="F22" s="242"/>
      <c r="G22" s="241">
        <v>8</v>
      </c>
      <c r="H22" s="242"/>
      <c r="I22" s="241">
        <v>8</v>
      </c>
      <c r="J22" s="242"/>
      <c r="K22" s="241">
        <v>8</v>
      </c>
      <c r="L22" s="242"/>
      <c r="M22" s="241">
        <v>8</v>
      </c>
      <c r="N22" s="242"/>
      <c r="O22" s="227"/>
      <c r="P22" s="228"/>
      <c r="Q22" s="227"/>
      <c r="R22" s="228"/>
      <c r="S22" s="25">
        <f t="shared" si="1"/>
        <v>40</v>
      </c>
      <c r="T22" s="25"/>
      <c r="U22" s="29"/>
      <c r="V22" s="28"/>
    </row>
    <row r="23" spans="1:22" x14ac:dyDescent="0.25">
      <c r="A23" s="23" t="s">
        <v>38</v>
      </c>
      <c r="B23" s="251">
        <f>SUM(B6:B22)</f>
        <v>0</v>
      </c>
      <c r="C23" s="23"/>
      <c r="D23" s="23"/>
      <c r="E23" s="231"/>
      <c r="F23" s="232"/>
      <c r="G23" s="231"/>
      <c r="H23" s="232"/>
      <c r="I23" s="231"/>
      <c r="J23" s="232"/>
      <c r="K23" s="231">
        <f>SUM(K6:K22)</f>
        <v>8</v>
      </c>
      <c r="L23" s="232"/>
      <c r="M23" s="231"/>
      <c r="N23" s="232"/>
      <c r="O23" s="227"/>
      <c r="P23" s="228"/>
      <c r="Q23" s="227"/>
      <c r="R23" s="228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3">
        <f>SUM(E4:E23)</f>
        <v>8</v>
      </c>
      <c r="F24" s="234"/>
      <c r="G24" s="233">
        <f>SUM(G4:G23)</f>
        <v>8</v>
      </c>
      <c r="H24" s="234"/>
      <c r="I24" s="233">
        <f>SUM(I4:I23)</f>
        <v>8</v>
      </c>
      <c r="J24" s="234"/>
      <c r="K24" s="233">
        <f>SUM(K4:K23)</f>
        <v>16</v>
      </c>
      <c r="L24" s="234"/>
      <c r="M24" s="233">
        <f>SUM(M4:M23)</f>
        <v>8</v>
      </c>
      <c r="N24" s="234"/>
      <c r="O24" s="233">
        <f>SUM(O4:O23)</f>
        <v>0</v>
      </c>
      <c r="P24" s="234"/>
      <c r="Q24" s="233">
        <f>SUM(Q4:Q23)</f>
        <v>0</v>
      </c>
      <c r="R24" s="234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4"/>
      <c r="F25" s="105">
        <v>8</v>
      </c>
      <c r="G25" s="104"/>
      <c r="H25" s="105">
        <v>8</v>
      </c>
      <c r="I25" s="104"/>
      <c r="J25" s="105">
        <v>8</v>
      </c>
      <c r="K25" s="104"/>
      <c r="L25" s="105">
        <v>8</v>
      </c>
      <c r="M25" s="104"/>
      <c r="N25" s="105">
        <v>8</v>
      </c>
      <c r="O25" s="104"/>
      <c r="P25" s="105"/>
      <c r="Q25" s="104"/>
      <c r="R25" s="105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40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2017-08-15T08:01:13Z</cp:lastPrinted>
  <dcterms:created xsi:type="dcterms:W3CDTF">2010-01-14T13:00:57Z</dcterms:created>
  <dcterms:modified xsi:type="dcterms:W3CDTF">2018-09-26T13:13:41Z</dcterms:modified>
</cp:coreProperties>
</file>