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17-18\"/>
    </mc:Choice>
  </mc:AlternateContent>
  <xr:revisionPtr revIDLastSave="0" documentId="10_ncr:100000_{6E5D49CC-07EA-4906-8823-C088C335B444}" xr6:coauthVersionLast="31" xr6:coauthVersionMax="31" xr10:uidLastSave="{00000000-0000-0000-0000-000000000000}"/>
  <bookViews>
    <workbookView xWindow="0" yWindow="120" windowWidth="17400" windowHeight="11640" tabRatio="967" xr2:uid="{00000000-000D-0000-FFFF-FFFF00000000}"/>
  </bookViews>
  <sheets>
    <sheet name="Analysis" sheetId="1" r:id="rId1"/>
    <sheet name="Buckingham" sheetId="39" r:id="rId2"/>
    <sheet name="Czege" sheetId="22" r:id="rId3"/>
    <sheet name="Doran" sheetId="14" r:id="rId4"/>
    <sheet name="Drinkwater" sheetId="32" r:id="rId5"/>
    <sheet name="Hammond" sheetId="38" r:id="rId6"/>
    <sheet name="Harland " sheetId="28" r:id="rId7"/>
    <sheet name="Harrison" sheetId="40" r:id="rId8"/>
    <sheet name="McSharry" sheetId="42" r:id="rId9"/>
    <sheet name="Parker" sheetId="9" r:id="rId10"/>
    <sheet name="Pender" sheetId="34" r:id="rId11"/>
    <sheet name="Reading-Jones" sheetId="6" r:id="rId12"/>
    <sheet name="Spann" sheetId="17" r:id="rId13"/>
    <sheet name="Taylor" sheetId="16" r:id="rId14"/>
    <sheet name="G.Ward" sheetId="24" r:id="rId15"/>
    <sheet name="N.Winterburn" sheetId="30" r:id="rId16"/>
    <sheet name="T.Winterburn" sheetId="18" r:id="rId17"/>
    <sheet name="Wright" sheetId="5" r:id="rId18"/>
    <sheet name="Sheet1" sheetId="29" r:id="rId19"/>
  </sheets>
  <calcPr calcId="179017"/>
</workbook>
</file>

<file path=xl/calcChain.xml><?xml version="1.0" encoding="utf-8"?>
<calcChain xmlns="http://schemas.openxmlformats.org/spreadsheetml/2006/main">
  <c r="I27" i="5" l="1"/>
  <c r="B23" i="39" l="1"/>
  <c r="B23" i="22"/>
  <c r="B23" i="14"/>
  <c r="B23" i="32"/>
  <c r="B23" i="38"/>
  <c r="B23" i="28"/>
  <c r="B23" i="40"/>
  <c r="B23" i="42"/>
  <c r="B23" i="9"/>
  <c r="B23" i="34"/>
  <c r="B23" i="6"/>
  <c r="B23" i="17"/>
  <c r="B23" i="16"/>
  <c r="B23" i="24"/>
  <c r="B23" i="30"/>
  <c r="B23" i="18"/>
  <c r="B23" i="5"/>
  <c r="B23" i="29"/>
  <c r="K23" i="22"/>
  <c r="K23" i="14"/>
  <c r="K23" i="38"/>
  <c r="K23" i="40"/>
  <c r="K23" i="42"/>
  <c r="K23" i="9"/>
  <c r="K23" i="6"/>
  <c r="K23" i="17"/>
  <c r="K23" i="16"/>
  <c r="K23" i="24"/>
  <c r="K23" i="5"/>
  <c r="K23" i="29"/>
  <c r="K23" i="1"/>
  <c r="G20" i="24" l="1"/>
  <c r="H22" i="24" s="1"/>
  <c r="I24" i="6"/>
  <c r="J26" i="6" s="1"/>
  <c r="M20" i="9"/>
  <c r="N22" i="9" s="1"/>
  <c r="K20" i="9"/>
  <c r="L22" i="9" s="1"/>
  <c r="I20" i="9"/>
  <c r="J22" i="9" s="1"/>
  <c r="M20" i="28"/>
  <c r="N22" i="28" s="1"/>
  <c r="G20" i="38"/>
  <c r="H22" i="38" s="1"/>
  <c r="E25" i="32"/>
  <c r="F27" i="32" s="1"/>
  <c r="E26" i="14"/>
  <c r="F28" i="14" s="1"/>
  <c r="M24" i="39"/>
  <c r="N26" i="39" s="1"/>
  <c r="K24" i="39"/>
  <c r="L26" i="39" s="1"/>
  <c r="M26" i="17" l="1"/>
  <c r="G27" i="5" l="1"/>
  <c r="E27" i="5" l="1"/>
  <c r="F29" i="5" s="1"/>
  <c r="S18" i="32" l="1"/>
  <c r="T18" i="32" s="1"/>
  <c r="S17" i="32"/>
  <c r="T17" i="32" s="1"/>
  <c r="S13" i="5" l="1"/>
  <c r="T13" i="5" s="1"/>
  <c r="S15" i="5" l="1"/>
  <c r="T15" i="5" s="1"/>
  <c r="S14" i="5"/>
  <c r="T14" i="5" s="1"/>
  <c r="A2" i="5" l="1"/>
  <c r="M27" i="5" l="1"/>
  <c r="N29" i="5" s="1"/>
  <c r="J29" i="5"/>
  <c r="V29" i="5" l="1"/>
  <c r="S16" i="42" l="1"/>
  <c r="T16" i="42" s="1"/>
  <c r="S15" i="42"/>
  <c r="T15" i="42" s="1"/>
  <c r="S14" i="42"/>
  <c r="T14" i="42" s="1"/>
  <c r="S13" i="42"/>
  <c r="T13" i="42" s="1"/>
  <c r="K6" i="1" l="1"/>
  <c r="K13" i="1"/>
  <c r="D13" i="1"/>
  <c r="I13" i="1" l="1"/>
  <c r="H13" i="1"/>
  <c r="V26" i="42" l="1"/>
  <c r="C31" i="42" s="1"/>
  <c r="U26" i="42"/>
  <c r="C30" i="42" s="1"/>
  <c r="C13" i="1" s="1"/>
  <c r="S25" i="42"/>
  <c r="Q24" i="42"/>
  <c r="R26" i="42" s="1"/>
  <c r="O24" i="42"/>
  <c r="P26" i="42" s="1"/>
  <c r="M24" i="42"/>
  <c r="N26" i="42" s="1"/>
  <c r="K24" i="42"/>
  <c r="L26" i="42" s="1"/>
  <c r="I24" i="42"/>
  <c r="J26" i="42" s="1"/>
  <c r="G24" i="42"/>
  <c r="H26" i="42" s="1"/>
  <c r="E24" i="42"/>
  <c r="F26" i="42" s="1"/>
  <c r="S23" i="42"/>
  <c r="C33" i="42" s="1"/>
  <c r="F13" i="1" s="1"/>
  <c r="S22" i="42"/>
  <c r="C32" i="42" s="1"/>
  <c r="E13" i="1" s="1"/>
  <c r="S21" i="42"/>
  <c r="T21" i="42" s="1"/>
  <c r="S20" i="42"/>
  <c r="T20" i="42" s="1"/>
  <c r="S19" i="42"/>
  <c r="T19" i="42" s="1"/>
  <c r="S18" i="42"/>
  <c r="T18" i="42" s="1"/>
  <c r="S17" i="42"/>
  <c r="T17" i="42" s="1"/>
  <c r="S12" i="42"/>
  <c r="T12" i="42" s="1"/>
  <c r="S11" i="42"/>
  <c r="T11" i="42" s="1"/>
  <c r="S10" i="42"/>
  <c r="T10" i="42" s="1"/>
  <c r="S9" i="42"/>
  <c r="T9" i="42" s="1"/>
  <c r="S8" i="42"/>
  <c r="T8" i="42" s="1"/>
  <c r="S7" i="42"/>
  <c r="T7" i="42" s="1"/>
  <c r="S6" i="42"/>
  <c r="T6" i="42" s="1"/>
  <c r="S5" i="42"/>
  <c r="T5" i="42" s="1"/>
  <c r="S4" i="42"/>
  <c r="T4" i="42" s="1"/>
  <c r="A2" i="42"/>
  <c r="S26" i="42" l="1"/>
  <c r="T25" i="42"/>
  <c r="C29" i="42" s="1"/>
  <c r="S24" i="42"/>
  <c r="C34" i="42" l="1"/>
  <c r="G34" i="42" s="1"/>
  <c r="B13" i="1"/>
  <c r="G13" i="1" s="1"/>
  <c r="S22" i="17"/>
  <c r="S21" i="16" l="1"/>
  <c r="S20" i="16"/>
  <c r="S19" i="16"/>
  <c r="T19" i="16" s="1"/>
  <c r="S18" i="16"/>
  <c r="T18" i="16" s="1"/>
  <c r="S17" i="16"/>
  <c r="T17" i="16" s="1"/>
  <c r="S16" i="16"/>
  <c r="T16" i="16" s="1"/>
  <c r="S15" i="16"/>
  <c r="T15" i="16" s="1"/>
  <c r="S14" i="16"/>
  <c r="T14" i="16" s="1"/>
  <c r="S13" i="16"/>
  <c r="T13" i="16" s="1"/>
  <c r="S12" i="16"/>
  <c r="T12" i="16" s="1"/>
  <c r="S11" i="16"/>
  <c r="T11" i="16" s="1"/>
  <c r="S10" i="16"/>
  <c r="T10" i="16" s="1"/>
  <c r="S9" i="16"/>
  <c r="T9" i="16" s="1"/>
  <c r="S8" i="16"/>
  <c r="T8" i="16" s="1"/>
  <c r="S7" i="16"/>
  <c r="T7" i="16" s="1"/>
  <c r="S6" i="16"/>
  <c r="T6" i="16" s="1"/>
  <c r="S5" i="16"/>
  <c r="T5" i="16" s="1"/>
  <c r="S17" i="17" l="1"/>
  <c r="T17" i="17" s="1"/>
  <c r="S16" i="17"/>
  <c r="T16" i="17" s="1"/>
  <c r="S15" i="17"/>
  <c r="T15" i="17" s="1"/>
  <c r="S19" i="34"/>
  <c r="T19" i="34" s="1"/>
  <c r="S18" i="34"/>
  <c r="T18" i="34" s="1"/>
  <c r="E29" i="34" l="1"/>
  <c r="F31" i="34" s="1"/>
  <c r="H16" i="1" l="1"/>
  <c r="I16" i="1"/>
  <c r="K16" i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18" i="17"/>
  <c r="T18" i="17" s="1"/>
  <c r="S19" i="17" l="1"/>
  <c r="T19" i="17" s="1"/>
  <c r="S14" i="17" l="1"/>
  <c r="T14" i="17" s="1"/>
  <c r="S13" i="17"/>
  <c r="T13" i="17" s="1"/>
  <c r="S21" i="34" l="1"/>
  <c r="T21" i="34" s="1"/>
  <c r="S20" i="34"/>
  <c r="T20" i="34" s="1"/>
  <c r="S17" i="34"/>
  <c r="T17" i="34" s="1"/>
  <c r="S16" i="34"/>
  <c r="T16" i="34" s="1"/>
  <c r="S15" i="34"/>
  <c r="T15" i="34" s="1"/>
  <c r="S17" i="39" l="1"/>
  <c r="T17" i="39" s="1"/>
  <c r="S18" i="39"/>
  <c r="T18" i="39" s="1"/>
  <c r="S16" i="39"/>
  <c r="T16" i="39" s="1"/>
  <c r="S15" i="39" l="1"/>
  <c r="T15" i="39" s="1"/>
  <c r="S19" i="39" l="1"/>
  <c r="T19" i="39" s="1"/>
  <c r="S14" i="39"/>
  <c r="T14" i="39" s="1"/>
  <c r="S13" i="39"/>
  <c r="T13" i="39" s="1"/>
  <c r="S4" i="30" l="1"/>
  <c r="T4" i="30" s="1"/>
  <c r="I24" i="30"/>
  <c r="J26" i="30" s="1"/>
  <c r="M20" i="38"/>
  <c r="N22" i="38" s="1"/>
  <c r="S5" i="30" l="1"/>
  <c r="T5" i="30" s="1"/>
  <c r="S4" i="38" l="1"/>
  <c r="T4" i="38" s="1"/>
  <c r="S19" i="14" l="1"/>
  <c r="T19" i="14" s="1"/>
  <c r="S18" i="14"/>
  <c r="T18" i="14" s="1"/>
  <c r="S25" i="34" l="1"/>
  <c r="T25" i="34" s="1"/>
  <c r="S24" i="34"/>
  <c r="T24" i="34" s="1"/>
  <c r="S12" i="39" l="1"/>
  <c r="T12" i="39" s="1"/>
  <c r="S7" i="28" l="1"/>
  <c r="T7" i="28" s="1"/>
  <c r="S6" i="28"/>
  <c r="T6" i="28" s="1"/>
  <c r="S5" i="28"/>
  <c r="T5" i="28" s="1"/>
  <c r="S4" i="28"/>
  <c r="T4" i="28" s="1"/>
  <c r="I20" i="28"/>
  <c r="J22" i="28" s="1"/>
  <c r="S17" i="30" l="1"/>
  <c r="T17" i="30" s="1"/>
  <c r="S16" i="30"/>
  <c r="T16" i="30" s="1"/>
  <c r="S15" i="30"/>
  <c r="T15" i="30" s="1"/>
  <c r="S14" i="30"/>
  <c r="T14" i="30" s="1"/>
  <c r="S4" i="5" l="1"/>
  <c r="T4" i="5" s="1"/>
  <c r="S5" i="5"/>
  <c r="T5" i="5" s="1"/>
  <c r="S6" i="5"/>
  <c r="T6" i="5" s="1"/>
  <c r="S7" i="5"/>
  <c r="T7" i="5" s="1"/>
  <c r="S8" i="5"/>
  <c r="T8" i="5" s="1"/>
  <c r="S9" i="5"/>
  <c r="T9" i="5" s="1"/>
  <c r="S10" i="5"/>
  <c r="T10" i="5" s="1"/>
  <c r="S11" i="5"/>
  <c r="T11" i="5" s="1"/>
  <c r="S12" i="5"/>
  <c r="T12" i="5" s="1"/>
  <c r="S16" i="5"/>
  <c r="T16" i="5" s="1"/>
  <c r="S17" i="5"/>
  <c r="T17" i="5" s="1"/>
  <c r="S18" i="5"/>
  <c r="T18" i="5" s="1"/>
  <c r="S19" i="5"/>
  <c r="S20" i="5"/>
  <c r="T20" i="5" s="1"/>
  <c r="S21" i="5"/>
  <c r="T21" i="5" s="1"/>
  <c r="S22" i="5"/>
  <c r="T22" i="5" s="1"/>
  <c r="S23" i="5"/>
  <c r="T23" i="5" s="1"/>
  <c r="S24" i="5"/>
  <c r="T24" i="5" s="1"/>
  <c r="S25" i="5"/>
  <c r="S26" i="5"/>
  <c r="U29" i="5"/>
  <c r="S28" i="5"/>
  <c r="T19" i="5" l="1"/>
  <c r="T28" i="5" s="1"/>
  <c r="S27" i="5"/>
  <c r="V28" i="17"/>
  <c r="U28" i="17"/>
  <c r="S27" i="17"/>
  <c r="S9" i="39" l="1"/>
  <c r="T9" i="39" s="1"/>
  <c r="S22" i="34" l="1"/>
  <c r="T22" i="34" l="1"/>
  <c r="K25" i="32"/>
  <c r="L27" i="32" s="1"/>
  <c r="S4" i="32"/>
  <c r="T4" i="32" s="1"/>
  <c r="S5" i="24" l="1"/>
  <c r="T5" i="24" s="1"/>
  <c r="M20" i="40"/>
  <c r="N22" i="40" s="1"/>
  <c r="I12" i="1" l="1"/>
  <c r="H12" i="1"/>
  <c r="V22" i="40"/>
  <c r="C27" i="40" s="1"/>
  <c r="D12" i="1" s="1"/>
  <c r="U22" i="40"/>
  <c r="C26" i="40" s="1"/>
  <c r="C12" i="1" s="1"/>
  <c r="S21" i="40"/>
  <c r="Q20" i="40"/>
  <c r="R22" i="40" s="1"/>
  <c r="O20" i="40"/>
  <c r="P22" i="40" s="1"/>
  <c r="K20" i="40"/>
  <c r="L22" i="40" s="1"/>
  <c r="I20" i="40"/>
  <c r="J22" i="40" s="1"/>
  <c r="G20" i="40"/>
  <c r="H22" i="40" s="1"/>
  <c r="E20" i="40"/>
  <c r="F22" i="40" s="1"/>
  <c r="S19" i="40"/>
  <c r="C29" i="40" s="1"/>
  <c r="F12" i="1" s="1"/>
  <c r="S18" i="40"/>
  <c r="C28" i="40" s="1"/>
  <c r="E12" i="1" s="1"/>
  <c r="S17" i="40"/>
  <c r="T17" i="40" s="1"/>
  <c r="S16" i="40"/>
  <c r="T16" i="40" s="1"/>
  <c r="S15" i="40"/>
  <c r="T15" i="40" s="1"/>
  <c r="S14" i="40"/>
  <c r="T14" i="40" s="1"/>
  <c r="S13" i="40"/>
  <c r="T13" i="40" s="1"/>
  <c r="S12" i="40"/>
  <c r="T12" i="40" s="1"/>
  <c r="S11" i="40"/>
  <c r="T11" i="40" s="1"/>
  <c r="S10" i="40"/>
  <c r="T10" i="40" s="1"/>
  <c r="S9" i="40"/>
  <c r="T9" i="40" s="1"/>
  <c r="S8" i="40"/>
  <c r="T8" i="40" s="1"/>
  <c r="S7" i="40"/>
  <c r="T7" i="40" s="1"/>
  <c r="S6" i="40"/>
  <c r="T6" i="40" s="1"/>
  <c r="S5" i="40"/>
  <c r="T5" i="40" s="1"/>
  <c r="S4" i="40"/>
  <c r="T4" i="40" s="1"/>
  <c r="A2" i="40"/>
  <c r="T21" i="40" l="1"/>
  <c r="S22" i="40"/>
  <c r="S20" i="40"/>
  <c r="C25" i="40" l="1"/>
  <c r="C30" i="40" s="1"/>
  <c r="G30" i="40" s="1"/>
  <c r="K12" i="1"/>
  <c r="S6" i="24"/>
  <c r="T6" i="24" s="1"/>
  <c r="B12" i="1" l="1"/>
  <c r="G12" i="1" s="1"/>
  <c r="S15" i="18"/>
  <c r="T15" i="18" s="1"/>
  <c r="S14" i="18"/>
  <c r="T14" i="18" s="1"/>
  <c r="S13" i="18"/>
  <c r="T13" i="18" s="1"/>
  <c r="S12" i="18"/>
  <c r="T12" i="18" s="1"/>
  <c r="S7" i="38" l="1"/>
  <c r="T7" i="38" s="1"/>
  <c r="S8" i="38"/>
  <c r="T8" i="38" s="1"/>
  <c r="S21" i="14"/>
  <c r="T21" i="14" s="1"/>
  <c r="S20" i="14"/>
  <c r="T20" i="14" s="1"/>
  <c r="S17" i="14"/>
  <c r="T17" i="14" s="1"/>
  <c r="S16" i="14"/>
  <c r="T16" i="14" s="1"/>
  <c r="S14" i="6" l="1"/>
  <c r="T14" i="6" s="1"/>
  <c r="S13" i="6"/>
  <c r="T13" i="6" s="1"/>
  <c r="S12" i="6"/>
  <c r="T12" i="6" s="1"/>
  <c r="S11" i="6"/>
  <c r="T11" i="6" s="1"/>
  <c r="S20" i="17" l="1"/>
  <c r="T20" i="17" s="1"/>
  <c r="S23" i="34" l="1"/>
  <c r="S14" i="34"/>
  <c r="T14" i="34" s="1"/>
  <c r="S15" i="32"/>
  <c r="T15" i="32" s="1"/>
  <c r="S14" i="32"/>
  <c r="T14" i="32" s="1"/>
  <c r="S13" i="32"/>
  <c r="T13" i="32" s="1"/>
  <c r="I6" i="1" l="1"/>
  <c r="H6" i="1"/>
  <c r="V26" i="39"/>
  <c r="C31" i="39" s="1"/>
  <c r="D6" i="1" s="1"/>
  <c r="U26" i="39"/>
  <c r="C30" i="39" s="1"/>
  <c r="C6" i="1" s="1"/>
  <c r="S25" i="39"/>
  <c r="Q24" i="39"/>
  <c r="R26" i="39" s="1"/>
  <c r="O24" i="39"/>
  <c r="P26" i="39" s="1"/>
  <c r="I24" i="39"/>
  <c r="J26" i="39" s="1"/>
  <c r="G24" i="39"/>
  <c r="H26" i="39" s="1"/>
  <c r="E24" i="39"/>
  <c r="S23" i="39"/>
  <c r="C33" i="39" s="1"/>
  <c r="F6" i="1" s="1"/>
  <c r="S22" i="39"/>
  <c r="C32" i="39" s="1"/>
  <c r="E6" i="1" s="1"/>
  <c r="S21" i="39"/>
  <c r="S20" i="39"/>
  <c r="S11" i="39"/>
  <c r="T11" i="39" s="1"/>
  <c r="S10" i="39"/>
  <c r="T10" i="39" s="1"/>
  <c r="S8" i="39"/>
  <c r="T8" i="39" s="1"/>
  <c r="S7" i="39"/>
  <c r="T7" i="39" s="1"/>
  <c r="S6" i="39"/>
  <c r="T6" i="39" s="1"/>
  <c r="S5" i="39"/>
  <c r="T5" i="39" s="1"/>
  <c r="S4" i="39"/>
  <c r="T4" i="39" s="1"/>
  <c r="A2" i="39"/>
  <c r="T20" i="39" l="1"/>
  <c r="T21" i="39"/>
  <c r="S24" i="39"/>
  <c r="F26" i="39"/>
  <c r="S26" i="39" s="1"/>
  <c r="I10" i="1"/>
  <c r="H10" i="1"/>
  <c r="V22" i="38"/>
  <c r="C27" i="38" s="1"/>
  <c r="D10" i="1" s="1"/>
  <c r="U22" i="38"/>
  <c r="C26" i="38" s="1"/>
  <c r="C10" i="1" s="1"/>
  <c r="S21" i="38"/>
  <c r="Q20" i="38"/>
  <c r="R22" i="38" s="1"/>
  <c r="O20" i="38"/>
  <c r="P22" i="38" s="1"/>
  <c r="K20" i="38"/>
  <c r="L22" i="38" s="1"/>
  <c r="I20" i="38"/>
  <c r="J22" i="38" s="1"/>
  <c r="E20" i="38"/>
  <c r="S19" i="38"/>
  <c r="C29" i="38" s="1"/>
  <c r="F10" i="1" s="1"/>
  <c r="S18" i="38"/>
  <c r="C28" i="38" s="1"/>
  <c r="E10" i="1" s="1"/>
  <c r="S17" i="38"/>
  <c r="T17" i="38" s="1"/>
  <c r="S16" i="38"/>
  <c r="S15" i="38"/>
  <c r="S14" i="38"/>
  <c r="T14" i="38" s="1"/>
  <c r="S13" i="38"/>
  <c r="T13" i="38" s="1"/>
  <c r="S12" i="38"/>
  <c r="T12" i="38" s="1"/>
  <c r="S11" i="38"/>
  <c r="T11" i="38" s="1"/>
  <c r="S10" i="38"/>
  <c r="T10" i="38" s="1"/>
  <c r="S9" i="38"/>
  <c r="T9" i="38" s="1"/>
  <c r="S6" i="38"/>
  <c r="T6" i="38" s="1"/>
  <c r="S5" i="38"/>
  <c r="T5" i="38" s="1"/>
  <c r="A2" i="38"/>
  <c r="T25" i="39" l="1"/>
  <c r="C29" i="39" s="1"/>
  <c r="C34" i="39" s="1"/>
  <c r="G34" i="39" s="1"/>
  <c r="T15" i="38"/>
  <c r="K10" i="1"/>
  <c r="T16" i="38"/>
  <c r="S20" i="38"/>
  <c r="F22" i="38"/>
  <c r="S22" i="38" s="1"/>
  <c r="I15" i="1"/>
  <c r="H15" i="1"/>
  <c r="V31" i="34"/>
  <c r="C36" i="34" s="1"/>
  <c r="D15" i="1" s="1"/>
  <c r="U31" i="34"/>
  <c r="C35" i="34" s="1"/>
  <c r="C15" i="1" s="1"/>
  <c r="S30" i="34"/>
  <c r="Q29" i="34"/>
  <c r="R31" i="34" s="1"/>
  <c r="O29" i="34"/>
  <c r="P31" i="34" s="1"/>
  <c r="M29" i="34"/>
  <c r="N31" i="34" s="1"/>
  <c r="K29" i="34"/>
  <c r="L31" i="34" s="1"/>
  <c r="I29" i="34"/>
  <c r="J31" i="34" s="1"/>
  <c r="G29" i="34"/>
  <c r="H31" i="34" s="1"/>
  <c r="S28" i="34"/>
  <c r="C38" i="34" s="1"/>
  <c r="S27" i="34"/>
  <c r="C37" i="34" s="1"/>
  <c r="E15" i="1" s="1"/>
  <c r="S26" i="34"/>
  <c r="T23" i="34"/>
  <c r="S13" i="34"/>
  <c r="T13" i="34" s="1"/>
  <c r="S12" i="34"/>
  <c r="T12" i="34" s="1"/>
  <c r="S11" i="34"/>
  <c r="T11" i="34" s="1"/>
  <c r="S10" i="34"/>
  <c r="T10" i="34" s="1"/>
  <c r="S9" i="34"/>
  <c r="T9" i="34" s="1"/>
  <c r="S8" i="34"/>
  <c r="T8" i="34" s="1"/>
  <c r="S7" i="34"/>
  <c r="T7" i="34" s="1"/>
  <c r="S6" i="34"/>
  <c r="T6" i="34" s="1"/>
  <c r="S5" i="34"/>
  <c r="T5" i="34" s="1"/>
  <c r="S4" i="34"/>
  <c r="T4" i="34" s="1"/>
  <c r="A2" i="34"/>
  <c r="I9" i="1"/>
  <c r="H9" i="1"/>
  <c r="V27" i="32"/>
  <c r="C32" i="32" s="1"/>
  <c r="D9" i="1" s="1"/>
  <c r="U27" i="32"/>
  <c r="C31" i="32" s="1"/>
  <c r="C9" i="1" s="1"/>
  <c r="S26" i="32"/>
  <c r="Q25" i="32"/>
  <c r="R27" i="32" s="1"/>
  <c r="O25" i="32"/>
  <c r="P27" i="32" s="1"/>
  <c r="M25" i="32"/>
  <c r="N27" i="32" s="1"/>
  <c r="I25" i="32"/>
  <c r="J27" i="32" s="1"/>
  <c r="G25" i="32"/>
  <c r="H27" i="32" s="1"/>
  <c r="S24" i="32"/>
  <c r="C34" i="32" s="1"/>
  <c r="S23" i="32"/>
  <c r="C33" i="32" s="1"/>
  <c r="E9" i="1" s="1"/>
  <c r="S22" i="32"/>
  <c r="T22" i="32" s="1"/>
  <c r="S21" i="32"/>
  <c r="S20" i="32"/>
  <c r="T20" i="32" s="1"/>
  <c r="S19" i="32"/>
  <c r="S16" i="32"/>
  <c r="T16" i="32" s="1"/>
  <c r="S12" i="32"/>
  <c r="T12" i="32" s="1"/>
  <c r="S11" i="32"/>
  <c r="T11" i="32" s="1"/>
  <c r="S10" i="32"/>
  <c r="T10" i="32" s="1"/>
  <c r="S9" i="32"/>
  <c r="T9" i="32" s="1"/>
  <c r="S8" i="32"/>
  <c r="T8" i="32" s="1"/>
  <c r="S7" i="32"/>
  <c r="T7" i="32" s="1"/>
  <c r="S6" i="32"/>
  <c r="T6" i="32" s="1"/>
  <c r="S5" i="32"/>
  <c r="T5" i="32" s="1"/>
  <c r="A2" i="32"/>
  <c r="A2" i="30"/>
  <c r="I20" i="1"/>
  <c r="H20" i="1"/>
  <c r="V26" i="30"/>
  <c r="C31" i="30" s="1"/>
  <c r="D20" i="1" s="1"/>
  <c r="U26" i="30"/>
  <c r="C30" i="30" s="1"/>
  <c r="C20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S22" i="30"/>
  <c r="C32" i="30" s="1"/>
  <c r="E20" i="1" s="1"/>
  <c r="S21" i="30"/>
  <c r="S20" i="30"/>
  <c r="T20" i="30" s="1"/>
  <c r="S19" i="30"/>
  <c r="T19" i="30" s="1"/>
  <c r="S18" i="30"/>
  <c r="T18" i="30" s="1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9" i="1"/>
  <c r="K18" i="1"/>
  <c r="K14" i="1"/>
  <c r="K11" i="1"/>
  <c r="K8" i="1"/>
  <c r="I22" i="1"/>
  <c r="I21" i="1"/>
  <c r="I19" i="1"/>
  <c r="I18" i="1"/>
  <c r="I17" i="1"/>
  <c r="I14" i="1"/>
  <c r="I11" i="1"/>
  <c r="I8" i="1"/>
  <c r="I7" i="1"/>
  <c r="H22" i="1"/>
  <c r="H21" i="1"/>
  <c r="H19" i="1"/>
  <c r="H18" i="1"/>
  <c r="H17" i="1"/>
  <c r="H14" i="1"/>
  <c r="H11" i="1"/>
  <c r="H8" i="1"/>
  <c r="C30" i="16"/>
  <c r="H7" i="1"/>
  <c r="S21" i="17"/>
  <c r="T21" i="17" s="1"/>
  <c r="V22" i="24"/>
  <c r="C27" i="24" s="1"/>
  <c r="U22" i="24"/>
  <c r="C26" i="24" s="1"/>
  <c r="C19" i="1" s="1"/>
  <c r="S21" i="24"/>
  <c r="Q20" i="24"/>
  <c r="R22" i="24" s="1"/>
  <c r="O20" i="24"/>
  <c r="P22" i="24" s="1"/>
  <c r="M20" i="24"/>
  <c r="N22" i="24" s="1"/>
  <c r="K20" i="24"/>
  <c r="L22" i="24" s="1"/>
  <c r="I20" i="24"/>
  <c r="J22" i="24" s="1"/>
  <c r="E20" i="24"/>
  <c r="F22" i="24" s="1"/>
  <c r="S19" i="24"/>
  <c r="C29" i="24" s="1"/>
  <c r="S18" i="24"/>
  <c r="C28" i="24" s="1"/>
  <c r="E19" i="1" s="1"/>
  <c r="S17" i="24"/>
  <c r="T17" i="24" s="1"/>
  <c r="S16" i="24"/>
  <c r="T16" i="24" s="1"/>
  <c r="S15" i="24"/>
  <c r="T15" i="24" s="1"/>
  <c r="S14" i="24"/>
  <c r="T14" i="24" s="1"/>
  <c r="S13" i="24"/>
  <c r="T13" i="24" s="1"/>
  <c r="S12" i="24"/>
  <c r="T12" i="24" s="1"/>
  <c r="S11" i="24"/>
  <c r="T11" i="24" s="1"/>
  <c r="S10" i="24"/>
  <c r="T10" i="24" s="1"/>
  <c r="S9" i="24"/>
  <c r="T9" i="24" s="1"/>
  <c r="S8" i="24"/>
  <c r="T8" i="24" s="1"/>
  <c r="S7" i="24"/>
  <c r="T7" i="24" s="1"/>
  <c r="S4" i="24"/>
  <c r="T4" i="24" s="1"/>
  <c r="A2" i="24"/>
  <c r="V24" i="16"/>
  <c r="C29" i="16" s="1"/>
  <c r="D18" i="1" s="1"/>
  <c r="U24" i="16"/>
  <c r="C28" i="16" s="1"/>
  <c r="C18" i="1" s="1"/>
  <c r="S23" i="16"/>
  <c r="Q22" i="16"/>
  <c r="R24" i="16" s="1"/>
  <c r="O22" i="16"/>
  <c r="P24" i="16" s="1"/>
  <c r="M22" i="16"/>
  <c r="N24" i="16" s="1"/>
  <c r="K22" i="16"/>
  <c r="L24" i="16" s="1"/>
  <c r="I22" i="16"/>
  <c r="J24" i="16" s="1"/>
  <c r="G22" i="16"/>
  <c r="H24" i="16" s="1"/>
  <c r="E22" i="16"/>
  <c r="F24" i="16" s="1"/>
  <c r="C31" i="16"/>
  <c r="S4" i="16"/>
  <c r="T4" i="16" s="1"/>
  <c r="A2" i="16"/>
  <c r="C33" i="17"/>
  <c r="D17" i="1" s="1"/>
  <c r="C32" i="17"/>
  <c r="C17" i="1" s="1"/>
  <c r="Q26" i="17"/>
  <c r="R28" i="17" s="1"/>
  <c r="O26" i="17"/>
  <c r="P28" i="17" s="1"/>
  <c r="N28" i="17"/>
  <c r="K26" i="17"/>
  <c r="L28" i="17" s="1"/>
  <c r="I26" i="17"/>
  <c r="J28" i="17" s="1"/>
  <c r="G26" i="17"/>
  <c r="H28" i="17" s="1"/>
  <c r="E26" i="17"/>
  <c r="F28" i="17" s="1"/>
  <c r="S25" i="17"/>
  <c r="C35" i="17" s="1"/>
  <c r="E18" i="1" s="1"/>
  <c r="S24" i="17"/>
  <c r="C34" i="17" s="1"/>
  <c r="E17" i="1" s="1"/>
  <c r="S23" i="17"/>
  <c r="S12" i="17"/>
  <c r="T12" i="17" s="1"/>
  <c r="S11" i="17"/>
  <c r="T11" i="17" s="1"/>
  <c r="S10" i="17"/>
  <c r="T10" i="17" s="1"/>
  <c r="S9" i="17"/>
  <c r="T9" i="17" s="1"/>
  <c r="S8" i="17"/>
  <c r="T8" i="17" s="1"/>
  <c r="S7" i="17"/>
  <c r="T7" i="17" s="1"/>
  <c r="S6" i="17"/>
  <c r="T6" i="17" s="1"/>
  <c r="S5" i="17"/>
  <c r="T5" i="17" s="1"/>
  <c r="S4" i="17"/>
  <c r="T4" i="17" s="1"/>
  <c r="A2" i="17"/>
  <c r="V26" i="6"/>
  <c r="C31" i="6" s="1"/>
  <c r="D16" i="1" s="1"/>
  <c r="U26" i="6"/>
  <c r="C30" i="6" s="1"/>
  <c r="C16" i="1" s="1"/>
  <c r="S25" i="6"/>
  <c r="Q24" i="6"/>
  <c r="R26" i="6" s="1"/>
  <c r="O24" i="6"/>
  <c r="P26" i="6" s="1"/>
  <c r="M24" i="6"/>
  <c r="N26" i="6" s="1"/>
  <c r="K24" i="6"/>
  <c r="L26" i="6" s="1"/>
  <c r="G24" i="6"/>
  <c r="H26" i="6" s="1"/>
  <c r="E24" i="6"/>
  <c r="F26" i="6" s="1"/>
  <c r="S23" i="6"/>
  <c r="C33" i="6" s="1"/>
  <c r="F16" i="1" s="1"/>
  <c r="S22" i="6"/>
  <c r="C32" i="6" s="1"/>
  <c r="E16" i="1" s="1"/>
  <c r="S21" i="6"/>
  <c r="S20" i="6"/>
  <c r="T20" i="6" s="1"/>
  <c r="S19" i="6"/>
  <c r="T19" i="6" s="1"/>
  <c r="S18" i="6"/>
  <c r="T18" i="6" s="1"/>
  <c r="S17" i="6"/>
  <c r="S16" i="6"/>
  <c r="T16" i="6" s="1"/>
  <c r="S15" i="6"/>
  <c r="T15" i="6" s="1"/>
  <c r="S10" i="6"/>
  <c r="T10" i="6" s="1"/>
  <c r="S9" i="6"/>
  <c r="T9" i="6" s="1"/>
  <c r="S8" i="6"/>
  <c r="T8" i="6" s="1"/>
  <c r="S7" i="6"/>
  <c r="T7" i="6" s="1"/>
  <c r="S6" i="6"/>
  <c r="T6" i="6" s="1"/>
  <c r="S5" i="6"/>
  <c r="T5" i="6" s="1"/>
  <c r="S4" i="6"/>
  <c r="T4" i="6" s="1"/>
  <c r="A2" i="6"/>
  <c r="V22" i="9"/>
  <c r="C27" i="9" s="1"/>
  <c r="D14" i="1" s="1"/>
  <c r="U22" i="9"/>
  <c r="C26" i="9" s="1"/>
  <c r="C14" i="1" s="1"/>
  <c r="S21" i="9"/>
  <c r="Q20" i="9"/>
  <c r="R22" i="9" s="1"/>
  <c r="O20" i="9"/>
  <c r="P22" i="9" s="1"/>
  <c r="G20" i="9"/>
  <c r="H22" i="9" s="1"/>
  <c r="E20" i="9"/>
  <c r="F22" i="9" s="1"/>
  <c r="S19" i="9"/>
  <c r="C29" i="9" s="1"/>
  <c r="S18" i="9"/>
  <c r="C28" i="9" s="1"/>
  <c r="E14" i="1" s="1"/>
  <c r="S17" i="9"/>
  <c r="T17" i="9" s="1"/>
  <c r="S16" i="9"/>
  <c r="T16" i="9" s="1"/>
  <c r="S15" i="9"/>
  <c r="T15" i="9" s="1"/>
  <c r="S14" i="9"/>
  <c r="T14" i="9" s="1"/>
  <c r="S13" i="9"/>
  <c r="T13" i="9" s="1"/>
  <c r="S12" i="9"/>
  <c r="T12" i="9" s="1"/>
  <c r="S11" i="9"/>
  <c r="T11" i="9" s="1"/>
  <c r="S10" i="9"/>
  <c r="T10" i="9" s="1"/>
  <c r="S9" i="9"/>
  <c r="T9" i="9" s="1"/>
  <c r="S8" i="9"/>
  <c r="T8" i="9" s="1"/>
  <c r="S7" i="9"/>
  <c r="T7" i="9" s="1"/>
  <c r="S6" i="9"/>
  <c r="T6" i="9" s="1"/>
  <c r="S5" i="9"/>
  <c r="T5" i="9" s="1"/>
  <c r="S4" i="9"/>
  <c r="T4" i="9" s="1"/>
  <c r="A2" i="9"/>
  <c r="V22" i="28"/>
  <c r="C27" i="28" s="1"/>
  <c r="D11" i="1" s="1"/>
  <c r="U22" i="28"/>
  <c r="C26" i="28" s="1"/>
  <c r="C11" i="1" s="1"/>
  <c r="S21" i="28"/>
  <c r="Q20" i="28"/>
  <c r="R22" i="28" s="1"/>
  <c r="O20" i="28"/>
  <c r="P22" i="28" s="1"/>
  <c r="K20" i="28"/>
  <c r="L22" i="28" s="1"/>
  <c r="G20" i="28"/>
  <c r="H22" i="28" s="1"/>
  <c r="E20" i="28"/>
  <c r="F22" i="28" s="1"/>
  <c r="S19" i="28"/>
  <c r="C29" i="28" s="1"/>
  <c r="S18" i="28"/>
  <c r="C28" i="28" s="1"/>
  <c r="E11" i="1" s="1"/>
  <c r="S17" i="28"/>
  <c r="T17" i="28" s="1"/>
  <c r="S16" i="28"/>
  <c r="T16" i="28" s="1"/>
  <c r="S15" i="28"/>
  <c r="T15" i="28" s="1"/>
  <c r="S14" i="28"/>
  <c r="T14" i="28" s="1"/>
  <c r="S13" i="28"/>
  <c r="T13" i="28" s="1"/>
  <c r="S12" i="28"/>
  <c r="T12" i="28" s="1"/>
  <c r="S11" i="28"/>
  <c r="T11" i="28" s="1"/>
  <c r="S10" i="28"/>
  <c r="T10" i="28" s="1"/>
  <c r="S9" i="28"/>
  <c r="T9" i="28" s="1"/>
  <c r="S8" i="28"/>
  <c r="T8" i="28" s="1"/>
  <c r="A2" i="28"/>
  <c r="V28" i="14"/>
  <c r="C33" i="14" s="1"/>
  <c r="D8" i="1" s="1"/>
  <c r="U28" i="14"/>
  <c r="C32" i="14" s="1"/>
  <c r="C8" i="1" s="1"/>
  <c r="S27" i="14"/>
  <c r="Q26" i="14"/>
  <c r="R28" i="14" s="1"/>
  <c r="O26" i="14"/>
  <c r="P28" i="14" s="1"/>
  <c r="M26" i="14"/>
  <c r="N28" i="14" s="1"/>
  <c r="K26" i="14"/>
  <c r="I26" i="14"/>
  <c r="J28" i="14" s="1"/>
  <c r="G26" i="14"/>
  <c r="H28" i="14" s="1"/>
  <c r="S25" i="14"/>
  <c r="C35" i="14" s="1"/>
  <c r="S24" i="14"/>
  <c r="C34" i="14" s="1"/>
  <c r="E8" i="1" s="1"/>
  <c r="S23" i="14"/>
  <c r="T23" i="14" s="1"/>
  <c r="S22" i="14"/>
  <c r="T22" i="14" s="1"/>
  <c r="S15" i="14"/>
  <c r="T15" i="14" s="1"/>
  <c r="S14" i="14"/>
  <c r="T14" i="14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A2" i="14"/>
  <c r="V22" i="22"/>
  <c r="C27" i="22" s="1"/>
  <c r="D7" i="1" s="1"/>
  <c r="U22" i="22"/>
  <c r="C26" i="22" s="1"/>
  <c r="C7" i="1" s="1"/>
  <c r="S21" i="22"/>
  <c r="Q20" i="22"/>
  <c r="R22" i="22" s="1"/>
  <c r="O20" i="22"/>
  <c r="P22" i="22" s="1"/>
  <c r="M20" i="22"/>
  <c r="N22" i="22" s="1"/>
  <c r="K20" i="22"/>
  <c r="L22" i="22" s="1"/>
  <c r="I20" i="22"/>
  <c r="J22" i="22" s="1"/>
  <c r="G20" i="22"/>
  <c r="H22" i="22" s="1"/>
  <c r="E20" i="22"/>
  <c r="F22" i="22" s="1"/>
  <c r="S19" i="22"/>
  <c r="C29" i="22" s="1"/>
  <c r="S18" i="22"/>
  <c r="C28" i="22" s="1"/>
  <c r="E7" i="1" s="1"/>
  <c r="S17" i="22"/>
  <c r="S16" i="22"/>
  <c r="T16" i="22" s="1"/>
  <c r="S15" i="22"/>
  <c r="T15" i="22" s="1"/>
  <c r="S14" i="22"/>
  <c r="T14" i="22" s="1"/>
  <c r="S13" i="22"/>
  <c r="T13" i="22" s="1"/>
  <c r="S12" i="22"/>
  <c r="T12" i="22" s="1"/>
  <c r="S11" i="22"/>
  <c r="T11" i="22" s="1"/>
  <c r="S10" i="22"/>
  <c r="T10" i="22" s="1"/>
  <c r="S9" i="22"/>
  <c r="T9" i="22" s="1"/>
  <c r="S8" i="22"/>
  <c r="T8" i="22" s="1"/>
  <c r="S7" i="22"/>
  <c r="T7" i="22" s="1"/>
  <c r="S6" i="22"/>
  <c r="T6" i="22" s="1"/>
  <c r="S5" i="22"/>
  <c r="T5" i="22" s="1"/>
  <c r="S4" i="22"/>
  <c r="T4" i="22" s="1"/>
  <c r="A2" i="22"/>
  <c r="C33" i="5"/>
  <c r="C22" i="1" s="1"/>
  <c r="C34" i="5"/>
  <c r="D22" i="1" s="1"/>
  <c r="H29" i="5"/>
  <c r="L29" i="5"/>
  <c r="O27" i="5"/>
  <c r="P29" i="5" s="1"/>
  <c r="A2" i="18"/>
  <c r="S16" i="18"/>
  <c r="T16" i="18" s="1"/>
  <c r="S17" i="18"/>
  <c r="T17" i="18" s="1"/>
  <c r="S18" i="18"/>
  <c r="S19" i="18"/>
  <c r="T19" i="18" s="1"/>
  <c r="S20" i="18"/>
  <c r="T20" i="18" s="1"/>
  <c r="S21" i="18"/>
  <c r="S22" i="18"/>
  <c r="S23" i="18"/>
  <c r="C33" i="18" s="1"/>
  <c r="E21" i="1" s="1"/>
  <c r="S24" i="18"/>
  <c r="C34" i="18" s="1"/>
  <c r="E25" i="18"/>
  <c r="F27" i="18" s="1"/>
  <c r="G25" i="18"/>
  <c r="H27" i="18" s="1"/>
  <c r="I25" i="18"/>
  <c r="J27" i="18" s="1"/>
  <c r="K25" i="18"/>
  <c r="L27" i="18" s="1"/>
  <c r="M25" i="18"/>
  <c r="N27" i="18" s="1"/>
  <c r="O25" i="18"/>
  <c r="P27" i="18" s="1"/>
  <c r="Q25" i="18"/>
  <c r="R27" i="18" s="1"/>
  <c r="S26" i="18"/>
  <c r="U27" i="18"/>
  <c r="C31" i="18" s="1"/>
  <c r="V27" i="18"/>
  <c r="C32" i="18" s="1"/>
  <c r="C35" i="5"/>
  <c r="E22" i="1" s="1"/>
  <c r="C36" i="5"/>
  <c r="Q27" i="5"/>
  <c r="R29" i="5" s="1"/>
  <c r="D19" i="1" l="1"/>
  <c r="D23" i="1" s="1"/>
  <c r="T26" i="34"/>
  <c r="K15" i="1"/>
  <c r="T21" i="38"/>
  <c r="C25" i="38" s="1"/>
  <c r="B10" i="1" s="1"/>
  <c r="G10" i="1" s="1"/>
  <c r="T17" i="6"/>
  <c r="T22" i="17"/>
  <c r="B6" i="1"/>
  <c r="G6" i="1" s="1"/>
  <c r="T19" i="32"/>
  <c r="K9" i="1"/>
  <c r="C32" i="5"/>
  <c r="B22" i="1" s="1"/>
  <c r="S26" i="17"/>
  <c r="S28" i="17"/>
  <c r="T13" i="30"/>
  <c r="T18" i="18"/>
  <c r="T22" i="18"/>
  <c r="K21" i="1" s="1"/>
  <c r="T21" i="6"/>
  <c r="T21" i="32"/>
  <c r="T21" i="18"/>
  <c r="T17" i="22"/>
  <c r="T21" i="22" s="1"/>
  <c r="C25" i="22" s="1"/>
  <c r="B7" i="1" s="1"/>
  <c r="K7" i="1"/>
  <c r="T23" i="17"/>
  <c r="T21" i="30"/>
  <c r="K20" i="1" s="1"/>
  <c r="T23" i="16"/>
  <c r="C27" i="16" s="1"/>
  <c r="B18" i="1" s="1"/>
  <c r="T21" i="24"/>
  <c r="C25" i="24" s="1"/>
  <c r="B19" i="1" s="1"/>
  <c r="T21" i="28"/>
  <c r="C25" i="28" s="1"/>
  <c r="B11" i="1" s="1"/>
  <c r="S24" i="6"/>
  <c r="T21" i="9"/>
  <c r="C25" i="9" s="1"/>
  <c r="B14" i="1" s="1"/>
  <c r="T27" i="14"/>
  <c r="C31" i="14" s="1"/>
  <c r="B8" i="1" s="1"/>
  <c r="C21" i="1"/>
  <c r="C23" i="1" s="1"/>
  <c r="S20" i="22"/>
  <c r="S20" i="9"/>
  <c r="S29" i="34"/>
  <c r="S31" i="34"/>
  <c r="S22" i="28"/>
  <c r="S20" i="28"/>
  <c r="S25" i="32"/>
  <c r="S20" i="24"/>
  <c r="F7" i="1"/>
  <c r="F22" i="1"/>
  <c r="S27" i="18"/>
  <c r="S25" i="18"/>
  <c r="F21" i="1"/>
  <c r="F19" i="1"/>
  <c r="S26" i="30"/>
  <c r="F20" i="1"/>
  <c r="S24" i="30"/>
  <c r="S22" i="24"/>
  <c r="S22" i="16"/>
  <c r="S24" i="16"/>
  <c r="F18" i="1"/>
  <c r="F17" i="1"/>
  <c r="S26" i="6"/>
  <c r="S22" i="9"/>
  <c r="F14" i="1"/>
  <c r="F15" i="1"/>
  <c r="F11" i="1"/>
  <c r="S27" i="32"/>
  <c r="F9" i="1"/>
  <c r="S26" i="14"/>
  <c r="F8" i="1"/>
  <c r="L28" i="14"/>
  <c r="S28" i="14" s="1"/>
  <c r="S22" i="22"/>
  <c r="I23" i="1"/>
  <c r="E23" i="1"/>
  <c r="G18" i="1" l="1"/>
  <c r="K17" i="1"/>
  <c r="C27" i="1" s="1"/>
  <c r="T25" i="6"/>
  <c r="C29" i="6" s="1"/>
  <c r="B16" i="1" s="1"/>
  <c r="G16" i="1" s="1"/>
  <c r="C30" i="38"/>
  <c r="G30" i="38" s="1"/>
  <c r="T30" i="34"/>
  <c r="C34" i="34" s="1"/>
  <c r="B15" i="1" s="1"/>
  <c r="T26" i="32"/>
  <c r="C30" i="32" s="1"/>
  <c r="B9" i="1" s="1"/>
  <c r="G9" i="1" s="1"/>
  <c r="T25" i="30"/>
  <c r="C29" i="30" s="1"/>
  <c r="B20" i="1" s="1"/>
  <c r="G20" i="1" s="1"/>
  <c r="T27" i="17"/>
  <c r="C31" i="17" s="1"/>
  <c r="T26" i="18"/>
  <c r="C30" i="18" s="1"/>
  <c r="B21" i="1" s="1"/>
  <c r="G21" i="1" s="1"/>
  <c r="C30" i="24"/>
  <c r="G30" i="24" s="1"/>
  <c r="G11" i="1"/>
  <c r="C32" i="16"/>
  <c r="G7" i="1"/>
  <c r="G19" i="1"/>
  <c r="G14" i="1"/>
  <c r="C30" i="9"/>
  <c r="G30" i="9" s="1"/>
  <c r="C30" i="22"/>
  <c r="G30" i="22" s="1"/>
  <c r="C30" i="28"/>
  <c r="C37" i="5"/>
  <c r="G37" i="5" s="1"/>
  <c r="G22" i="1"/>
  <c r="G8" i="1"/>
  <c r="C36" i="14"/>
  <c r="H23" i="1" s="1"/>
  <c r="G15" i="1" l="1"/>
  <c r="B23" i="1"/>
  <c r="C34" i="6"/>
  <c r="G34" i="6" s="1"/>
  <c r="C39" i="34"/>
  <c r="G39" i="34" s="1"/>
  <c r="C35" i="32"/>
  <c r="G35" i="32" s="1"/>
  <c r="C34" i="30"/>
  <c r="G34" i="30" s="1"/>
  <c r="B17" i="1"/>
  <c r="G17" i="1" s="1"/>
  <c r="C36" i="17"/>
  <c r="G36" i="17" s="1"/>
  <c r="C35" i="18"/>
  <c r="G35" i="18" s="1"/>
  <c r="G30" i="28"/>
  <c r="G36" i="14"/>
  <c r="C26" i="1" l="1"/>
  <c r="C28" i="1" s="1"/>
  <c r="G23" i="1"/>
  <c r="F2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<sst xmlns="http://schemas.openxmlformats.org/spreadsheetml/2006/main" count="786" uniqueCount="109">
  <si>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</si>
  <si>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</si>
  <si>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</si>
  <si>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</si>
  <si>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</si>
  <si>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</si>
  <si>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</si>
  <si>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</si>
  <si>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</si>
  <si>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</si>
  <si>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Reading</t>
  </si>
  <si>
    <t>M Spann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</si>
  <si>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</si>
  <si>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</si>
  <si>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</si>
  <si>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</si>
  <si>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</si>
  <si>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</si>
  <si>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</si>
  <si>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</si>
  <si>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</si>
  <si>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</si>
  <si>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</si>
  <si>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</si>
  <si>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</si>
  <si>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</si>
  <si>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</si>
  <si>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</si>
  <si>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</si>
  <si>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</si>
  <si>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</si>
  <si>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</si>
  <si>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</si>
  <si>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</si>
  <si>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</si>
  <si>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</si>
  <si>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</si>
  <si>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</si>
  <si>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</si>
  <si>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</si>
  <si>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</si>
  <si>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</si>
  <si>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</si>
  <si>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</si>
  <si>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</si>
  <si>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</si>
  <si>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</si>
  <si>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 WARD</t>
  </si>
  <si>
    <t>G.Ward</t>
  </si>
  <si>
    <t>CL Nr</t>
  </si>
  <si>
    <t>N Winterburn</t>
  </si>
  <si>
    <t>N.Winterburn</t>
  </si>
  <si>
    <t>P DRINKWATER</t>
  </si>
  <si>
    <t>P Drinkwater</t>
  </si>
  <si>
    <t xml:space="preserve"> = AWOL</t>
  </si>
  <si>
    <t>A Hammond</t>
  </si>
  <si>
    <t>J Buckingham</t>
  </si>
  <si>
    <t>T.HARRISON</t>
  </si>
  <si>
    <t>T Harrison</t>
  </si>
  <si>
    <t>M Reading-Jones</t>
  </si>
  <si>
    <t>paintshop maintenance</t>
  </si>
  <si>
    <t>forklift</t>
  </si>
  <si>
    <t>R. PENDER</t>
  </si>
  <si>
    <t>R Pender</t>
  </si>
  <si>
    <t>fsc</t>
  </si>
  <si>
    <t xml:space="preserve">supervision / quality control </t>
  </si>
  <si>
    <t>production meeting</t>
  </si>
  <si>
    <t>labouring</t>
  </si>
  <si>
    <t>extraction / silo</t>
  </si>
  <si>
    <t>frames</t>
  </si>
  <si>
    <t>fork lift</t>
  </si>
  <si>
    <t>6538nun</t>
  </si>
  <si>
    <t>kitchen</t>
  </si>
  <si>
    <t>desk</t>
  </si>
  <si>
    <t>J Parker</t>
  </si>
  <si>
    <t>45to69</t>
  </si>
  <si>
    <t>library units</t>
  </si>
  <si>
    <t>units</t>
  </si>
  <si>
    <t>machine maintenance</t>
  </si>
  <si>
    <t>tidy area</t>
  </si>
  <si>
    <t>1to16</t>
  </si>
  <si>
    <t>move materials</t>
  </si>
  <si>
    <t>moving materials</t>
  </si>
  <si>
    <t>lippings</t>
  </si>
  <si>
    <t>book room unit</t>
  </si>
  <si>
    <t>check tools</t>
  </si>
  <si>
    <t>W/E 18.06.17</t>
  </si>
  <si>
    <t>sort panels for job</t>
  </si>
  <si>
    <t>change van wheel</t>
  </si>
  <si>
    <t>sick</t>
  </si>
  <si>
    <t>book case</t>
  </si>
  <si>
    <t>load van</t>
  </si>
  <si>
    <t>linings</t>
  </si>
  <si>
    <t>wrapping</t>
  </si>
  <si>
    <t>rails</t>
  </si>
  <si>
    <t>alter units</t>
  </si>
  <si>
    <t>vanity units</t>
  </si>
  <si>
    <t>loading</t>
  </si>
  <si>
    <t>from storage stairways 6538</t>
  </si>
  <si>
    <t>deliver kitchen 6538 nun</t>
  </si>
  <si>
    <t>load desk</t>
  </si>
  <si>
    <t>from storage stairways 6648</t>
  </si>
  <si>
    <t>PAUL01</t>
  </si>
  <si>
    <t>BAIL01</t>
  </si>
  <si>
    <t>USEM01</t>
  </si>
  <si>
    <t>CENT01</t>
  </si>
  <si>
    <t>offi01</t>
  </si>
  <si>
    <t>FENC02</t>
  </si>
  <si>
    <t>QUAD01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</si>
</sst>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13" x14ac:knownFonts="1">
    <font>
      <sz val="10"/>
      <name val="Arial"/>
    </font>
    <font>
      <sz val="14"/>
      <name val="Arial"/>
      <family val="2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2">
    <xf numFmtId="0" fontId="0" fillId="0" borderId="0" xfId="0"/>
    <xf numFmtId="0" fontId="1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1" fillId="2" borderId="0" xfId="0" applyFont="1" applyFill="1"/>
    <xf numFmtId="0" fontId="6" fillId="0" borderId="1" xfId="0" applyFont="1" applyBorder="1"/>
    <xf numFmtId="0" fontId="7" fillId="0" borderId="1" xfId="0" applyFont="1" applyBorder="1"/>
    <xf numFmtId="0" fontId="1" fillId="0" borderId="1" xfId="0" applyFont="1" applyBorder="1"/>
    <xf numFmtId="2" fontId="1" fillId="0" borderId="1" xfId="0" applyNumberFormat="1" applyFont="1" applyBorder="1"/>
    <xf numFmtId="2" fontId="7" fillId="0" borderId="1" xfId="0" applyNumberFormat="1" applyFont="1" applyBorder="1"/>
    <xf numFmtId="164" fontId="7" fillId="0" borderId="1" xfId="0" applyNumberFormat="1" applyFont="1" applyBorder="1"/>
    <xf numFmtId="0" fontId="7" fillId="3" borderId="1" xfId="0" applyFont="1" applyFill="1" applyBorder="1"/>
    <xf numFmtId="2" fontId="7" fillId="3" borderId="1" xfId="0" applyNumberFormat="1" applyFont="1" applyFill="1" applyBorder="1"/>
    <xf numFmtId="164" fontId="7" fillId="3" borderId="1" xfId="0" applyNumberFormat="1" applyFont="1" applyFill="1" applyBorder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1" xfId="0" applyFont="1" applyBorder="1"/>
    <xf numFmtId="2" fontId="9" fillId="0" borderId="1" xfId="0" applyNumberFormat="1" applyFont="1" applyBorder="1"/>
    <xf numFmtId="2" fontId="10" fillId="3" borderId="2" xfId="0" applyNumberFormat="1" applyFont="1" applyFill="1" applyBorder="1"/>
    <xf numFmtId="0" fontId="9" fillId="3" borderId="1" xfId="0" applyFont="1" applyFill="1" applyBorder="1"/>
    <xf numFmtId="0" fontId="9" fillId="0" borderId="1" xfId="0" applyFont="1" applyFill="1" applyBorder="1"/>
    <xf numFmtId="2" fontId="10" fillId="3" borderId="1" xfId="0" applyNumberFormat="1" applyFont="1" applyFill="1" applyBorder="1"/>
    <xf numFmtId="0" fontId="10" fillId="3" borderId="1" xfId="0" applyFont="1" applyFill="1" applyBorder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10" fillId="3" borderId="1" xfId="0" applyNumberFormat="1" applyFont="1" applyFill="1" applyBorder="1" applyAlignment="1"/>
    <xf numFmtId="2" fontId="9" fillId="0" borderId="0" xfId="0" applyNumberFormat="1" applyFont="1"/>
    <xf numFmtId="0" fontId="9" fillId="4" borderId="0" xfId="0" applyFont="1" applyFill="1"/>
    <xf numFmtId="2" fontId="10" fillId="0" borderId="0" xfId="0" applyNumberFormat="1" applyFont="1"/>
    <xf numFmtId="8" fontId="9" fillId="0" borderId="0" xfId="0" applyNumberFormat="1" applyFont="1"/>
    <xf numFmtId="2" fontId="9" fillId="4" borderId="0" xfId="0" applyNumberFormat="1" applyFont="1" applyFill="1"/>
    <xf numFmtId="0" fontId="9" fillId="0" borderId="2" xfId="0" applyFont="1" applyFill="1" applyBorder="1"/>
    <xf numFmtId="2" fontId="10" fillId="0" borderId="5" xfId="0" applyNumberFormat="1" applyFont="1" applyBorder="1"/>
    <xf numFmtId="2" fontId="9" fillId="0" borderId="0" xfId="0" applyNumberFormat="1" applyFont="1" applyFill="1"/>
    <xf numFmtId="10" fontId="10" fillId="0" borderId="0" xfId="0" applyNumberFormat="1" applyFont="1"/>
    <xf numFmtId="0" fontId="1" fillId="5" borderId="0" xfId="0" applyFont="1" applyFill="1"/>
    <xf numFmtId="2" fontId="1" fillId="6" borderId="1" xfId="0" applyNumberFormat="1" applyFont="1" applyFill="1" applyBorder="1"/>
    <xf numFmtId="2" fontId="9" fillId="6" borderId="0" xfId="0" applyNumberFormat="1" applyFont="1" applyFill="1"/>
    <xf numFmtId="0" fontId="9" fillId="0" borderId="0" xfId="0" applyFont="1" applyFill="1"/>
    <xf numFmtId="0" fontId="9" fillId="0" borderId="1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17" fontId="9" fillId="0" borderId="1" xfId="0" applyNumberFormat="1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Border="1" applyAlignment="1"/>
    <xf numFmtId="2" fontId="9" fillId="0" borderId="3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1" fillId="7" borderId="0" xfId="0" applyFont="1" applyFill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8" fontId="7" fillId="0" borderId="1" xfId="0" applyNumberFormat="1" applyFont="1" applyBorder="1"/>
    <xf numFmtId="2" fontId="9" fillId="0" borderId="1" xfId="0" applyNumberFormat="1" applyFont="1" applyBorder="1" applyAlignment="1">
      <alignment horizontal="center"/>
    </xf>
    <xf numFmtId="2" fontId="9" fillId="0" borderId="3" xfId="0" applyNumberFormat="1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9" fillId="0" borderId="1" xfId="0" applyNumberFormat="1" applyFont="1" applyBorder="1" applyAlignment="1">
      <alignment horizontal="center"/>
    </xf>
    <xf numFmtId="0" fontId="10" fillId="0" borderId="0" xfId="0" applyFont="1" applyFill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4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2" fontId="9" fillId="0" borderId="1" xfId="0" applyNumberFormat="1" applyFont="1" applyFill="1" applyBorder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>
      <alignment horizontal="center"/>
    </xf>
    <xf numFmtId="2" fontId="10" fillId="3" borderId="4" xfId="0" applyNumberFormat="1" applyFont="1" applyFill="1" applyBorder="1" applyAlignment="1">
      <alignment horizontal="center"/>
    </xf>
    <xf numFmtId="2" fontId="10" fillId="3" borderId="1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9" fillId="8" borderId="3" xfId="0" applyNumberFormat="1" applyFont="1" applyFill="1" applyBorder="1" applyAlignment="1">
      <alignment horizontal="center"/>
    </xf>
    <xf numFmtId="2" fontId="9" fillId="5" borderId="3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2" fillId="0" borderId="0" xfId="0" applyFont="1" applyFill="1"/>
    <xf numFmtId="2" fontId="9" fillId="0" borderId="2" xfId="0" applyNumberFormat="1" applyFont="1" applyBorder="1" applyAlignment="1">
      <alignment horizontal="center"/>
    </xf>
    <xf numFmtId="2" fontId="9" fillId="0" borderId="4" xfId="0" applyNumberFormat="1" applyFont="1" applyBorder="1" applyAlignment="1">
      <alignment horizontal="center"/>
    </xf>
    <xf numFmtId="2" fontId="9" fillId="0" borderId="2" xfId="0" applyNumberFormat="1" applyFont="1" applyFill="1" applyBorder="1" applyAlignment="1"/>
    <xf numFmtId="2" fontId="9" fillId="0" borderId="4" xfId="0" applyNumberFormat="1" applyFont="1" applyFill="1" applyBorder="1" applyAlignment="1"/>
    <xf numFmtId="2" fontId="9" fillId="0" borderId="2" xfId="0" applyNumberFormat="1" applyFont="1" applyFill="1" applyBorder="1" applyAlignment="1">
      <alignment horizontal="center"/>
    </xf>
    <xf numFmtId="2" fontId="9" fillId="0" borderId="4" xfId="0" applyNumberFormat="1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9" fillId="0" borderId="6" xfId="0" applyNumberFormat="1" applyFont="1" applyFill="1" applyBorder="1" applyAlignment="1">
      <alignment horizontal="center"/>
    </xf>
    <xf numFmtId="2" fontId="9" fillId="5" borderId="2" xfId="0" applyNumberFormat="1" applyFont="1" applyFill="1" applyBorder="1" applyAlignment="1">
      <alignment horizontal="center"/>
    </xf>
    <xf numFmtId="2" fontId="9" fillId="5" borderId="4" xfId="0" applyNumberFormat="1" applyFont="1" applyFill="1" applyBorder="1" applyAlignment="1">
      <alignment horizontal="center"/>
    </xf>
    <xf numFmtId="2" fontId="9" fillId="5" borderId="1" xfId="0" applyNumberFormat="1" applyFont="1" applyFill="1" applyBorder="1" applyAlignment="1">
      <alignment horizontal="center"/>
    </xf>
    <xf numFmtId="2" fontId="11" fillId="0" borderId="2" xfId="0" applyNumberFormat="1" applyFont="1" applyFill="1" applyBorder="1" applyAlignment="1"/>
    <xf numFmtId="2" fontId="11" fillId="0" borderId="4" xfId="0" applyNumberFormat="1" applyFont="1" applyFill="1" applyBorder="1" applyAlignment="1"/>
    <xf numFmtId="2" fontId="11" fillId="0" borderId="2" xfId="0" applyNumberFormat="1" applyFont="1" applyFill="1" applyBorder="1" applyAlignment="1">
      <alignment horizontal="center"/>
    </xf>
    <xf numFmtId="2" fontId="11" fillId="0" borderId="4" xfId="0" applyNumberFormat="1" applyFont="1" applyFill="1" applyBorder="1" applyAlignment="1">
      <alignment horizontal="center"/>
    </xf>
    <xf numFmtId="2" fontId="9" fillId="8" borderId="2" xfId="0" applyNumberFormat="1" applyFont="1" applyFill="1" applyBorder="1" applyAlignment="1">
      <alignment horizontal="center"/>
    </xf>
    <xf numFmtId="2" fontId="9" fillId="8" borderId="4" xfId="0" applyNumberFormat="1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17" fontId="9" fillId="0" borderId="0" xfId="0" applyNumberFormat="1" applyFont="1"/>
    <xf numFmtId="17" fontId="9" fillId="0" borderId="1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9"/>
  <sheetViews>
    <sheetView tabSelected="1" zoomScale="90" zoomScaleNormal="90" workbookViewId="0">
      <selection activeCell="B6" sqref="B6:D22"/>
    </sheetView>
  </sheetViews>
  <sheetFormatPr defaultRowHeight="18" x14ac:dyDescent="0.25"/>
  <cols>
    <col min="1" max="1" width="25.85546875" style="1" customWidth="1"/>
    <col min="2" max="2" width="16.28515625" style="1" customWidth="1"/>
    <col min="3" max="3" width="15.7109375" style="1" bestFit="1" customWidth="1"/>
    <col min="4" max="4" width="16" style="1" customWidth="1"/>
    <col min="5" max="5" width="26.85546875" style="1" bestFit="1" customWidth="1"/>
    <col min="6" max="6" width="24.140625" style="1" customWidth="1"/>
    <col min="7" max="7" width="16" style="4" customWidth="1"/>
    <col min="8" max="8" width="20.5703125" style="4" bestFit="1" customWidth="1"/>
    <col min="9" max="9" width="8.28515625" style="4" bestFit="1" customWidth="1"/>
    <col min="10" max="10" width="9.140625" style="1"/>
    <col min="11" max="11" width="10.42578125" style="1" customWidth="1"/>
    <col min="12" max="16384" width="9.140625" style="1"/>
  </cols>
  <sheetData>
    <row r="1" spans="1:11" x14ac:dyDescent="0.25">
      <c r="A1" s="3" t="s">
        <v>0</v>
      </c>
      <c r="D1" s="53"/>
      <c r="E1" s="1" t="s">
        <v>54</v>
      </c>
    </row>
    <row r="2" spans="1:11" x14ac:dyDescent="0.25">
      <c r="A2" s="3"/>
      <c r="D2" s="42"/>
      <c r="E2" s="1" t="s">
        <v>44</v>
      </c>
    </row>
    <row r="3" spans="1:11" x14ac:dyDescent="0.25">
      <c r="A3" s="3" t="s">
        <v>86</v>
      </c>
      <c r="D3" s="5"/>
      <c r="E3" s="1" t="s">
        <v>46</v>
      </c>
    </row>
    <row r="4" spans="1:11" ht="12.75" customHeight="1" x14ac:dyDescent="0.25"/>
    <row r="5" spans="1:11" x14ac:dyDescent="0.25">
      <c r="A5" s="6" t="s">
        <v>1</v>
      </c>
      <c r="B5" s="7" t="s">
        <v>2</v>
      </c>
      <c r="C5" s="7" t="s">
        <v>5</v>
      </c>
      <c r="D5" s="7" t="s">
        <v>3</v>
      </c>
      <c r="E5" s="7" t="s">
        <v>33</v>
      </c>
      <c r="F5" s="7" t="s">
        <v>34</v>
      </c>
      <c r="G5" s="7" t="s">
        <v>6</v>
      </c>
      <c r="H5" s="7" t="s">
        <v>29</v>
      </c>
      <c r="I5" s="7" t="s">
        <v>36</v>
      </c>
      <c r="K5" s="7" t="s">
        <v>43</v>
      </c>
    </row>
    <row r="6" spans="1:11" ht="17.25" customHeight="1" x14ac:dyDescent="0.25">
      <c r="A6" s="8" t="s">
        <v>56</v>
      </c>
      <c r="B6" s="9">
        <f>SUM(Buckingham!C29)</f>
        <v>39.5</v>
      </c>
      <c r="C6" s="9">
        <f>SUM(Buckingham!C30)</f>
        <v>0</v>
      </c>
      <c r="D6" s="9">
        <f>SUM(Buckingham!C31)</f>
        <v>0</v>
      </c>
      <c r="E6" s="9">
        <f>SUM(Buckingham!C32)</f>
        <v>0</v>
      </c>
      <c r="F6" s="9">
        <f>SUM(Buckingham!C33)</f>
        <v>0</v>
      </c>
      <c r="G6" s="10">
        <f>B6+C6+D6+E6+F6</f>
        <v>39.5</v>
      </c>
      <c r="H6" s="61">
        <f>SUM(Buckingham!C35)</f>
        <v>0</v>
      </c>
      <c r="I6" s="61">
        <f>SUM(Buckingham!C36)</f>
        <v>0</v>
      </c>
      <c r="K6" s="43">
        <f>SUM(Buckingham!I30)</f>
        <v>4</v>
      </c>
    </row>
    <row r="7" spans="1:11" x14ac:dyDescent="0.25">
      <c r="A7" s="8" t="s">
        <v>45</v>
      </c>
      <c r="B7" s="9">
        <f>SUM(Czege!C25)</f>
        <v>40</v>
      </c>
      <c r="C7" s="9">
        <f>SUM(Czege!C26)</f>
        <v>0</v>
      </c>
      <c r="D7" s="9">
        <f>SUM(Czege!C27)</f>
        <v>0</v>
      </c>
      <c r="E7" s="9">
        <f>SUM(Czege!C28)</f>
        <v>0</v>
      </c>
      <c r="F7" s="9">
        <f>SUM(Czege!C29)</f>
        <v>0</v>
      </c>
      <c r="G7" s="10">
        <f>B7+C7+D7+E7+F7</f>
        <v>40</v>
      </c>
      <c r="H7" s="11">
        <f>SUM(Czege!C31)</f>
        <v>0</v>
      </c>
      <c r="I7" s="11">
        <f>SUM(Czege!C32)</f>
        <v>0</v>
      </c>
      <c r="K7" s="43">
        <f>SUM(Czege!I26)</f>
        <v>0.5</v>
      </c>
    </row>
    <row r="8" spans="1:11" ht="17.25" customHeight="1" x14ac:dyDescent="0.25">
      <c r="A8" s="8" t="s">
        <v>7</v>
      </c>
      <c r="B8" s="9">
        <f>SUM(Doran!C31)</f>
        <v>40</v>
      </c>
      <c r="C8" s="9">
        <f>SUM(Doran!C32)</f>
        <v>0</v>
      </c>
      <c r="D8" s="9">
        <f>SUM(Doran!C33)</f>
        <v>0</v>
      </c>
      <c r="E8" s="9">
        <f>SUM(Doran!C34)</f>
        <v>0</v>
      </c>
      <c r="F8" s="9">
        <f>SUM(Doran!C35)</f>
        <v>0</v>
      </c>
      <c r="G8" s="10">
        <f t="shared" ref="G8:G22" si="0">B8+C8+D8+E8+F8</f>
        <v>40</v>
      </c>
      <c r="H8" s="11">
        <f>SUM(Doran!C37)</f>
        <v>0</v>
      </c>
      <c r="I8" s="11">
        <f>SUM(Doran!C38)</f>
        <v>0</v>
      </c>
      <c r="K8" s="43">
        <f>SUM(Doran!I32)</f>
        <v>0</v>
      </c>
    </row>
    <row r="9" spans="1:11" x14ac:dyDescent="0.25">
      <c r="A9" s="8" t="s">
        <v>53</v>
      </c>
      <c r="B9" s="9">
        <f>SUM(Drinkwater!C30)</f>
        <v>39.5</v>
      </c>
      <c r="C9" s="9">
        <f>SUM(Drinkwater!C31)</f>
        <v>0</v>
      </c>
      <c r="D9" s="9">
        <f>SUM(Drinkwater!C32)</f>
        <v>0</v>
      </c>
      <c r="E9" s="9">
        <f>SUM(Drinkwater!C33)</f>
        <v>0</v>
      </c>
      <c r="F9" s="9">
        <f>SUM(Drinkwater!C34)</f>
        <v>0</v>
      </c>
      <c r="G9" s="10">
        <f t="shared" si="0"/>
        <v>39.5</v>
      </c>
      <c r="H9" s="11">
        <f>SUM(Drinkwater!C36)</f>
        <v>0</v>
      </c>
      <c r="I9" s="11">
        <f>SUM(Drinkwater!C37)</f>
        <v>0</v>
      </c>
      <c r="K9" s="43">
        <f>SUM(Drinkwater!I31)</f>
        <v>4</v>
      </c>
    </row>
    <row r="10" spans="1:11" x14ac:dyDescent="0.25">
      <c r="A10" s="8" t="s">
        <v>55</v>
      </c>
      <c r="B10" s="9">
        <f>SUM(Hammond!C25)</f>
        <v>40</v>
      </c>
      <c r="C10" s="9">
        <f>SUM(Hammond!C26)</f>
        <v>0</v>
      </c>
      <c r="D10" s="9">
        <f>SUM(Hammond!C27)</f>
        <v>0</v>
      </c>
      <c r="E10" s="9">
        <f>SUM(Hammond!C28)</f>
        <v>0</v>
      </c>
      <c r="F10" s="9">
        <f>SUM(Hammond!C29)</f>
        <v>0</v>
      </c>
      <c r="G10" s="10">
        <f t="shared" si="0"/>
        <v>40</v>
      </c>
      <c r="H10" s="11">
        <f>SUM(Hammond!C31)</f>
        <v>0</v>
      </c>
      <c r="I10" s="11">
        <f>SUM(Hammond!C32)</f>
        <v>0</v>
      </c>
      <c r="K10" s="43">
        <f>SUM(Hammond!I26)</f>
        <v>1.75</v>
      </c>
    </row>
    <row r="11" spans="1:11" x14ac:dyDescent="0.25">
      <c r="A11" s="8" t="s">
        <v>8</v>
      </c>
      <c r="B11" s="9">
        <f>SUM('Harland '!C25)</f>
        <v>37</v>
      </c>
      <c r="C11" s="9">
        <f>SUM('Harland '!C26)</f>
        <v>0</v>
      </c>
      <c r="D11" s="9">
        <f>SUM('Harland '!C27)</f>
        <v>0</v>
      </c>
      <c r="E11" s="9">
        <f>SUM('Harland '!C28)</f>
        <v>0</v>
      </c>
      <c r="F11" s="9">
        <f>SUM('Harland '!C29)</f>
        <v>0</v>
      </c>
      <c r="G11" s="10">
        <f>B11+C11+D11+E11+F11</f>
        <v>37</v>
      </c>
      <c r="H11" s="11">
        <f>SUM('Harland '!C31)</f>
        <v>0</v>
      </c>
      <c r="I11" s="11">
        <f>SUM('Harland '!C32)</f>
        <v>0</v>
      </c>
      <c r="K11" s="43">
        <f>SUM('Harland '!I26)</f>
        <v>0</v>
      </c>
    </row>
    <row r="12" spans="1:11" ht="18" customHeight="1" x14ac:dyDescent="0.25">
      <c r="A12" s="8" t="s">
        <v>58</v>
      </c>
      <c r="B12" s="9">
        <f>SUM(Harrison!C25)</f>
        <v>0</v>
      </c>
      <c r="C12" s="9">
        <f>SUM(Harrison!C26)</f>
        <v>0</v>
      </c>
      <c r="D12" s="9">
        <f>SUM(Harrison!C27)</f>
        <v>0</v>
      </c>
      <c r="E12" s="9">
        <f>SUM(Harrison!C28)</f>
        <v>0</v>
      </c>
      <c r="F12" s="9">
        <f>SUM(Harrison!C29)</f>
        <v>0</v>
      </c>
      <c r="G12" s="10">
        <f>B12+C12+D12+E12+F12</f>
        <v>0</v>
      </c>
      <c r="H12" s="11">
        <f>SUM(Harrison!C31)</f>
        <v>0</v>
      </c>
      <c r="I12" s="11">
        <f>SUM(Harrison!C32)</f>
        <v>0</v>
      </c>
      <c r="K12" s="43">
        <f>SUM(Harrison!I26)</f>
        <v>0</v>
      </c>
    </row>
    <row r="13" spans="1:11" ht="17.25" customHeight="1" x14ac:dyDescent="0.25">
      <c r="A13" s="8" t="s">
        <v>9</v>
      </c>
      <c r="B13" s="9">
        <f>SUM(McSharry!C29)</f>
        <v>39.25</v>
      </c>
      <c r="C13" s="9">
        <f>SUM(McSharry!C30)</f>
        <v>0</v>
      </c>
      <c r="D13" s="9">
        <f>SUM(McSharry!A31)</f>
        <v>0</v>
      </c>
      <c r="E13" s="9">
        <f>SUM(McSharry!C32)</f>
        <v>0</v>
      </c>
      <c r="F13" s="9">
        <f>SUM(McSharry!C33)</f>
        <v>2.25</v>
      </c>
      <c r="G13" s="10">
        <f>B13+C13+D13+E13+F13</f>
        <v>41.5</v>
      </c>
      <c r="H13" s="11">
        <f>SUM(Harrison!C32)</f>
        <v>0</v>
      </c>
      <c r="I13" s="11">
        <f>SUM(Harrison!C33)</f>
        <v>0</v>
      </c>
      <c r="K13" s="43">
        <f>SUM(McSharry!I30)</f>
        <v>0</v>
      </c>
    </row>
    <row r="14" spans="1:11" ht="18" customHeight="1" x14ac:dyDescent="0.25">
      <c r="A14" s="8" t="s">
        <v>74</v>
      </c>
      <c r="B14" s="9">
        <f>SUM(Parker!C25)</f>
        <v>40</v>
      </c>
      <c r="C14" s="9">
        <f>SUM(Parker!C26)</f>
        <v>0</v>
      </c>
      <c r="D14" s="9">
        <f>SUM(Parker!C27)</f>
        <v>0</v>
      </c>
      <c r="E14" s="9">
        <f>SUM(Parker!C28)</f>
        <v>0</v>
      </c>
      <c r="F14" s="9">
        <f>SUM(Parker!C29)</f>
        <v>0</v>
      </c>
      <c r="G14" s="10">
        <f t="shared" si="0"/>
        <v>40</v>
      </c>
      <c r="H14" s="11">
        <f>SUM(Parker!C31)</f>
        <v>0</v>
      </c>
      <c r="I14" s="11">
        <f>SUM(Parker!C32)</f>
        <v>0</v>
      </c>
      <c r="K14" s="43">
        <f>SUM(Parker!I26)</f>
        <v>17</v>
      </c>
    </row>
    <row r="15" spans="1:11" x14ac:dyDescent="0.25">
      <c r="A15" s="8" t="s">
        <v>63</v>
      </c>
      <c r="B15" s="9">
        <f>SUM(Pender!C34)</f>
        <v>40</v>
      </c>
      <c r="C15" s="9">
        <f>SUM(Pender!C35)</f>
        <v>0</v>
      </c>
      <c r="D15" s="9">
        <f>SUM(Pender!C36)</f>
        <v>0</v>
      </c>
      <c r="E15" s="9">
        <f>SUM(Pender!C37)</f>
        <v>0</v>
      </c>
      <c r="F15" s="9">
        <f>SUM(Pender!C38)</f>
        <v>0</v>
      </c>
      <c r="G15" s="10">
        <f>B15+C15+D15+E15+F15</f>
        <v>40</v>
      </c>
      <c r="H15" s="11">
        <f>SUM(Pender!C40)</f>
        <v>0</v>
      </c>
      <c r="I15" s="11">
        <f>SUM(Pender!C41)</f>
        <v>0</v>
      </c>
      <c r="K15" s="43">
        <f>SUM(Pender!I35)</f>
        <v>13.5</v>
      </c>
    </row>
    <row r="16" spans="1:11" ht="18" customHeight="1" x14ac:dyDescent="0.25">
      <c r="A16" s="8" t="s">
        <v>10</v>
      </c>
      <c r="B16" s="9">
        <f>SUM('Reading-Jones'!C29)</f>
        <v>40</v>
      </c>
      <c r="C16" s="9">
        <f>SUM('Reading-Jones'!C30)</f>
        <v>0</v>
      </c>
      <c r="D16" s="9">
        <f>SUM('Reading-Jones'!C31)</f>
        <v>0</v>
      </c>
      <c r="E16" s="9">
        <f>SUM('Reading-Jones'!C32)</f>
        <v>0</v>
      </c>
      <c r="F16" s="9">
        <f>SUM('Reading-Jones'!C33)</f>
        <v>0</v>
      </c>
      <c r="G16" s="10">
        <f t="shared" si="0"/>
        <v>40</v>
      </c>
      <c r="H16" s="11">
        <f>SUM('Reading-Jones'!C35)</f>
        <v>0</v>
      </c>
      <c r="I16" s="11">
        <f>SUM('Reading-Jones'!C36)</f>
        <v>0</v>
      </c>
      <c r="K16" s="43">
        <f>SUM('Reading-Jones'!I30)</f>
        <v>0.5</v>
      </c>
    </row>
    <row r="17" spans="1:11" x14ac:dyDescent="0.25">
      <c r="A17" s="8" t="s">
        <v>11</v>
      </c>
      <c r="B17" s="9">
        <f>SUM(Spann!C31)</f>
        <v>40</v>
      </c>
      <c r="C17" s="9">
        <f>SUM(Spann!C32)</f>
        <v>0</v>
      </c>
      <c r="D17" s="9">
        <f>SUM(Spann!C33)</f>
        <v>0</v>
      </c>
      <c r="E17" s="9">
        <f>SUM(Spann!C34)</f>
        <v>0</v>
      </c>
      <c r="F17" s="9">
        <f>SUM(Spann!C35)</f>
        <v>0</v>
      </c>
      <c r="G17" s="10">
        <f t="shared" si="0"/>
        <v>40</v>
      </c>
      <c r="H17" s="11">
        <f>SUM(Spann!C37)</f>
        <v>0</v>
      </c>
      <c r="I17" s="11">
        <f>SUM(Spann!C38)</f>
        <v>0</v>
      </c>
      <c r="K17" s="43">
        <f>SUM(Spann!I32)</f>
        <v>0.75</v>
      </c>
    </row>
    <row r="18" spans="1:11" x14ac:dyDescent="0.25">
      <c r="A18" s="8" t="s">
        <v>12</v>
      </c>
      <c r="B18" s="9">
        <f>SUM(Taylor!C27)</f>
        <v>40</v>
      </c>
      <c r="C18" s="9">
        <f>SUM(Taylor!C28)</f>
        <v>0</v>
      </c>
      <c r="D18" s="9">
        <f>SUM(Taylor!C29)</f>
        <v>0</v>
      </c>
      <c r="E18" s="9">
        <f>SUM(Spann!C35)</f>
        <v>0</v>
      </c>
      <c r="F18" s="9">
        <f>SUM(Taylor!C31)</f>
        <v>0</v>
      </c>
      <c r="G18" s="10">
        <f t="shared" si="0"/>
        <v>40</v>
      </c>
      <c r="H18" s="11">
        <f>SUM(Taylor!C33)</f>
        <v>0</v>
      </c>
      <c r="I18" s="11">
        <f>SUM(Taylor!C34)</f>
        <v>0</v>
      </c>
      <c r="K18" s="43">
        <f>SUM(Taylor!I28)</f>
        <v>0.25</v>
      </c>
    </row>
    <row r="19" spans="1:11" x14ac:dyDescent="0.25">
      <c r="A19" s="8" t="s">
        <v>48</v>
      </c>
      <c r="B19" s="9">
        <f>SUM(G.Ward!C25)</f>
        <v>37</v>
      </c>
      <c r="C19" s="9">
        <f>SUM(G.Ward!C26)</f>
        <v>0</v>
      </c>
      <c r="D19" s="9">
        <f>SUM(G.Ward!C27)</f>
        <v>0</v>
      </c>
      <c r="E19" s="9">
        <f>SUM(G.Ward!C28)</f>
        <v>0</v>
      </c>
      <c r="F19" s="9">
        <f>SUM(T.Winterburn!C34)</f>
        <v>0</v>
      </c>
      <c r="G19" s="10">
        <f t="shared" si="0"/>
        <v>37</v>
      </c>
      <c r="H19" s="11">
        <f>SUM(G.Ward!C31)</f>
        <v>0</v>
      </c>
      <c r="I19" s="11">
        <f>SUM(G.Ward!C32)</f>
        <v>0</v>
      </c>
      <c r="K19" s="43">
        <f>SUM(G.Ward!I26)</f>
        <v>0</v>
      </c>
    </row>
    <row r="20" spans="1:11" x14ac:dyDescent="0.25">
      <c r="A20" s="8" t="s">
        <v>50</v>
      </c>
      <c r="B20" s="9">
        <f>SUM(N.Winterburn!C29)</f>
        <v>32</v>
      </c>
      <c r="C20" s="9">
        <f>SUM(N.Winterburn!C30)</f>
        <v>0</v>
      </c>
      <c r="D20" s="9">
        <f>SUM(N.Winterburn!C31)</f>
        <v>0</v>
      </c>
      <c r="E20" s="9">
        <f>SUM(N.Winterburn!C32)</f>
        <v>8</v>
      </c>
      <c r="F20" s="9">
        <f>SUM(N.Winterburn!C33)</f>
        <v>0</v>
      </c>
      <c r="G20" s="10">
        <f t="shared" si="0"/>
        <v>40</v>
      </c>
      <c r="H20" s="11">
        <f>SUM(N.Winterburn!C35)</f>
        <v>0</v>
      </c>
      <c r="I20" s="11">
        <f>SUM(N.Winterburn!C36)</f>
        <v>0</v>
      </c>
      <c r="K20" s="43">
        <f>SUM(N.Winterburn!I30)</f>
        <v>4</v>
      </c>
    </row>
    <row r="21" spans="1:11" x14ac:dyDescent="0.25">
      <c r="A21" s="8" t="s">
        <v>13</v>
      </c>
      <c r="B21" s="9">
        <f>SUM(T.Winterburn!C30)</f>
        <v>32</v>
      </c>
      <c r="C21" s="9">
        <f>SUM(T.Winterburn!C31)</f>
        <v>0</v>
      </c>
      <c r="D21" s="9">
        <v>0</v>
      </c>
      <c r="E21" s="9">
        <f>SUM(T.Winterburn!C33)</f>
        <v>0</v>
      </c>
      <c r="F21" s="9">
        <f>SUM(T.Winterburn!C34)</f>
        <v>0</v>
      </c>
      <c r="G21" s="10">
        <f t="shared" si="0"/>
        <v>32</v>
      </c>
      <c r="H21" s="11">
        <f>SUM(T.Winterburn!C36)</f>
        <v>0</v>
      </c>
      <c r="I21" s="11">
        <f>SUM(T.Winterburn!C37)</f>
        <v>0</v>
      </c>
      <c r="K21" s="43">
        <f>SUM(T.Winterburn!I31)</f>
        <v>4</v>
      </c>
    </row>
    <row r="22" spans="1:11" x14ac:dyDescent="0.25">
      <c r="A22" s="8" t="s">
        <v>14</v>
      </c>
      <c r="B22" s="9">
        <f>SUM(Wright!C32)</f>
        <v>33.5</v>
      </c>
      <c r="C22" s="9">
        <f>SUM(Wright!C33)</f>
        <v>2.5</v>
      </c>
      <c r="D22" s="9">
        <f>SUM(Wright!C34)</f>
        <v>0</v>
      </c>
      <c r="E22" s="9">
        <f>SUM(Wright!C35)</f>
        <v>0</v>
      </c>
      <c r="F22" s="9">
        <f>SUM(Wright!C36)</f>
        <v>0</v>
      </c>
      <c r="G22" s="10">
        <f t="shared" si="0"/>
        <v>36</v>
      </c>
      <c r="H22" s="11">
        <f>SUM(Wright!C38)</f>
        <v>0</v>
      </c>
      <c r="I22" s="11">
        <f>SUM(Wright!C39)</f>
        <v>0</v>
      </c>
      <c r="K22" s="43">
        <v>30.5</v>
      </c>
    </row>
    <row r="23" spans="1:11" ht="17.25" customHeight="1" x14ac:dyDescent="0.25">
      <c r="A23" s="12" t="s">
        <v>24</v>
      </c>
      <c r="B23" s="13">
        <f>SUM(B6:B22)</f>
        <v>609.75</v>
      </c>
      <c r="C23" s="13">
        <f t="shared" ref="B23:I23" si="1">SUM(C7:C22)</f>
        <v>2.5</v>
      </c>
      <c r="D23" s="13">
        <f t="shared" si="1"/>
        <v>0</v>
      </c>
      <c r="E23" s="13">
        <f t="shared" si="1"/>
        <v>8</v>
      </c>
      <c r="F23" s="13">
        <f t="shared" si="1"/>
        <v>2.25</v>
      </c>
      <c r="G23" s="13">
        <f t="shared" si="1"/>
        <v>583</v>
      </c>
      <c r="H23" s="14">
        <f t="shared" si="1"/>
        <v>0</v>
      </c>
      <c r="I23" s="14">
        <f t="shared" si="1"/>
        <v>0</v>
      </c>
      <c r="J23" s="4"/>
      <c r="K23" s="13">
        <f>SUM(K6:K22)</f>
        <v>80.75</v>
      </c>
    </row>
    <row r="24" spans="1:11" s="4" customFormat="1" x14ac:dyDescent="0.25">
      <c r="A24" s="1"/>
      <c r="B24" s="1"/>
      <c r="C24" s="1"/>
      <c r="D24" s="1"/>
      <c r="E24" s="1"/>
      <c r="F24" s="1"/>
      <c r="J24" s="1"/>
      <c r="K24" s="1"/>
    </row>
    <row r="26" spans="1:11" x14ac:dyDescent="0.25">
      <c r="A26" s="1" t="s">
        <v>30</v>
      </c>
      <c r="C26" s="35">
        <f>B23+C23+D23</f>
        <v>612.25</v>
      </c>
    </row>
    <row r="27" spans="1:11" x14ac:dyDescent="0.25">
      <c r="A27" s="1" t="s">
        <v>31</v>
      </c>
      <c r="C27" s="35">
        <f>K23</f>
        <v>80.75</v>
      </c>
    </row>
    <row r="28" spans="1:11" x14ac:dyDescent="0.25">
      <c r="A28" s="1" t="s">
        <v>35</v>
      </c>
      <c r="C28" s="41">
        <f>C27/C26</f>
        <v>0.13189056757860351</v>
      </c>
    </row>
    <row r="29" spans="1:11" x14ac:dyDescent="0.25">
      <c r="C29" s="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66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V32"/>
  <sheetViews>
    <sheetView zoomScale="90" zoomScaleNormal="90" workbookViewId="0">
      <selection activeCell="E16" sqref="E16:N17"/>
    </sheetView>
  </sheetViews>
  <sheetFormatPr defaultRowHeight="15.75" x14ac:dyDescent="0.25"/>
  <cols>
    <col min="1" max="1" width="9.5703125" style="16" customWidth="1"/>
    <col min="2" max="2" width="10.85546875" style="16" customWidth="1"/>
    <col min="3" max="3" width="10" style="16" customWidth="1"/>
    <col min="4" max="4" width="28.7109375" style="16" customWidth="1"/>
    <col min="5" max="5" width="6.85546875" style="16" customWidth="1"/>
    <col min="6" max="8" width="7" style="16" customWidth="1"/>
    <col min="9" max="9" width="6.85546875" style="16" customWidth="1"/>
    <col min="10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74</v>
      </c>
      <c r="B1" s="15"/>
      <c r="C1" s="15"/>
    </row>
    <row r="2" spans="1:22" s="22" customFormat="1" x14ac:dyDescent="0.25">
      <c r="A2" s="18" t="str">
        <f>Analysis!A3</f>
        <v>W/E 18.06.17</v>
      </c>
      <c r="B2" s="19"/>
      <c r="C2" s="19"/>
      <c r="D2" s="19"/>
      <c r="E2" s="236" t="s">
        <v>15</v>
      </c>
      <c r="F2" s="236"/>
      <c r="G2" s="236" t="s">
        <v>16</v>
      </c>
      <c r="H2" s="236"/>
      <c r="I2" s="236" t="s">
        <v>17</v>
      </c>
      <c r="J2" s="236"/>
      <c r="K2" s="236" t="s">
        <v>18</v>
      </c>
      <c r="L2" s="236"/>
      <c r="M2" s="236" t="s">
        <v>19</v>
      </c>
      <c r="N2" s="236"/>
      <c r="O2" s="236" t="s">
        <v>20</v>
      </c>
      <c r="P2" s="236"/>
      <c r="Q2" s="236" t="s">
        <v>21</v>
      </c>
      <c r="R2" s="23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8</v>
      </c>
      <c r="F3" s="63">
        <v>16.3</v>
      </c>
      <c r="G3" s="63">
        <v>8</v>
      </c>
      <c r="H3" s="63">
        <v>16.3</v>
      </c>
      <c r="I3" s="63">
        <v>8</v>
      </c>
      <c r="J3" s="63">
        <v>16.3</v>
      </c>
      <c r="K3" s="63">
        <v>8</v>
      </c>
      <c r="L3" s="63">
        <v>16.3</v>
      </c>
      <c r="M3" s="63">
        <v>8</v>
      </c>
      <c r="N3" s="63">
        <v>16.3</v>
      </c>
      <c r="O3" s="63"/>
      <c r="P3" s="63"/>
      <c r="Q3" s="52"/>
      <c r="R3" s="52"/>
      <c r="S3" s="25"/>
      <c r="T3" s="25"/>
      <c r="U3" s="26"/>
      <c r="V3" s="26"/>
    </row>
    <row r="4" spans="1:22" x14ac:dyDescent="0.25">
      <c r="A4" s="214">
        <v>6649</v>
      </c>
      <c r="B4" s="227" t="s">
        <v>107</v>
      </c>
      <c r="C4" s="213">
        <v>10</v>
      </c>
      <c r="D4" s="38" t="s">
        <v>69</v>
      </c>
      <c r="E4" s="237">
        <v>4.5</v>
      </c>
      <c r="F4" s="237"/>
      <c r="G4" s="237">
        <v>4</v>
      </c>
      <c r="H4" s="237"/>
      <c r="I4" s="237"/>
      <c r="J4" s="237"/>
      <c r="K4" s="237"/>
      <c r="L4" s="237"/>
      <c r="M4" s="237"/>
      <c r="N4" s="237"/>
      <c r="O4" s="232"/>
      <c r="P4" s="233"/>
      <c r="Q4" s="228"/>
      <c r="R4" s="229"/>
      <c r="S4" s="25">
        <f>E4+G4+I4+K4+M4+O4+Q4</f>
        <v>8.5</v>
      </c>
      <c r="T4" s="25">
        <f t="shared" ref="T4:T17" si="0">SUM(S4-U4-V4)</f>
        <v>8.5</v>
      </c>
      <c r="U4" s="28"/>
      <c r="V4" s="28"/>
    </row>
    <row r="5" spans="1:22" x14ac:dyDescent="0.25">
      <c r="A5" s="220">
        <v>6598</v>
      </c>
      <c r="B5" s="227" t="s">
        <v>102</v>
      </c>
      <c r="C5" s="220">
        <v>72</v>
      </c>
      <c r="D5" s="38" t="s">
        <v>92</v>
      </c>
      <c r="E5" s="237"/>
      <c r="F5" s="237"/>
      <c r="G5" s="237"/>
      <c r="H5" s="237"/>
      <c r="I5" s="237">
        <v>1</v>
      </c>
      <c r="J5" s="237"/>
      <c r="K5" s="237"/>
      <c r="L5" s="237"/>
      <c r="M5" s="237"/>
      <c r="N5" s="237"/>
      <c r="O5" s="232"/>
      <c r="P5" s="233"/>
      <c r="Q5" s="228"/>
      <c r="R5" s="229"/>
      <c r="S5" s="25">
        <f t="shared" ref="S5:S20" si="1">E5+G5+I5+K5+M5+O5+Q5</f>
        <v>1</v>
      </c>
      <c r="T5" s="25">
        <f t="shared" si="0"/>
        <v>1</v>
      </c>
      <c r="U5" s="28"/>
      <c r="V5" s="28"/>
    </row>
    <row r="6" spans="1:22" x14ac:dyDescent="0.25">
      <c r="A6" s="220">
        <v>6598</v>
      </c>
      <c r="B6" s="227" t="s">
        <v>102</v>
      </c>
      <c r="C6" s="219" t="s">
        <v>75</v>
      </c>
      <c r="D6" s="38" t="s">
        <v>76</v>
      </c>
      <c r="E6" s="237"/>
      <c r="F6" s="237"/>
      <c r="G6" s="237"/>
      <c r="H6" s="237"/>
      <c r="I6" s="237">
        <v>2</v>
      </c>
      <c r="J6" s="237"/>
      <c r="K6" s="237"/>
      <c r="L6" s="237"/>
      <c r="M6" s="237"/>
      <c r="N6" s="237"/>
      <c r="O6" s="232"/>
      <c r="P6" s="233"/>
      <c r="Q6" s="228"/>
      <c r="R6" s="229"/>
      <c r="S6" s="25">
        <f t="shared" si="1"/>
        <v>2</v>
      </c>
      <c r="T6" s="25">
        <f t="shared" si="0"/>
        <v>2</v>
      </c>
      <c r="U6" s="28"/>
      <c r="V6" s="28"/>
    </row>
    <row r="7" spans="1:22" x14ac:dyDescent="0.25">
      <c r="A7" s="182">
        <v>6519</v>
      </c>
      <c r="B7" s="227" t="s">
        <v>104</v>
      </c>
      <c r="C7" s="182">
        <v>177</v>
      </c>
      <c r="D7" s="38" t="s">
        <v>69</v>
      </c>
      <c r="E7" s="237"/>
      <c r="F7" s="237"/>
      <c r="G7" s="237"/>
      <c r="H7" s="237"/>
      <c r="I7" s="237">
        <v>1</v>
      </c>
      <c r="J7" s="237"/>
      <c r="K7" s="237"/>
      <c r="L7" s="237"/>
      <c r="M7" s="237"/>
      <c r="N7" s="237"/>
      <c r="O7" s="232"/>
      <c r="P7" s="233"/>
      <c r="Q7" s="228"/>
      <c r="R7" s="229"/>
      <c r="S7" s="25">
        <f t="shared" si="1"/>
        <v>1</v>
      </c>
      <c r="T7" s="25">
        <f t="shared" si="0"/>
        <v>1</v>
      </c>
      <c r="U7" s="28"/>
      <c r="V7" s="28"/>
    </row>
    <row r="8" spans="1:22" x14ac:dyDescent="0.25">
      <c r="A8" s="182">
        <v>6649</v>
      </c>
      <c r="B8" s="227" t="s">
        <v>107</v>
      </c>
      <c r="C8" s="182">
        <v>11</v>
      </c>
      <c r="D8" s="38" t="s">
        <v>69</v>
      </c>
      <c r="E8" s="237"/>
      <c r="F8" s="237"/>
      <c r="G8" s="237"/>
      <c r="H8" s="237"/>
      <c r="I8" s="237"/>
      <c r="J8" s="237"/>
      <c r="K8" s="237">
        <v>5.5</v>
      </c>
      <c r="L8" s="237"/>
      <c r="M8" s="237">
        <v>5</v>
      </c>
      <c r="N8" s="237"/>
      <c r="O8" s="232"/>
      <c r="P8" s="233"/>
      <c r="Q8" s="228"/>
      <c r="R8" s="229"/>
      <c r="S8" s="25">
        <f t="shared" si="1"/>
        <v>10.5</v>
      </c>
      <c r="T8" s="25">
        <f t="shared" si="0"/>
        <v>10.5</v>
      </c>
      <c r="U8" s="28"/>
      <c r="V8" s="28"/>
    </row>
    <row r="9" spans="1:22" x14ac:dyDescent="0.25">
      <c r="A9" s="139"/>
      <c r="B9" s="139"/>
      <c r="C9" s="139"/>
      <c r="D9" s="38"/>
      <c r="E9" s="230"/>
      <c r="F9" s="231"/>
      <c r="G9" s="232"/>
      <c r="H9" s="233"/>
      <c r="I9" s="232"/>
      <c r="J9" s="233"/>
      <c r="K9" s="232"/>
      <c r="L9" s="233"/>
      <c r="M9" s="232"/>
      <c r="N9" s="233"/>
      <c r="O9" s="232"/>
      <c r="P9" s="233"/>
      <c r="Q9" s="228"/>
      <c r="R9" s="229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14"/>
      <c r="B10" s="48"/>
      <c r="C10" s="114"/>
      <c r="D10" s="38"/>
      <c r="E10" s="230"/>
      <c r="F10" s="231"/>
      <c r="G10" s="232"/>
      <c r="H10" s="233"/>
      <c r="I10" s="232"/>
      <c r="J10" s="233"/>
      <c r="K10" s="232"/>
      <c r="L10" s="233"/>
      <c r="M10" s="232"/>
      <c r="N10" s="233"/>
      <c r="O10" s="232"/>
      <c r="P10" s="233"/>
      <c r="Q10" s="228"/>
      <c r="R10" s="229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44"/>
      <c r="B11" s="144"/>
      <c r="C11" s="144"/>
      <c r="D11" s="38"/>
      <c r="E11" s="230"/>
      <c r="F11" s="231"/>
      <c r="G11" s="232"/>
      <c r="H11" s="233"/>
      <c r="I11" s="232"/>
      <c r="J11" s="233"/>
      <c r="K11" s="232"/>
      <c r="L11" s="233"/>
      <c r="M11" s="232"/>
      <c r="N11" s="233"/>
      <c r="O11" s="232"/>
      <c r="P11" s="233"/>
      <c r="Q11" s="228"/>
      <c r="R11" s="229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23"/>
      <c r="B12" s="48"/>
      <c r="C12" s="123"/>
      <c r="D12" s="38"/>
      <c r="E12" s="230"/>
      <c r="F12" s="231"/>
      <c r="G12" s="232"/>
      <c r="H12" s="233"/>
      <c r="I12" s="232"/>
      <c r="J12" s="233"/>
      <c r="K12" s="232"/>
      <c r="L12" s="233"/>
      <c r="M12" s="232"/>
      <c r="N12" s="233"/>
      <c r="O12" s="232"/>
      <c r="P12" s="233"/>
      <c r="Q12" s="228"/>
      <c r="R12" s="229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114"/>
      <c r="B13" s="48"/>
      <c r="C13" s="114"/>
      <c r="D13" s="38"/>
      <c r="E13" s="230"/>
      <c r="F13" s="231"/>
      <c r="G13" s="232"/>
      <c r="H13" s="233"/>
      <c r="I13" s="232"/>
      <c r="J13" s="233"/>
      <c r="K13" s="232"/>
      <c r="L13" s="233"/>
      <c r="M13" s="232"/>
      <c r="N13" s="233"/>
      <c r="O13" s="232"/>
      <c r="P13" s="233"/>
      <c r="Q13" s="228"/>
      <c r="R13" s="229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202"/>
      <c r="B14" s="202"/>
      <c r="C14" s="202"/>
      <c r="D14" s="38"/>
      <c r="E14" s="230"/>
      <c r="F14" s="231"/>
      <c r="G14" s="232"/>
      <c r="H14" s="233"/>
      <c r="I14" s="232"/>
      <c r="J14" s="233"/>
      <c r="K14" s="232"/>
      <c r="L14" s="233"/>
      <c r="M14" s="232"/>
      <c r="N14" s="233"/>
      <c r="O14" s="232"/>
      <c r="P14" s="233"/>
      <c r="Q14" s="228"/>
      <c r="R14" s="229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202"/>
      <c r="B15" s="202"/>
      <c r="C15" s="202"/>
      <c r="D15" s="38"/>
      <c r="E15" s="230"/>
      <c r="F15" s="231"/>
      <c r="G15" s="232"/>
      <c r="H15" s="233"/>
      <c r="I15" s="232"/>
      <c r="J15" s="233"/>
      <c r="K15" s="232"/>
      <c r="L15" s="233"/>
      <c r="M15" s="232"/>
      <c r="N15" s="233"/>
      <c r="O15" s="232"/>
      <c r="P15" s="233"/>
      <c r="Q15" s="228"/>
      <c r="R15" s="229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217">
        <v>3600</v>
      </c>
      <c r="B16" s="217" t="s">
        <v>106</v>
      </c>
      <c r="C16" s="217"/>
      <c r="D16" s="38" t="s">
        <v>82</v>
      </c>
      <c r="E16" s="230"/>
      <c r="F16" s="231"/>
      <c r="G16" s="232">
        <v>0.5</v>
      </c>
      <c r="H16" s="233"/>
      <c r="I16" s="237">
        <v>0.5</v>
      </c>
      <c r="J16" s="237"/>
      <c r="K16" s="237">
        <v>0.5</v>
      </c>
      <c r="L16" s="237"/>
      <c r="M16" s="237">
        <v>0.5</v>
      </c>
      <c r="N16" s="237"/>
      <c r="O16" s="232"/>
      <c r="P16" s="233"/>
      <c r="Q16" s="228"/>
      <c r="R16" s="229"/>
      <c r="S16" s="25">
        <f t="shared" si="1"/>
        <v>2</v>
      </c>
      <c r="T16" s="25">
        <f t="shared" si="0"/>
        <v>2</v>
      </c>
      <c r="U16" s="28"/>
      <c r="V16" s="28"/>
    </row>
    <row r="17" spans="1:22" x14ac:dyDescent="0.25">
      <c r="A17" s="133">
        <v>3600</v>
      </c>
      <c r="B17" s="133" t="s">
        <v>106</v>
      </c>
      <c r="C17" s="133"/>
      <c r="D17" s="38" t="s">
        <v>67</v>
      </c>
      <c r="E17" s="232">
        <v>3.5</v>
      </c>
      <c r="F17" s="233"/>
      <c r="G17" s="232">
        <v>3.5</v>
      </c>
      <c r="H17" s="233"/>
      <c r="I17" s="232">
        <v>3.5</v>
      </c>
      <c r="J17" s="233"/>
      <c r="K17" s="232">
        <v>2</v>
      </c>
      <c r="L17" s="233"/>
      <c r="M17" s="232">
        <v>2.5</v>
      </c>
      <c r="N17" s="233"/>
      <c r="O17" s="232"/>
      <c r="P17" s="233"/>
      <c r="Q17" s="228"/>
      <c r="R17" s="229"/>
      <c r="S17" s="25">
        <f t="shared" si="1"/>
        <v>15</v>
      </c>
      <c r="T17" s="25">
        <f t="shared" si="0"/>
        <v>15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232"/>
      <c r="F18" s="233"/>
      <c r="G18" s="232"/>
      <c r="H18" s="233"/>
      <c r="I18" s="232"/>
      <c r="J18" s="233"/>
      <c r="K18" s="232"/>
      <c r="L18" s="233"/>
      <c r="M18" s="232"/>
      <c r="N18" s="233"/>
      <c r="O18" s="232"/>
      <c r="P18" s="233"/>
      <c r="Q18" s="228"/>
      <c r="R18" s="229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232"/>
      <c r="F19" s="233"/>
      <c r="G19" s="232"/>
      <c r="H19" s="233"/>
      <c r="I19" s="232"/>
      <c r="J19" s="233"/>
      <c r="K19" s="232"/>
      <c r="L19" s="233"/>
      <c r="M19" s="232"/>
      <c r="N19" s="233"/>
      <c r="O19" s="228"/>
      <c r="P19" s="229"/>
      <c r="Q19" s="228"/>
      <c r="R19" s="229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234">
        <f>SUM(E4:E19)</f>
        <v>8</v>
      </c>
      <c r="F20" s="235"/>
      <c r="G20" s="234">
        <f>SUM(G4:G19)</f>
        <v>8</v>
      </c>
      <c r="H20" s="235"/>
      <c r="I20" s="234">
        <f t="shared" ref="I20" si="2">SUM(I4:I19)</f>
        <v>8</v>
      </c>
      <c r="J20" s="235"/>
      <c r="K20" s="234">
        <f t="shared" ref="K20" si="3">SUM(K4:K19)</f>
        <v>8</v>
      </c>
      <c r="L20" s="235"/>
      <c r="M20" s="234">
        <f t="shared" ref="M20" si="4">SUM(M4:M19)</f>
        <v>8</v>
      </c>
      <c r="N20" s="235"/>
      <c r="O20" s="234">
        <f>SUM(O4:O19)</f>
        <v>0</v>
      </c>
      <c r="P20" s="235"/>
      <c r="Q20" s="234">
        <f>SUM(Q4:Q19)</f>
        <v>0</v>
      </c>
      <c r="R20" s="235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178"/>
      <c r="J21" s="179">
        <v>8</v>
      </c>
      <c r="K21" s="178"/>
      <c r="L21" s="179">
        <v>8</v>
      </c>
      <c r="M21" s="178"/>
      <c r="N21" s="179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 t="shared" ref="J22" si="5">SUM(I20)-J21</f>
        <v>0</v>
      </c>
      <c r="K22" s="32"/>
      <c r="L22" s="32">
        <f t="shared" ref="L22" si="6">SUM(K20)-L21</f>
        <v>0</v>
      </c>
      <c r="M22" s="32"/>
      <c r="N22" s="32">
        <f t="shared" ref="N22" si="7"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B23" s="16">
        <f>SUM(B6:B22)</f>
        <v>0</v>
      </c>
      <c r="K23" s="33">
        <f>SUM(K6:K22)</f>
        <v>16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40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>
        <v>17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41"/>
  <sheetViews>
    <sheetView zoomScale="90" zoomScaleNormal="90" workbookViewId="0">
      <selection activeCell="E25" sqref="E25:N26"/>
    </sheetView>
  </sheetViews>
  <sheetFormatPr defaultRowHeight="15.75" x14ac:dyDescent="0.25"/>
  <cols>
    <col min="1" max="1" width="11" style="16" customWidth="1"/>
    <col min="2" max="2" width="10.7109375" style="16" customWidth="1"/>
    <col min="3" max="3" width="10.14062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62</v>
      </c>
      <c r="B1" s="15"/>
      <c r="C1" s="15"/>
    </row>
    <row r="2" spans="1:22" s="22" customFormat="1" x14ac:dyDescent="0.25">
      <c r="A2" s="18" t="str">
        <f>Analysis!A3</f>
        <v>W/E 18.06.17</v>
      </c>
      <c r="B2" s="19"/>
      <c r="C2" s="19"/>
      <c r="D2" s="19"/>
      <c r="E2" s="238" t="s">
        <v>15</v>
      </c>
      <c r="F2" s="238"/>
      <c r="G2" s="236" t="s">
        <v>16</v>
      </c>
      <c r="H2" s="236"/>
      <c r="I2" s="238" t="s">
        <v>17</v>
      </c>
      <c r="J2" s="238"/>
      <c r="K2" s="236" t="s">
        <v>18</v>
      </c>
      <c r="L2" s="236"/>
      <c r="M2" s="236" t="s">
        <v>19</v>
      </c>
      <c r="N2" s="236"/>
      <c r="O2" s="236" t="s">
        <v>20</v>
      </c>
      <c r="P2" s="236"/>
      <c r="Q2" s="236" t="s">
        <v>21</v>
      </c>
      <c r="R2" s="23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8</v>
      </c>
      <c r="F3" s="63">
        <v>16.3</v>
      </c>
      <c r="G3" s="63">
        <v>8</v>
      </c>
      <c r="H3" s="63">
        <v>16.3</v>
      </c>
      <c r="I3" s="63">
        <v>8</v>
      </c>
      <c r="J3" s="63">
        <v>16.3</v>
      </c>
      <c r="K3" s="63">
        <v>8</v>
      </c>
      <c r="L3" s="63">
        <v>16.3</v>
      </c>
      <c r="M3" s="63">
        <v>8</v>
      </c>
      <c r="N3" s="63">
        <v>16.3</v>
      </c>
      <c r="O3" s="63"/>
      <c r="P3" s="63"/>
      <c r="Q3" s="24"/>
      <c r="R3" s="24"/>
      <c r="S3" s="25"/>
      <c r="T3" s="25"/>
      <c r="U3" s="26"/>
      <c r="V3" s="26"/>
    </row>
    <row r="4" spans="1:22" x14ac:dyDescent="0.25">
      <c r="A4" s="214">
        <v>6649</v>
      </c>
      <c r="B4" s="227" t="s">
        <v>107</v>
      </c>
      <c r="C4" s="213">
        <v>10</v>
      </c>
      <c r="D4" s="38" t="s">
        <v>69</v>
      </c>
      <c r="E4" s="237">
        <v>4.5</v>
      </c>
      <c r="F4" s="237"/>
      <c r="G4" s="237">
        <v>1</v>
      </c>
      <c r="H4" s="237"/>
      <c r="I4" s="237"/>
      <c r="J4" s="237"/>
      <c r="K4" s="237"/>
      <c r="L4" s="237"/>
      <c r="M4" s="237"/>
      <c r="N4" s="237"/>
      <c r="O4" s="232"/>
      <c r="P4" s="233"/>
      <c r="Q4" s="228"/>
      <c r="R4" s="229"/>
      <c r="S4" s="25">
        <f>E4+G4+I4+K4+M4+O4+Q4</f>
        <v>5.5</v>
      </c>
      <c r="T4" s="25">
        <f t="shared" ref="T4:T26" si="0">SUM(S4-U4-V4)</f>
        <v>5.5</v>
      </c>
      <c r="U4" s="28"/>
      <c r="V4" s="28"/>
    </row>
    <row r="5" spans="1:22" x14ac:dyDescent="0.25">
      <c r="A5" s="204">
        <v>6598</v>
      </c>
      <c r="B5" s="227" t="s">
        <v>102</v>
      </c>
      <c r="C5" s="187">
        <v>72</v>
      </c>
      <c r="D5" s="38" t="s">
        <v>92</v>
      </c>
      <c r="E5" s="237"/>
      <c r="F5" s="237"/>
      <c r="G5" s="237">
        <v>2</v>
      </c>
      <c r="H5" s="237"/>
      <c r="I5" s="237">
        <v>2.25</v>
      </c>
      <c r="J5" s="237"/>
      <c r="K5" s="237"/>
      <c r="L5" s="237"/>
      <c r="M5" s="237"/>
      <c r="N5" s="237"/>
      <c r="O5" s="232"/>
      <c r="P5" s="233"/>
      <c r="Q5" s="228"/>
      <c r="R5" s="229"/>
      <c r="S5" s="25">
        <f t="shared" ref="S5:S29" si="1">E5+G5+I5+K5+M5+O5+Q5</f>
        <v>4.25</v>
      </c>
      <c r="T5" s="25">
        <f t="shared" si="0"/>
        <v>4.25</v>
      </c>
      <c r="U5" s="28"/>
      <c r="V5" s="28"/>
    </row>
    <row r="6" spans="1:22" x14ac:dyDescent="0.25">
      <c r="A6" s="218">
        <v>6598</v>
      </c>
      <c r="B6" s="227" t="s">
        <v>102</v>
      </c>
      <c r="C6" s="203">
        <v>75</v>
      </c>
      <c r="D6" s="38" t="s">
        <v>90</v>
      </c>
      <c r="E6" s="237"/>
      <c r="F6" s="237"/>
      <c r="G6" s="237">
        <v>1</v>
      </c>
      <c r="H6" s="237"/>
      <c r="I6" s="237"/>
      <c r="J6" s="237"/>
      <c r="K6" s="237"/>
      <c r="L6" s="237"/>
      <c r="M6" s="237"/>
      <c r="N6" s="237"/>
      <c r="O6" s="232"/>
      <c r="P6" s="233"/>
      <c r="Q6" s="228"/>
      <c r="R6" s="229"/>
      <c r="S6" s="25">
        <f t="shared" si="1"/>
        <v>1</v>
      </c>
      <c r="T6" s="25">
        <f t="shared" si="0"/>
        <v>1</v>
      </c>
      <c r="U6" s="28"/>
      <c r="V6" s="28"/>
    </row>
    <row r="7" spans="1:22" x14ac:dyDescent="0.25">
      <c r="A7" s="218">
        <v>6598</v>
      </c>
      <c r="B7" s="227" t="s">
        <v>102</v>
      </c>
      <c r="C7" s="203">
        <v>40</v>
      </c>
      <c r="D7" s="38" t="s">
        <v>73</v>
      </c>
      <c r="E7" s="232"/>
      <c r="F7" s="233"/>
      <c r="G7" s="232">
        <v>1.75</v>
      </c>
      <c r="H7" s="233"/>
      <c r="I7" s="232"/>
      <c r="J7" s="233"/>
      <c r="K7" s="232"/>
      <c r="L7" s="233"/>
      <c r="M7" s="232"/>
      <c r="N7" s="233"/>
      <c r="O7" s="232"/>
      <c r="P7" s="233"/>
      <c r="Q7" s="228"/>
      <c r="R7" s="229"/>
      <c r="S7" s="25">
        <f t="shared" si="1"/>
        <v>1.75</v>
      </c>
      <c r="T7" s="25">
        <f t="shared" si="0"/>
        <v>1.75</v>
      </c>
      <c r="U7" s="28"/>
      <c r="V7" s="28"/>
    </row>
    <row r="8" spans="1:22" x14ac:dyDescent="0.25">
      <c r="A8" s="220">
        <v>6598</v>
      </c>
      <c r="B8" s="227" t="s">
        <v>102</v>
      </c>
      <c r="C8" s="219" t="s">
        <v>75</v>
      </c>
      <c r="D8" s="38" t="s">
        <v>76</v>
      </c>
      <c r="E8" s="232"/>
      <c r="F8" s="233"/>
      <c r="G8" s="232"/>
      <c r="H8" s="233"/>
      <c r="I8" s="232">
        <v>2</v>
      </c>
      <c r="J8" s="233"/>
      <c r="K8" s="232"/>
      <c r="L8" s="233"/>
      <c r="M8" s="232"/>
      <c r="N8" s="233"/>
      <c r="O8" s="232"/>
      <c r="P8" s="233"/>
      <c r="Q8" s="228"/>
      <c r="R8" s="229"/>
      <c r="S8" s="25">
        <f t="shared" si="1"/>
        <v>2</v>
      </c>
      <c r="T8" s="25">
        <f t="shared" si="0"/>
        <v>2</v>
      </c>
      <c r="U8" s="28"/>
      <c r="V8" s="28"/>
    </row>
    <row r="9" spans="1:22" x14ac:dyDescent="0.25">
      <c r="A9" s="220">
        <v>6519</v>
      </c>
      <c r="B9" s="227" t="s">
        <v>104</v>
      </c>
      <c r="C9" s="220">
        <v>177</v>
      </c>
      <c r="D9" s="38" t="s">
        <v>69</v>
      </c>
      <c r="E9" s="232"/>
      <c r="F9" s="233"/>
      <c r="G9" s="232"/>
      <c r="H9" s="233"/>
      <c r="I9" s="232">
        <v>1.5</v>
      </c>
      <c r="J9" s="233"/>
      <c r="K9" s="232"/>
      <c r="L9" s="233"/>
      <c r="M9" s="232"/>
      <c r="N9" s="233"/>
      <c r="O9" s="232"/>
      <c r="P9" s="233"/>
      <c r="Q9" s="228"/>
      <c r="R9" s="229"/>
      <c r="S9" s="25">
        <f t="shared" si="1"/>
        <v>1.5</v>
      </c>
      <c r="T9" s="25">
        <f t="shared" si="0"/>
        <v>1.5</v>
      </c>
      <c r="U9" s="28"/>
      <c r="V9" s="28"/>
    </row>
    <row r="10" spans="1:22" x14ac:dyDescent="0.25">
      <c r="A10" s="225">
        <v>6649</v>
      </c>
      <c r="B10" s="227" t="s">
        <v>107</v>
      </c>
      <c r="C10" s="224">
        <v>11</v>
      </c>
      <c r="D10" s="38" t="s">
        <v>69</v>
      </c>
      <c r="E10" s="232"/>
      <c r="F10" s="233"/>
      <c r="G10" s="232"/>
      <c r="H10" s="233"/>
      <c r="I10" s="232"/>
      <c r="J10" s="233"/>
      <c r="K10" s="232">
        <v>5.5</v>
      </c>
      <c r="L10" s="233"/>
      <c r="M10" s="232">
        <v>5</v>
      </c>
      <c r="N10" s="233"/>
      <c r="O10" s="232"/>
      <c r="P10" s="233"/>
      <c r="Q10" s="228"/>
      <c r="R10" s="229"/>
      <c r="S10" s="25">
        <f t="shared" si="1"/>
        <v>10.5</v>
      </c>
      <c r="T10" s="25">
        <f t="shared" si="0"/>
        <v>10.5</v>
      </c>
      <c r="U10" s="28"/>
      <c r="V10" s="28"/>
    </row>
    <row r="11" spans="1:22" x14ac:dyDescent="0.25">
      <c r="A11" s="193"/>
      <c r="B11" s="48"/>
      <c r="C11" s="193"/>
      <c r="D11" s="38"/>
      <c r="E11" s="232"/>
      <c r="F11" s="233"/>
      <c r="G11" s="232"/>
      <c r="H11" s="233"/>
      <c r="I11" s="232"/>
      <c r="J11" s="233"/>
      <c r="K11" s="232"/>
      <c r="L11" s="233"/>
      <c r="M11" s="232"/>
      <c r="N11" s="233"/>
      <c r="O11" s="232"/>
      <c r="P11" s="233"/>
      <c r="Q11" s="228"/>
      <c r="R11" s="229"/>
      <c r="S11" s="25">
        <f>E11+G11+I11+K11+M11+O11+Q11</f>
        <v>0</v>
      </c>
      <c r="T11" s="25">
        <f t="shared" si="0"/>
        <v>0</v>
      </c>
      <c r="U11" s="28"/>
      <c r="V11" s="28"/>
    </row>
    <row r="12" spans="1:22" x14ac:dyDescent="0.25">
      <c r="A12" s="145"/>
      <c r="B12" s="48"/>
      <c r="C12" s="145"/>
      <c r="D12" s="38"/>
      <c r="E12" s="232"/>
      <c r="F12" s="233"/>
      <c r="G12" s="232"/>
      <c r="H12" s="233"/>
      <c r="I12" s="232"/>
      <c r="J12" s="233"/>
      <c r="K12" s="232"/>
      <c r="L12" s="233"/>
      <c r="M12" s="232"/>
      <c r="N12" s="233"/>
      <c r="O12" s="232"/>
      <c r="P12" s="233"/>
      <c r="Q12" s="228"/>
      <c r="R12" s="229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193"/>
      <c r="B13" s="48"/>
      <c r="C13" s="193"/>
      <c r="D13" s="38"/>
      <c r="E13" s="232"/>
      <c r="F13" s="233"/>
      <c r="G13" s="232"/>
      <c r="H13" s="233"/>
      <c r="I13" s="232"/>
      <c r="J13" s="233"/>
      <c r="K13" s="232"/>
      <c r="L13" s="233"/>
      <c r="M13" s="232"/>
      <c r="N13" s="233"/>
      <c r="O13" s="232"/>
      <c r="P13" s="233"/>
      <c r="Q13" s="228"/>
      <c r="R13" s="229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93"/>
      <c r="B14" s="48"/>
      <c r="C14" s="193"/>
      <c r="D14" s="38"/>
      <c r="E14" s="232"/>
      <c r="F14" s="233"/>
      <c r="G14" s="232"/>
      <c r="H14" s="233"/>
      <c r="I14" s="232"/>
      <c r="J14" s="233"/>
      <c r="K14" s="232"/>
      <c r="L14" s="233"/>
      <c r="M14" s="232"/>
      <c r="N14" s="233"/>
      <c r="O14" s="232"/>
      <c r="P14" s="233"/>
      <c r="Q14" s="228"/>
      <c r="R14" s="229"/>
      <c r="S14" s="25">
        <f>E14+G14+I14+K14+M14+O14+Q14</f>
        <v>0</v>
      </c>
      <c r="T14" s="25">
        <f>SUM(S14-U14-V14)</f>
        <v>0</v>
      </c>
      <c r="U14" s="28"/>
      <c r="V14" s="28"/>
    </row>
    <row r="15" spans="1:22" ht="15.75" customHeight="1" x14ac:dyDescent="0.25">
      <c r="A15" s="194"/>
      <c r="B15" s="48"/>
      <c r="C15" s="158"/>
      <c r="D15" s="38"/>
      <c r="E15" s="232"/>
      <c r="F15" s="233"/>
      <c r="G15" s="232"/>
      <c r="H15" s="233"/>
      <c r="I15" s="232"/>
      <c r="J15" s="233"/>
      <c r="K15" s="232"/>
      <c r="L15" s="233"/>
      <c r="M15" s="232"/>
      <c r="N15" s="233"/>
      <c r="O15" s="232"/>
      <c r="P15" s="233"/>
      <c r="Q15" s="228"/>
      <c r="R15" s="229"/>
      <c r="S15" s="25">
        <f t="shared" ref="S15:S21" si="2">E15+G15+I15+K15+M15+O15+Q15</f>
        <v>0</v>
      </c>
      <c r="T15" s="25">
        <f t="shared" ref="T15:T21" si="3">SUM(S15-U15-V15)</f>
        <v>0</v>
      </c>
      <c r="U15" s="28"/>
      <c r="V15" s="28"/>
    </row>
    <row r="16" spans="1:22" ht="15.75" customHeight="1" x14ac:dyDescent="0.25">
      <c r="A16" s="158"/>
      <c r="B16" s="48"/>
      <c r="C16" s="158"/>
      <c r="D16" s="38"/>
      <c r="E16" s="232"/>
      <c r="F16" s="233"/>
      <c r="G16" s="232"/>
      <c r="H16" s="233"/>
      <c r="I16" s="232"/>
      <c r="J16" s="233"/>
      <c r="K16" s="232"/>
      <c r="L16" s="233"/>
      <c r="M16" s="232"/>
      <c r="N16" s="233"/>
      <c r="O16" s="232"/>
      <c r="P16" s="233"/>
      <c r="Q16" s="228"/>
      <c r="R16" s="229"/>
      <c r="S16" s="25">
        <f t="shared" si="2"/>
        <v>0</v>
      </c>
      <c r="T16" s="25">
        <f t="shared" si="3"/>
        <v>0</v>
      </c>
      <c r="U16" s="28"/>
      <c r="V16" s="28"/>
    </row>
    <row r="17" spans="1:22" x14ac:dyDescent="0.25">
      <c r="A17" s="158"/>
      <c r="B17" s="48"/>
      <c r="C17" s="158"/>
      <c r="D17" s="38"/>
      <c r="E17" s="232"/>
      <c r="F17" s="233"/>
      <c r="G17" s="232"/>
      <c r="H17" s="233"/>
      <c r="I17" s="232"/>
      <c r="J17" s="233"/>
      <c r="K17" s="232"/>
      <c r="L17" s="233"/>
      <c r="M17" s="232"/>
      <c r="N17" s="233"/>
      <c r="O17" s="232"/>
      <c r="P17" s="233"/>
      <c r="Q17" s="228"/>
      <c r="R17" s="229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158"/>
      <c r="B18" s="48"/>
      <c r="C18" s="158"/>
      <c r="D18" s="38"/>
      <c r="E18" s="232"/>
      <c r="F18" s="233"/>
      <c r="G18" s="232"/>
      <c r="H18" s="233"/>
      <c r="I18" s="232"/>
      <c r="J18" s="233"/>
      <c r="K18" s="232"/>
      <c r="L18" s="233"/>
      <c r="M18" s="232"/>
      <c r="N18" s="233"/>
      <c r="O18" s="232"/>
      <c r="P18" s="233"/>
      <c r="Q18" s="228"/>
      <c r="R18" s="229"/>
      <c r="S18" s="25">
        <f>E18+G18+I18+K18+M18+O18+Q18</f>
        <v>0</v>
      </c>
      <c r="T18" s="25">
        <f>SUM(S18-U18-V18)</f>
        <v>0</v>
      </c>
      <c r="U18" s="28"/>
      <c r="V18" s="28"/>
    </row>
    <row r="19" spans="1:22" x14ac:dyDescent="0.25">
      <c r="A19" s="91"/>
      <c r="B19" s="91"/>
      <c r="C19" s="47"/>
      <c r="D19" s="38"/>
      <c r="E19" s="232"/>
      <c r="F19" s="233"/>
      <c r="G19" s="232"/>
      <c r="H19" s="233"/>
      <c r="I19" s="232"/>
      <c r="J19" s="233"/>
      <c r="K19" s="232"/>
      <c r="L19" s="233"/>
      <c r="M19" s="232"/>
      <c r="N19" s="233"/>
      <c r="O19" s="232"/>
      <c r="P19" s="233"/>
      <c r="Q19" s="228"/>
      <c r="R19" s="229"/>
      <c r="S19" s="25">
        <f>E19+G19+I19+K19+M19+O19+Q19</f>
        <v>0</v>
      </c>
      <c r="T19" s="25">
        <f>SUM(S19-U19-V19)</f>
        <v>0</v>
      </c>
      <c r="U19" s="28"/>
      <c r="V19" s="28"/>
    </row>
    <row r="20" spans="1:22" x14ac:dyDescent="0.25">
      <c r="A20" s="105"/>
      <c r="B20" s="105"/>
      <c r="C20" s="47"/>
      <c r="D20" s="27"/>
      <c r="E20" s="232"/>
      <c r="F20" s="233"/>
      <c r="G20" s="232"/>
      <c r="H20" s="233"/>
      <c r="I20" s="232"/>
      <c r="J20" s="233"/>
      <c r="K20" s="232"/>
      <c r="L20" s="233"/>
      <c r="M20" s="232"/>
      <c r="N20" s="233"/>
      <c r="O20" s="232"/>
      <c r="P20" s="233"/>
      <c r="Q20" s="228"/>
      <c r="R20" s="229"/>
      <c r="S20" s="25">
        <f t="shared" si="2"/>
        <v>0</v>
      </c>
      <c r="T20" s="25">
        <f t="shared" si="3"/>
        <v>0</v>
      </c>
      <c r="U20" s="28"/>
      <c r="V20" s="28"/>
    </row>
    <row r="21" spans="1:22" x14ac:dyDescent="0.25">
      <c r="A21" s="47"/>
      <c r="B21" s="38"/>
      <c r="C21" s="38"/>
      <c r="D21" s="38"/>
      <c r="E21" s="232"/>
      <c r="F21" s="233"/>
      <c r="G21" s="232"/>
      <c r="H21" s="233"/>
      <c r="I21" s="232"/>
      <c r="J21" s="233"/>
      <c r="K21" s="232"/>
      <c r="L21" s="233"/>
      <c r="M21" s="232"/>
      <c r="N21" s="233"/>
      <c r="O21" s="232"/>
      <c r="P21" s="233"/>
      <c r="Q21" s="228"/>
      <c r="R21" s="229"/>
      <c r="S21" s="25">
        <f t="shared" si="2"/>
        <v>0</v>
      </c>
      <c r="T21" s="25">
        <f t="shared" si="3"/>
        <v>0</v>
      </c>
      <c r="U21" s="28"/>
      <c r="V21" s="28"/>
    </row>
    <row r="22" spans="1:22" ht="15.75" customHeight="1" x14ac:dyDescent="0.25">
      <c r="A22" s="105"/>
      <c r="B22" s="105"/>
      <c r="C22" s="47"/>
      <c r="D22" s="27"/>
      <c r="E22" s="232"/>
      <c r="F22" s="233"/>
      <c r="G22" s="232"/>
      <c r="H22" s="233"/>
      <c r="I22" s="232"/>
      <c r="J22" s="233"/>
      <c r="K22" s="232"/>
      <c r="L22" s="233"/>
      <c r="M22" s="232"/>
      <c r="N22" s="233"/>
      <c r="O22" s="232"/>
      <c r="P22" s="233"/>
      <c r="Q22" s="228"/>
      <c r="R22" s="229"/>
      <c r="S22" s="25">
        <f>E22+G22+I22+K22+M22+O22+Q22</f>
        <v>0</v>
      </c>
      <c r="T22" s="25">
        <f>SUM(S22-U22-V22)</f>
        <v>0</v>
      </c>
      <c r="U22" s="28"/>
      <c r="V22" s="28"/>
    </row>
    <row r="23" spans="1:22" x14ac:dyDescent="0.25">
      <c r="A23" s="121"/>
      <c r="B23" s="121">
        <f>SUM(B6:B22)</f>
        <v>0</v>
      </c>
      <c r="C23" s="121"/>
      <c r="D23" s="27"/>
      <c r="E23" s="232"/>
      <c r="F23" s="233"/>
      <c r="G23" s="232"/>
      <c r="H23" s="233"/>
      <c r="I23" s="232"/>
      <c r="J23" s="233"/>
      <c r="K23" s="232"/>
      <c r="L23" s="233"/>
      <c r="M23" s="232"/>
      <c r="N23" s="233"/>
      <c r="O23" s="232"/>
      <c r="P23" s="233"/>
      <c r="Q23" s="228"/>
      <c r="R23" s="229"/>
      <c r="S23" s="25">
        <f t="shared" si="1"/>
        <v>0</v>
      </c>
      <c r="T23" s="25">
        <f t="shared" si="0"/>
        <v>0</v>
      </c>
      <c r="U23" s="28"/>
      <c r="V23" s="28"/>
    </row>
    <row r="24" spans="1:22" x14ac:dyDescent="0.25">
      <c r="A24" s="112"/>
      <c r="B24" s="112"/>
      <c r="C24" s="112"/>
      <c r="D24" s="27"/>
      <c r="E24" s="232"/>
      <c r="F24" s="233"/>
      <c r="G24" s="232"/>
      <c r="H24" s="233"/>
      <c r="I24" s="232"/>
      <c r="J24" s="233"/>
      <c r="K24" s="232"/>
      <c r="L24" s="233"/>
      <c r="M24" s="232"/>
      <c r="N24" s="233"/>
      <c r="O24" s="232"/>
      <c r="P24" s="233"/>
      <c r="Q24" s="228"/>
      <c r="R24" s="229"/>
      <c r="S24" s="25">
        <f>E24+G24+I24+K24+M24+O24+Q24</f>
        <v>0</v>
      </c>
      <c r="T24" s="25">
        <f>SUM(S24-U24-V24)</f>
        <v>0</v>
      </c>
      <c r="U24" s="28"/>
      <c r="V24" s="28"/>
    </row>
    <row r="25" spans="1:22" x14ac:dyDescent="0.25">
      <c r="A25" s="117">
        <v>3600</v>
      </c>
      <c r="B25" s="117" t="s">
        <v>106</v>
      </c>
      <c r="C25" s="117"/>
      <c r="D25" s="27" t="s">
        <v>78</v>
      </c>
      <c r="E25" s="232">
        <v>0.5</v>
      </c>
      <c r="F25" s="233"/>
      <c r="G25" s="232">
        <v>0.25</v>
      </c>
      <c r="H25" s="233"/>
      <c r="I25" s="232">
        <v>0.25</v>
      </c>
      <c r="J25" s="233"/>
      <c r="K25" s="232">
        <v>0.5</v>
      </c>
      <c r="L25" s="233"/>
      <c r="M25" s="232"/>
      <c r="N25" s="233"/>
      <c r="O25" s="232"/>
      <c r="P25" s="233"/>
      <c r="Q25" s="228"/>
      <c r="R25" s="229"/>
      <c r="S25" s="25">
        <f>E25+G25+I25+K25+M25+O25+Q25</f>
        <v>1.5</v>
      </c>
      <c r="T25" s="25">
        <f>SUM(S25-U25-V25)</f>
        <v>1.5</v>
      </c>
      <c r="U25" s="28"/>
      <c r="V25" s="28"/>
    </row>
    <row r="26" spans="1:22" x14ac:dyDescent="0.25">
      <c r="A26" s="94">
        <v>3600</v>
      </c>
      <c r="B26" s="94" t="s">
        <v>106</v>
      </c>
      <c r="C26" s="94"/>
      <c r="D26" s="38" t="s">
        <v>61</v>
      </c>
      <c r="E26" s="232">
        <v>3</v>
      </c>
      <c r="F26" s="233"/>
      <c r="G26" s="232">
        <v>2</v>
      </c>
      <c r="H26" s="233"/>
      <c r="I26" s="232">
        <v>2</v>
      </c>
      <c r="J26" s="233"/>
      <c r="K26" s="232">
        <v>2</v>
      </c>
      <c r="L26" s="233"/>
      <c r="M26" s="232">
        <v>3</v>
      </c>
      <c r="N26" s="233"/>
      <c r="O26" s="232"/>
      <c r="P26" s="233"/>
      <c r="Q26" s="228"/>
      <c r="R26" s="229"/>
      <c r="S26" s="25">
        <f t="shared" si="1"/>
        <v>12</v>
      </c>
      <c r="T26" s="25">
        <f t="shared" si="0"/>
        <v>12</v>
      </c>
      <c r="U26" s="28"/>
      <c r="V26" s="28"/>
    </row>
    <row r="27" spans="1:22" x14ac:dyDescent="0.25">
      <c r="A27" s="23" t="s">
        <v>37</v>
      </c>
      <c r="B27" s="23"/>
      <c r="C27" s="23"/>
      <c r="D27" s="23"/>
      <c r="E27" s="232"/>
      <c r="F27" s="233"/>
      <c r="G27" s="232"/>
      <c r="H27" s="233"/>
      <c r="I27" s="232"/>
      <c r="J27" s="233"/>
      <c r="K27" s="232"/>
      <c r="L27" s="233"/>
      <c r="M27" s="232"/>
      <c r="N27" s="233"/>
      <c r="O27" s="232"/>
      <c r="P27" s="233"/>
      <c r="Q27" s="228"/>
      <c r="R27" s="229"/>
      <c r="S27" s="25">
        <f t="shared" si="1"/>
        <v>0</v>
      </c>
      <c r="T27" s="25"/>
      <c r="U27" s="29"/>
      <c r="V27" s="28"/>
    </row>
    <row r="28" spans="1:22" x14ac:dyDescent="0.25">
      <c r="A28" s="23" t="s">
        <v>38</v>
      </c>
      <c r="B28" s="23"/>
      <c r="C28" s="23"/>
      <c r="D28" s="23"/>
      <c r="E28" s="232"/>
      <c r="F28" s="233"/>
      <c r="G28" s="232"/>
      <c r="H28" s="233"/>
      <c r="I28" s="232"/>
      <c r="J28" s="233"/>
      <c r="K28" s="232"/>
      <c r="L28" s="233"/>
      <c r="M28" s="232"/>
      <c r="N28" s="233"/>
      <c r="O28" s="228"/>
      <c r="P28" s="229"/>
      <c r="Q28" s="228"/>
      <c r="R28" s="229"/>
      <c r="S28" s="25">
        <f t="shared" si="1"/>
        <v>0</v>
      </c>
      <c r="T28" s="25"/>
      <c r="U28" s="29"/>
      <c r="V28" s="28"/>
    </row>
    <row r="29" spans="1:22" x14ac:dyDescent="0.25">
      <c r="A29" s="29" t="s">
        <v>6</v>
      </c>
      <c r="B29" s="29"/>
      <c r="C29" s="29"/>
      <c r="D29" s="29"/>
      <c r="E29" s="234">
        <f>SUM(E4:E28)</f>
        <v>8</v>
      </c>
      <c r="F29" s="235"/>
      <c r="G29" s="234">
        <f>SUM(G4:G28)</f>
        <v>8</v>
      </c>
      <c r="H29" s="235"/>
      <c r="I29" s="234">
        <f>SUM(I4:I28)</f>
        <v>8</v>
      </c>
      <c r="J29" s="235"/>
      <c r="K29" s="234">
        <f>SUM(K4:K28)</f>
        <v>8</v>
      </c>
      <c r="L29" s="235"/>
      <c r="M29" s="234">
        <f>SUM(M4:M28)</f>
        <v>8</v>
      </c>
      <c r="N29" s="235"/>
      <c r="O29" s="234">
        <f>SUM(O4:O28)</f>
        <v>0</v>
      </c>
      <c r="P29" s="235"/>
      <c r="Q29" s="234">
        <f>SUM(Q4:Q28)</f>
        <v>0</v>
      </c>
      <c r="R29" s="235"/>
      <c r="S29" s="25">
        <f t="shared" si="1"/>
        <v>40</v>
      </c>
      <c r="T29" s="25"/>
      <c r="U29" s="29"/>
      <c r="V29" s="28"/>
    </row>
    <row r="30" spans="1:22" x14ac:dyDescent="0.25">
      <c r="A30" s="29" t="s">
        <v>2</v>
      </c>
      <c r="B30" s="29"/>
      <c r="C30" s="29"/>
      <c r="D30" s="29"/>
      <c r="E30" s="88"/>
      <c r="F30" s="89">
        <v>8</v>
      </c>
      <c r="G30" s="30"/>
      <c r="H30" s="31">
        <v>8</v>
      </c>
      <c r="I30" s="30"/>
      <c r="J30" s="31">
        <v>8</v>
      </c>
      <c r="K30" s="30"/>
      <c r="L30" s="31">
        <v>8</v>
      </c>
      <c r="M30" s="30"/>
      <c r="N30" s="31">
        <v>8</v>
      </c>
      <c r="O30" s="30"/>
      <c r="P30" s="31"/>
      <c r="Q30" s="30"/>
      <c r="R30" s="31"/>
      <c r="S30" s="25">
        <f>SUM(E30:R30)</f>
        <v>40</v>
      </c>
      <c r="T30" s="25">
        <f>SUM(T4:T29)</f>
        <v>40</v>
      </c>
      <c r="U30" s="28"/>
      <c r="V30" s="28"/>
    </row>
    <row r="31" spans="1:22" x14ac:dyDescent="0.25">
      <c r="A31" s="29" t="s">
        <v>41</v>
      </c>
      <c r="B31" s="29"/>
      <c r="C31" s="29"/>
      <c r="D31" s="29"/>
      <c r="E31" s="32"/>
      <c r="F31" s="32">
        <f>SUM(E29)-F30</f>
        <v>0</v>
      </c>
      <c r="G31" s="32"/>
      <c r="H31" s="32">
        <f>SUM(G29)-H30</f>
        <v>0</v>
      </c>
      <c r="I31" s="32"/>
      <c r="J31" s="32">
        <f>SUM(I29)-J30</f>
        <v>0</v>
      </c>
      <c r="K31" s="32"/>
      <c r="L31" s="32">
        <f>SUM(K29)-L30</f>
        <v>0</v>
      </c>
      <c r="M31" s="32"/>
      <c r="N31" s="32">
        <f>SUM(M29)-N30</f>
        <v>0</v>
      </c>
      <c r="O31" s="32"/>
      <c r="P31" s="32">
        <f>SUM(O29)</f>
        <v>0</v>
      </c>
      <c r="Q31" s="32"/>
      <c r="R31" s="32">
        <f>SUM(Q29)</f>
        <v>0</v>
      </c>
      <c r="S31" s="28">
        <f>SUM(E31:R31)</f>
        <v>0</v>
      </c>
      <c r="T31" s="28"/>
      <c r="U31" s="28">
        <f>SUM(U4:U30)</f>
        <v>0</v>
      </c>
      <c r="V31" s="28">
        <f>SUM(V4:V30)</f>
        <v>0</v>
      </c>
    </row>
    <row r="32" spans="1:22" x14ac:dyDescent="0.25">
      <c r="E32" s="45"/>
      <c r="F32" s="45"/>
      <c r="G32" s="45"/>
      <c r="H32" s="45"/>
    </row>
    <row r="33" spans="1:9" x14ac:dyDescent="0.25">
      <c r="A33" s="2" t="s">
        <v>25</v>
      </c>
      <c r="B33" s="15"/>
    </row>
    <row r="34" spans="1:9" x14ac:dyDescent="0.25">
      <c r="A34" s="16" t="s">
        <v>2</v>
      </c>
      <c r="C34" s="40">
        <f>SUM(T30)</f>
        <v>40</v>
      </c>
      <c r="I34" s="2">
        <v>3600</v>
      </c>
    </row>
    <row r="35" spans="1:9" x14ac:dyDescent="0.25">
      <c r="A35" s="16" t="s">
        <v>26</v>
      </c>
      <c r="C35" s="40">
        <f>U31</f>
        <v>0</v>
      </c>
      <c r="D35" s="33"/>
      <c r="I35" s="44">
        <v>13.5</v>
      </c>
    </row>
    <row r="36" spans="1:9" x14ac:dyDescent="0.25">
      <c r="A36" s="16" t="s">
        <v>27</v>
      </c>
      <c r="C36" s="33">
        <f>V31</f>
        <v>0</v>
      </c>
      <c r="I36" s="45"/>
    </row>
    <row r="37" spans="1:9" x14ac:dyDescent="0.25">
      <c r="A37" s="16" t="s">
        <v>28</v>
      </c>
      <c r="C37" s="33">
        <f>S27</f>
        <v>0</v>
      </c>
      <c r="I37" s="40"/>
    </row>
    <row r="38" spans="1:9" x14ac:dyDescent="0.25">
      <c r="A38" s="16" t="s">
        <v>4</v>
      </c>
      <c r="C38" s="33">
        <f>S28</f>
        <v>0</v>
      </c>
    </row>
    <row r="39" spans="1:9" ht="16.5" thickBot="1" x14ac:dyDescent="0.3">
      <c r="A39" s="17" t="s">
        <v>6</v>
      </c>
      <c r="C39" s="39">
        <f>SUM(C34:C38)</f>
        <v>40</v>
      </c>
      <c r="E39" s="17" t="s">
        <v>42</v>
      </c>
      <c r="F39" s="17"/>
      <c r="G39" s="35">
        <f>S29-C39</f>
        <v>0</v>
      </c>
    </row>
    <row r="40" spans="1:9" ht="16.5" thickTop="1" x14ac:dyDescent="0.25">
      <c r="A40" s="16" t="s">
        <v>29</v>
      </c>
      <c r="C40" s="36">
        <v>0</v>
      </c>
      <c r="D40" s="36"/>
    </row>
    <row r="41" spans="1:9" x14ac:dyDescent="0.25">
      <c r="A41" s="16" t="s">
        <v>36</v>
      </c>
      <c r="C41" s="36">
        <v>0</v>
      </c>
      <c r="D41" s="36"/>
    </row>
  </sheetData>
  <mergeCells count="189">
    <mergeCell ref="K21:L21"/>
    <mergeCell ref="M21:N21"/>
    <mergeCell ref="O21:P21"/>
    <mergeCell ref="Q21:R21"/>
    <mergeCell ref="E17:F17"/>
    <mergeCell ref="G17:H17"/>
    <mergeCell ref="I17:J17"/>
    <mergeCell ref="K17:L17"/>
    <mergeCell ref="M17:N17"/>
    <mergeCell ref="O17:P17"/>
    <mergeCell ref="Q17:R17"/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  <mergeCell ref="E22:F22"/>
    <mergeCell ref="G22:H22"/>
    <mergeCell ref="I22:J22"/>
    <mergeCell ref="K22:L22"/>
    <mergeCell ref="M22:N22"/>
    <mergeCell ref="O22:P22"/>
    <mergeCell ref="Q22:R22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21:F21"/>
    <mergeCell ref="G21:H21"/>
    <mergeCell ref="I21:J21"/>
    <mergeCell ref="E29:F29"/>
    <mergeCell ref="G29:H29"/>
    <mergeCell ref="I29:J29"/>
    <mergeCell ref="K29:L29"/>
    <mergeCell ref="M29:N29"/>
    <mergeCell ref="O29:P29"/>
    <mergeCell ref="Q29:R29"/>
    <mergeCell ref="E28:F28"/>
    <mergeCell ref="G28:H28"/>
    <mergeCell ref="I28:J28"/>
    <mergeCell ref="K28:L28"/>
    <mergeCell ref="M28:N28"/>
    <mergeCell ref="O28:P28"/>
    <mergeCell ref="G27:H27"/>
    <mergeCell ref="I27:J27"/>
    <mergeCell ref="K27:L27"/>
    <mergeCell ref="M27:N27"/>
    <mergeCell ref="Q28:R28"/>
    <mergeCell ref="E24:F24"/>
    <mergeCell ref="G25:H25"/>
    <mergeCell ref="I25:J25"/>
    <mergeCell ref="K25:L25"/>
    <mergeCell ref="M25:N25"/>
    <mergeCell ref="O25:P25"/>
    <mergeCell ref="Q25:R25"/>
    <mergeCell ref="E25:F25"/>
    <mergeCell ref="O27:P27"/>
    <mergeCell ref="Q27:R27"/>
    <mergeCell ref="E26:F26"/>
    <mergeCell ref="G26:H26"/>
    <mergeCell ref="I26:J26"/>
    <mergeCell ref="K26:L26"/>
    <mergeCell ref="M26:N26"/>
    <mergeCell ref="O26:P26"/>
    <mergeCell ref="Q26:R26"/>
    <mergeCell ref="E27:F27"/>
    <mergeCell ref="G24:H24"/>
    <mergeCell ref="O23:P23"/>
    <mergeCell ref="Q23:R23"/>
    <mergeCell ref="E13:F13"/>
    <mergeCell ref="G13:H13"/>
    <mergeCell ref="I13:J13"/>
    <mergeCell ref="K13:L13"/>
    <mergeCell ref="M13:N13"/>
    <mergeCell ref="O13:P13"/>
    <mergeCell ref="I24:J24"/>
    <mergeCell ref="K24:L24"/>
    <mergeCell ref="M24:N24"/>
    <mergeCell ref="O24:P24"/>
    <mergeCell ref="Q13:R13"/>
    <mergeCell ref="E23:F23"/>
    <mergeCell ref="G23:H23"/>
    <mergeCell ref="I23:J23"/>
    <mergeCell ref="K23:L23"/>
    <mergeCell ref="M23:N23"/>
    <mergeCell ref="Q24:R24"/>
    <mergeCell ref="E14:F14"/>
    <mergeCell ref="G14:H14"/>
    <mergeCell ref="I14:J14"/>
    <mergeCell ref="K14:L14"/>
    <mergeCell ref="M14:N14"/>
    <mergeCell ref="E12:F12"/>
    <mergeCell ref="G12:H12"/>
    <mergeCell ref="I12:J12"/>
    <mergeCell ref="K12:L12"/>
    <mergeCell ref="M12:N12"/>
    <mergeCell ref="O12:P12"/>
    <mergeCell ref="Q12:R12"/>
    <mergeCell ref="O14:P14"/>
    <mergeCell ref="Q14:R14"/>
    <mergeCell ref="E11:F11"/>
    <mergeCell ref="G11:H11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Q18:R18"/>
    <mergeCell ref="E19:F19"/>
    <mergeCell ref="G19:H19"/>
    <mergeCell ref="I19:J19"/>
    <mergeCell ref="K19:L19"/>
    <mergeCell ref="M19:N19"/>
    <mergeCell ref="O19:P19"/>
    <mergeCell ref="Q19:R19"/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O6:P6"/>
    <mergeCell ref="Q5:R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6"/>
  <sheetViews>
    <sheetView zoomScale="90" zoomScaleNormal="90" workbookViewId="0">
      <selection activeCell="E30" sqref="E30"/>
    </sheetView>
  </sheetViews>
  <sheetFormatPr defaultColWidth="10.42578125" defaultRowHeight="15.75" x14ac:dyDescent="0.25"/>
  <cols>
    <col min="1" max="1" width="9.5703125" style="16" customWidth="1"/>
    <col min="2" max="2" width="10.7109375" style="16" customWidth="1"/>
    <col min="3" max="3" width="10.42578125" style="16" customWidth="1"/>
    <col min="4" max="4" width="32.28515625" style="16" bestFit="1" customWidth="1"/>
    <col min="5" max="5" width="7" style="16" customWidth="1"/>
    <col min="6" max="6" width="6.85546875" style="16" customWidth="1"/>
    <col min="7" max="7" width="7" style="16" customWidth="1"/>
    <col min="8" max="8" width="6.85546875" style="16" customWidth="1"/>
    <col min="9" max="9" width="7" style="16" customWidth="1"/>
    <col min="10" max="10" width="6.85546875" style="16" customWidth="1"/>
    <col min="11" max="11" width="7" style="16" customWidth="1"/>
    <col min="12" max="12" width="6.85546875" style="16" customWidth="1"/>
    <col min="13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22" width="7.7109375" style="16" customWidth="1"/>
    <col min="23" max="16384" width="10.42578125" style="16"/>
  </cols>
  <sheetData>
    <row r="1" spans="1:22" x14ac:dyDescent="0.25">
      <c r="A1" s="2" t="s">
        <v>59</v>
      </c>
      <c r="B1" s="15"/>
      <c r="C1" s="15"/>
    </row>
    <row r="2" spans="1:22" s="22" customFormat="1" x14ac:dyDescent="0.25">
      <c r="A2" s="18" t="str">
        <f>Analysis!A3</f>
        <v>W/E 18.06.17</v>
      </c>
      <c r="B2" s="19"/>
      <c r="C2" s="19"/>
      <c r="D2" s="19"/>
      <c r="E2" s="236" t="s">
        <v>15</v>
      </c>
      <c r="F2" s="236"/>
      <c r="G2" s="236" t="s">
        <v>16</v>
      </c>
      <c r="H2" s="236"/>
      <c r="I2" s="236" t="s">
        <v>17</v>
      </c>
      <c r="J2" s="236"/>
      <c r="K2" s="236" t="s">
        <v>18</v>
      </c>
      <c r="L2" s="236"/>
      <c r="M2" s="236" t="s">
        <v>19</v>
      </c>
      <c r="N2" s="236"/>
      <c r="O2" s="236" t="s">
        <v>20</v>
      </c>
      <c r="P2" s="236"/>
      <c r="Q2" s="236" t="s">
        <v>21</v>
      </c>
      <c r="R2" s="23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8</v>
      </c>
      <c r="F3" s="63">
        <v>16.3</v>
      </c>
      <c r="G3" s="63">
        <v>8</v>
      </c>
      <c r="H3" s="63">
        <v>16.3</v>
      </c>
      <c r="I3" s="63">
        <v>8</v>
      </c>
      <c r="J3" s="63">
        <v>16.3</v>
      </c>
      <c r="K3" s="63">
        <v>8</v>
      </c>
      <c r="L3" s="63">
        <v>16.3</v>
      </c>
      <c r="M3" s="63">
        <v>8</v>
      </c>
      <c r="N3" s="63">
        <v>16.3</v>
      </c>
      <c r="O3" s="63"/>
      <c r="P3" s="63"/>
      <c r="Q3" s="52"/>
      <c r="R3" s="52"/>
      <c r="S3" s="25"/>
      <c r="T3" s="25"/>
      <c r="U3" s="26"/>
      <c r="V3" s="26"/>
    </row>
    <row r="4" spans="1:22" x14ac:dyDescent="0.25">
      <c r="A4" s="203">
        <v>6598</v>
      </c>
      <c r="B4" s="227" t="s">
        <v>102</v>
      </c>
      <c r="C4" s="202" t="s">
        <v>75</v>
      </c>
      <c r="D4" s="38" t="s">
        <v>76</v>
      </c>
      <c r="E4" s="237">
        <v>7.5</v>
      </c>
      <c r="F4" s="237"/>
      <c r="G4" s="237">
        <v>8</v>
      </c>
      <c r="H4" s="237"/>
      <c r="I4" s="237">
        <v>8</v>
      </c>
      <c r="J4" s="237"/>
      <c r="K4" s="237">
        <v>8</v>
      </c>
      <c r="L4" s="237"/>
      <c r="M4" s="237">
        <v>8</v>
      </c>
      <c r="N4" s="237"/>
      <c r="O4" s="232"/>
      <c r="P4" s="233"/>
      <c r="Q4" s="228"/>
      <c r="R4" s="229"/>
      <c r="S4" s="25">
        <f>E4+G4+I4+K4+M4+O4+Q4</f>
        <v>39.5</v>
      </c>
      <c r="T4" s="25">
        <f t="shared" ref="T4:T21" si="0">SUM(S4-U4-V4)</f>
        <v>39.5</v>
      </c>
      <c r="U4" s="28"/>
      <c r="V4" s="28"/>
    </row>
    <row r="5" spans="1:22" x14ac:dyDescent="0.25">
      <c r="A5" s="204"/>
      <c r="B5" s="48"/>
      <c r="C5" s="204"/>
      <c r="D5" s="38"/>
      <c r="E5" s="237"/>
      <c r="F5" s="237"/>
      <c r="G5" s="237"/>
      <c r="H5" s="237"/>
      <c r="I5" s="237"/>
      <c r="J5" s="237"/>
      <c r="K5" s="237"/>
      <c r="L5" s="237"/>
      <c r="M5" s="237"/>
      <c r="N5" s="237"/>
      <c r="O5" s="232"/>
      <c r="P5" s="233"/>
      <c r="Q5" s="228"/>
      <c r="R5" s="229"/>
      <c r="S5" s="25">
        <f>E5+G5+I5+K5+M5+O5+Q5</f>
        <v>0</v>
      </c>
      <c r="T5" s="25">
        <f t="shared" si="0"/>
        <v>0</v>
      </c>
      <c r="U5" s="28"/>
      <c r="V5" s="28"/>
    </row>
    <row r="6" spans="1:22" x14ac:dyDescent="0.25">
      <c r="A6" s="205"/>
      <c r="B6" s="48"/>
      <c r="C6" s="205"/>
      <c r="D6" s="38"/>
      <c r="E6" s="237"/>
      <c r="F6" s="237"/>
      <c r="G6" s="237"/>
      <c r="H6" s="237"/>
      <c r="I6" s="237"/>
      <c r="J6" s="237"/>
      <c r="K6" s="237"/>
      <c r="L6" s="237"/>
      <c r="M6" s="237"/>
      <c r="N6" s="237"/>
      <c r="O6" s="232"/>
      <c r="P6" s="233"/>
      <c r="Q6" s="228"/>
      <c r="R6" s="229"/>
      <c r="S6" s="25">
        <f t="shared" ref="S6:S24" si="1">E6+G6+I6+K6+M6+O6+Q6</f>
        <v>0</v>
      </c>
      <c r="T6" s="25">
        <f t="shared" si="0"/>
        <v>0</v>
      </c>
      <c r="U6" s="28"/>
      <c r="V6" s="28"/>
    </row>
    <row r="7" spans="1:22" x14ac:dyDescent="0.25">
      <c r="A7" s="205"/>
      <c r="B7" s="48"/>
      <c r="C7" s="205"/>
      <c r="D7" s="38"/>
      <c r="E7" s="237"/>
      <c r="F7" s="237"/>
      <c r="G7" s="237"/>
      <c r="H7" s="237"/>
      <c r="I7" s="237"/>
      <c r="J7" s="237"/>
      <c r="K7" s="237"/>
      <c r="L7" s="237"/>
      <c r="M7" s="237"/>
      <c r="N7" s="237"/>
      <c r="O7" s="232"/>
      <c r="P7" s="233"/>
      <c r="Q7" s="228"/>
      <c r="R7" s="229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208"/>
      <c r="B8" s="48"/>
      <c r="C8" s="208"/>
      <c r="D8" s="38"/>
      <c r="E8" s="243"/>
      <c r="F8" s="244"/>
      <c r="G8" s="232"/>
      <c r="H8" s="233"/>
      <c r="I8" s="232"/>
      <c r="J8" s="233"/>
      <c r="K8" s="237"/>
      <c r="L8" s="237"/>
      <c r="M8" s="239"/>
      <c r="N8" s="233"/>
      <c r="O8" s="232"/>
      <c r="P8" s="233"/>
      <c r="Q8" s="228"/>
      <c r="R8" s="229"/>
      <c r="S8" s="25">
        <f>E8+G8+I8+K8+M8+O8+Q8</f>
        <v>0</v>
      </c>
      <c r="T8" s="25">
        <f t="shared" si="0"/>
        <v>0</v>
      </c>
      <c r="U8" s="28"/>
      <c r="V8" s="28"/>
    </row>
    <row r="9" spans="1:22" x14ac:dyDescent="0.25">
      <c r="A9" s="199"/>
      <c r="B9" s="198"/>
      <c r="C9" s="198"/>
      <c r="D9" s="38"/>
      <c r="E9" s="237"/>
      <c r="F9" s="237"/>
      <c r="G9" s="237"/>
      <c r="H9" s="237"/>
      <c r="I9" s="237"/>
      <c r="J9" s="237"/>
      <c r="K9" s="237"/>
      <c r="L9" s="237"/>
      <c r="M9" s="237"/>
      <c r="N9" s="237"/>
      <c r="O9" s="232"/>
      <c r="P9" s="233"/>
      <c r="Q9" s="228"/>
      <c r="R9" s="229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99"/>
      <c r="B10" s="48"/>
      <c r="C10" s="199"/>
      <c r="D10" s="38"/>
      <c r="E10" s="243"/>
      <c r="F10" s="244"/>
      <c r="G10" s="232"/>
      <c r="H10" s="233"/>
      <c r="I10" s="232"/>
      <c r="J10" s="233"/>
      <c r="K10" s="232"/>
      <c r="L10" s="233"/>
      <c r="M10" s="232"/>
      <c r="N10" s="233"/>
      <c r="O10" s="232"/>
      <c r="P10" s="233"/>
      <c r="Q10" s="228"/>
      <c r="R10" s="229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73"/>
      <c r="B11" s="173"/>
      <c r="C11" s="173"/>
      <c r="D11" s="38"/>
      <c r="E11" s="243"/>
      <c r="F11" s="244"/>
      <c r="G11" s="232"/>
      <c r="H11" s="233"/>
      <c r="I11" s="232"/>
      <c r="J11" s="233"/>
      <c r="K11" s="232"/>
      <c r="L11" s="233"/>
      <c r="M11" s="232"/>
      <c r="N11" s="233"/>
      <c r="O11" s="232"/>
      <c r="P11" s="233"/>
      <c r="Q11" s="228"/>
      <c r="R11" s="229"/>
      <c r="S11" s="25">
        <f>E11+G11+I11+K11+M11+O11+Q11</f>
        <v>0</v>
      </c>
      <c r="T11" s="25">
        <f>SUM(S11-U11-V11)</f>
        <v>0</v>
      </c>
      <c r="U11" s="28"/>
      <c r="V11" s="28"/>
    </row>
    <row r="12" spans="1:22" x14ac:dyDescent="0.25">
      <c r="A12" s="176"/>
      <c r="B12" s="175"/>
      <c r="C12" s="175"/>
      <c r="D12" s="38"/>
      <c r="E12" s="243"/>
      <c r="F12" s="244"/>
      <c r="G12" s="243"/>
      <c r="H12" s="244"/>
      <c r="I12" s="243"/>
      <c r="J12" s="244"/>
      <c r="K12" s="243"/>
      <c r="L12" s="244"/>
      <c r="M12" s="232"/>
      <c r="N12" s="233"/>
      <c r="O12" s="232"/>
      <c r="P12" s="233"/>
      <c r="Q12" s="228"/>
      <c r="R12" s="229"/>
      <c r="S12" s="25">
        <f>E12+G12+I12+K12+M12+O12+Q12</f>
        <v>0</v>
      </c>
      <c r="T12" s="25">
        <f>SUM(S12-U12-V12)</f>
        <v>0</v>
      </c>
      <c r="U12" s="28"/>
      <c r="V12" s="28"/>
    </row>
    <row r="13" spans="1:22" x14ac:dyDescent="0.25">
      <c r="A13" s="158"/>
      <c r="B13" s="48"/>
      <c r="C13" s="158"/>
      <c r="D13" s="38"/>
      <c r="E13" s="243"/>
      <c r="F13" s="244"/>
      <c r="G13" s="243"/>
      <c r="H13" s="244"/>
      <c r="I13" s="243"/>
      <c r="J13" s="244"/>
      <c r="K13" s="243"/>
      <c r="L13" s="244"/>
      <c r="M13" s="232"/>
      <c r="N13" s="233"/>
      <c r="O13" s="232"/>
      <c r="P13" s="233"/>
      <c r="Q13" s="228"/>
      <c r="R13" s="229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01"/>
      <c r="B14" s="48"/>
      <c r="C14" s="101"/>
      <c r="D14" s="38"/>
      <c r="E14" s="243"/>
      <c r="F14" s="244"/>
      <c r="G14" s="243"/>
      <c r="H14" s="244"/>
      <c r="I14" s="243"/>
      <c r="J14" s="244"/>
      <c r="K14" s="243"/>
      <c r="L14" s="244"/>
      <c r="M14" s="230"/>
      <c r="N14" s="231"/>
      <c r="O14" s="232"/>
      <c r="P14" s="233"/>
      <c r="Q14" s="228"/>
      <c r="R14" s="229"/>
      <c r="S14" s="25">
        <f>E14+G14+I14+K14+M14+O14+Q14</f>
        <v>0</v>
      </c>
      <c r="T14" s="25">
        <f>SUM(S14-U14-V14)</f>
        <v>0</v>
      </c>
      <c r="U14" s="28"/>
      <c r="V14" s="28"/>
    </row>
    <row r="15" spans="1:22" x14ac:dyDescent="0.25">
      <c r="A15" s="46"/>
      <c r="B15" s="46"/>
      <c r="C15" s="46"/>
      <c r="D15" s="27"/>
      <c r="E15" s="243"/>
      <c r="F15" s="244"/>
      <c r="G15" s="243"/>
      <c r="H15" s="244"/>
      <c r="I15" s="243"/>
      <c r="J15" s="244"/>
      <c r="K15" s="243"/>
      <c r="L15" s="244"/>
      <c r="M15" s="230"/>
      <c r="N15" s="231"/>
      <c r="O15" s="232"/>
      <c r="P15" s="233"/>
      <c r="Q15" s="228"/>
      <c r="R15" s="229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46"/>
      <c r="B16" s="46"/>
      <c r="C16" s="46"/>
      <c r="D16" s="27"/>
      <c r="E16" s="245"/>
      <c r="F16" s="246"/>
      <c r="G16" s="245"/>
      <c r="H16" s="246"/>
      <c r="I16" s="245"/>
      <c r="J16" s="246"/>
      <c r="K16" s="245"/>
      <c r="L16" s="246"/>
      <c r="M16" s="232"/>
      <c r="N16" s="233"/>
      <c r="O16" s="232"/>
      <c r="P16" s="233"/>
      <c r="Q16" s="228"/>
      <c r="R16" s="229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132"/>
      <c r="B17" s="132"/>
      <c r="C17" s="132"/>
      <c r="D17" s="38"/>
      <c r="E17" s="245"/>
      <c r="F17" s="246"/>
      <c r="G17" s="232"/>
      <c r="H17" s="233"/>
      <c r="I17" s="232"/>
      <c r="J17" s="233"/>
      <c r="K17" s="232"/>
      <c r="L17" s="233"/>
      <c r="M17" s="232"/>
      <c r="N17" s="233"/>
      <c r="O17" s="232"/>
      <c r="P17" s="233"/>
      <c r="Q17" s="228"/>
      <c r="R17" s="229"/>
      <c r="S17" s="25">
        <f>E17+G17+I17+K17+M17+O17+Q17</f>
        <v>0</v>
      </c>
      <c r="T17" s="25">
        <f>SUM(S17-U17-V17)</f>
        <v>0</v>
      </c>
      <c r="U17" s="28"/>
      <c r="V17" s="28"/>
    </row>
    <row r="18" spans="1:22" x14ac:dyDescent="0.25">
      <c r="A18" s="121"/>
      <c r="B18" s="121"/>
      <c r="C18" s="121"/>
      <c r="D18" s="38"/>
      <c r="E18" s="243"/>
      <c r="F18" s="244"/>
      <c r="G18" s="243"/>
      <c r="H18" s="244"/>
      <c r="I18" s="243"/>
      <c r="J18" s="244"/>
      <c r="K18" s="232"/>
      <c r="L18" s="233"/>
      <c r="M18" s="232"/>
      <c r="N18" s="233"/>
      <c r="O18" s="232"/>
      <c r="P18" s="233"/>
      <c r="Q18" s="228"/>
      <c r="R18" s="229"/>
      <c r="S18" s="25">
        <f t="shared" si="1"/>
        <v>0</v>
      </c>
      <c r="T18" s="25">
        <f t="shared" si="0"/>
        <v>0</v>
      </c>
      <c r="U18" s="28"/>
      <c r="V18" s="28"/>
    </row>
    <row r="19" spans="1:22" x14ac:dyDescent="0.25">
      <c r="A19" s="207"/>
      <c r="B19" s="207"/>
      <c r="C19" s="207"/>
      <c r="D19" s="38"/>
      <c r="E19" s="232"/>
      <c r="F19" s="233"/>
      <c r="G19" s="232"/>
      <c r="H19" s="233"/>
      <c r="I19" s="232"/>
      <c r="J19" s="233"/>
      <c r="K19" s="232"/>
      <c r="L19" s="233"/>
      <c r="M19" s="232"/>
      <c r="N19" s="233"/>
      <c r="O19" s="232"/>
      <c r="P19" s="233"/>
      <c r="Q19" s="228"/>
      <c r="R19" s="229"/>
      <c r="S19" s="25">
        <f t="shared" si="1"/>
        <v>0</v>
      </c>
      <c r="T19" s="25">
        <f t="shared" si="0"/>
        <v>0</v>
      </c>
      <c r="U19" s="28"/>
      <c r="V19" s="28"/>
    </row>
    <row r="20" spans="1:22" x14ac:dyDescent="0.25">
      <c r="A20" s="217">
        <v>3600</v>
      </c>
      <c r="B20" s="217" t="s">
        <v>106</v>
      </c>
      <c r="C20" s="217"/>
      <c r="D20" s="38" t="s">
        <v>81</v>
      </c>
      <c r="E20" s="232">
        <v>0.5</v>
      </c>
      <c r="F20" s="233"/>
      <c r="G20" s="232"/>
      <c r="H20" s="233"/>
      <c r="I20" s="232"/>
      <c r="J20" s="233"/>
      <c r="K20" s="232"/>
      <c r="L20" s="233"/>
      <c r="M20" s="232"/>
      <c r="N20" s="233"/>
      <c r="O20" s="232"/>
      <c r="P20" s="233"/>
      <c r="Q20" s="228"/>
      <c r="R20" s="229"/>
      <c r="S20" s="25">
        <f t="shared" si="1"/>
        <v>0.5</v>
      </c>
      <c r="T20" s="25">
        <f t="shared" si="0"/>
        <v>0.5</v>
      </c>
      <c r="U20" s="28"/>
      <c r="V20" s="28"/>
    </row>
    <row r="21" spans="1:22" x14ac:dyDescent="0.25">
      <c r="A21" s="169"/>
      <c r="B21" s="169"/>
      <c r="C21" s="169"/>
      <c r="D21" s="38"/>
      <c r="E21" s="232"/>
      <c r="F21" s="233"/>
      <c r="G21" s="232"/>
      <c r="H21" s="233"/>
      <c r="I21" s="232"/>
      <c r="J21" s="233"/>
      <c r="K21" s="232"/>
      <c r="L21" s="233"/>
      <c r="M21" s="232"/>
      <c r="N21" s="233"/>
      <c r="O21" s="232"/>
      <c r="P21" s="233"/>
      <c r="Q21" s="228"/>
      <c r="R21" s="229"/>
      <c r="S21" s="25">
        <f t="shared" si="1"/>
        <v>0</v>
      </c>
      <c r="T21" s="25">
        <f t="shared" si="0"/>
        <v>0</v>
      </c>
      <c r="U21" s="28"/>
      <c r="V21" s="28"/>
    </row>
    <row r="22" spans="1:22" x14ac:dyDescent="0.25">
      <c r="A22" s="23" t="s">
        <v>37</v>
      </c>
      <c r="B22" s="23"/>
      <c r="C22" s="27"/>
      <c r="D22" s="27"/>
      <c r="E22" s="232"/>
      <c r="F22" s="233"/>
      <c r="G22" s="232"/>
      <c r="H22" s="233"/>
      <c r="I22" s="232"/>
      <c r="J22" s="233"/>
      <c r="K22" s="232"/>
      <c r="L22" s="233"/>
      <c r="M22" s="232"/>
      <c r="N22" s="233"/>
      <c r="O22" s="232"/>
      <c r="P22" s="233"/>
      <c r="Q22" s="228"/>
      <c r="R22" s="229"/>
      <c r="S22" s="25">
        <f t="shared" si="1"/>
        <v>0</v>
      </c>
      <c r="T22" s="25"/>
      <c r="U22" s="29"/>
      <c r="V22" s="28"/>
    </row>
    <row r="23" spans="1:22" x14ac:dyDescent="0.25">
      <c r="A23" s="23" t="s">
        <v>38</v>
      </c>
      <c r="B23" s="251">
        <f>SUM(B6:B22)</f>
        <v>0</v>
      </c>
      <c r="C23" s="27"/>
      <c r="D23" s="27"/>
      <c r="E23" s="232"/>
      <c r="F23" s="233"/>
      <c r="G23" s="232"/>
      <c r="H23" s="233"/>
      <c r="I23" s="232"/>
      <c r="J23" s="233"/>
      <c r="K23" s="232">
        <f>SUM(K6:K22)</f>
        <v>0</v>
      </c>
      <c r="L23" s="233"/>
      <c r="M23" s="232"/>
      <c r="N23" s="233"/>
      <c r="O23" s="232"/>
      <c r="P23" s="233"/>
      <c r="Q23" s="228"/>
      <c r="R23" s="229"/>
      <c r="S23" s="25">
        <f t="shared" si="1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234">
        <f>SUM(E4:E23)</f>
        <v>8</v>
      </c>
      <c r="F24" s="235"/>
      <c r="G24" s="234">
        <f>SUM(G4:G23)</f>
        <v>8</v>
      </c>
      <c r="H24" s="235"/>
      <c r="I24" s="234">
        <f>SUM(I4:I23)</f>
        <v>8</v>
      </c>
      <c r="J24" s="235"/>
      <c r="K24" s="234">
        <f>SUM(K4:K23)</f>
        <v>8</v>
      </c>
      <c r="L24" s="235"/>
      <c r="M24" s="234">
        <f>SUM(M4:M23)</f>
        <v>8</v>
      </c>
      <c r="N24" s="235"/>
      <c r="O24" s="234">
        <f>SUM(O4:O23)</f>
        <v>0</v>
      </c>
      <c r="P24" s="235"/>
      <c r="Q24" s="234">
        <f>SUM(Q4:Q23)</f>
        <v>0</v>
      </c>
      <c r="R24" s="235"/>
      <c r="S24" s="25">
        <f t="shared" si="1"/>
        <v>40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178"/>
      <c r="J25" s="179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SUM(T4:T24)</f>
        <v>40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0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0</v>
      </c>
      <c r="T26" s="28"/>
      <c r="U26" s="28">
        <f>SUM(U4:U25)</f>
        <v>0</v>
      </c>
      <c r="V26" s="28">
        <f>SUM(V4:V25)</f>
        <v>0</v>
      </c>
    </row>
    <row r="27" spans="1:22" x14ac:dyDescent="0.25">
      <c r="G27" s="73"/>
      <c r="H27" s="73"/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0">
        <f>SUM(T25)</f>
        <v>40</v>
      </c>
      <c r="I29" s="2">
        <v>3600</v>
      </c>
    </row>
    <row r="30" spans="1:22" x14ac:dyDescent="0.25">
      <c r="A30" s="16" t="s">
        <v>26</v>
      </c>
      <c r="C30" s="40">
        <f>U26</f>
        <v>0</v>
      </c>
      <c r="D30" s="33"/>
      <c r="I30" s="44">
        <v>0.5</v>
      </c>
    </row>
    <row r="31" spans="1:22" x14ac:dyDescent="0.25">
      <c r="A31" s="16" t="s">
        <v>27</v>
      </c>
      <c r="C31" s="33">
        <f>V26</f>
        <v>0</v>
      </c>
      <c r="I31" s="45"/>
    </row>
    <row r="32" spans="1:22" x14ac:dyDescent="0.25">
      <c r="A32" s="16" t="s">
        <v>28</v>
      </c>
      <c r="C32" s="33">
        <f>S22</f>
        <v>0</v>
      </c>
      <c r="I32" s="40"/>
    </row>
    <row r="33" spans="1:7" x14ac:dyDescent="0.25">
      <c r="A33" s="16" t="s">
        <v>4</v>
      </c>
      <c r="C33" s="33">
        <f>S23</f>
        <v>0</v>
      </c>
    </row>
    <row r="34" spans="1:7" ht="16.5" thickBot="1" x14ac:dyDescent="0.3">
      <c r="A34" s="17" t="s">
        <v>6</v>
      </c>
      <c r="C34" s="39">
        <f>SUM(C29:C33)</f>
        <v>40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</sheetData>
  <mergeCells count="154">
    <mergeCell ref="Q14:R14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3:R23"/>
    <mergeCell ref="O20:P20"/>
    <mergeCell ref="O18:P18"/>
    <mergeCell ref="K15:L15"/>
    <mergeCell ref="G18:H18"/>
    <mergeCell ref="I18:J18"/>
    <mergeCell ref="K20:L20"/>
    <mergeCell ref="K19:L19"/>
    <mergeCell ref="Q18:R18"/>
    <mergeCell ref="Q19:R19"/>
    <mergeCell ref="Q9:R9"/>
    <mergeCell ref="M9:N9"/>
    <mergeCell ref="M17:N17"/>
    <mergeCell ref="O10:P10"/>
    <mergeCell ref="O16:P16"/>
    <mergeCell ref="O17:P17"/>
    <mergeCell ref="O15:P15"/>
    <mergeCell ref="Q10:R10"/>
    <mergeCell ref="Q16:R16"/>
    <mergeCell ref="Q15:R15"/>
    <mergeCell ref="Q17:R17"/>
    <mergeCell ref="M15:N15"/>
    <mergeCell ref="M16:N16"/>
    <mergeCell ref="M10:N10"/>
    <mergeCell ref="M11:N11"/>
    <mergeCell ref="O11:P11"/>
    <mergeCell ref="Q11:R11"/>
    <mergeCell ref="M12:N12"/>
    <mergeCell ref="O12:P12"/>
    <mergeCell ref="Q12:R12"/>
    <mergeCell ref="M13:N13"/>
    <mergeCell ref="O13:P13"/>
    <mergeCell ref="Q13:R13"/>
    <mergeCell ref="M14:N14"/>
    <mergeCell ref="O9:P9"/>
    <mergeCell ref="O7:P7"/>
    <mergeCell ref="O19:P19"/>
    <mergeCell ref="M20:N20"/>
    <mergeCell ref="E18:F18"/>
    <mergeCell ref="E17:F17"/>
    <mergeCell ref="G17:H17"/>
    <mergeCell ref="I17:J17"/>
    <mergeCell ref="K17:L17"/>
    <mergeCell ref="E19:F19"/>
    <mergeCell ref="G19:H19"/>
    <mergeCell ref="I19:J19"/>
    <mergeCell ref="E15:F15"/>
    <mergeCell ref="G15:H15"/>
    <mergeCell ref="E16:F16"/>
    <mergeCell ref="G16:H16"/>
    <mergeCell ref="I16:J16"/>
    <mergeCell ref="O8:P8"/>
    <mergeCell ref="K16:L16"/>
    <mergeCell ref="I15:J15"/>
    <mergeCell ref="I14:J14"/>
    <mergeCell ref="K14:L14"/>
    <mergeCell ref="O14:P14"/>
    <mergeCell ref="K18:L18"/>
    <mergeCell ref="Q7:R7"/>
    <mergeCell ref="M8:N8"/>
    <mergeCell ref="M7:N7"/>
    <mergeCell ref="M5:N5"/>
    <mergeCell ref="E8:F8"/>
    <mergeCell ref="G8:H8"/>
    <mergeCell ref="E6:F6"/>
    <mergeCell ref="G6:H6"/>
    <mergeCell ref="K6:L6"/>
    <mergeCell ref="I6:J6"/>
    <mergeCell ref="E7:F7"/>
    <mergeCell ref="G7:H7"/>
    <mergeCell ref="I7:J7"/>
    <mergeCell ref="K7:L7"/>
    <mergeCell ref="I8:J8"/>
    <mergeCell ref="K8:L8"/>
    <mergeCell ref="Q5:R5"/>
    <mergeCell ref="Q6:R6"/>
    <mergeCell ref="O5:P5"/>
    <mergeCell ref="O6:P6"/>
    <mergeCell ref="M6:N6"/>
    <mergeCell ref="E5:F5"/>
    <mergeCell ref="Q8:R8"/>
    <mergeCell ref="G5:H5"/>
    <mergeCell ref="I5:J5"/>
    <mergeCell ref="E2:F2"/>
    <mergeCell ref="K2:L2"/>
    <mergeCell ref="G2:H2"/>
    <mergeCell ref="I2:J2"/>
    <mergeCell ref="Q2:R2"/>
    <mergeCell ref="M4:N4"/>
    <mergeCell ref="M2:N2"/>
    <mergeCell ref="O2:P2"/>
    <mergeCell ref="Q4:R4"/>
    <mergeCell ref="E4:F4"/>
    <mergeCell ref="O4:P4"/>
    <mergeCell ref="G4:H4"/>
    <mergeCell ref="I4:J4"/>
    <mergeCell ref="K4:L4"/>
    <mergeCell ref="K5:L5"/>
    <mergeCell ref="E13:F13"/>
    <mergeCell ref="G13:H13"/>
    <mergeCell ref="I13:J13"/>
    <mergeCell ref="K13:L13"/>
    <mergeCell ref="E14:F14"/>
    <mergeCell ref="G14:H14"/>
    <mergeCell ref="K9:L9"/>
    <mergeCell ref="E10:F10"/>
    <mergeCell ref="G10:H10"/>
    <mergeCell ref="I10:J10"/>
    <mergeCell ref="K10:L10"/>
    <mergeCell ref="E9:F9"/>
    <mergeCell ref="G9:H9"/>
    <mergeCell ref="I9:J9"/>
    <mergeCell ref="E11:F11"/>
    <mergeCell ref="G11:H11"/>
    <mergeCell ref="I11:J11"/>
    <mergeCell ref="K11:L11"/>
    <mergeCell ref="E12:F12"/>
    <mergeCell ref="G12:H12"/>
    <mergeCell ref="I12:J12"/>
    <mergeCell ref="K12:L12"/>
    <mergeCell ref="M18:N18"/>
    <mergeCell ref="M22:N22"/>
    <mergeCell ref="O22:P22"/>
    <mergeCell ref="Q22:R22"/>
    <mergeCell ref="M19:N19"/>
    <mergeCell ref="E22:F22"/>
    <mergeCell ref="G22:H22"/>
    <mergeCell ref="I22:J22"/>
    <mergeCell ref="K22:L22"/>
    <mergeCell ref="Q21:R21"/>
    <mergeCell ref="E20:F20"/>
    <mergeCell ref="G20:H20"/>
    <mergeCell ref="E21:F21"/>
    <mergeCell ref="G21:H21"/>
    <mergeCell ref="I21:J21"/>
    <mergeCell ref="K21:L21"/>
    <mergeCell ref="I20:J20"/>
    <mergeCell ref="Q20:R20"/>
    <mergeCell ref="M21:N21"/>
    <mergeCell ref="O21:P2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8"/>
  <sheetViews>
    <sheetView zoomScale="87" zoomScaleNormal="87" workbookViewId="0">
      <selection activeCell="E30" sqref="E30"/>
    </sheetView>
  </sheetViews>
  <sheetFormatPr defaultRowHeight="15.75" x14ac:dyDescent="0.25"/>
  <cols>
    <col min="1" max="1" width="10" style="16" customWidth="1"/>
    <col min="2" max="2" width="11" style="16" customWidth="1"/>
    <col min="3" max="3" width="11.42578125" style="16" customWidth="1"/>
    <col min="4" max="4" width="28.7109375" style="16" customWidth="1"/>
    <col min="5" max="5" width="6.85546875" style="16" customWidth="1"/>
    <col min="6" max="6" width="7.140625" style="16" customWidth="1"/>
    <col min="7" max="17" width="7" style="16" customWidth="1"/>
    <col min="18" max="18" width="6.85546875" style="17" customWidth="1"/>
    <col min="19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11</v>
      </c>
      <c r="B1" s="15"/>
      <c r="C1" s="15"/>
    </row>
    <row r="2" spans="1:22" s="22" customFormat="1" x14ac:dyDescent="0.25">
      <c r="A2" s="18" t="str">
        <f>Analysis!A3</f>
        <v>W/E 18.06.17</v>
      </c>
      <c r="B2" s="19"/>
      <c r="C2" s="19"/>
      <c r="D2" s="19"/>
      <c r="E2" s="236" t="s">
        <v>15</v>
      </c>
      <c r="F2" s="236"/>
      <c r="G2" s="236" t="s">
        <v>16</v>
      </c>
      <c r="H2" s="236"/>
      <c r="I2" s="236" t="s">
        <v>17</v>
      </c>
      <c r="J2" s="236"/>
      <c r="K2" s="236" t="s">
        <v>18</v>
      </c>
      <c r="L2" s="236"/>
      <c r="M2" s="236" t="s">
        <v>19</v>
      </c>
      <c r="N2" s="236"/>
      <c r="O2" s="236" t="s">
        <v>20</v>
      </c>
      <c r="P2" s="236"/>
      <c r="Q2" s="236" t="s">
        <v>21</v>
      </c>
      <c r="R2" s="23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8</v>
      </c>
      <c r="F3" s="63">
        <v>16.3</v>
      </c>
      <c r="G3" s="63">
        <v>8</v>
      </c>
      <c r="H3" s="63">
        <v>16.3</v>
      </c>
      <c r="I3" s="63">
        <v>8</v>
      </c>
      <c r="J3" s="63">
        <v>16.3</v>
      </c>
      <c r="K3" s="63">
        <v>8</v>
      </c>
      <c r="L3" s="63">
        <v>16.3</v>
      </c>
      <c r="M3" s="63">
        <v>8</v>
      </c>
      <c r="N3" s="63">
        <v>16.3</v>
      </c>
      <c r="O3" s="63"/>
      <c r="P3" s="63"/>
      <c r="Q3" s="51"/>
      <c r="R3" s="51"/>
      <c r="S3" s="25"/>
      <c r="T3" s="25"/>
      <c r="U3" s="26"/>
      <c r="V3" s="26"/>
    </row>
    <row r="4" spans="1:22" x14ac:dyDescent="0.25">
      <c r="A4" s="214">
        <v>6649</v>
      </c>
      <c r="B4" s="227" t="s">
        <v>107</v>
      </c>
      <c r="C4" s="213">
        <v>10</v>
      </c>
      <c r="D4" s="38" t="s">
        <v>69</v>
      </c>
      <c r="E4" s="237">
        <v>8</v>
      </c>
      <c r="F4" s="237"/>
      <c r="G4" s="237">
        <v>8</v>
      </c>
      <c r="H4" s="237"/>
      <c r="I4" s="237">
        <v>8</v>
      </c>
      <c r="J4" s="237"/>
      <c r="K4" s="237">
        <v>6</v>
      </c>
      <c r="L4" s="237"/>
      <c r="M4" s="237"/>
      <c r="N4" s="237"/>
      <c r="O4" s="232"/>
      <c r="P4" s="233"/>
      <c r="Q4" s="228"/>
      <c r="R4" s="229"/>
      <c r="S4" s="25">
        <f>E4+G4+I4+K4+M4+O4+Q4</f>
        <v>30</v>
      </c>
      <c r="T4" s="25">
        <f t="shared" ref="T4:T23" si="0">SUM(S4-U4-V4)</f>
        <v>30</v>
      </c>
      <c r="U4" s="28"/>
      <c r="V4" s="28"/>
    </row>
    <row r="5" spans="1:22" x14ac:dyDescent="0.25">
      <c r="A5" s="222">
        <v>6598</v>
      </c>
      <c r="B5" s="227" t="s">
        <v>102</v>
      </c>
      <c r="C5" s="221" t="s">
        <v>75</v>
      </c>
      <c r="D5" s="38" t="s">
        <v>76</v>
      </c>
      <c r="E5" s="237"/>
      <c r="F5" s="237"/>
      <c r="G5" s="232"/>
      <c r="H5" s="233"/>
      <c r="I5" s="232"/>
      <c r="J5" s="233"/>
      <c r="K5" s="237">
        <v>2</v>
      </c>
      <c r="L5" s="237"/>
      <c r="M5" s="237">
        <v>6.5</v>
      </c>
      <c r="N5" s="237"/>
      <c r="O5" s="232"/>
      <c r="P5" s="233"/>
      <c r="Q5" s="228"/>
      <c r="R5" s="229"/>
      <c r="S5" s="25">
        <f>E5+G5+I5+K5+M5+O5+Q5</f>
        <v>8.5</v>
      </c>
      <c r="T5" s="25">
        <f t="shared" si="0"/>
        <v>8.5</v>
      </c>
      <c r="U5" s="28"/>
      <c r="V5" s="28"/>
    </row>
    <row r="6" spans="1:22" x14ac:dyDescent="0.25">
      <c r="A6" s="205">
        <v>6519</v>
      </c>
      <c r="B6" s="227" t="s">
        <v>104</v>
      </c>
      <c r="C6" s="205">
        <v>177</v>
      </c>
      <c r="D6" s="38" t="s">
        <v>69</v>
      </c>
      <c r="E6" s="237"/>
      <c r="F6" s="237"/>
      <c r="G6" s="232"/>
      <c r="H6" s="233"/>
      <c r="I6" s="232"/>
      <c r="J6" s="233"/>
      <c r="K6" s="237"/>
      <c r="L6" s="237"/>
      <c r="M6" s="232">
        <v>0.75</v>
      </c>
      <c r="N6" s="233"/>
      <c r="O6" s="232"/>
      <c r="P6" s="233"/>
      <c r="Q6" s="228"/>
      <c r="R6" s="229"/>
      <c r="S6" s="25">
        <f t="shared" ref="S6:S25" si="1">E6+G6+I6+K6+M6+O6+Q6</f>
        <v>0.75</v>
      </c>
      <c r="T6" s="25">
        <f t="shared" si="0"/>
        <v>0.75</v>
      </c>
      <c r="U6" s="28"/>
      <c r="V6" s="28"/>
    </row>
    <row r="7" spans="1:22" x14ac:dyDescent="0.25">
      <c r="A7" s="205"/>
      <c r="B7" s="48"/>
      <c r="C7" s="205"/>
      <c r="D7" s="38"/>
      <c r="E7" s="237"/>
      <c r="F7" s="237"/>
      <c r="G7" s="232"/>
      <c r="H7" s="233"/>
      <c r="I7" s="232"/>
      <c r="J7" s="233"/>
      <c r="K7" s="237"/>
      <c r="L7" s="237"/>
      <c r="M7" s="232"/>
      <c r="N7" s="233"/>
      <c r="O7" s="232"/>
      <c r="P7" s="233"/>
      <c r="Q7" s="228"/>
      <c r="R7" s="229"/>
      <c r="S7" s="25">
        <f t="shared" si="1"/>
        <v>0</v>
      </c>
      <c r="T7" s="25">
        <f t="shared" si="0"/>
        <v>0</v>
      </c>
      <c r="U7" s="28"/>
      <c r="V7" s="28"/>
    </row>
    <row r="8" spans="1:22" ht="16.5" customHeight="1" x14ac:dyDescent="0.25">
      <c r="A8" s="174"/>
      <c r="B8" s="173"/>
      <c r="C8" s="173"/>
      <c r="D8" s="38"/>
      <c r="E8" s="237"/>
      <c r="F8" s="237"/>
      <c r="G8" s="232"/>
      <c r="H8" s="233"/>
      <c r="I8" s="232"/>
      <c r="J8" s="233"/>
      <c r="K8" s="237"/>
      <c r="L8" s="237"/>
      <c r="M8" s="232"/>
      <c r="N8" s="233"/>
      <c r="O8" s="232"/>
      <c r="P8" s="233"/>
      <c r="Q8" s="228"/>
      <c r="R8" s="229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76"/>
      <c r="B9" s="48"/>
      <c r="C9" s="176"/>
      <c r="D9" s="38"/>
      <c r="E9" s="237"/>
      <c r="F9" s="237"/>
      <c r="G9" s="232"/>
      <c r="H9" s="233"/>
      <c r="I9" s="232"/>
      <c r="J9" s="233"/>
      <c r="K9" s="232"/>
      <c r="L9" s="233"/>
      <c r="M9" s="232"/>
      <c r="N9" s="233"/>
      <c r="O9" s="232"/>
      <c r="P9" s="233"/>
      <c r="Q9" s="228"/>
      <c r="R9" s="229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76"/>
      <c r="B10" s="48"/>
      <c r="C10" s="176"/>
      <c r="D10" s="38"/>
      <c r="E10" s="237"/>
      <c r="F10" s="237"/>
      <c r="G10" s="232"/>
      <c r="H10" s="233"/>
      <c r="I10" s="232"/>
      <c r="J10" s="233"/>
      <c r="K10" s="232"/>
      <c r="L10" s="233"/>
      <c r="M10" s="232"/>
      <c r="N10" s="233"/>
      <c r="O10" s="232"/>
      <c r="P10" s="233"/>
      <c r="Q10" s="228"/>
      <c r="R10" s="229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51"/>
      <c r="B11" s="48"/>
      <c r="C11" s="151"/>
      <c r="D11" s="38"/>
      <c r="E11" s="237"/>
      <c r="F11" s="237"/>
      <c r="G11" s="232"/>
      <c r="H11" s="233"/>
      <c r="I11" s="237"/>
      <c r="J11" s="237"/>
      <c r="K11" s="237"/>
      <c r="L11" s="237"/>
      <c r="M11" s="232"/>
      <c r="N11" s="233"/>
      <c r="O11" s="232"/>
      <c r="P11" s="233"/>
      <c r="Q11" s="228"/>
      <c r="R11" s="229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09"/>
      <c r="B12" s="48"/>
      <c r="C12" s="109"/>
      <c r="D12" s="38"/>
      <c r="E12" s="237"/>
      <c r="F12" s="237"/>
      <c r="G12" s="232"/>
      <c r="H12" s="233"/>
      <c r="I12" s="237"/>
      <c r="J12" s="237"/>
      <c r="K12" s="232"/>
      <c r="L12" s="233"/>
      <c r="M12" s="232"/>
      <c r="N12" s="233"/>
      <c r="O12" s="232"/>
      <c r="P12" s="233"/>
      <c r="Q12" s="228"/>
      <c r="R12" s="229"/>
      <c r="S12" s="25">
        <f t="shared" si="1"/>
        <v>0</v>
      </c>
      <c r="T12" s="25">
        <f t="shared" si="0"/>
        <v>0</v>
      </c>
      <c r="U12" s="28"/>
      <c r="V12" s="28"/>
    </row>
    <row r="13" spans="1:22" ht="15" customHeight="1" x14ac:dyDescent="0.25">
      <c r="A13" s="109"/>
      <c r="B13" s="48"/>
      <c r="C13" s="109"/>
      <c r="D13" s="38"/>
      <c r="E13" s="237"/>
      <c r="F13" s="237"/>
      <c r="G13" s="232"/>
      <c r="H13" s="233"/>
      <c r="I13" s="237"/>
      <c r="J13" s="237"/>
      <c r="K13" s="232"/>
      <c r="L13" s="233"/>
      <c r="M13" s="232"/>
      <c r="N13" s="233"/>
      <c r="O13" s="232"/>
      <c r="P13" s="233"/>
      <c r="Q13" s="228"/>
      <c r="R13" s="229"/>
      <c r="S13" s="25">
        <f t="shared" si="1"/>
        <v>0</v>
      </c>
      <c r="T13" s="25">
        <f t="shared" si="0"/>
        <v>0</v>
      </c>
      <c r="U13" s="28"/>
      <c r="V13" s="28"/>
    </row>
    <row r="14" spans="1:22" x14ac:dyDescent="0.25">
      <c r="A14" s="103"/>
      <c r="B14" s="48"/>
      <c r="C14" s="103"/>
      <c r="D14" s="38"/>
      <c r="E14" s="237"/>
      <c r="F14" s="237"/>
      <c r="G14" s="232"/>
      <c r="H14" s="233"/>
      <c r="I14" s="237"/>
      <c r="J14" s="237"/>
      <c r="K14" s="232"/>
      <c r="L14" s="233"/>
      <c r="M14" s="232"/>
      <c r="N14" s="233"/>
      <c r="O14" s="232"/>
      <c r="P14" s="233"/>
      <c r="Q14" s="228"/>
      <c r="R14" s="229"/>
      <c r="S14" s="25">
        <f t="shared" si="1"/>
        <v>0</v>
      </c>
      <c r="T14" s="25">
        <f t="shared" si="0"/>
        <v>0</v>
      </c>
      <c r="U14" s="28"/>
      <c r="V14" s="28"/>
    </row>
    <row r="15" spans="1:22" ht="15" customHeight="1" x14ac:dyDescent="0.25">
      <c r="A15" s="104"/>
      <c r="B15" s="48"/>
      <c r="C15" s="104"/>
      <c r="D15" s="38"/>
      <c r="E15" s="232"/>
      <c r="F15" s="233"/>
      <c r="G15" s="232"/>
      <c r="H15" s="233"/>
      <c r="I15" s="232"/>
      <c r="J15" s="233"/>
      <c r="K15" s="232"/>
      <c r="L15" s="233"/>
      <c r="M15" s="232"/>
      <c r="N15" s="233"/>
      <c r="O15" s="232"/>
      <c r="P15" s="233"/>
      <c r="Q15" s="228"/>
      <c r="R15" s="229"/>
      <c r="S15" s="25">
        <f t="shared" ref="S15:S21" si="2">E15+G15+I15+K15+M15+O15+Q15</f>
        <v>0</v>
      </c>
      <c r="T15" s="25">
        <f t="shared" ref="T15:T21" si="3">SUM(S15-U15-V15)</f>
        <v>0</v>
      </c>
      <c r="U15" s="28"/>
      <c r="V15" s="28"/>
    </row>
    <row r="16" spans="1:22" ht="15" customHeight="1" x14ac:dyDescent="0.25">
      <c r="A16" s="102"/>
      <c r="B16" s="48"/>
      <c r="C16" s="102"/>
      <c r="D16" s="38"/>
      <c r="E16" s="232"/>
      <c r="F16" s="233"/>
      <c r="G16" s="232"/>
      <c r="H16" s="233"/>
      <c r="I16" s="232"/>
      <c r="J16" s="233"/>
      <c r="K16" s="232"/>
      <c r="L16" s="233"/>
      <c r="M16" s="232"/>
      <c r="N16" s="233"/>
      <c r="O16" s="232"/>
      <c r="P16" s="233"/>
      <c r="Q16" s="228"/>
      <c r="R16" s="229"/>
      <c r="S16" s="25">
        <f t="shared" si="2"/>
        <v>0</v>
      </c>
      <c r="T16" s="25">
        <f t="shared" si="3"/>
        <v>0</v>
      </c>
      <c r="U16" s="28"/>
      <c r="V16" s="28"/>
    </row>
    <row r="17" spans="1:22" ht="15" customHeight="1" x14ac:dyDescent="0.25">
      <c r="A17" s="91"/>
      <c r="B17" s="91"/>
      <c r="C17" s="47"/>
      <c r="D17" s="38"/>
      <c r="E17" s="232"/>
      <c r="F17" s="233"/>
      <c r="G17" s="232"/>
      <c r="H17" s="233"/>
      <c r="I17" s="232"/>
      <c r="J17" s="233"/>
      <c r="K17" s="232"/>
      <c r="L17" s="233"/>
      <c r="M17" s="232"/>
      <c r="N17" s="233"/>
      <c r="O17" s="232"/>
      <c r="P17" s="233"/>
      <c r="Q17" s="228"/>
      <c r="R17" s="229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112"/>
      <c r="B18" s="112"/>
      <c r="C18" s="112"/>
      <c r="D18" s="27"/>
      <c r="E18" s="232"/>
      <c r="F18" s="233"/>
      <c r="G18" s="232"/>
      <c r="H18" s="233"/>
      <c r="I18" s="232"/>
      <c r="J18" s="233"/>
      <c r="K18" s="232"/>
      <c r="L18" s="233"/>
      <c r="M18" s="232"/>
      <c r="N18" s="233"/>
      <c r="O18" s="232"/>
      <c r="P18" s="233"/>
      <c r="Q18" s="228"/>
      <c r="R18" s="229"/>
      <c r="S18" s="25">
        <f t="shared" si="2"/>
        <v>0</v>
      </c>
      <c r="T18" s="25">
        <f t="shared" si="3"/>
        <v>0</v>
      </c>
      <c r="U18" s="28"/>
      <c r="V18" s="28"/>
    </row>
    <row r="19" spans="1:22" x14ac:dyDescent="0.25">
      <c r="A19" s="129"/>
      <c r="B19" s="129"/>
      <c r="C19" s="129"/>
      <c r="D19" s="27"/>
      <c r="E19" s="232"/>
      <c r="F19" s="233"/>
      <c r="G19" s="232"/>
      <c r="H19" s="233"/>
      <c r="I19" s="232"/>
      <c r="J19" s="233"/>
      <c r="K19" s="232"/>
      <c r="L19" s="233"/>
      <c r="M19" s="232"/>
      <c r="N19" s="233"/>
      <c r="O19" s="232"/>
      <c r="P19" s="233"/>
      <c r="Q19" s="228"/>
      <c r="R19" s="229"/>
      <c r="S19" s="25">
        <f t="shared" si="2"/>
        <v>0</v>
      </c>
      <c r="T19" s="25">
        <f t="shared" si="3"/>
        <v>0</v>
      </c>
      <c r="U19" s="28"/>
      <c r="V19" s="28"/>
    </row>
    <row r="20" spans="1:22" x14ac:dyDescent="0.25">
      <c r="A20" s="121"/>
      <c r="B20" s="121"/>
      <c r="C20" s="121"/>
      <c r="D20" s="38"/>
      <c r="E20" s="232"/>
      <c r="F20" s="233"/>
      <c r="G20" s="232"/>
      <c r="H20" s="233"/>
      <c r="I20" s="232"/>
      <c r="J20" s="233"/>
      <c r="K20" s="232"/>
      <c r="L20" s="233"/>
      <c r="M20" s="232"/>
      <c r="N20" s="233"/>
      <c r="O20" s="232"/>
      <c r="P20" s="233"/>
      <c r="Q20" s="228"/>
      <c r="R20" s="229"/>
      <c r="S20" s="25">
        <f t="shared" si="2"/>
        <v>0</v>
      </c>
      <c r="T20" s="25">
        <f t="shared" si="3"/>
        <v>0</v>
      </c>
      <c r="U20" s="28"/>
      <c r="V20" s="28"/>
    </row>
    <row r="21" spans="1:22" x14ac:dyDescent="0.25">
      <c r="A21" s="126"/>
      <c r="B21" s="126"/>
      <c r="C21" s="126"/>
      <c r="D21" s="27"/>
      <c r="E21" s="232"/>
      <c r="F21" s="233"/>
      <c r="G21" s="232"/>
      <c r="H21" s="233"/>
      <c r="I21" s="232"/>
      <c r="J21" s="233"/>
      <c r="K21" s="232"/>
      <c r="L21" s="233"/>
      <c r="M21" s="232"/>
      <c r="N21" s="233"/>
      <c r="O21" s="232"/>
      <c r="P21" s="233"/>
      <c r="Q21" s="228"/>
      <c r="R21" s="229"/>
      <c r="S21" s="25">
        <f t="shared" si="2"/>
        <v>0</v>
      </c>
      <c r="T21" s="25">
        <f t="shared" si="3"/>
        <v>0</v>
      </c>
      <c r="U21" s="28"/>
      <c r="V21" s="28"/>
    </row>
    <row r="22" spans="1:22" x14ac:dyDescent="0.25">
      <c r="A22" s="131">
        <v>3600</v>
      </c>
      <c r="B22" s="131" t="s">
        <v>106</v>
      </c>
      <c r="C22" s="131"/>
      <c r="D22" s="27" t="s">
        <v>78</v>
      </c>
      <c r="E22" s="232"/>
      <c r="F22" s="233"/>
      <c r="G22" s="232"/>
      <c r="H22" s="233"/>
      <c r="I22" s="232"/>
      <c r="J22" s="233"/>
      <c r="K22" s="232"/>
      <c r="L22" s="233"/>
      <c r="M22" s="232">
        <v>0.75</v>
      </c>
      <c r="N22" s="233"/>
      <c r="O22" s="232"/>
      <c r="P22" s="233"/>
      <c r="Q22" s="228"/>
      <c r="R22" s="229"/>
      <c r="S22" s="25">
        <f>E22+G22+I22+K22+M22+O22+Q22</f>
        <v>0.75</v>
      </c>
      <c r="T22" s="25">
        <f t="shared" si="0"/>
        <v>0.75</v>
      </c>
      <c r="U22" s="28"/>
      <c r="V22" s="28"/>
    </row>
    <row r="23" spans="1:22" x14ac:dyDescent="0.25">
      <c r="A23" s="119"/>
      <c r="B23" s="119">
        <f>SUM(B6:B22)</f>
        <v>0</v>
      </c>
      <c r="C23" s="119"/>
      <c r="D23" s="38"/>
      <c r="E23" s="232"/>
      <c r="F23" s="233"/>
      <c r="G23" s="232"/>
      <c r="H23" s="233"/>
      <c r="I23" s="232"/>
      <c r="J23" s="233"/>
      <c r="K23" s="232">
        <f>SUM(K6:K22)</f>
        <v>0</v>
      </c>
      <c r="L23" s="233"/>
      <c r="M23" s="232"/>
      <c r="N23" s="233"/>
      <c r="O23" s="232"/>
      <c r="P23" s="233"/>
      <c r="Q23" s="228"/>
      <c r="R23" s="229"/>
      <c r="S23" s="25">
        <f t="shared" si="1"/>
        <v>0</v>
      </c>
      <c r="T23" s="25">
        <f t="shared" si="0"/>
        <v>0</v>
      </c>
      <c r="U23" s="28"/>
      <c r="V23" s="28"/>
    </row>
    <row r="24" spans="1:22" x14ac:dyDescent="0.25">
      <c r="A24" s="23" t="s">
        <v>37</v>
      </c>
      <c r="B24" s="23"/>
      <c r="C24" s="23"/>
      <c r="D24" s="23"/>
      <c r="E24" s="232"/>
      <c r="F24" s="233"/>
      <c r="G24" s="232"/>
      <c r="H24" s="233"/>
      <c r="I24" s="232"/>
      <c r="J24" s="233"/>
      <c r="K24" s="232"/>
      <c r="L24" s="233"/>
      <c r="M24" s="232"/>
      <c r="N24" s="233"/>
      <c r="O24" s="228"/>
      <c r="P24" s="229"/>
      <c r="Q24" s="228"/>
      <c r="R24" s="229"/>
      <c r="S24" s="25">
        <f t="shared" si="1"/>
        <v>0</v>
      </c>
      <c r="T24" s="25"/>
      <c r="U24" s="29"/>
      <c r="V24" s="28"/>
    </row>
    <row r="25" spans="1:22" x14ac:dyDescent="0.25">
      <c r="A25" s="23" t="s">
        <v>38</v>
      </c>
      <c r="B25" s="23"/>
      <c r="C25" s="23"/>
      <c r="D25" s="23"/>
      <c r="E25" s="232"/>
      <c r="F25" s="233"/>
      <c r="G25" s="232"/>
      <c r="H25" s="233"/>
      <c r="I25" s="232"/>
      <c r="J25" s="233"/>
      <c r="K25" s="232"/>
      <c r="L25" s="233"/>
      <c r="M25" s="232"/>
      <c r="N25" s="233"/>
      <c r="O25" s="228"/>
      <c r="P25" s="229"/>
      <c r="Q25" s="228"/>
      <c r="R25" s="229"/>
      <c r="S25" s="25">
        <f t="shared" si="1"/>
        <v>0</v>
      </c>
      <c r="T25" s="25"/>
      <c r="U25" s="29"/>
      <c r="V25" s="28"/>
    </row>
    <row r="26" spans="1:22" x14ac:dyDescent="0.25">
      <c r="A26" s="29" t="s">
        <v>6</v>
      </c>
      <c r="B26" s="29"/>
      <c r="C26" s="29"/>
      <c r="D26" s="29"/>
      <c r="E26" s="234">
        <f>SUM(E4:E25)</f>
        <v>8</v>
      </c>
      <c r="F26" s="235"/>
      <c r="G26" s="234">
        <f>SUM(G4:G25)</f>
        <v>8</v>
      </c>
      <c r="H26" s="235"/>
      <c r="I26" s="234">
        <f>SUM(I4:I25)</f>
        <v>8</v>
      </c>
      <c r="J26" s="235"/>
      <c r="K26" s="234">
        <f>SUM(K4:K25)</f>
        <v>8</v>
      </c>
      <c r="L26" s="235"/>
      <c r="M26" s="234">
        <f>SUM(M4:M25)</f>
        <v>8</v>
      </c>
      <c r="N26" s="235"/>
      <c r="O26" s="234">
        <f>SUM(O4:O25)</f>
        <v>0</v>
      </c>
      <c r="P26" s="235"/>
      <c r="Q26" s="234">
        <f>SUM(Q4:Q25)</f>
        <v>0</v>
      </c>
      <c r="R26" s="235"/>
      <c r="S26" s="25">
        <f>SUM(S2:S25)</f>
        <v>40</v>
      </c>
      <c r="T26" s="25"/>
      <c r="U26" s="29"/>
      <c r="V26" s="28"/>
    </row>
    <row r="27" spans="1:22" x14ac:dyDescent="0.25">
      <c r="A27" s="29" t="s">
        <v>2</v>
      </c>
      <c r="B27" s="29"/>
      <c r="C27" s="29"/>
      <c r="D27" s="29"/>
      <c r="E27" s="30"/>
      <c r="F27" s="31">
        <v>8</v>
      </c>
      <c r="G27" s="30"/>
      <c r="H27" s="31">
        <v>8</v>
      </c>
      <c r="I27" s="30"/>
      <c r="J27" s="31">
        <v>8</v>
      </c>
      <c r="K27" s="30"/>
      <c r="L27" s="31">
        <v>8</v>
      </c>
      <c r="M27" s="30"/>
      <c r="N27" s="31">
        <v>8</v>
      </c>
      <c r="O27" s="30"/>
      <c r="P27" s="31"/>
      <c r="Q27" s="30"/>
      <c r="R27" s="31"/>
      <c r="S27" s="25">
        <f>SUM(E27:R27)</f>
        <v>40</v>
      </c>
      <c r="T27" s="25">
        <f>SUM(T2:T24)</f>
        <v>40</v>
      </c>
      <c r="U27" s="28"/>
      <c r="V27" s="28"/>
    </row>
    <row r="28" spans="1:22" x14ac:dyDescent="0.25">
      <c r="A28" s="29" t="s">
        <v>41</v>
      </c>
      <c r="B28" s="29"/>
      <c r="C28" s="29"/>
      <c r="D28" s="29"/>
      <c r="E28" s="32"/>
      <c r="F28" s="32">
        <f>SUM(E26)-F27</f>
        <v>0</v>
      </c>
      <c r="G28" s="32"/>
      <c r="H28" s="32">
        <f>SUM(G26)-H27</f>
        <v>0</v>
      </c>
      <c r="I28" s="32"/>
      <c r="J28" s="32">
        <f>SUM(I26)-J27</f>
        <v>0</v>
      </c>
      <c r="K28" s="32"/>
      <c r="L28" s="32">
        <f>SUM(K26)-L27</f>
        <v>0</v>
      </c>
      <c r="M28" s="32"/>
      <c r="N28" s="32">
        <f>SUM(M26)-N27</f>
        <v>0</v>
      </c>
      <c r="O28" s="32"/>
      <c r="P28" s="32">
        <f>SUM(O26)</f>
        <v>0</v>
      </c>
      <c r="Q28" s="32"/>
      <c r="R28" s="32">
        <f>SUM(Q26)</f>
        <v>0</v>
      </c>
      <c r="S28" s="28">
        <f>SUM(E28:R28)</f>
        <v>0</v>
      </c>
      <c r="T28" s="28"/>
      <c r="U28" s="28">
        <f>SUM(U2:U27)</f>
        <v>0</v>
      </c>
      <c r="V28" s="28">
        <f>SUM(V2:V27)</f>
        <v>0</v>
      </c>
    </row>
    <row r="30" spans="1:22" x14ac:dyDescent="0.25">
      <c r="A30" s="2" t="s">
        <v>25</v>
      </c>
      <c r="B30" s="15"/>
    </row>
    <row r="31" spans="1:22" x14ac:dyDescent="0.25">
      <c r="A31" s="16" t="s">
        <v>2</v>
      </c>
      <c r="C31" s="40">
        <f>SUM(T27)</f>
        <v>40</v>
      </c>
      <c r="I31" s="2">
        <v>3600</v>
      </c>
    </row>
    <row r="32" spans="1:22" x14ac:dyDescent="0.25">
      <c r="A32" s="16" t="s">
        <v>26</v>
      </c>
      <c r="C32" s="40">
        <f>U28</f>
        <v>0</v>
      </c>
      <c r="D32" s="33"/>
      <c r="I32" s="44">
        <v>0.75</v>
      </c>
    </row>
    <row r="33" spans="1:9" x14ac:dyDescent="0.25">
      <c r="A33" s="16" t="s">
        <v>27</v>
      </c>
      <c r="C33" s="33">
        <f>V28</f>
        <v>0</v>
      </c>
      <c r="I33" s="45"/>
    </row>
    <row r="34" spans="1:9" x14ac:dyDescent="0.25">
      <c r="A34" s="16" t="s">
        <v>28</v>
      </c>
      <c r="C34" s="33">
        <f>S24</f>
        <v>0</v>
      </c>
      <c r="I34" s="40"/>
    </row>
    <row r="35" spans="1:9" x14ac:dyDescent="0.25">
      <c r="A35" s="16" t="s">
        <v>4</v>
      </c>
      <c r="C35" s="33">
        <f>S25</f>
        <v>0</v>
      </c>
    </row>
    <row r="36" spans="1:9" ht="16.5" thickBot="1" x14ac:dyDescent="0.3">
      <c r="A36" s="17" t="s">
        <v>6</v>
      </c>
      <c r="C36" s="39">
        <f>SUM(C31:C35)</f>
        <v>40</v>
      </c>
      <c r="E36" s="17" t="s">
        <v>42</v>
      </c>
      <c r="F36" s="17"/>
      <c r="G36" s="35">
        <f>S26-C36</f>
        <v>0</v>
      </c>
    </row>
    <row r="37" spans="1:9" ht="16.5" thickTop="1" x14ac:dyDescent="0.25">
      <c r="A37" s="16" t="s">
        <v>29</v>
      </c>
      <c r="C37" s="36">
        <v>0</v>
      </c>
      <c r="D37" s="36"/>
    </row>
    <row r="38" spans="1:9" x14ac:dyDescent="0.25">
      <c r="A38" s="16" t="s">
        <v>36</v>
      </c>
      <c r="C38" s="36">
        <v>0</v>
      </c>
      <c r="D38" s="36"/>
    </row>
  </sheetData>
  <mergeCells count="168">
    <mergeCell ref="E2:F2"/>
    <mergeCell ref="G2:H2"/>
    <mergeCell ref="I2:J2"/>
    <mergeCell ref="K2:L2"/>
    <mergeCell ref="E4:F4"/>
    <mergeCell ref="G5:H5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Q2:R2"/>
    <mergeCell ref="M4:N4"/>
    <mergeCell ref="M2:N2"/>
    <mergeCell ref="O2:P2"/>
    <mergeCell ref="O4:P4"/>
    <mergeCell ref="Q4:R4"/>
    <mergeCell ref="I25:J25"/>
    <mergeCell ref="K25:L25"/>
    <mergeCell ref="M25:N25"/>
    <mergeCell ref="O25:P25"/>
    <mergeCell ref="O8:P8"/>
    <mergeCell ref="G6:H6"/>
    <mergeCell ref="I6:J6"/>
    <mergeCell ref="E6:F6"/>
    <mergeCell ref="I7:J7"/>
    <mergeCell ref="I8:J8"/>
    <mergeCell ref="M8:N8"/>
    <mergeCell ref="K10:L10"/>
    <mergeCell ref="M9:N9"/>
    <mergeCell ref="M10:N10"/>
    <mergeCell ref="K9:L9"/>
    <mergeCell ref="O9:P9"/>
    <mergeCell ref="O21:P21"/>
    <mergeCell ref="O22:P22"/>
    <mergeCell ref="K21:L21"/>
    <mergeCell ref="G24:H24"/>
    <mergeCell ref="E11:F11"/>
    <mergeCell ref="E12:F12"/>
    <mergeCell ref="G11:H11"/>
    <mergeCell ref="E21:F21"/>
    <mergeCell ref="E19:F19"/>
    <mergeCell ref="I11:J11"/>
    <mergeCell ref="K4:L4"/>
    <mergeCell ref="Q8:R8"/>
    <mergeCell ref="O5:P5"/>
    <mergeCell ref="M5:N5"/>
    <mergeCell ref="Q5:R5"/>
    <mergeCell ref="O6:P6"/>
    <mergeCell ref="Q6:R6"/>
    <mergeCell ref="Q7:R7"/>
    <mergeCell ref="O7:P7"/>
    <mergeCell ref="K6:L6"/>
    <mergeCell ref="K5:L5"/>
    <mergeCell ref="M6:N6"/>
    <mergeCell ref="K7:L7"/>
    <mergeCell ref="K8:L8"/>
    <mergeCell ref="M7:N7"/>
    <mergeCell ref="G4:H4"/>
    <mergeCell ref="I4:J4"/>
    <mergeCell ref="E5:F5"/>
    <mergeCell ref="I5:J5"/>
    <mergeCell ref="E10:F10"/>
    <mergeCell ref="G10:H10"/>
    <mergeCell ref="E8:F8"/>
    <mergeCell ref="E9:F9"/>
    <mergeCell ref="G9:H9"/>
    <mergeCell ref="G8:H8"/>
    <mergeCell ref="E7:F7"/>
    <mergeCell ref="G7:H7"/>
    <mergeCell ref="I10:J10"/>
    <mergeCell ref="I9:J9"/>
    <mergeCell ref="Q9:R9"/>
    <mergeCell ref="M11:N11"/>
    <mergeCell ref="O11:P11"/>
    <mergeCell ref="O10:P10"/>
    <mergeCell ref="Q11:R11"/>
    <mergeCell ref="Q10:R10"/>
    <mergeCell ref="Q12:R12"/>
    <mergeCell ref="M12:N12"/>
    <mergeCell ref="O12:P12"/>
    <mergeCell ref="E14:F14"/>
    <mergeCell ref="G14:H14"/>
    <mergeCell ref="K12:L12"/>
    <mergeCell ref="K14:L14"/>
    <mergeCell ref="K11:L11"/>
    <mergeCell ref="I12:J12"/>
    <mergeCell ref="I14:J14"/>
    <mergeCell ref="G12:H12"/>
    <mergeCell ref="Q24:R24"/>
    <mergeCell ref="E24:F24"/>
    <mergeCell ref="K22:L22"/>
    <mergeCell ref="M23:N23"/>
    <mergeCell ref="O23:P23"/>
    <mergeCell ref="G21:H21"/>
    <mergeCell ref="K24:L24"/>
    <mergeCell ref="I24:J24"/>
    <mergeCell ref="O24:P24"/>
    <mergeCell ref="M24:N24"/>
    <mergeCell ref="K23:L23"/>
    <mergeCell ref="I23:J23"/>
    <mergeCell ref="E22:F22"/>
    <mergeCell ref="G22:H22"/>
    <mergeCell ref="E23:F23"/>
    <mergeCell ref="G23:H23"/>
    <mergeCell ref="Q21:R21"/>
    <mergeCell ref="M22:N22"/>
    <mergeCell ref="Q23:R23"/>
    <mergeCell ref="Q22:R22"/>
    <mergeCell ref="M21:N21"/>
    <mergeCell ref="I21:J21"/>
    <mergeCell ref="I22:J22"/>
    <mergeCell ref="O13:P13"/>
    <mergeCell ref="Q13:R13"/>
    <mergeCell ref="Q14:R14"/>
    <mergeCell ref="O14:P14"/>
    <mergeCell ref="M14:N14"/>
    <mergeCell ref="M20:N20"/>
    <mergeCell ref="O20:P20"/>
    <mergeCell ref="Q20:R20"/>
    <mergeCell ref="O17:P17"/>
    <mergeCell ref="Q17:R17"/>
    <mergeCell ref="O15:P15"/>
    <mergeCell ref="Q15:R15"/>
    <mergeCell ref="M16:N16"/>
    <mergeCell ref="O16:P16"/>
    <mergeCell ref="Q16:R16"/>
    <mergeCell ref="G19:H19"/>
    <mergeCell ref="I19:J19"/>
    <mergeCell ref="K19:L19"/>
    <mergeCell ref="M19:N19"/>
    <mergeCell ref="O19:P19"/>
    <mergeCell ref="Q19:R19"/>
    <mergeCell ref="G18:H18"/>
    <mergeCell ref="I18:J18"/>
    <mergeCell ref="K18:L18"/>
    <mergeCell ref="M18:N18"/>
    <mergeCell ref="O18:P18"/>
    <mergeCell ref="Q18:R18"/>
    <mergeCell ref="E20:F20"/>
    <mergeCell ref="G20:H20"/>
    <mergeCell ref="I20:J20"/>
    <mergeCell ref="K20:L20"/>
    <mergeCell ref="E13:F13"/>
    <mergeCell ref="G13:H13"/>
    <mergeCell ref="I13:J13"/>
    <mergeCell ref="K13:L13"/>
    <mergeCell ref="M13:N13"/>
    <mergeCell ref="E18:F18"/>
    <mergeCell ref="E17:F17"/>
    <mergeCell ref="G17:H17"/>
    <mergeCell ref="I17:J17"/>
    <mergeCell ref="K17:L17"/>
    <mergeCell ref="M17:N17"/>
    <mergeCell ref="E15:F15"/>
    <mergeCell ref="G15:H15"/>
    <mergeCell ref="I15:J15"/>
    <mergeCell ref="K15:L15"/>
    <mergeCell ref="M15:N15"/>
    <mergeCell ref="E16:F16"/>
    <mergeCell ref="G16:H16"/>
    <mergeCell ref="I16:J16"/>
    <mergeCell ref="K16:L16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4"/>
  <sheetViews>
    <sheetView zoomScale="90" zoomScaleNormal="90" zoomScalePageLayoutView="89" workbookViewId="0">
      <selection activeCell="E30" sqref="E30"/>
    </sheetView>
  </sheetViews>
  <sheetFormatPr defaultRowHeight="15.75" x14ac:dyDescent="0.25"/>
  <cols>
    <col min="1" max="1" width="9.7109375" style="16" customWidth="1"/>
    <col min="2" max="2" width="10.7109375" style="16" customWidth="1"/>
    <col min="3" max="3" width="10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12</v>
      </c>
      <c r="B1" s="15"/>
      <c r="C1" s="15"/>
    </row>
    <row r="2" spans="1:22" s="22" customFormat="1" x14ac:dyDescent="0.25">
      <c r="A2" s="18" t="str">
        <f>Analysis!A3</f>
        <v>W/E 18.06.17</v>
      </c>
      <c r="B2" s="19"/>
      <c r="C2" s="19"/>
      <c r="D2" s="19"/>
      <c r="E2" s="236" t="s">
        <v>15</v>
      </c>
      <c r="F2" s="236"/>
      <c r="G2" s="236" t="s">
        <v>16</v>
      </c>
      <c r="H2" s="236"/>
      <c r="I2" s="236" t="s">
        <v>17</v>
      </c>
      <c r="J2" s="236"/>
      <c r="K2" s="236" t="s">
        <v>18</v>
      </c>
      <c r="L2" s="236"/>
      <c r="M2" s="236" t="s">
        <v>19</v>
      </c>
      <c r="N2" s="236"/>
      <c r="O2" s="236" t="s">
        <v>20</v>
      </c>
      <c r="P2" s="236"/>
      <c r="Q2" s="236" t="s">
        <v>21</v>
      </c>
      <c r="R2" s="23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8</v>
      </c>
      <c r="F3" s="63">
        <v>16.3</v>
      </c>
      <c r="G3" s="63">
        <v>8</v>
      </c>
      <c r="H3" s="63">
        <v>16.3</v>
      </c>
      <c r="I3" s="63">
        <v>8</v>
      </c>
      <c r="J3" s="63">
        <v>16.3</v>
      </c>
      <c r="K3" s="63">
        <v>8</v>
      </c>
      <c r="L3" s="63">
        <v>16.3</v>
      </c>
      <c r="M3" s="63">
        <v>8</v>
      </c>
      <c r="N3" s="63">
        <v>16.3</v>
      </c>
      <c r="O3" s="63"/>
      <c r="P3" s="63"/>
      <c r="Q3" s="24"/>
      <c r="R3" s="24"/>
      <c r="S3" s="25"/>
      <c r="T3" s="25"/>
      <c r="U3" s="26"/>
      <c r="V3" s="26"/>
    </row>
    <row r="4" spans="1:22" x14ac:dyDescent="0.25">
      <c r="A4" s="203">
        <v>6649</v>
      </c>
      <c r="B4" s="227" t="s">
        <v>107</v>
      </c>
      <c r="C4" s="203">
        <v>9</v>
      </c>
      <c r="D4" s="38" t="s">
        <v>69</v>
      </c>
      <c r="E4" s="237">
        <v>8</v>
      </c>
      <c r="F4" s="237"/>
      <c r="G4" s="237">
        <v>8</v>
      </c>
      <c r="H4" s="237"/>
      <c r="I4" s="237">
        <v>8</v>
      </c>
      <c r="J4" s="237"/>
      <c r="K4" s="237">
        <v>6.25</v>
      </c>
      <c r="L4" s="237"/>
      <c r="M4" s="237"/>
      <c r="N4" s="237"/>
      <c r="O4" s="237"/>
      <c r="P4" s="237"/>
      <c r="Q4" s="228"/>
      <c r="R4" s="229"/>
      <c r="S4" s="25">
        <f>E4+G4+I4+K4+M4+O4+Q4</f>
        <v>30.25</v>
      </c>
      <c r="T4" s="25">
        <f>SUM(S4-U4-V4)</f>
        <v>30.25</v>
      </c>
      <c r="U4" s="28"/>
      <c r="V4" s="28"/>
    </row>
    <row r="5" spans="1:22" x14ac:dyDescent="0.25">
      <c r="A5" s="222">
        <v>6649</v>
      </c>
      <c r="B5" s="227" t="s">
        <v>107</v>
      </c>
      <c r="C5" s="222">
        <v>10</v>
      </c>
      <c r="D5" s="38" t="s">
        <v>69</v>
      </c>
      <c r="E5" s="237"/>
      <c r="F5" s="237"/>
      <c r="G5" s="237"/>
      <c r="H5" s="237"/>
      <c r="I5" s="237"/>
      <c r="J5" s="237"/>
      <c r="K5" s="237">
        <v>1.75</v>
      </c>
      <c r="L5" s="237"/>
      <c r="M5" s="237">
        <v>6.75</v>
      </c>
      <c r="N5" s="237"/>
      <c r="O5" s="237"/>
      <c r="P5" s="237"/>
      <c r="Q5" s="228"/>
      <c r="R5" s="229"/>
      <c r="S5" s="25">
        <f t="shared" ref="S5:S21" si="0">E5+G5+I5+K5+M5+O5+Q5</f>
        <v>8.5</v>
      </c>
      <c r="T5" s="25">
        <f t="shared" ref="T5:T19" si="1">SUM(S5-U5-V5)</f>
        <v>8.5</v>
      </c>
      <c r="U5" s="28"/>
      <c r="V5" s="28"/>
    </row>
    <row r="6" spans="1:22" x14ac:dyDescent="0.25">
      <c r="A6" s="225">
        <v>6648</v>
      </c>
      <c r="B6" s="227" t="s">
        <v>107</v>
      </c>
      <c r="C6" s="225">
        <v>42</v>
      </c>
      <c r="D6" s="38" t="s">
        <v>100</v>
      </c>
      <c r="E6" s="232"/>
      <c r="F6" s="233"/>
      <c r="G6" s="237"/>
      <c r="H6" s="237"/>
      <c r="I6" s="237"/>
      <c r="J6" s="237"/>
      <c r="K6" s="237"/>
      <c r="L6" s="237"/>
      <c r="M6" s="237">
        <v>0.5</v>
      </c>
      <c r="N6" s="237"/>
      <c r="O6" s="237"/>
      <c r="P6" s="237"/>
      <c r="Q6" s="228"/>
      <c r="R6" s="229"/>
      <c r="S6" s="25">
        <f t="shared" si="0"/>
        <v>0.5</v>
      </c>
      <c r="T6" s="25">
        <f t="shared" si="1"/>
        <v>0.5</v>
      </c>
      <c r="U6" s="28"/>
      <c r="V6" s="28"/>
    </row>
    <row r="7" spans="1:22" x14ac:dyDescent="0.25">
      <c r="A7" s="225">
        <v>6648</v>
      </c>
      <c r="B7" s="227" t="s">
        <v>107</v>
      </c>
      <c r="C7" s="225">
        <v>44</v>
      </c>
      <c r="D7" s="38" t="s">
        <v>100</v>
      </c>
      <c r="E7" s="232"/>
      <c r="F7" s="233"/>
      <c r="G7" s="232"/>
      <c r="H7" s="233"/>
      <c r="I7" s="239"/>
      <c r="J7" s="233"/>
      <c r="K7" s="239"/>
      <c r="L7" s="233"/>
      <c r="M7" s="239">
        <v>0.5</v>
      </c>
      <c r="N7" s="233"/>
      <c r="O7" s="237"/>
      <c r="P7" s="237"/>
      <c r="Q7" s="228"/>
      <c r="R7" s="229"/>
      <c r="S7" s="25">
        <f t="shared" si="0"/>
        <v>0.5</v>
      </c>
      <c r="T7" s="25">
        <f t="shared" si="1"/>
        <v>0.5</v>
      </c>
      <c r="U7" s="28"/>
      <c r="V7" s="28"/>
    </row>
    <row r="8" spans="1:22" x14ac:dyDescent="0.25">
      <c r="A8" s="173"/>
      <c r="B8" s="173"/>
      <c r="C8" s="173"/>
      <c r="D8" s="38"/>
      <c r="E8" s="232"/>
      <c r="F8" s="233"/>
      <c r="G8" s="237"/>
      <c r="H8" s="237"/>
      <c r="I8" s="237"/>
      <c r="J8" s="237"/>
      <c r="K8" s="237"/>
      <c r="L8" s="237"/>
      <c r="M8" s="237"/>
      <c r="N8" s="237"/>
      <c r="O8" s="237"/>
      <c r="P8" s="237"/>
      <c r="Q8" s="228"/>
      <c r="R8" s="229"/>
      <c r="S8" s="25">
        <f t="shared" si="0"/>
        <v>0</v>
      </c>
      <c r="T8" s="25">
        <f t="shared" si="1"/>
        <v>0</v>
      </c>
      <c r="U8" s="28"/>
      <c r="V8" s="28"/>
    </row>
    <row r="9" spans="1:22" x14ac:dyDescent="0.25">
      <c r="A9" s="176"/>
      <c r="B9" s="48"/>
      <c r="C9" s="176"/>
      <c r="D9" s="38"/>
      <c r="E9" s="237"/>
      <c r="F9" s="237"/>
      <c r="G9" s="237"/>
      <c r="H9" s="237"/>
      <c r="I9" s="237"/>
      <c r="J9" s="237"/>
      <c r="K9" s="237"/>
      <c r="L9" s="237"/>
      <c r="M9" s="237"/>
      <c r="N9" s="237"/>
      <c r="O9" s="237"/>
      <c r="P9" s="237"/>
      <c r="Q9" s="228"/>
      <c r="R9" s="229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166"/>
      <c r="B10" s="48"/>
      <c r="C10" s="166"/>
      <c r="D10" s="38"/>
      <c r="E10" s="230"/>
      <c r="F10" s="231"/>
      <c r="G10" s="232"/>
      <c r="H10" s="233"/>
      <c r="I10" s="232"/>
      <c r="J10" s="233"/>
      <c r="K10" s="237"/>
      <c r="L10" s="237"/>
      <c r="M10" s="237"/>
      <c r="N10" s="237"/>
      <c r="O10" s="237"/>
      <c r="P10" s="237"/>
      <c r="Q10" s="228"/>
      <c r="R10" s="229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154"/>
      <c r="B11" s="154"/>
      <c r="C11" s="154"/>
      <c r="D11" s="38"/>
      <c r="E11" s="237"/>
      <c r="F11" s="237"/>
      <c r="G11" s="237"/>
      <c r="H11" s="237"/>
      <c r="I11" s="237"/>
      <c r="J11" s="237"/>
      <c r="K11" s="237"/>
      <c r="L11" s="237"/>
      <c r="M11" s="237"/>
      <c r="N11" s="237"/>
      <c r="O11" s="237"/>
      <c r="P11" s="237"/>
      <c r="Q11" s="228"/>
      <c r="R11" s="229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123"/>
      <c r="B12" s="48"/>
      <c r="C12" s="123"/>
      <c r="D12" s="38"/>
      <c r="E12" s="237"/>
      <c r="F12" s="237"/>
      <c r="G12" s="237"/>
      <c r="H12" s="237"/>
      <c r="I12" s="237"/>
      <c r="J12" s="237"/>
      <c r="K12" s="237"/>
      <c r="L12" s="237"/>
      <c r="M12" s="237"/>
      <c r="N12" s="237"/>
      <c r="O12" s="237"/>
      <c r="P12" s="237"/>
      <c r="Q12" s="228"/>
      <c r="R12" s="229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156"/>
      <c r="B13" s="156"/>
      <c r="C13" s="156"/>
      <c r="D13" s="38"/>
      <c r="E13" s="237"/>
      <c r="F13" s="237"/>
      <c r="G13" s="237"/>
      <c r="H13" s="237"/>
      <c r="I13" s="237"/>
      <c r="J13" s="237"/>
      <c r="K13" s="237"/>
      <c r="L13" s="237"/>
      <c r="M13" s="237"/>
      <c r="N13" s="237"/>
      <c r="O13" s="237"/>
      <c r="P13" s="237"/>
      <c r="Q13" s="228"/>
      <c r="R13" s="229"/>
      <c r="S13" s="25">
        <f t="shared" si="0"/>
        <v>0</v>
      </c>
      <c r="T13" s="25">
        <f t="shared" si="1"/>
        <v>0</v>
      </c>
      <c r="U13" s="28"/>
      <c r="V13" s="28"/>
    </row>
    <row r="14" spans="1:22" x14ac:dyDescent="0.25">
      <c r="A14" s="46"/>
      <c r="B14" s="46"/>
      <c r="C14" s="46"/>
      <c r="D14" s="27"/>
      <c r="E14" s="237"/>
      <c r="F14" s="237"/>
      <c r="G14" s="237"/>
      <c r="H14" s="237"/>
      <c r="I14" s="237"/>
      <c r="J14" s="237"/>
      <c r="K14" s="237"/>
      <c r="L14" s="237"/>
      <c r="M14" s="237"/>
      <c r="N14" s="237"/>
      <c r="O14" s="237"/>
      <c r="P14" s="237"/>
      <c r="Q14" s="228"/>
      <c r="R14" s="229"/>
      <c r="S14" s="25">
        <f t="shared" si="0"/>
        <v>0</v>
      </c>
      <c r="T14" s="25">
        <f t="shared" si="1"/>
        <v>0</v>
      </c>
      <c r="U14" s="28"/>
      <c r="V14" s="28"/>
    </row>
    <row r="15" spans="1:22" x14ac:dyDescent="0.25">
      <c r="A15" s="46"/>
      <c r="B15" s="46"/>
      <c r="C15" s="46"/>
      <c r="D15" s="27"/>
      <c r="E15" s="237"/>
      <c r="F15" s="237"/>
      <c r="G15" s="237"/>
      <c r="H15" s="237"/>
      <c r="I15" s="237"/>
      <c r="J15" s="237"/>
      <c r="K15" s="237"/>
      <c r="L15" s="237"/>
      <c r="M15" s="237"/>
      <c r="N15" s="237"/>
      <c r="O15" s="237"/>
      <c r="P15" s="237"/>
      <c r="Q15" s="228"/>
      <c r="R15" s="229"/>
      <c r="S15" s="25">
        <f t="shared" si="0"/>
        <v>0</v>
      </c>
      <c r="T15" s="25">
        <f t="shared" si="1"/>
        <v>0</v>
      </c>
      <c r="U15" s="28"/>
      <c r="V15" s="28"/>
    </row>
    <row r="16" spans="1:22" x14ac:dyDescent="0.25">
      <c r="A16" s="78"/>
      <c r="B16" s="46"/>
      <c r="C16" s="46"/>
      <c r="D16" s="27"/>
      <c r="E16" s="237"/>
      <c r="F16" s="237"/>
      <c r="G16" s="237"/>
      <c r="H16" s="237"/>
      <c r="I16" s="237"/>
      <c r="J16" s="237"/>
      <c r="K16" s="237"/>
      <c r="L16" s="237"/>
      <c r="M16" s="237"/>
      <c r="N16" s="237"/>
      <c r="O16" s="237"/>
      <c r="P16" s="237"/>
      <c r="Q16" s="228"/>
      <c r="R16" s="229"/>
      <c r="S16" s="25">
        <f t="shared" si="0"/>
        <v>0</v>
      </c>
      <c r="T16" s="25">
        <f t="shared" si="1"/>
        <v>0</v>
      </c>
      <c r="U16" s="28"/>
      <c r="V16" s="28"/>
    </row>
    <row r="17" spans="1:22" x14ac:dyDescent="0.25">
      <c r="A17" s="79"/>
      <c r="B17" s="79"/>
      <c r="C17" s="79"/>
      <c r="D17" s="27"/>
      <c r="E17" s="237"/>
      <c r="F17" s="237"/>
      <c r="G17" s="237"/>
      <c r="H17" s="237"/>
      <c r="I17" s="237"/>
      <c r="J17" s="237"/>
      <c r="K17" s="237"/>
      <c r="L17" s="237"/>
      <c r="M17" s="237"/>
      <c r="N17" s="237"/>
      <c r="O17" s="237"/>
      <c r="P17" s="237"/>
      <c r="Q17" s="228"/>
      <c r="R17" s="229"/>
      <c r="S17" s="25">
        <f t="shared" si="0"/>
        <v>0</v>
      </c>
      <c r="T17" s="25">
        <f t="shared" si="1"/>
        <v>0</v>
      </c>
      <c r="U17" s="28"/>
      <c r="V17" s="28"/>
    </row>
    <row r="18" spans="1:22" x14ac:dyDescent="0.25">
      <c r="A18" s="127"/>
      <c r="B18" s="127"/>
      <c r="C18" s="127"/>
      <c r="D18" s="38"/>
      <c r="E18" s="237"/>
      <c r="F18" s="237"/>
      <c r="G18" s="237"/>
      <c r="H18" s="237"/>
      <c r="I18" s="237"/>
      <c r="J18" s="237"/>
      <c r="K18" s="237"/>
      <c r="L18" s="237"/>
      <c r="M18" s="237"/>
      <c r="N18" s="237"/>
      <c r="O18" s="237"/>
      <c r="P18" s="237"/>
      <c r="Q18" s="228"/>
      <c r="R18" s="229"/>
      <c r="S18" s="25">
        <f t="shared" si="0"/>
        <v>0</v>
      </c>
      <c r="T18" s="25">
        <f t="shared" si="1"/>
        <v>0</v>
      </c>
      <c r="U18" s="28"/>
      <c r="V18" s="28"/>
    </row>
    <row r="19" spans="1:22" x14ac:dyDescent="0.25">
      <c r="A19" s="224">
        <v>3600</v>
      </c>
      <c r="B19" s="224" t="s">
        <v>106</v>
      </c>
      <c r="C19" s="224"/>
      <c r="D19" s="38" t="s">
        <v>101</v>
      </c>
      <c r="E19" s="232"/>
      <c r="F19" s="233"/>
      <c r="G19" s="232"/>
      <c r="H19" s="233"/>
      <c r="I19" s="232"/>
      <c r="J19" s="233"/>
      <c r="K19" s="237"/>
      <c r="L19" s="237"/>
      <c r="M19" s="237">
        <v>0.25</v>
      </c>
      <c r="N19" s="237"/>
      <c r="O19" s="237"/>
      <c r="P19" s="237"/>
      <c r="Q19" s="228"/>
      <c r="R19" s="229"/>
      <c r="S19" s="25">
        <f t="shared" si="0"/>
        <v>0.25</v>
      </c>
      <c r="T19" s="25">
        <f t="shared" si="1"/>
        <v>0.25</v>
      </c>
      <c r="U19" s="28"/>
      <c r="V19" s="28"/>
    </row>
    <row r="20" spans="1:22" x14ac:dyDescent="0.25">
      <c r="A20" s="23" t="s">
        <v>37</v>
      </c>
      <c r="B20" s="23"/>
      <c r="C20" s="23"/>
      <c r="D20" s="23"/>
      <c r="E20" s="237"/>
      <c r="F20" s="237"/>
      <c r="G20" s="237"/>
      <c r="H20" s="237"/>
      <c r="I20" s="237"/>
      <c r="J20" s="237"/>
      <c r="K20" s="237"/>
      <c r="L20" s="237"/>
      <c r="M20" s="237"/>
      <c r="N20" s="237"/>
      <c r="O20" s="237"/>
      <c r="P20" s="237"/>
      <c r="Q20" s="228"/>
      <c r="R20" s="229"/>
      <c r="S20" s="25">
        <f t="shared" si="0"/>
        <v>0</v>
      </c>
      <c r="T20" s="25"/>
      <c r="U20" s="29"/>
      <c r="V20" s="28"/>
    </row>
    <row r="21" spans="1:22" x14ac:dyDescent="0.25">
      <c r="A21" s="23" t="s">
        <v>38</v>
      </c>
      <c r="B21" s="23"/>
      <c r="C21" s="23"/>
      <c r="D21" s="23"/>
      <c r="E21" s="237"/>
      <c r="F21" s="237"/>
      <c r="G21" s="237"/>
      <c r="H21" s="237"/>
      <c r="I21" s="237"/>
      <c r="J21" s="237"/>
      <c r="K21" s="237"/>
      <c r="L21" s="237"/>
      <c r="M21" s="237"/>
      <c r="N21" s="237"/>
      <c r="O21" s="237"/>
      <c r="P21" s="237"/>
      <c r="Q21" s="228"/>
      <c r="R21" s="229"/>
      <c r="S21" s="25">
        <f t="shared" si="0"/>
        <v>0</v>
      </c>
      <c r="T21" s="25"/>
      <c r="U21" s="29"/>
      <c r="V21" s="28"/>
    </row>
    <row r="22" spans="1:22" x14ac:dyDescent="0.25">
      <c r="A22" s="29" t="s">
        <v>6</v>
      </c>
      <c r="B22" s="29"/>
      <c r="C22" s="29"/>
      <c r="D22" s="29"/>
      <c r="E22" s="234">
        <f>SUM(E4:E21)</f>
        <v>8</v>
      </c>
      <c r="F22" s="235"/>
      <c r="G22" s="234">
        <f>SUM(G4:G21)</f>
        <v>8</v>
      </c>
      <c r="H22" s="235"/>
      <c r="I22" s="234">
        <f>SUM(I4:I21)</f>
        <v>8</v>
      </c>
      <c r="J22" s="235"/>
      <c r="K22" s="234">
        <f>SUM(K4:K21)</f>
        <v>8</v>
      </c>
      <c r="L22" s="235"/>
      <c r="M22" s="234">
        <f>SUM(M4:M21)</f>
        <v>8</v>
      </c>
      <c r="N22" s="235"/>
      <c r="O22" s="234">
        <f>SUM(O4:O21)</f>
        <v>0</v>
      </c>
      <c r="P22" s="235"/>
      <c r="Q22" s="234">
        <f>SUM(Q4:Q21)</f>
        <v>0</v>
      </c>
      <c r="R22" s="235"/>
      <c r="S22" s="25">
        <f>E22+G22+I22+K22+M22+O22+Q22</f>
        <v>40</v>
      </c>
      <c r="T22" s="25"/>
      <c r="U22" s="29"/>
      <c r="V22" s="28"/>
    </row>
    <row r="23" spans="1:22" x14ac:dyDescent="0.25">
      <c r="A23" s="29" t="s">
        <v>2</v>
      </c>
      <c r="B23" s="29">
        <f>SUM(B6:B22)</f>
        <v>0</v>
      </c>
      <c r="C23" s="29"/>
      <c r="D23" s="29"/>
      <c r="E23" s="30"/>
      <c r="F23" s="31">
        <v>8</v>
      </c>
      <c r="G23" s="30"/>
      <c r="H23" s="31">
        <v>8</v>
      </c>
      <c r="I23" s="30"/>
      <c r="J23" s="31">
        <v>8</v>
      </c>
      <c r="K23" s="30">
        <f>SUM(K6:K22)</f>
        <v>8</v>
      </c>
      <c r="L23" s="31">
        <v>8</v>
      </c>
      <c r="M23" s="30"/>
      <c r="N23" s="31">
        <v>8</v>
      </c>
      <c r="O23" s="30"/>
      <c r="P23" s="31"/>
      <c r="Q23" s="30"/>
      <c r="R23" s="31"/>
      <c r="S23" s="25">
        <f>SUM(E23:R23)</f>
        <v>48</v>
      </c>
      <c r="T23" s="25">
        <f>SUM(T4:T22)</f>
        <v>40</v>
      </c>
      <c r="U23" s="28"/>
      <c r="V23" s="28"/>
    </row>
    <row r="24" spans="1:22" x14ac:dyDescent="0.25">
      <c r="A24" s="29" t="s">
        <v>41</v>
      </c>
      <c r="B24" s="29"/>
      <c r="C24" s="29"/>
      <c r="D24" s="29"/>
      <c r="E24" s="32"/>
      <c r="F24" s="32">
        <f>SUM(E22)-F23</f>
        <v>0</v>
      </c>
      <c r="G24" s="32"/>
      <c r="H24" s="32">
        <f>SUM(G22)-H23</f>
        <v>0</v>
      </c>
      <c r="I24" s="32"/>
      <c r="J24" s="32">
        <f>SUM(I22)-J23</f>
        <v>0</v>
      </c>
      <c r="K24" s="32"/>
      <c r="L24" s="32">
        <f>SUM(K22)-L23</f>
        <v>0</v>
      </c>
      <c r="M24" s="32"/>
      <c r="N24" s="32">
        <f>SUM(M22)-N23</f>
        <v>0</v>
      </c>
      <c r="O24" s="32"/>
      <c r="P24" s="32">
        <f>SUM(O22)</f>
        <v>0</v>
      </c>
      <c r="Q24" s="32"/>
      <c r="R24" s="32">
        <f>SUM(Q22)</f>
        <v>0</v>
      </c>
      <c r="S24" s="28">
        <f>SUM(E24:R24)</f>
        <v>0</v>
      </c>
      <c r="T24" s="28"/>
      <c r="U24" s="28">
        <f>SUM(U4:U23)</f>
        <v>0</v>
      </c>
      <c r="V24" s="28">
        <f>SUM(V4:V23)</f>
        <v>0</v>
      </c>
    </row>
    <row r="26" spans="1:22" x14ac:dyDescent="0.25">
      <c r="A26" s="2" t="s">
        <v>25</v>
      </c>
      <c r="B26" s="15"/>
    </row>
    <row r="27" spans="1:22" x14ac:dyDescent="0.25">
      <c r="A27" s="16" t="s">
        <v>2</v>
      </c>
      <c r="C27" s="40">
        <f>SUM(T23)</f>
        <v>40</v>
      </c>
      <c r="I27" s="2">
        <v>3600</v>
      </c>
    </row>
    <row r="28" spans="1:22" x14ac:dyDescent="0.25">
      <c r="A28" s="16" t="s">
        <v>26</v>
      </c>
      <c r="C28" s="40">
        <f>U24</f>
        <v>0</v>
      </c>
      <c r="D28" s="33"/>
      <c r="I28" s="44">
        <v>0.25</v>
      </c>
    </row>
    <row r="29" spans="1:22" x14ac:dyDescent="0.25">
      <c r="A29" s="16" t="s">
        <v>27</v>
      </c>
      <c r="C29" s="33">
        <f>V24</f>
        <v>0</v>
      </c>
      <c r="I29" s="45"/>
    </row>
    <row r="30" spans="1:22" x14ac:dyDescent="0.25">
      <c r="A30" s="16" t="s">
        <v>28</v>
      </c>
      <c r="C30" s="33">
        <f>S20</f>
        <v>0</v>
      </c>
      <c r="I30" s="40"/>
    </row>
    <row r="31" spans="1:22" x14ac:dyDescent="0.25">
      <c r="A31" s="16" t="s">
        <v>4</v>
      </c>
      <c r="C31" s="33">
        <f>S21</f>
        <v>0</v>
      </c>
    </row>
    <row r="32" spans="1:22" ht="16.5" thickBot="1" x14ac:dyDescent="0.3">
      <c r="A32" s="17" t="s">
        <v>6</v>
      </c>
      <c r="C32" s="39">
        <f>SUM(C27:C31)</f>
        <v>40</v>
      </c>
      <c r="E32" s="17" t="s">
        <v>42</v>
      </c>
      <c r="F32" s="17"/>
      <c r="G32" s="35">
        <v>0</v>
      </c>
    </row>
    <row r="33" spans="1:4" ht="16.5" thickTop="1" x14ac:dyDescent="0.25">
      <c r="A33" s="16" t="s">
        <v>29</v>
      </c>
      <c r="C33" s="36">
        <v>0</v>
      </c>
      <c r="D33" s="36"/>
    </row>
    <row r="34" spans="1:4" x14ac:dyDescent="0.25">
      <c r="A34" s="16" t="s">
        <v>36</v>
      </c>
      <c r="C34" s="36">
        <v>0</v>
      </c>
      <c r="D34" s="36"/>
    </row>
  </sheetData>
  <mergeCells count="140"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O20:P20"/>
    <mergeCell ref="Q20:R20"/>
    <mergeCell ref="E19:F19"/>
    <mergeCell ref="G19:H19"/>
    <mergeCell ref="I19:J19"/>
    <mergeCell ref="K19:L19"/>
    <mergeCell ref="M19:N19"/>
    <mergeCell ref="O19:P19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Q21:R21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O6:P6"/>
    <mergeCell ref="Q6:R6"/>
    <mergeCell ref="Q7:R7"/>
    <mergeCell ref="M7:N7"/>
    <mergeCell ref="O7:P7"/>
    <mergeCell ref="G6:H6"/>
    <mergeCell ref="I6:J6"/>
    <mergeCell ref="G7:H7"/>
    <mergeCell ref="I4:J4"/>
    <mergeCell ref="G5:H5"/>
    <mergeCell ref="K4:L4"/>
    <mergeCell ref="O5:P5"/>
    <mergeCell ref="Q5:R5"/>
    <mergeCell ref="M5:N5"/>
    <mergeCell ref="K6:L6"/>
    <mergeCell ref="K7:L7"/>
    <mergeCell ref="E6:F6"/>
    <mergeCell ref="E5:F5"/>
    <mergeCell ref="E7:F7"/>
    <mergeCell ref="I5:J5"/>
    <mergeCell ref="K5:L5"/>
    <mergeCell ref="E8:F8"/>
    <mergeCell ref="M6:N6"/>
    <mergeCell ref="I7:J7"/>
    <mergeCell ref="M8:N8"/>
    <mergeCell ref="M9:N9"/>
    <mergeCell ref="O9:P9"/>
    <mergeCell ref="K8:L8"/>
    <mergeCell ref="O11:P11"/>
    <mergeCell ref="O12:P12"/>
    <mergeCell ref="G9:H9"/>
    <mergeCell ref="M10:N10"/>
    <mergeCell ref="M12:N12"/>
    <mergeCell ref="G8:H8"/>
    <mergeCell ref="I8:J8"/>
    <mergeCell ref="I9:J9"/>
    <mergeCell ref="K9:L9"/>
    <mergeCell ref="Q14:R14"/>
    <mergeCell ref="O14:P14"/>
    <mergeCell ref="Q8:R8"/>
    <mergeCell ref="Q11:R11"/>
    <mergeCell ref="Q10:R10"/>
    <mergeCell ref="O13:P13"/>
    <mergeCell ref="O10:P10"/>
    <mergeCell ref="Q12:R12"/>
    <mergeCell ref="Q9:R9"/>
    <mergeCell ref="Q13:R13"/>
    <mergeCell ref="O8:P8"/>
    <mergeCell ref="E9:F9"/>
    <mergeCell ref="K10:L10"/>
    <mergeCell ref="I12:J12"/>
    <mergeCell ref="I10:J10"/>
    <mergeCell ref="G10:H10"/>
    <mergeCell ref="E11:F11"/>
    <mergeCell ref="E14:F14"/>
    <mergeCell ref="E12:F12"/>
    <mergeCell ref="E13:F13"/>
    <mergeCell ref="E10:F10"/>
    <mergeCell ref="O17:P17"/>
    <mergeCell ref="M13:N13"/>
    <mergeCell ref="K11:L11"/>
    <mergeCell ref="G11:H11"/>
    <mergeCell ref="M11:N11"/>
    <mergeCell ref="M14:N14"/>
    <mergeCell ref="G15:H15"/>
    <mergeCell ref="K15:L15"/>
    <mergeCell ref="K12:L12"/>
    <mergeCell ref="G12:H12"/>
    <mergeCell ref="M15:N15"/>
    <mergeCell ref="K14:L14"/>
    <mergeCell ref="G13:H13"/>
    <mergeCell ref="G14:H14"/>
    <mergeCell ref="K13:L13"/>
    <mergeCell ref="I13:J13"/>
    <mergeCell ref="I14:J14"/>
    <mergeCell ref="I11:J11"/>
    <mergeCell ref="Q17:R17"/>
    <mergeCell ref="O18:P18"/>
    <mergeCell ref="I15:J15"/>
    <mergeCell ref="Q18:R18"/>
    <mergeCell ref="E18:F18"/>
    <mergeCell ref="G18:H18"/>
    <mergeCell ref="I18:J18"/>
    <mergeCell ref="K18:L18"/>
    <mergeCell ref="O15:P15"/>
    <mergeCell ref="Q15:R15"/>
    <mergeCell ref="E15:F15"/>
    <mergeCell ref="M18:N18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32"/>
  <sheetViews>
    <sheetView zoomScale="90" zoomScaleNormal="90" workbookViewId="0">
      <selection activeCell="E30" sqref="E30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10.42578125" style="16" customWidth="1"/>
    <col min="4" max="4" width="28.7109375" style="16" customWidth="1"/>
    <col min="5" max="5" width="6.85546875" style="16" customWidth="1"/>
    <col min="6" max="10" width="7" style="16" customWidth="1"/>
    <col min="11" max="11" width="7.140625" style="16" customWidth="1"/>
    <col min="12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47</v>
      </c>
      <c r="B1" s="15"/>
      <c r="C1" s="15"/>
    </row>
    <row r="2" spans="1:22" s="22" customFormat="1" x14ac:dyDescent="0.25">
      <c r="A2" s="18" t="str">
        <f>Analysis!A3</f>
        <v>W/E 18.06.17</v>
      </c>
      <c r="B2" s="19"/>
      <c r="C2" s="19"/>
      <c r="D2" s="19"/>
      <c r="E2" s="236" t="s">
        <v>15</v>
      </c>
      <c r="F2" s="236"/>
      <c r="G2" s="236" t="s">
        <v>16</v>
      </c>
      <c r="H2" s="236"/>
      <c r="I2" s="236" t="s">
        <v>17</v>
      </c>
      <c r="J2" s="236"/>
      <c r="K2" s="236" t="s">
        <v>18</v>
      </c>
      <c r="L2" s="236"/>
      <c r="M2" s="236" t="s">
        <v>19</v>
      </c>
      <c r="N2" s="236"/>
      <c r="O2" s="236" t="s">
        <v>20</v>
      </c>
      <c r="P2" s="236"/>
      <c r="Q2" s="236" t="s">
        <v>21</v>
      </c>
      <c r="R2" s="23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8</v>
      </c>
      <c r="F3" s="63">
        <v>16.3</v>
      </c>
      <c r="G3" s="63">
        <v>8</v>
      </c>
      <c r="H3" s="63">
        <v>16.3</v>
      </c>
      <c r="I3" s="63">
        <v>8</v>
      </c>
      <c r="J3" s="63">
        <v>16.3</v>
      </c>
      <c r="K3" s="63">
        <v>8</v>
      </c>
      <c r="L3" s="63">
        <v>16.3</v>
      </c>
      <c r="M3" s="63">
        <v>8</v>
      </c>
      <c r="N3" s="63">
        <v>13</v>
      </c>
      <c r="O3" s="52"/>
      <c r="P3" s="52"/>
      <c r="Q3" s="52"/>
      <c r="R3" s="52"/>
      <c r="S3" s="25"/>
      <c r="T3" s="25"/>
      <c r="U3" s="26"/>
      <c r="V3" s="26"/>
    </row>
    <row r="4" spans="1:22" x14ac:dyDescent="0.25">
      <c r="A4" s="196">
        <v>6649</v>
      </c>
      <c r="B4" s="227" t="s">
        <v>107</v>
      </c>
      <c r="C4" s="196">
        <v>9</v>
      </c>
      <c r="D4" s="38" t="s">
        <v>69</v>
      </c>
      <c r="E4" s="237">
        <v>8</v>
      </c>
      <c r="F4" s="237"/>
      <c r="G4" s="237">
        <v>8</v>
      </c>
      <c r="H4" s="237"/>
      <c r="I4" s="237">
        <v>8</v>
      </c>
      <c r="J4" s="237"/>
      <c r="K4" s="237">
        <v>5.5</v>
      </c>
      <c r="L4" s="237"/>
      <c r="M4" s="237"/>
      <c r="N4" s="237"/>
      <c r="O4" s="232"/>
      <c r="P4" s="233"/>
      <c r="Q4" s="228"/>
      <c r="R4" s="229"/>
      <c r="S4" s="25">
        <f>E4+G4+I4+K4+M4+O4+Q4</f>
        <v>29.5</v>
      </c>
      <c r="T4" s="25">
        <f t="shared" ref="T4:T17" si="0">SUM(S4-U4-V4)</f>
        <v>29.5</v>
      </c>
      <c r="U4" s="28"/>
      <c r="V4" s="28"/>
    </row>
    <row r="5" spans="1:22" x14ac:dyDescent="0.25">
      <c r="A5" s="222">
        <v>6649</v>
      </c>
      <c r="B5" s="227" t="s">
        <v>107</v>
      </c>
      <c r="C5" s="222">
        <v>10</v>
      </c>
      <c r="D5" s="38" t="s">
        <v>69</v>
      </c>
      <c r="E5" s="237"/>
      <c r="F5" s="237"/>
      <c r="G5" s="237"/>
      <c r="H5" s="237"/>
      <c r="I5" s="237"/>
      <c r="J5" s="237"/>
      <c r="K5" s="237">
        <v>2.5</v>
      </c>
      <c r="L5" s="237"/>
      <c r="M5" s="237">
        <v>5</v>
      </c>
      <c r="N5" s="237"/>
      <c r="O5" s="232"/>
      <c r="P5" s="233"/>
      <c r="Q5" s="228"/>
      <c r="R5" s="229"/>
      <c r="S5" s="25">
        <f>E5+G5+I5+K5+M5+O5+Q5</f>
        <v>7.5</v>
      </c>
      <c r="T5" s="25">
        <f t="shared" si="0"/>
        <v>7.5</v>
      </c>
      <c r="U5" s="28"/>
      <c r="V5" s="28"/>
    </row>
    <row r="6" spans="1:22" x14ac:dyDescent="0.25">
      <c r="A6" s="200"/>
      <c r="B6" s="48"/>
      <c r="C6" s="200"/>
      <c r="D6" s="38"/>
      <c r="E6" s="237"/>
      <c r="F6" s="237"/>
      <c r="G6" s="237"/>
      <c r="H6" s="237"/>
      <c r="I6" s="239"/>
      <c r="J6" s="233"/>
      <c r="K6" s="239"/>
      <c r="L6" s="233"/>
      <c r="M6" s="239"/>
      <c r="N6" s="233"/>
      <c r="O6" s="232"/>
      <c r="P6" s="233"/>
      <c r="Q6" s="228"/>
      <c r="R6" s="229"/>
      <c r="S6" s="25">
        <f>E6+G6+I6+K6+M6+O6+Q6</f>
        <v>0</v>
      </c>
      <c r="T6" s="25">
        <f>SUM(S6-U6-V6)</f>
        <v>0</v>
      </c>
      <c r="U6" s="28"/>
      <c r="V6" s="28"/>
    </row>
    <row r="7" spans="1:22" x14ac:dyDescent="0.25">
      <c r="A7" s="170"/>
      <c r="B7" s="48"/>
      <c r="C7" s="170"/>
      <c r="D7" s="38"/>
      <c r="E7" s="237"/>
      <c r="F7" s="237"/>
      <c r="G7" s="237"/>
      <c r="H7" s="237"/>
      <c r="I7" s="239"/>
      <c r="J7" s="233"/>
      <c r="K7" s="239"/>
      <c r="L7" s="233"/>
      <c r="M7" s="239"/>
      <c r="N7" s="233"/>
      <c r="O7" s="232"/>
      <c r="P7" s="233"/>
      <c r="Q7" s="228"/>
      <c r="R7" s="229"/>
      <c r="S7" s="25">
        <f t="shared" ref="S7:S20" si="1">E7+G7+I7+K7+M7+O7+Q7</f>
        <v>0</v>
      </c>
      <c r="T7" s="25">
        <f t="shared" si="0"/>
        <v>0</v>
      </c>
      <c r="U7" s="28"/>
      <c r="V7" s="28"/>
    </row>
    <row r="8" spans="1:22" x14ac:dyDescent="0.25">
      <c r="A8" s="162"/>
      <c r="B8" s="48"/>
      <c r="C8" s="162"/>
      <c r="D8" s="38"/>
      <c r="E8" s="237"/>
      <c r="F8" s="237"/>
      <c r="G8" s="237"/>
      <c r="H8" s="237"/>
      <c r="I8" s="239"/>
      <c r="J8" s="233"/>
      <c r="K8" s="232"/>
      <c r="L8" s="233"/>
      <c r="M8" s="232"/>
      <c r="N8" s="233"/>
      <c r="O8" s="232"/>
      <c r="P8" s="233"/>
      <c r="Q8" s="228"/>
      <c r="R8" s="229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00"/>
      <c r="B9" s="48"/>
      <c r="C9" s="46"/>
      <c r="D9" s="38"/>
      <c r="E9" s="232"/>
      <c r="F9" s="233"/>
      <c r="G9" s="232"/>
      <c r="H9" s="233"/>
      <c r="I9" s="232"/>
      <c r="J9" s="233"/>
      <c r="K9" s="232"/>
      <c r="L9" s="233"/>
      <c r="M9" s="232"/>
      <c r="N9" s="233"/>
      <c r="O9" s="232"/>
      <c r="P9" s="233"/>
      <c r="Q9" s="228"/>
      <c r="R9" s="229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90"/>
      <c r="B10" s="46"/>
      <c r="C10" s="46"/>
      <c r="D10" s="38"/>
      <c r="E10" s="232"/>
      <c r="F10" s="233"/>
      <c r="G10" s="232"/>
      <c r="H10" s="233"/>
      <c r="I10" s="232"/>
      <c r="J10" s="233"/>
      <c r="K10" s="232"/>
      <c r="L10" s="233"/>
      <c r="M10" s="232"/>
      <c r="N10" s="233"/>
      <c r="O10" s="232"/>
      <c r="P10" s="233"/>
      <c r="Q10" s="228"/>
      <c r="R10" s="229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91"/>
      <c r="B11" s="48"/>
      <c r="C11" s="91"/>
      <c r="D11" s="38"/>
      <c r="E11" s="237"/>
      <c r="F11" s="237"/>
      <c r="G11" s="237"/>
      <c r="H11" s="237"/>
      <c r="I11" s="239"/>
      <c r="J11" s="233"/>
      <c r="K11" s="232"/>
      <c r="L11" s="233"/>
      <c r="M11" s="232"/>
      <c r="N11" s="233"/>
      <c r="O11" s="232"/>
      <c r="P11" s="233"/>
      <c r="Q11" s="228"/>
      <c r="R11" s="229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6"/>
      <c r="B12" s="46"/>
      <c r="C12" s="46"/>
      <c r="D12" s="27"/>
      <c r="E12" s="237"/>
      <c r="F12" s="237"/>
      <c r="G12" s="237"/>
      <c r="H12" s="237"/>
      <c r="I12" s="239"/>
      <c r="J12" s="233"/>
      <c r="K12" s="232"/>
      <c r="L12" s="233"/>
      <c r="M12" s="232"/>
      <c r="N12" s="233"/>
      <c r="O12" s="232"/>
      <c r="P12" s="233"/>
      <c r="Q12" s="228"/>
      <c r="R12" s="229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6"/>
      <c r="B13" s="46"/>
      <c r="C13" s="46"/>
      <c r="D13" s="27"/>
      <c r="E13" s="232"/>
      <c r="F13" s="233"/>
      <c r="G13" s="232"/>
      <c r="H13" s="233"/>
      <c r="I13" s="239"/>
      <c r="J13" s="233"/>
      <c r="K13" s="232"/>
      <c r="L13" s="233"/>
      <c r="M13" s="232"/>
      <c r="N13" s="233"/>
      <c r="O13" s="232"/>
      <c r="P13" s="233"/>
      <c r="Q13" s="228"/>
      <c r="R13" s="229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21"/>
      <c r="B14" s="121"/>
      <c r="C14" s="121"/>
      <c r="D14" s="38"/>
      <c r="E14" s="237"/>
      <c r="F14" s="237"/>
      <c r="G14" s="237"/>
      <c r="H14" s="237"/>
      <c r="I14" s="239"/>
      <c r="J14" s="233"/>
      <c r="K14" s="232"/>
      <c r="L14" s="233"/>
      <c r="M14" s="232"/>
      <c r="N14" s="233"/>
      <c r="O14" s="232"/>
      <c r="P14" s="233"/>
      <c r="Q14" s="228"/>
      <c r="R14" s="229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120"/>
      <c r="B15" s="120"/>
      <c r="C15" s="120"/>
      <c r="D15" s="38"/>
      <c r="E15" s="237"/>
      <c r="F15" s="237"/>
      <c r="G15" s="237"/>
      <c r="H15" s="237"/>
      <c r="I15" s="239"/>
      <c r="J15" s="233"/>
      <c r="K15" s="232"/>
      <c r="L15" s="233"/>
      <c r="M15" s="232"/>
      <c r="N15" s="233"/>
      <c r="O15" s="232"/>
      <c r="P15" s="233"/>
      <c r="Q15" s="228"/>
      <c r="R15" s="229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134"/>
      <c r="B16" s="134"/>
      <c r="C16" s="134"/>
      <c r="D16" s="27"/>
      <c r="E16" s="232"/>
      <c r="F16" s="233"/>
      <c r="G16" s="232"/>
      <c r="H16" s="233"/>
      <c r="I16" s="232"/>
      <c r="J16" s="233"/>
      <c r="K16" s="232"/>
      <c r="L16" s="233"/>
      <c r="M16" s="232"/>
      <c r="N16" s="233"/>
      <c r="O16" s="232"/>
      <c r="P16" s="233"/>
      <c r="Q16" s="228"/>
      <c r="R16" s="229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185"/>
      <c r="B17" s="185"/>
      <c r="C17" s="185"/>
      <c r="D17" s="38"/>
      <c r="E17" s="232"/>
      <c r="F17" s="233"/>
      <c r="G17" s="232"/>
      <c r="H17" s="233"/>
      <c r="I17" s="232"/>
      <c r="J17" s="233"/>
      <c r="K17" s="232"/>
      <c r="L17" s="233"/>
      <c r="M17" s="232"/>
      <c r="N17" s="233"/>
      <c r="O17" s="232"/>
      <c r="P17" s="233"/>
      <c r="Q17" s="228"/>
      <c r="R17" s="229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232"/>
      <c r="F18" s="233"/>
      <c r="G18" s="232"/>
      <c r="H18" s="233"/>
      <c r="I18" s="232"/>
      <c r="J18" s="233"/>
      <c r="K18" s="232"/>
      <c r="L18" s="233"/>
      <c r="M18" s="232"/>
      <c r="N18" s="233"/>
      <c r="O18" s="228"/>
      <c r="P18" s="229"/>
      <c r="Q18" s="228"/>
      <c r="R18" s="229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232"/>
      <c r="F19" s="233"/>
      <c r="G19" s="232"/>
      <c r="H19" s="233"/>
      <c r="I19" s="232"/>
      <c r="J19" s="233"/>
      <c r="K19" s="232"/>
      <c r="L19" s="233"/>
      <c r="M19" s="232"/>
      <c r="N19" s="233"/>
      <c r="O19" s="228"/>
      <c r="P19" s="229"/>
      <c r="Q19" s="228"/>
      <c r="R19" s="229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234">
        <f>SUM(E4:E19)</f>
        <v>8</v>
      </c>
      <c r="F20" s="235"/>
      <c r="G20" s="234">
        <f>SUM(G4:G19)</f>
        <v>8</v>
      </c>
      <c r="H20" s="235"/>
      <c r="I20" s="234">
        <f>SUM(I4:I19)</f>
        <v>8</v>
      </c>
      <c r="J20" s="235"/>
      <c r="K20" s="234">
        <f>SUM(K4:K19)</f>
        <v>8</v>
      </c>
      <c r="L20" s="235"/>
      <c r="M20" s="234">
        <f>SUM(M4:M19)</f>
        <v>5</v>
      </c>
      <c r="N20" s="235"/>
      <c r="O20" s="234">
        <f>SUM(O4:O19)</f>
        <v>0</v>
      </c>
      <c r="P20" s="235"/>
      <c r="Q20" s="234">
        <f>SUM(Q4:Q19)</f>
        <v>0</v>
      </c>
      <c r="R20" s="235"/>
      <c r="S20" s="25">
        <f t="shared" si="1"/>
        <v>37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178"/>
      <c r="H21" s="179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37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-3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-3</v>
      </c>
      <c r="T22" s="28"/>
      <c r="U22" s="28">
        <f>SUM(U4:U21)</f>
        <v>0</v>
      </c>
      <c r="V22" s="28">
        <f>SUM(V4:V21)</f>
        <v>0</v>
      </c>
    </row>
    <row r="23" spans="1:22" x14ac:dyDescent="0.25">
      <c r="B23" s="250">
        <f>SUM(B6:B22)</f>
        <v>0</v>
      </c>
      <c r="K23" s="33">
        <f>SUM(K6:K22)</f>
        <v>8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37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/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37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E15:F15"/>
    <mergeCell ref="I15:J15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Q15:R15"/>
    <mergeCell ref="G15:H15"/>
    <mergeCell ref="K15:L15"/>
    <mergeCell ref="M15:N15"/>
    <mergeCell ref="O15:P15"/>
    <mergeCell ref="K2:L2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E2:F2"/>
    <mergeCell ref="I13:J13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</mergeCells>
  <phoneticPr fontId="5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V39"/>
  <sheetViews>
    <sheetView zoomScale="90" zoomScaleNormal="90" workbookViewId="0">
      <selection activeCell="K23" sqref="K23:L23"/>
    </sheetView>
  </sheetViews>
  <sheetFormatPr defaultRowHeight="15.75" x14ac:dyDescent="0.25"/>
  <cols>
    <col min="1" max="1" width="10.42578125" style="16" customWidth="1"/>
    <col min="2" max="2" width="10.85546875" style="16" customWidth="1"/>
    <col min="3" max="3" width="9.7109375" style="16" bestFit="1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51</v>
      </c>
      <c r="B1" s="15"/>
      <c r="C1" s="15"/>
      <c r="S1" s="16"/>
    </row>
    <row r="2" spans="1:22" s="22" customFormat="1" x14ac:dyDescent="0.25">
      <c r="A2" s="18" t="str">
        <f>Analysis!A3</f>
        <v>W/E 18.06.17</v>
      </c>
      <c r="B2" s="19"/>
      <c r="C2" s="19"/>
      <c r="D2" s="19"/>
      <c r="E2" s="236" t="s">
        <v>15</v>
      </c>
      <c r="F2" s="236"/>
      <c r="G2" s="236" t="s">
        <v>16</v>
      </c>
      <c r="H2" s="236"/>
      <c r="I2" s="236" t="s">
        <v>17</v>
      </c>
      <c r="J2" s="236"/>
      <c r="K2" s="236" t="s">
        <v>18</v>
      </c>
      <c r="L2" s="236"/>
      <c r="M2" s="236" t="s">
        <v>19</v>
      </c>
      <c r="N2" s="236"/>
      <c r="O2" s="236" t="s">
        <v>20</v>
      </c>
      <c r="P2" s="236"/>
      <c r="Q2" s="236" t="s">
        <v>21</v>
      </c>
      <c r="R2" s="23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215"/>
      <c r="F3" s="215"/>
      <c r="G3" s="63">
        <v>8</v>
      </c>
      <c r="H3" s="63">
        <v>16.3</v>
      </c>
      <c r="I3" s="63">
        <v>8</v>
      </c>
      <c r="J3" s="63">
        <v>16.3</v>
      </c>
      <c r="K3" s="63">
        <v>8</v>
      </c>
      <c r="L3" s="63">
        <v>16.3</v>
      </c>
      <c r="M3" s="63">
        <v>8</v>
      </c>
      <c r="N3" s="63">
        <v>16.3</v>
      </c>
      <c r="O3" s="63"/>
      <c r="P3" s="63"/>
      <c r="Q3" s="24"/>
      <c r="R3" s="24"/>
      <c r="S3" s="25"/>
      <c r="T3" s="25"/>
      <c r="U3" s="26"/>
      <c r="V3" s="26"/>
    </row>
    <row r="4" spans="1:22" x14ac:dyDescent="0.25">
      <c r="A4" s="217">
        <v>6598</v>
      </c>
      <c r="B4" s="227" t="s">
        <v>102</v>
      </c>
      <c r="C4" s="217">
        <v>37</v>
      </c>
      <c r="D4" s="38" t="s">
        <v>84</v>
      </c>
      <c r="E4" s="247"/>
      <c r="F4" s="248"/>
      <c r="G4" s="232">
        <v>7</v>
      </c>
      <c r="H4" s="233"/>
      <c r="I4" s="232">
        <v>5</v>
      </c>
      <c r="J4" s="233"/>
      <c r="K4" s="232"/>
      <c r="L4" s="233"/>
      <c r="M4" s="232"/>
      <c r="N4" s="233"/>
      <c r="O4" s="232"/>
      <c r="P4" s="233"/>
      <c r="Q4" s="228"/>
      <c r="R4" s="229"/>
      <c r="S4" s="25">
        <f>E4+G4+I4+K4+M4+O4+Q4</f>
        <v>12</v>
      </c>
      <c r="T4" s="25">
        <f>SUM(S4-U4-V4)</f>
        <v>12</v>
      </c>
      <c r="U4" s="28"/>
      <c r="V4" s="28"/>
    </row>
    <row r="5" spans="1:22" ht="15.75" customHeight="1" x14ac:dyDescent="0.25">
      <c r="A5" s="220">
        <v>6429</v>
      </c>
      <c r="B5" s="227" t="s">
        <v>108</v>
      </c>
      <c r="C5" s="220">
        <v>18</v>
      </c>
      <c r="D5" s="38" t="s">
        <v>83</v>
      </c>
      <c r="E5" s="247"/>
      <c r="F5" s="248"/>
      <c r="G5" s="237"/>
      <c r="H5" s="237"/>
      <c r="I5" s="232">
        <v>1</v>
      </c>
      <c r="J5" s="233"/>
      <c r="K5" s="232"/>
      <c r="L5" s="233"/>
      <c r="M5" s="232"/>
      <c r="N5" s="233"/>
      <c r="O5" s="232"/>
      <c r="P5" s="233"/>
      <c r="Q5" s="228"/>
      <c r="R5" s="229"/>
      <c r="S5" s="25">
        <f>E5+G5+I5+K5+M5+O5+Q5</f>
        <v>1</v>
      </c>
      <c r="T5" s="25">
        <f>SUM(S5-U5-V5)</f>
        <v>1</v>
      </c>
      <c r="U5" s="28"/>
      <c r="V5" s="28"/>
    </row>
    <row r="6" spans="1:22" x14ac:dyDescent="0.25">
      <c r="A6" s="204">
        <v>6538</v>
      </c>
      <c r="B6" s="227" t="s">
        <v>105</v>
      </c>
      <c r="C6" s="204">
        <v>18</v>
      </c>
      <c r="D6" s="38" t="s">
        <v>96</v>
      </c>
      <c r="E6" s="247"/>
      <c r="F6" s="248"/>
      <c r="G6" s="237"/>
      <c r="H6" s="237"/>
      <c r="I6" s="237">
        <v>1</v>
      </c>
      <c r="J6" s="237"/>
      <c r="K6" s="237">
        <v>7</v>
      </c>
      <c r="L6" s="237"/>
      <c r="M6" s="237">
        <v>7</v>
      </c>
      <c r="N6" s="237"/>
      <c r="O6" s="232"/>
      <c r="P6" s="233"/>
      <c r="Q6" s="228"/>
      <c r="R6" s="229"/>
      <c r="S6" s="25">
        <f t="shared" ref="S6:S24" si="0">E6+G6+I6+K6+M6+O6+Q6</f>
        <v>15</v>
      </c>
      <c r="T6" s="25">
        <f t="shared" ref="T6:T21" si="1">SUM(S6-U6-V6)</f>
        <v>15</v>
      </c>
      <c r="U6" s="28"/>
      <c r="V6" s="28"/>
    </row>
    <row r="7" spans="1:22" x14ac:dyDescent="0.25">
      <c r="A7" s="200"/>
      <c r="B7" s="48"/>
      <c r="C7" s="188"/>
      <c r="D7" s="38"/>
      <c r="E7" s="247"/>
      <c r="F7" s="248"/>
      <c r="G7" s="232"/>
      <c r="H7" s="233"/>
      <c r="I7" s="232"/>
      <c r="J7" s="233"/>
      <c r="K7" s="232"/>
      <c r="L7" s="233"/>
      <c r="M7" s="232"/>
      <c r="N7" s="233"/>
      <c r="O7" s="232"/>
      <c r="P7" s="233"/>
      <c r="Q7" s="228"/>
      <c r="R7" s="229"/>
      <c r="S7" s="25">
        <f>E7+G7+I7+K7+M7+O7+Q7</f>
        <v>0</v>
      </c>
      <c r="T7" s="25">
        <f t="shared" si="1"/>
        <v>0</v>
      </c>
      <c r="U7" s="28"/>
      <c r="V7" s="28"/>
    </row>
    <row r="8" spans="1:22" x14ac:dyDescent="0.25">
      <c r="A8" s="210"/>
      <c r="B8" s="48"/>
      <c r="C8" s="210"/>
      <c r="D8" s="38"/>
      <c r="E8" s="247"/>
      <c r="F8" s="248"/>
      <c r="G8" s="232"/>
      <c r="H8" s="233"/>
      <c r="I8" s="232"/>
      <c r="J8" s="233"/>
      <c r="K8" s="237"/>
      <c r="L8" s="237"/>
      <c r="M8" s="232"/>
      <c r="N8" s="233"/>
      <c r="O8" s="232"/>
      <c r="P8" s="233"/>
      <c r="Q8" s="228"/>
      <c r="R8" s="229"/>
      <c r="S8" s="25">
        <f>E8+G8+I8+K8+M8+O8+Q8</f>
        <v>0</v>
      </c>
      <c r="T8" s="25">
        <f t="shared" si="1"/>
        <v>0</v>
      </c>
      <c r="U8" s="28"/>
      <c r="V8" s="28"/>
    </row>
    <row r="9" spans="1:22" x14ac:dyDescent="0.25">
      <c r="A9" s="171"/>
      <c r="B9" s="171"/>
      <c r="C9" s="171"/>
      <c r="D9" s="38"/>
      <c r="E9" s="247"/>
      <c r="F9" s="248"/>
      <c r="G9" s="232"/>
      <c r="H9" s="233"/>
      <c r="I9" s="232"/>
      <c r="J9" s="233"/>
      <c r="K9" s="232"/>
      <c r="L9" s="233"/>
      <c r="M9" s="232"/>
      <c r="N9" s="233"/>
      <c r="O9" s="232"/>
      <c r="P9" s="233"/>
      <c r="Q9" s="228"/>
      <c r="R9" s="229"/>
      <c r="S9" s="25">
        <f>E9+G9+I9+K9+M9+O9+Q9</f>
        <v>0</v>
      </c>
      <c r="T9" s="25">
        <f t="shared" si="1"/>
        <v>0</v>
      </c>
      <c r="U9" s="28"/>
      <c r="V9" s="28"/>
    </row>
    <row r="10" spans="1:22" x14ac:dyDescent="0.25">
      <c r="A10" s="203"/>
      <c r="B10" s="48"/>
      <c r="C10" s="203"/>
      <c r="D10" s="38"/>
      <c r="E10" s="247"/>
      <c r="F10" s="248"/>
      <c r="G10" s="232"/>
      <c r="H10" s="233"/>
      <c r="I10" s="232"/>
      <c r="J10" s="233"/>
      <c r="K10" s="232"/>
      <c r="L10" s="233"/>
      <c r="M10" s="232"/>
      <c r="N10" s="233"/>
      <c r="O10" s="232"/>
      <c r="P10" s="233"/>
      <c r="Q10" s="228"/>
      <c r="R10" s="229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146"/>
      <c r="B11" s="48"/>
      <c r="C11" s="146"/>
      <c r="D11" s="38"/>
      <c r="E11" s="247"/>
      <c r="F11" s="248"/>
      <c r="G11" s="232"/>
      <c r="H11" s="233"/>
      <c r="I11" s="232"/>
      <c r="J11" s="233"/>
      <c r="K11" s="232"/>
      <c r="L11" s="233"/>
      <c r="M11" s="232"/>
      <c r="N11" s="233"/>
      <c r="O11" s="232"/>
      <c r="P11" s="233"/>
      <c r="Q11" s="228"/>
      <c r="R11" s="229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148"/>
      <c r="B12" s="48"/>
      <c r="C12" s="148"/>
      <c r="D12" s="38"/>
      <c r="E12" s="247"/>
      <c r="F12" s="248"/>
      <c r="G12" s="232"/>
      <c r="H12" s="233"/>
      <c r="I12" s="232"/>
      <c r="J12" s="233"/>
      <c r="K12" s="232"/>
      <c r="L12" s="233"/>
      <c r="M12" s="232"/>
      <c r="N12" s="233"/>
      <c r="O12" s="232"/>
      <c r="P12" s="233"/>
      <c r="Q12" s="228"/>
      <c r="R12" s="229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203"/>
      <c r="B13" s="48"/>
      <c r="C13" s="203"/>
      <c r="D13" s="38"/>
      <c r="E13" s="247"/>
      <c r="F13" s="248"/>
      <c r="G13" s="232"/>
      <c r="H13" s="233"/>
      <c r="I13" s="232"/>
      <c r="J13" s="233"/>
      <c r="K13" s="232"/>
      <c r="L13" s="233"/>
      <c r="M13" s="232"/>
      <c r="N13" s="233"/>
      <c r="O13" s="232"/>
      <c r="P13" s="233"/>
      <c r="Q13" s="228"/>
      <c r="R13" s="229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50"/>
      <c r="B14" s="150"/>
      <c r="C14" s="150"/>
      <c r="D14" s="38"/>
      <c r="E14" s="247"/>
      <c r="F14" s="248"/>
      <c r="G14" s="232"/>
      <c r="H14" s="233"/>
      <c r="I14" s="232"/>
      <c r="J14" s="233"/>
      <c r="K14" s="232"/>
      <c r="L14" s="233"/>
      <c r="M14" s="232"/>
      <c r="N14" s="233"/>
      <c r="O14" s="232"/>
      <c r="P14" s="233"/>
      <c r="Q14" s="228"/>
      <c r="R14" s="229"/>
      <c r="S14" s="25">
        <f>E14+G14+I14+K14+M14+O14+Q14</f>
        <v>0</v>
      </c>
      <c r="T14" s="25">
        <f>SUM(S14-U14-V14)</f>
        <v>0</v>
      </c>
      <c r="U14" s="28"/>
      <c r="V14" s="28"/>
    </row>
    <row r="15" spans="1:22" x14ac:dyDescent="0.25">
      <c r="A15" s="151"/>
      <c r="B15" s="48"/>
      <c r="C15" s="151"/>
      <c r="E15" s="247"/>
      <c r="F15" s="248"/>
      <c r="G15" s="232"/>
      <c r="H15" s="233"/>
      <c r="I15" s="232"/>
      <c r="J15" s="233"/>
      <c r="K15" s="232"/>
      <c r="L15" s="233"/>
      <c r="M15" s="232"/>
      <c r="N15" s="233"/>
      <c r="O15" s="232"/>
      <c r="P15" s="233"/>
      <c r="Q15" s="228"/>
      <c r="R15" s="229"/>
      <c r="S15" s="25">
        <f>E15+G15+I15+K15+M15+O15+Q15</f>
        <v>0</v>
      </c>
      <c r="T15" s="25">
        <f>SUM(S15-U15-V15)</f>
        <v>0</v>
      </c>
      <c r="U15" s="28"/>
      <c r="V15" s="28"/>
    </row>
    <row r="16" spans="1:22" x14ac:dyDescent="0.25">
      <c r="A16" s="46"/>
      <c r="B16" s="46"/>
      <c r="C16" s="46"/>
      <c r="D16" s="38"/>
      <c r="E16" s="247"/>
      <c r="F16" s="248"/>
      <c r="G16" s="232"/>
      <c r="H16" s="233"/>
      <c r="I16" s="232"/>
      <c r="J16" s="233"/>
      <c r="K16" s="232"/>
      <c r="L16" s="233"/>
      <c r="M16" s="232"/>
      <c r="N16" s="233"/>
      <c r="O16" s="232"/>
      <c r="P16" s="233"/>
      <c r="Q16" s="228"/>
      <c r="R16" s="229"/>
      <c r="S16" s="25">
        <f>E16+G16+I16+K16+M16+O16+Q16</f>
        <v>0</v>
      </c>
      <c r="T16" s="25">
        <f>SUM(S16-U16-V16)</f>
        <v>0</v>
      </c>
      <c r="U16" s="28"/>
      <c r="V16" s="28"/>
    </row>
    <row r="17" spans="1:22" x14ac:dyDescent="0.25">
      <c r="A17" s="46"/>
      <c r="B17" s="46"/>
      <c r="C17" s="46"/>
      <c r="D17" s="38"/>
      <c r="E17" s="247"/>
      <c r="F17" s="248"/>
      <c r="G17" s="232"/>
      <c r="H17" s="233"/>
      <c r="I17" s="232"/>
      <c r="J17" s="233"/>
      <c r="K17" s="232"/>
      <c r="L17" s="233"/>
      <c r="M17" s="232"/>
      <c r="N17" s="233"/>
      <c r="O17" s="232"/>
      <c r="P17" s="233"/>
      <c r="Q17" s="228"/>
      <c r="R17" s="229"/>
      <c r="S17" s="25">
        <f>E17+G17+I17+K17+M17+O17+Q17</f>
        <v>0</v>
      </c>
      <c r="T17" s="25">
        <f>SUM(S17-U17-V17)</f>
        <v>0</v>
      </c>
      <c r="U17" s="28"/>
      <c r="V17" s="28"/>
    </row>
    <row r="18" spans="1:22" x14ac:dyDescent="0.25">
      <c r="A18" s="77"/>
      <c r="B18" s="46"/>
      <c r="C18" s="46"/>
      <c r="D18" s="27"/>
      <c r="E18" s="247"/>
      <c r="F18" s="248"/>
      <c r="G18" s="232"/>
      <c r="H18" s="233"/>
      <c r="I18" s="232"/>
      <c r="J18" s="233"/>
      <c r="K18" s="232"/>
      <c r="L18" s="233"/>
      <c r="M18" s="232"/>
      <c r="N18" s="233"/>
      <c r="O18" s="232"/>
      <c r="P18" s="233"/>
      <c r="Q18" s="228"/>
      <c r="R18" s="229"/>
      <c r="S18" s="25">
        <f t="shared" si="0"/>
        <v>0</v>
      </c>
      <c r="T18" s="25">
        <f t="shared" si="1"/>
        <v>0</v>
      </c>
      <c r="U18" s="28"/>
      <c r="V18" s="28"/>
    </row>
    <row r="19" spans="1:22" s="17" customFormat="1" x14ac:dyDescent="0.25">
      <c r="A19" s="121"/>
      <c r="B19" s="121"/>
      <c r="C19" s="121"/>
      <c r="D19" s="38"/>
      <c r="E19" s="247"/>
      <c r="F19" s="248"/>
      <c r="G19" s="232"/>
      <c r="H19" s="233"/>
      <c r="I19" s="232"/>
      <c r="J19" s="233"/>
      <c r="K19" s="232"/>
      <c r="L19" s="233"/>
      <c r="M19" s="232"/>
      <c r="N19" s="233"/>
      <c r="O19" s="232"/>
      <c r="P19" s="233"/>
      <c r="Q19" s="228"/>
      <c r="R19" s="229"/>
      <c r="S19" s="25">
        <f t="shared" si="0"/>
        <v>0</v>
      </c>
      <c r="T19" s="25">
        <f t="shared" si="1"/>
        <v>0</v>
      </c>
      <c r="U19" s="28"/>
      <c r="V19" s="28"/>
    </row>
    <row r="20" spans="1:22" s="17" customFormat="1" x14ac:dyDescent="0.25">
      <c r="A20" s="120"/>
      <c r="B20" s="120"/>
      <c r="C20" s="120"/>
      <c r="D20" s="38"/>
      <c r="E20" s="247"/>
      <c r="F20" s="248"/>
      <c r="G20" s="232"/>
      <c r="H20" s="233"/>
      <c r="I20" s="232"/>
      <c r="J20" s="233"/>
      <c r="K20" s="232"/>
      <c r="L20" s="233"/>
      <c r="M20" s="232"/>
      <c r="N20" s="233"/>
      <c r="O20" s="232"/>
      <c r="P20" s="233"/>
      <c r="Q20" s="228"/>
      <c r="R20" s="229"/>
      <c r="S20" s="25">
        <f t="shared" si="0"/>
        <v>0</v>
      </c>
      <c r="T20" s="25">
        <f t="shared" si="1"/>
        <v>0</v>
      </c>
      <c r="U20" s="28"/>
      <c r="V20" s="28"/>
    </row>
    <row r="21" spans="1:22" s="17" customFormat="1" x14ac:dyDescent="0.25">
      <c r="A21" s="84">
        <v>3600</v>
      </c>
      <c r="B21" s="84" t="s">
        <v>106</v>
      </c>
      <c r="C21" s="84"/>
      <c r="D21" s="27" t="s">
        <v>60</v>
      </c>
      <c r="E21" s="247"/>
      <c r="F21" s="248"/>
      <c r="G21" s="232">
        <v>1</v>
      </c>
      <c r="H21" s="233"/>
      <c r="I21" s="232">
        <v>1</v>
      </c>
      <c r="J21" s="233"/>
      <c r="K21" s="232">
        <v>1</v>
      </c>
      <c r="L21" s="233"/>
      <c r="M21" s="232">
        <v>1</v>
      </c>
      <c r="N21" s="233"/>
      <c r="O21" s="232"/>
      <c r="P21" s="233"/>
      <c r="Q21" s="228"/>
      <c r="R21" s="229"/>
      <c r="S21" s="25">
        <f t="shared" si="0"/>
        <v>4</v>
      </c>
      <c r="T21" s="25">
        <f t="shared" si="1"/>
        <v>4</v>
      </c>
      <c r="U21" s="28"/>
      <c r="V21" s="28"/>
    </row>
    <row r="22" spans="1:22" s="17" customFormat="1" x14ac:dyDescent="0.25">
      <c r="A22" s="23" t="s">
        <v>37</v>
      </c>
      <c r="B22" s="50"/>
      <c r="C22" s="19"/>
      <c r="D22" s="19"/>
      <c r="E22" s="247">
        <v>8</v>
      </c>
      <c r="F22" s="248"/>
      <c r="G22" s="232"/>
      <c r="H22" s="233"/>
      <c r="I22" s="232"/>
      <c r="J22" s="233"/>
      <c r="K22" s="232"/>
      <c r="L22" s="233"/>
      <c r="M22" s="232"/>
      <c r="N22" s="233"/>
      <c r="O22" s="232"/>
      <c r="P22" s="233"/>
      <c r="Q22" s="228"/>
      <c r="R22" s="229"/>
      <c r="S22" s="25">
        <f t="shared" si="0"/>
        <v>8</v>
      </c>
      <c r="T22" s="25"/>
      <c r="U22" s="29"/>
      <c r="V22" s="28"/>
    </row>
    <row r="23" spans="1:22" x14ac:dyDescent="0.25">
      <c r="A23" s="50" t="s">
        <v>38</v>
      </c>
      <c r="B23" s="50">
        <f>SUM(B6:B22)</f>
        <v>0</v>
      </c>
      <c r="C23" s="19"/>
      <c r="D23" s="19"/>
      <c r="E23" s="232"/>
      <c r="F23" s="233"/>
      <c r="G23" s="232"/>
      <c r="H23" s="233"/>
      <c r="I23" s="232"/>
      <c r="J23" s="233"/>
      <c r="K23" s="232"/>
      <c r="L23" s="233"/>
      <c r="M23" s="232"/>
      <c r="N23" s="233"/>
      <c r="O23" s="228"/>
      <c r="P23" s="229"/>
      <c r="Q23" s="228"/>
      <c r="R23" s="229"/>
      <c r="S23" s="25">
        <f t="shared" si="0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234">
        <f>SUM(E4:E23)</f>
        <v>8</v>
      </c>
      <c r="F24" s="235"/>
      <c r="G24" s="234">
        <f>SUM(G4:G23)</f>
        <v>8</v>
      </c>
      <c r="H24" s="235"/>
      <c r="I24" s="234">
        <f>SUM(I4:I23)</f>
        <v>8</v>
      </c>
      <c r="J24" s="235"/>
      <c r="K24" s="234">
        <f>SUM(K4:K23)</f>
        <v>8</v>
      </c>
      <c r="L24" s="235"/>
      <c r="M24" s="234">
        <f>SUM(M4:M23)</f>
        <v>8</v>
      </c>
      <c r="N24" s="235"/>
      <c r="O24" s="234">
        <f>SUM(O4:O23)</f>
        <v>0</v>
      </c>
      <c r="P24" s="235"/>
      <c r="Q24" s="234">
        <f>SUM(Q4:Q23)</f>
        <v>0</v>
      </c>
      <c r="R24" s="235"/>
      <c r="S24" s="25">
        <f t="shared" si="0"/>
        <v>40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82"/>
      <c r="J25" s="83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SUM(T4:T24)</f>
        <v>32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0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0</v>
      </c>
      <c r="T26" s="28"/>
      <c r="U26" s="28">
        <f>SUM(U4:U25)</f>
        <v>0</v>
      </c>
      <c r="V26" s="28">
        <f>SUM(V4:V25)</f>
        <v>0</v>
      </c>
    </row>
    <row r="27" spans="1:22" x14ac:dyDescent="0.25">
      <c r="E27" s="45"/>
      <c r="F27" s="45"/>
      <c r="M27" s="45"/>
      <c r="N27" s="45"/>
      <c r="S27" s="16"/>
    </row>
    <row r="28" spans="1:22" x14ac:dyDescent="0.25">
      <c r="A28" s="2" t="s">
        <v>25</v>
      </c>
      <c r="B28" s="15"/>
      <c r="S28" s="16"/>
    </row>
    <row r="29" spans="1:22" x14ac:dyDescent="0.25">
      <c r="A29" s="16" t="s">
        <v>2</v>
      </c>
      <c r="C29" s="40">
        <f>SUM(T25)</f>
        <v>32</v>
      </c>
      <c r="I29" s="2">
        <v>3600</v>
      </c>
      <c r="S29" s="16"/>
    </row>
    <row r="30" spans="1:22" x14ac:dyDescent="0.25">
      <c r="A30" s="16" t="s">
        <v>26</v>
      </c>
      <c r="C30" s="40">
        <f>U26</f>
        <v>0</v>
      </c>
      <c r="D30" s="33"/>
      <c r="I30" s="44">
        <v>4</v>
      </c>
      <c r="S30" s="16"/>
    </row>
    <row r="31" spans="1:22" x14ac:dyDescent="0.25">
      <c r="A31" s="16" t="s">
        <v>27</v>
      </c>
      <c r="C31" s="33">
        <f>V26</f>
        <v>0</v>
      </c>
      <c r="I31" s="45"/>
      <c r="S31" s="16"/>
    </row>
    <row r="32" spans="1:22" x14ac:dyDescent="0.25">
      <c r="A32" s="16" t="s">
        <v>28</v>
      </c>
      <c r="C32" s="33">
        <f>S22</f>
        <v>8</v>
      </c>
      <c r="I32" s="40"/>
      <c r="S32" s="16"/>
    </row>
    <row r="33" spans="1:19" x14ac:dyDescent="0.25">
      <c r="A33" s="16" t="s">
        <v>4</v>
      </c>
      <c r="C33" s="33">
        <f>S23</f>
        <v>0</v>
      </c>
      <c r="S33" s="16"/>
    </row>
    <row r="34" spans="1:19" ht="16.5" thickBot="1" x14ac:dyDescent="0.3">
      <c r="A34" s="17" t="s">
        <v>6</v>
      </c>
      <c r="C34" s="39">
        <f>SUM(C29:C33)</f>
        <v>40</v>
      </c>
      <c r="E34" s="17" t="s">
        <v>42</v>
      </c>
      <c r="F34" s="17"/>
      <c r="G34" s="35">
        <f>S24-C34</f>
        <v>0</v>
      </c>
      <c r="S34" s="16"/>
    </row>
    <row r="35" spans="1:19" ht="16.5" thickTop="1" x14ac:dyDescent="0.25">
      <c r="A35" s="16" t="s">
        <v>29</v>
      </c>
      <c r="C35" s="36">
        <v>0</v>
      </c>
      <c r="D35" s="36"/>
      <c r="S35" s="16"/>
    </row>
    <row r="36" spans="1:19" x14ac:dyDescent="0.25">
      <c r="A36" s="16" t="s">
        <v>36</v>
      </c>
      <c r="C36" s="36">
        <v>0</v>
      </c>
      <c r="D36" s="36"/>
      <c r="S36" s="16"/>
    </row>
    <row r="37" spans="1:19" x14ac:dyDescent="0.25">
      <c r="S37" s="16"/>
    </row>
    <row r="38" spans="1:19" x14ac:dyDescent="0.25">
      <c r="S38" s="16"/>
    </row>
    <row r="39" spans="1:19" x14ac:dyDescent="0.25">
      <c r="S39" s="16"/>
    </row>
  </sheetData>
  <mergeCells count="154"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O22:P22"/>
    <mergeCell ref="Q22:R22"/>
    <mergeCell ref="E21:F21"/>
    <mergeCell ref="G21:H21"/>
    <mergeCell ref="I21:J21"/>
    <mergeCell ref="K21:L21"/>
    <mergeCell ref="M21:N21"/>
    <mergeCell ref="O21:P21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Q23:R23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O18:P18"/>
    <mergeCell ref="Q18:R18"/>
    <mergeCell ref="E13:F13"/>
    <mergeCell ref="G13:H13"/>
    <mergeCell ref="I13:J13"/>
    <mergeCell ref="K13:L13"/>
    <mergeCell ref="M13:N13"/>
    <mergeCell ref="O13:P13"/>
    <mergeCell ref="I19:J19"/>
    <mergeCell ref="K19:L19"/>
    <mergeCell ref="M19:N19"/>
    <mergeCell ref="O19:P19"/>
    <mergeCell ref="Q13:R13"/>
    <mergeCell ref="E18:F18"/>
    <mergeCell ref="G18:H18"/>
    <mergeCell ref="I18:J18"/>
    <mergeCell ref="K18:L18"/>
    <mergeCell ref="M18:N18"/>
    <mergeCell ref="Q19:R19"/>
    <mergeCell ref="E14:F14"/>
    <mergeCell ref="G14:H14"/>
    <mergeCell ref="I14:J14"/>
    <mergeCell ref="K14:L14"/>
    <mergeCell ref="M14:N14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Q2:R2"/>
    <mergeCell ref="E4:F4"/>
    <mergeCell ref="G4:H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I4:J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V37"/>
  <sheetViews>
    <sheetView zoomScale="90" zoomScaleNormal="90" workbookViewId="0">
      <selection activeCell="K23" sqref="K23:L23"/>
    </sheetView>
  </sheetViews>
  <sheetFormatPr defaultRowHeight="15.75" x14ac:dyDescent="0.25"/>
  <cols>
    <col min="1" max="1" width="9.7109375" style="16" customWidth="1"/>
    <col min="2" max="2" width="10.7109375" style="16" customWidth="1"/>
    <col min="3" max="3" width="9.7109375" style="16" bestFit="1" customWidth="1"/>
    <col min="4" max="4" width="28.7109375" style="16" customWidth="1"/>
    <col min="5" max="5" width="6.85546875" style="16" customWidth="1"/>
    <col min="6" max="6" width="7" style="16" customWidth="1"/>
    <col min="7" max="7" width="6.85546875" style="16" customWidth="1"/>
    <col min="8" max="9" width="7" style="16" customWidth="1"/>
    <col min="10" max="10" width="7.140625" style="16" customWidth="1"/>
    <col min="11" max="13" width="7" style="16" customWidth="1"/>
    <col min="14" max="14" width="6.85546875" style="16" customWidth="1"/>
    <col min="15" max="17" width="7" style="16" customWidth="1"/>
    <col min="18" max="18" width="7.2851562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13</v>
      </c>
      <c r="B1" s="15"/>
      <c r="C1" s="15"/>
    </row>
    <row r="2" spans="1:22" s="22" customFormat="1" x14ac:dyDescent="0.25">
      <c r="A2" s="18" t="str">
        <f>Analysis!A3</f>
        <v>W/E 18.06.17</v>
      </c>
      <c r="B2" s="19"/>
      <c r="C2" s="19"/>
      <c r="D2" s="19"/>
      <c r="E2" s="236" t="s">
        <v>15</v>
      </c>
      <c r="F2" s="236"/>
      <c r="G2" s="236" t="s">
        <v>16</v>
      </c>
      <c r="H2" s="236"/>
      <c r="I2" s="236" t="s">
        <v>17</v>
      </c>
      <c r="J2" s="236"/>
      <c r="K2" s="236" t="s">
        <v>18</v>
      </c>
      <c r="L2" s="236"/>
      <c r="M2" s="236" t="s">
        <v>19</v>
      </c>
      <c r="N2" s="236"/>
      <c r="O2" s="236" t="s">
        <v>20</v>
      </c>
      <c r="P2" s="236"/>
      <c r="Q2" s="236" t="s">
        <v>21</v>
      </c>
      <c r="R2" s="23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216" t="s">
        <v>89</v>
      </c>
      <c r="F3" s="216"/>
      <c r="G3" s="63">
        <v>8</v>
      </c>
      <c r="H3" s="63">
        <v>16.3</v>
      </c>
      <c r="I3" s="63">
        <v>8</v>
      </c>
      <c r="J3" s="63">
        <v>16.3</v>
      </c>
      <c r="K3" s="63">
        <v>8</v>
      </c>
      <c r="L3" s="63">
        <v>16.3</v>
      </c>
      <c r="M3" s="63">
        <v>8</v>
      </c>
      <c r="N3" s="63">
        <v>16.3</v>
      </c>
      <c r="O3" s="63"/>
      <c r="P3" s="63"/>
      <c r="Q3" s="52"/>
      <c r="R3" s="52"/>
      <c r="S3" s="25"/>
      <c r="T3" s="25"/>
      <c r="U3" s="26"/>
      <c r="V3" s="26"/>
    </row>
    <row r="4" spans="1:22" x14ac:dyDescent="0.25">
      <c r="A4" s="217">
        <v>6598</v>
      </c>
      <c r="B4" s="227" t="s">
        <v>102</v>
      </c>
      <c r="C4" s="217">
        <v>37</v>
      </c>
      <c r="D4" s="38" t="s">
        <v>84</v>
      </c>
      <c r="E4" s="240"/>
      <c r="F4" s="241"/>
      <c r="G4" s="232">
        <v>7</v>
      </c>
      <c r="H4" s="233"/>
      <c r="I4" s="232">
        <v>5</v>
      </c>
      <c r="J4" s="233"/>
      <c r="K4" s="232"/>
      <c r="L4" s="233"/>
      <c r="M4" s="232"/>
      <c r="N4" s="233"/>
      <c r="O4" s="237"/>
      <c r="P4" s="237"/>
      <c r="Q4" s="249"/>
      <c r="R4" s="249"/>
      <c r="S4" s="25">
        <f t="shared" ref="S4:S11" si="0">E4+G4+I4+K4+M4+O4+Q4</f>
        <v>12</v>
      </c>
      <c r="T4" s="25">
        <f t="shared" ref="T4:T11" si="1">SUM(S4-U4-V4)</f>
        <v>12</v>
      </c>
      <c r="U4" s="28"/>
      <c r="V4" s="28"/>
    </row>
    <row r="5" spans="1:22" x14ac:dyDescent="0.25">
      <c r="A5" s="222">
        <v>6429</v>
      </c>
      <c r="B5" s="227" t="s">
        <v>108</v>
      </c>
      <c r="C5" s="222">
        <v>18</v>
      </c>
      <c r="D5" s="38" t="s">
        <v>83</v>
      </c>
      <c r="E5" s="240"/>
      <c r="F5" s="241"/>
      <c r="G5" s="232"/>
      <c r="H5" s="233"/>
      <c r="I5" s="232">
        <v>1</v>
      </c>
      <c r="J5" s="233"/>
      <c r="K5" s="237"/>
      <c r="L5" s="237"/>
      <c r="M5" s="232"/>
      <c r="N5" s="233"/>
      <c r="O5" s="237"/>
      <c r="P5" s="237"/>
      <c r="Q5" s="249"/>
      <c r="R5" s="249"/>
      <c r="S5" s="25">
        <f t="shared" si="0"/>
        <v>1</v>
      </c>
      <c r="T5" s="25">
        <f t="shared" si="1"/>
        <v>1</v>
      </c>
      <c r="U5" s="28"/>
      <c r="V5" s="28"/>
    </row>
    <row r="6" spans="1:22" x14ac:dyDescent="0.25">
      <c r="A6" s="222">
        <v>6538</v>
      </c>
      <c r="B6" s="227" t="s">
        <v>105</v>
      </c>
      <c r="C6" s="222">
        <v>18</v>
      </c>
      <c r="D6" s="38" t="s">
        <v>96</v>
      </c>
      <c r="E6" s="240"/>
      <c r="F6" s="241"/>
      <c r="G6" s="232"/>
      <c r="H6" s="233"/>
      <c r="I6" s="237">
        <v>1</v>
      </c>
      <c r="J6" s="237"/>
      <c r="K6" s="232">
        <v>7</v>
      </c>
      <c r="L6" s="233"/>
      <c r="M6" s="237">
        <v>7</v>
      </c>
      <c r="N6" s="237"/>
      <c r="O6" s="237"/>
      <c r="P6" s="237"/>
      <c r="Q6" s="249"/>
      <c r="R6" s="249"/>
      <c r="S6" s="25">
        <f t="shared" si="0"/>
        <v>15</v>
      </c>
      <c r="T6" s="25">
        <f t="shared" si="1"/>
        <v>15</v>
      </c>
      <c r="U6" s="28"/>
      <c r="V6" s="28"/>
    </row>
    <row r="7" spans="1:22" x14ac:dyDescent="0.25">
      <c r="A7" s="211"/>
      <c r="B7" s="211"/>
      <c r="C7" s="211"/>
      <c r="D7" s="38"/>
      <c r="E7" s="242"/>
      <c r="F7" s="242"/>
      <c r="G7" s="237"/>
      <c r="H7" s="237"/>
      <c r="I7" s="237"/>
      <c r="J7" s="237"/>
      <c r="K7" s="237"/>
      <c r="L7" s="237"/>
      <c r="M7" s="237"/>
      <c r="N7" s="237"/>
      <c r="O7" s="237"/>
      <c r="P7" s="237"/>
      <c r="Q7" s="249"/>
      <c r="R7" s="249"/>
      <c r="S7" s="25">
        <f t="shared" si="0"/>
        <v>0</v>
      </c>
      <c r="T7" s="25">
        <f t="shared" si="1"/>
        <v>0</v>
      </c>
      <c r="U7" s="28"/>
      <c r="V7" s="28"/>
    </row>
    <row r="8" spans="1:22" x14ac:dyDescent="0.25">
      <c r="A8" s="203"/>
      <c r="B8" s="48"/>
      <c r="C8" s="203"/>
      <c r="D8" s="38"/>
      <c r="E8" s="240"/>
      <c r="F8" s="241"/>
      <c r="G8" s="232"/>
      <c r="H8" s="233"/>
      <c r="I8" s="232"/>
      <c r="J8" s="233"/>
      <c r="K8" s="232"/>
      <c r="L8" s="233"/>
      <c r="M8" s="237"/>
      <c r="N8" s="237"/>
      <c r="O8" s="237"/>
      <c r="P8" s="237"/>
      <c r="Q8" s="249"/>
      <c r="R8" s="249"/>
      <c r="S8" s="25">
        <f t="shared" si="0"/>
        <v>0</v>
      </c>
      <c r="T8" s="25">
        <f t="shared" si="1"/>
        <v>0</v>
      </c>
      <c r="U8" s="28"/>
      <c r="V8" s="28"/>
    </row>
    <row r="9" spans="1:22" x14ac:dyDescent="0.25">
      <c r="A9" s="203"/>
      <c r="B9" s="48"/>
      <c r="C9" s="203"/>
      <c r="D9" s="38"/>
      <c r="E9" s="240"/>
      <c r="F9" s="241"/>
      <c r="G9" s="232"/>
      <c r="H9" s="233"/>
      <c r="I9" s="232"/>
      <c r="J9" s="233"/>
      <c r="K9" s="232"/>
      <c r="L9" s="233"/>
      <c r="M9" s="232"/>
      <c r="N9" s="233"/>
      <c r="O9" s="232"/>
      <c r="P9" s="233"/>
      <c r="Q9" s="228"/>
      <c r="R9" s="229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203"/>
      <c r="B10" s="48"/>
      <c r="C10" s="203"/>
      <c r="D10" s="38"/>
      <c r="E10" s="240"/>
      <c r="F10" s="241"/>
      <c r="G10" s="232"/>
      <c r="H10" s="233"/>
      <c r="I10" s="232"/>
      <c r="J10" s="233"/>
      <c r="K10" s="232"/>
      <c r="L10" s="233"/>
      <c r="M10" s="232"/>
      <c r="N10" s="233"/>
      <c r="O10" s="232"/>
      <c r="P10" s="233"/>
      <c r="Q10" s="228"/>
      <c r="R10" s="229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203"/>
      <c r="B11" s="48"/>
      <c r="C11" s="203"/>
      <c r="D11" s="38"/>
      <c r="E11" s="242"/>
      <c r="F11" s="242"/>
      <c r="G11" s="237"/>
      <c r="H11" s="237"/>
      <c r="I11" s="237"/>
      <c r="J11" s="237"/>
      <c r="K11" s="237"/>
      <c r="L11" s="237"/>
      <c r="M11" s="232"/>
      <c r="N11" s="233"/>
      <c r="O11" s="232"/>
      <c r="P11" s="233"/>
      <c r="Q11" s="228"/>
      <c r="R11" s="229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203"/>
      <c r="B12" s="48"/>
      <c r="C12" s="203"/>
      <c r="D12" s="38"/>
      <c r="E12" s="242"/>
      <c r="F12" s="242"/>
      <c r="G12" s="237"/>
      <c r="H12" s="237"/>
      <c r="I12" s="237"/>
      <c r="J12" s="237"/>
      <c r="K12" s="237"/>
      <c r="L12" s="237"/>
      <c r="M12" s="232"/>
      <c r="N12" s="233"/>
      <c r="O12" s="232"/>
      <c r="P12" s="233"/>
      <c r="Q12" s="228"/>
      <c r="R12" s="229"/>
      <c r="S12" s="25">
        <f t="shared" ref="S12:S24" si="2">E12+G12+I12+K12+M12+O12+Q12</f>
        <v>0</v>
      </c>
      <c r="T12" s="25">
        <f>SUM(S12-U12-V12)</f>
        <v>0</v>
      </c>
      <c r="U12" s="28"/>
      <c r="V12" s="28"/>
    </row>
    <row r="13" spans="1:22" x14ac:dyDescent="0.25">
      <c r="A13" s="203"/>
      <c r="B13" s="48"/>
      <c r="C13" s="203"/>
      <c r="D13" s="38"/>
      <c r="E13" s="242"/>
      <c r="F13" s="242"/>
      <c r="G13" s="237"/>
      <c r="H13" s="237"/>
      <c r="I13" s="237"/>
      <c r="J13" s="237"/>
      <c r="K13" s="237"/>
      <c r="L13" s="237"/>
      <c r="M13" s="232"/>
      <c r="N13" s="233"/>
      <c r="O13" s="232"/>
      <c r="P13" s="233"/>
      <c r="Q13" s="228"/>
      <c r="R13" s="229"/>
      <c r="S13" s="25">
        <f t="shared" si="2"/>
        <v>0</v>
      </c>
      <c r="T13" s="25">
        <f>SUM(S13-U13-V13)</f>
        <v>0</v>
      </c>
      <c r="U13" s="28"/>
      <c r="V13" s="28"/>
    </row>
    <row r="14" spans="1:22" x14ac:dyDescent="0.25">
      <c r="A14" s="202"/>
      <c r="B14" s="202"/>
      <c r="C14" s="202"/>
      <c r="D14" s="38"/>
      <c r="E14" s="242"/>
      <c r="F14" s="242"/>
      <c r="G14" s="237"/>
      <c r="H14" s="237"/>
      <c r="I14" s="237"/>
      <c r="J14" s="237"/>
      <c r="K14" s="237"/>
      <c r="L14" s="237"/>
      <c r="M14" s="232"/>
      <c r="N14" s="233"/>
      <c r="O14" s="232"/>
      <c r="P14" s="233"/>
      <c r="Q14" s="228"/>
      <c r="R14" s="229"/>
      <c r="S14" s="25">
        <f t="shared" si="2"/>
        <v>0</v>
      </c>
      <c r="T14" s="25">
        <f>SUM(S14-U14-V14)</f>
        <v>0</v>
      </c>
      <c r="U14" s="28"/>
      <c r="V14" s="28"/>
    </row>
    <row r="15" spans="1:22" x14ac:dyDescent="0.25">
      <c r="A15" s="87"/>
      <c r="B15" s="48"/>
      <c r="C15" s="87"/>
      <c r="D15" s="38"/>
      <c r="E15" s="242"/>
      <c r="F15" s="242"/>
      <c r="G15" s="237"/>
      <c r="H15" s="237"/>
      <c r="I15" s="237"/>
      <c r="J15" s="237"/>
      <c r="K15" s="237"/>
      <c r="L15" s="237"/>
      <c r="M15" s="232"/>
      <c r="N15" s="233"/>
      <c r="O15" s="232"/>
      <c r="P15" s="233"/>
      <c r="Q15" s="228"/>
      <c r="R15" s="229"/>
      <c r="S15" s="25">
        <f t="shared" si="2"/>
        <v>0</v>
      </c>
      <c r="T15" s="25">
        <f>SUM(S15-U15-V15)</f>
        <v>0</v>
      </c>
      <c r="U15" s="28"/>
      <c r="V15" s="28"/>
    </row>
    <row r="16" spans="1:22" x14ac:dyDescent="0.25">
      <c r="A16" s="87"/>
      <c r="B16" s="48"/>
      <c r="C16" s="87"/>
      <c r="D16" s="38"/>
      <c r="E16" s="242"/>
      <c r="F16" s="242"/>
      <c r="G16" s="237"/>
      <c r="H16" s="237"/>
      <c r="I16" s="237"/>
      <c r="J16" s="237"/>
      <c r="K16" s="237"/>
      <c r="L16" s="237"/>
      <c r="M16" s="232"/>
      <c r="N16" s="233"/>
      <c r="O16" s="232"/>
      <c r="P16" s="233"/>
      <c r="Q16" s="228"/>
      <c r="R16" s="229"/>
      <c r="S16" s="25">
        <f t="shared" si="2"/>
        <v>0</v>
      </c>
      <c r="T16" s="25">
        <f t="shared" ref="T16:T22" si="3">SUM(S16-U16-V16)</f>
        <v>0</v>
      </c>
      <c r="U16" s="28"/>
      <c r="V16" s="28"/>
    </row>
    <row r="17" spans="1:22" x14ac:dyDescent="0.25">
      <c r="A17" s="46"/>
      <c r="B17" s="46"/>
      <c r="C17" s="46"/>
      <c r="D17" s="27"/>
      <c r="E17" s="240"/>
      <c r="F17" s="241"/>
      <c r="G17" s="232"/>
      <c r="H17" s="233"/>
      <c r="I17" s="232"/>
      <c r="J17" s="233"/>
      <c r="K17" s="232"/>
      <c r="L17" s="233"/>
      <c r="M17" s="232"/>
      <c r="N17" s="233"/>
      <c r="O17" s="232"/>
      <c r="P17" s="233"/>
      <c r="Q17" s="228"/>
      <c r="R17" s="229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78"/>
      <c r="B18" s="46"/>
      <c r="C18" s="46"/>
      <c r="D18" s="27"/>
      <c r="E18" s="240"/>
      <c r="F18" s="241"/>
      <c r="G18" s="232"/>
      <c r="H18" s="233"/>
      <c r="I18" s="232"/>
      <c r="J18" s="233"/>
      <c r="K18" s="232"/>
      <c r="L18" s="233"/>
      <c r="M18" s="232"/>
      <c r="N18" s="233"/>
      <c r="O18" s="232"/>
      <c r="P18" s="233"/>
      <c r="Q18" s="228"/>
      <c r="R18" s="229"/>
      <c r="S18" s="25">
        <f t="shared" si="2"/>
        <v>0</v>
      </c>
      <c r="T18" s="25">
        <f t="shared" si="3"/>
        <v>0</v>
      </c>
      <c r="U18" s="28"/>
      <c r="V18" s="28"/>
    </row>
    <row r="19" spans="1:22" x14ac:dyDescent="0.25">
      <c r="A19" s="80"/>
      <c r="B19" s="46"/>
      <c r="C19" s="46"/>
      <c r="D19" s="27"/>
      <c r="E19" s="240"/>
      <c r="F19" s="241"/>
      <c r="G19" s="232"/>
      <c r="H19" s="233"/>
      <c r="I19" s="232"/>
      <c r="J19" s="233"/>
      <c r="K19" s="232"/>
      <c r="L19" s="233"/>
      <c r="M19" s="232"/>
      <c r="N19" s="233"/>
      <c r="O19" s="232"/>
      <c r="P19" s="233"/>
      <c r="Q19" s="228"/>
      <c r="R19" s="229"/>
      <c r="S19" s="25">
        <f t="shared" si="2"/>
        <v>0</v>
      </c>
      <c r="T19" s="25">
        <f t="shared" si="3"/>
        <v>0</v>
      </c>
      <c r="U19" s="28"/>
      <c r="V19" s="28"/>
    </row>
    <row r="20" spans="1:22" x14ac:dyDescent="0.25">
      <c r="A20" s="209"/>
      <c r="B20" s="209"/>
      <c r="C20" s="209"/>
      <c r="D20" s="27"/>
      <c r="E20" s="240"/>
      <c r="F20" s="241"/>
      <c r="G20" s="232"/>
      <c r="H20" s="233"/>
      <c r="I20" s="232"/>
      <c r="J20" s="233"/>
      <c r="K20" s="232"/>
      <c r="L20" s="233"/>
      <c r="M20" s="232"/>
      <c r="N20" s="233"/>
      <c r="O20" s="232"/>
      <c r="P20" s="233"/>
      <c r="Q20" s="228"/>
      <c r="R20" s="229"/>
      <c r="S20" s="25">
        <f t="shared" si="2"/>
        <v>0</v>
      </c>
      <c r="T20" s="25">
        <f t="shared" si="3"/>
        <v>0</v>
      </c>
      <c r="U20" s="28"/>
      <c r="V20" s="28"/>
    </row>
    <row r="21" spans="1:22" x14ac:dyDescent="0.25">
      <c r="A21" s="135"/>
      <c r="B21" s="135"/>
      <c r="C21" s="135"/>
      <c r="D21" s="38"/>
      <c r="E21" s="240"/>
      <c r="F21" s="241"/>
      <c r="G21" s="232"/>
      <c r="H21" s="233"/>
      <c r="I21" s="232"/>
      <c r="J21" s="233"/>
      <c r="K21" s="232"/>
      <c r="L21" s="233"/>
      <c r="M21" s="232"/>
      <c r="N21" s="233"/>
      <c r="O21" s="232"/>
      <c r="P21" s="233"/>
      <c r="Q21" s="228"/>
      <c r="R21" s="229"/>
      <c r="S21" s="25">
        <f t="shared" si="2"/>
        <v>0</v>
      </c>
      <c r="T21" s="25">
        <f t="shared" si="3"/>
        <v>0</v>
      </c>
      <c r="U21" s="28"/>
      <c r="V21" s="28"/>
    </row>
    <row r="22" spans="1:22" x14ac:dyDescent="0.25">
      <c r="A22" s="86">
        <v>3600</v>
      </c>
      <c r="B22" s="85" t="s">
        <v>106</v>
      </c>
      <c r="C22" s="85"/>
      <c r="D22" s="27" t="s">
        <v>60</v>
      </c>
      <c r="E22" s="240"/>
      <c r="F22" s="241"/>
      <c r="G22" s="232">
        <v>1</v>
      </c>
      <c r="H22" s="233"/>
      <c r="I22" s="232">
        <v>1</v>
      </c>
      <c r="J22" s="233"/>
      <c r="K22" s="232">
        <v>1</v>
      </c>
      <c r="L22" s="233"/>
      <c r="M22" s="232">
        <v>1</v>
      </c>
      <c r="N22" s="233"/>
      <c r="O22" s="232"/>
      <c r="P22" s="233"/>
      <c r="Q22" s="228"/>
      <c r="R22" s="229"/>
      <c r="S22" s="25">
        <f t="shared" si="2"/>
        <v>4</v>
      </c>
      <c r="T22" s="25">
        <f t="shared" si="3"/>
        <v>4</v>
      </c>
      <c r="U22" s="28"/>
      <c r="V22" s="28"/>
    </row>
    <row r="23" spans="1:22" x14ac:dyDescent="0.25">
      <c r="A23" s="23" t="s">
        <v>37</v>
      </c>
      <c r="B23" s="23">
        <f>SUM(B6:B22)</f>
        <v>0</v>
      </c>
      <c r="C23" s="23"/>
      <c r="D23" s="23"/>
      <c r="E23" s="232"/>
      <c r="F23" s="233"/>
      <c r="G23" s="232"/>
      <c r="H23" s="233"/>
      <c r="I23" s="232"/>
      <c r="J23" s="233"/>
      <c r="K23" s="232"/>
      <c r="L23" s="233"/>
      <c r="M23" s="232"/>
      <c r="N23" s="233"/>
      <c r="O23" s="232"/>
      <c r="P23" s="233"/>
      <c r="Q23" s="228"/>
      <c r="R23" s="229"/>
      <c r="S23" s="25">
        <f t="shared" si="2"/>
        <v>0</v>
      </c>
      <c r="T23" s="25"/>
      <c r="U23" s="28"/>
      <c r="V23" s="28"/>
    </row>
    <row r="24" spans="1:22" x14ac:dyDescent="0.25">
      <c r="A24" s="23" t="s">
        <v>38</v>
      </c>
      <c r="B24" s="23"/>
      <c r="C24" s="23"/>
      <c r="D24" s="23"/>
      <c r="E24" s="232"/>
      <c r="F24" s="233"/>
      <c r="G24" s="232"/>
      <c r="H24" s="233"/>
      <c r="I24" s="232"/>
      <c r="J24" s="233"/>
      <c r="K24" s="232"/>
      <c r="L24" s="233"/>
      <c r="M24" s="232"/>
      <c r="N24" s="233"/>
      <c r="O24" s="232"/>
      <c r="P24" s="233"/>
      <c r="Q24" s="228"/>
      <c r="R24" s="229"/>
      <c r="S24" s="25">
        <f t="shared" si="2"/>
        <v>0</v>
      </c>
      <c r="T24" s="25"/>
      <c r="U24" s="28"/>
      <c r="V24" s="28"/>
    </row>
    <row r="25" spans="1:22" x14ac:dyDescent="0.25">
      <c r="A25" s="29" t="s">
        <v>6</v>
      </c>
      <c r="B25" s="29"/>
      <c r="C25" s="29"/>
      <c r="D25" s="29"/>
      <c r="E25" s="234">
        <f>SUM(E4:E24)</f>
        <v>0</v>
      </c>
      <c r="F25" s="235"/>
      <c r="G25" s="234">
        <f>SUM(G4:G24)</f>
        <v>8</v>
      </c>
      <c r="H25" s="235"/>
      <c r="I25" s="234">
        <f>SUM(I4:I24)</f>
        <v>8</v>
      </c>
      <c r="J25" s="235"/>
      <c r="K25" s="234">
        <f>SUM(K4:K24)</f>
        <v>8</v>
      </c>
      <c r="L25" s="235"/>
      <c r="M25" s="234">
        <f>SUM(M4:M24)</f>
        <v>8</v>
      </c>
      <c r="N25" s="235"/>
      <c r="O25" s="234">
        <f>SUM(O4:O24)</f>
        <v>0</v>
      </c>
      <c r="P25" s="235"/>
      <c r="Q25" s="234">
        <f>SUM(Q4:Q24)</f>
        <v>0</v>
      </c>
      <c r="R25" s="235"/>
      <c r="S25" s="25">
        <f>SUM(S4:S24)</f>
        <v>32</v>
      </c>
      <c r="T25" s="25"/>
      <c r="U25" s="29"/>
      <c r="V25" s="28"/>
    </row>
    <row r="26" spans="1:22" x14ac:dyDescent="0.25">
      <c r="A26" s="29" t="s">
        <v>2</v>
      </c>
      <c r="B26" s="29"/>
      <c r="C26" s="29"/>
      <c r="D26" s="29"/>
      <c r="E26" s="30"/>
      <c r="F26" s="31">
        <v>8</v>
      </c>
      <c r="G26" s="30"/>
      <c r="H26" s="31">
        <v>8</v>
      </c>
      <c r="I26" s="30"/>
      <c r="J26" s="31">
        <v>8</v>
      </c>
      <c r="K26" s="30"/>
      <c r="L26" s="31">
        <v>8</v>
      </c>
      <c r="M26" s="30"/>
      <c r="N26" s="31">
        <v>8</v>
      </c>
      <c r="O26" s="30"/>
      <c r="P26" s="31"/>
      <c r="Q26" s="30"/>
      <c r="R26" s="31"/>
      <c r="S26" s="25">
        <f>SUM(E26:R26)</f>
        <v>40</v>
      </c>
      <c r="T26" s="25">
        <f>SUM(T4:T23)</f>
        <v>32</v>
      </c>
      <c r="U26" s="28"/>
      <c r="V26" s="28"/>
    </row>
    <row r="27" spans="1:22" x14ac:dyDescent="0.25">
      <c r="A27" s="29" t="s">
        <v>41</v>
      </c>
      <c r="B27" s="29"/>
      <c r="C27" s="29"/>
      <c r="D27" s="29"/>
      <c r="E27" s="32"/>
      <c r="F27" s="32">
        <f>SUM(E25)-F26</f>
        <v>-8</v>
      </c>
      <c r="G27" s="32"/>
      <c r="H27" s="32">
        <f>SUM(G25)-H26</f>
        <v>0</v>
      </c>
      <c r="I27" s="32"/>
      <c r="J27" s="32">
        <f>SUM(I25)-J26</f>
        <v>0</v>
      </c>
      <c r="K27" s="32"/>
      <c r="L27" s="32">
        <f>SUM(K25)-L26</f>
        <v>0</v>
      </c>
      <c r="M27" s="32"/>
      <c r="N27" s="32">
        <f>SUM(M25)-N26</f>
        <v>0</v>
      </c>
      <c r="O27" s="32"/>
      <c r="P27" s="32">
        <f>SUM(O25)</f>
        <v>0</v>
      </c>
      <c r="Q27" s="32"/>
      <c r="R27" s="32">
        <f>SUM(Q25)</f>
        <v>0</v>
      </c>
      <c r="S27" s="28">
        <f>SUM(E27:R27)</f>
        <v>-8</v>
      </c>
      <c r="T27" s="28"/>
      <c r="U27" s="28">
        <f>SUM(U4:U26)</f>
        <v>0</v>
      </c>
      <c r="V27" s="28">
        <f>SUM(V4:V26)</f>
        <v>0</v>
      </c>
    </row>
    <row r="29" spans="1:22" x14ac:dyDescent="0.25">
      <c r="A29" s="2" t="s">
        <v>25</v>
      </c>
      <c r="B29" s="15"/>
      <c r="C29" s="45"/>
    </row>
    <row r="30" spans="1:22" x14ac:dyDescent="0.25">
      <c r="A30" s="16" t="s">
        <v>2</v>
      </c>
      <c r="C30" s="40">
        <f>SUM(T26)</f>
        <v>32</v>
      </c>
      <c r="I30" s="2">
        <v>3600</v>
      </c>
    </row>
    <row r="31" spans="1:22" x14ac:dyDescent="0.25">
      <c r="A31" s="16" t="s">
        <v>26</v>
      </c>
      <c r="C31" s="40">
        <f>U27</f>
        <v>0</v>
      </c>
      <c r="D31" s="33"/>
      <c r="I31" s="44">
        <v>4</v>
      </c>
    </row>
    <row r="32" spans="1:22" x14ac:dyDescent="0.25">
      <c r="A32" s="16" t="s">
        <v>27</v>
      </c>
      <c r="C32" s="33">
        <f>V27</f>
        <v>0</v>
      </c>
      <c r="I32" s="33"/>
    </row>
    <row r="33" spans="1:14" x14ac:dyDescent="0.25">
      <c r="A33" s="34" t="s">
        <v>28</v>
      </c>
      <c r="B33" s="34"/>
      <c r="C33" s="37">
        <f>S23</f>
        <v>0</v>
      </c>
      <c r="D33" s="34"/>
      <c r="I33" s="45"/>
      <c r="J33" s="45"/>
      <c r="K33" s="45"/>
      <c r="L33" s="45"/>
      <c r="M33" s="45"/>
      <c r="N33" s="45"/>
    </row>
    <row r="34" spans="1:14" x14ac:dyDescent="0.25">
      <c r="A34" s="16" t="s">
        <v>4</v>
      </c>
      <c r="C34" s="33">
        <f>S24</f>
        <v>0</v>
      </c>
      <c r="I34" s="45"/>
      <c r="J34" s="45"/>
      <c r="K34" s="45"/>
      <c r="L34" s="45"/>
      <c r="M34" s="45"/>
      <c r="N34" s="45"/>
    </row>
    <row r="35" spans="1:14" ht="16.5" thickBot="1" x14ac:dyDescent="0.3">
      <c r="A35" s="17" t="s">
        <v>6</v>
      </c>
      <c r="B35" s="17"/>
      <c r="C35" s="39">
        <f>SUM(C30:C34)</f>
        <v>32</v>
      </c>
      <c r="E35" s="17" t="s">
        <v>40</v>
      </c>
      <c r="F35" s="17"/>
      <c r="G35" s="35">
        <f>S25-C35</f>
        <v>0</v>
      </c>
    </row>
    <row r="36" spans="1:14" ht="16.5" thickTop="1" x14ac:dyDescent="0.25">
      <c r="A36" s="16" t="s">
        <v>29</v>
      </c>
      <c r="C36" s="36">
        <v>0</v>
      </c>
      <c r="D36" s="36"/>
    </row>
    <row r="37" spans="1:14" x14ac:dyDescent="0.25">
      <c r="A37" s="16" t="s">
        <v>36</v>
      </c>
      <c r="C37" s="36">
        <v>0</v>
      </c>
      <c r="D37" s="36"/>
    </row>
  </sheetData>
  <mergeCells count="161">
    <mergeCell ref="Q8:R8"/>
    <mergeCell ref="Q9:R9"/>
    <mergeCell ref="O9:P9"/>
    <mergeCell ref="O6:P6"/>
    <mergeCell ref="O8:P8"/>
    <mergeCell ref="M13:N13"/>
    <mergeCell ref="Q13:R13"/>
    <mergeCell ref="O13:P13"/>
    <mergeCell ref="I9:J9"/>
    <mergeCell ref="Q7:R7"/>
    <mergeCell ref="O7:P7"/>
    <mergeCell ref="M7:N7"/>
    <mergeCell ref="M8:N8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K2:L2"/>
    <mergeCell ref="E9:F9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E7:F7"/>
    <mergeCell ref="G7:H7"/>
    <mergeCell ref="M9:N9"/>
    <mergeCell ref="I7:J7"/>
    <mergeCell ref="K7:L7"/>
    <mergeCell ref="K6:L6"/>
    <mergeCell ref="G4:H4"/>
    <mergeCell ref="I4:J4"/>
    <mergeCell ref="K4:L4"/>
    <mergeCell ref="G5:H5"/>
    <mergeCell ref="E4:F4"/>
    <mergeCell ref="I5:J5"/>
    <mergeCell ref="I6:J6"/>
    <mergeCell ref="O16:P16"/>
    <mergeCell ref="M17:N17"/>
    <mergeCell ref="G17:H17"/>
    <mergeCell ref="E17:F17"/>
    <mergeCell ref="E16:F16"/>
    <mergeCell ref="G16:H16"/>
    <mergeCell ref="E8:F8"/>
    <mergeCell ref="G8:H8"/>
    <mergeCell ref="E14:F14"/>
    <mergeCell ref="G14:H14"/>
    <mergeCell ref="O14:P14"/>
    <mergeCell ref="I16:J16"/>
    <mergeCell ref="K16:L16"/>
    <mergeCell ref="I8:J8"/>
    <mergeCell ref="K9:L9"/>
    <mergeCell ref="I13:J13"/>
    <mergeCell ref="K13:L13"/>
    <mergeCell ref="K8:L8"/>
    <mergeCell ref="I14:J14"/>
    <mergeCell ref="K14:L14"/>
    <mergeCell ref="M14:N14"/>
    <mergeCell ref="E13:F13"/>
    <mergeCell ref="G13:H13"/>
    <mergeCell ref="G9:H9"/>
    <mergeCell ref="M19:N19"/>
    <mergeCell ref="M18:N18"/>
    <mergeCell ref="M21:N21"/>
    <mergeCell ref="E18:F18"/>
    <mergeCell ref="G18:H18"/>
    <mergeCell ref="E19:F19"/>
    <mergeCell ref="G19:H19"/>
    <mergeCell ref="K19:L19"/>
    <mergeCell ref="Q14:R14"/>
    <mergeCell ref="O21:P21"/>
    <mergeCell ref="Q18:R18"/>
    <mergeCell ref="O18:P18"/>
    <mergeCell ref="O17:P17"/>
    <mergeCell ref="O19:P19"/>
    <mergeCell ref="Q19:R19"/>
    <mergeCell ref="Q20:R20"/>
    <mergeCell ref="I17:J17"/>
    <mergeCell ref="K17:L17"/>
    <mergeCell ref="K18:L18"/>
    <mergeCell ref="I18:J18"/>
    <mergeCell ref="I19:J19"/>
    <mergeCell ref="Q16:R16"/>
    <mergeCell ref="Q17:R17"/>
    <mergeCell ref="M16:N16"/>
    <mergeCell ref="K20:L20"/>
    <mergeCell ref="M22:N22"/>
    <mergeCell ref="M20:N20"/>
    <mergeCell ref="K25:L25"/>
    <mergeCell ref="K24:L24"/>
    <mergeCell ref="K23:L23"/>
    <mergeCell ref="K21:L21"/>
    <mergeCell ref="K22:L22"/>
    <mergeCell ref="Q21:R21"/>
    <mergeCell ref="O20:P20"/>
    <mergeCell ref="Q22:R22"/>
    <mergeCell ref="O22:P22"/>
    <mergeCell ref="E25:F25"/>
    <mergeCell ref="G25:H25"/>
    <mergeCell ref="E24:F24"/>
    <mergeCell ref="E23:F23"/>
    <mergeCell ref="I23:J23"/>
    <mergeCell ref="I25:J25"/>
    <mergeCell ref="Q25:R25"/>
    <mergeCell ref="M23:N23"/>
    <mergeCell ref="Q23:R23"/>
    <mergeCell ref="O24:P24"/>
    <mergeCell ref="Q24:R24"/>
    <mergeCell ref="O23:P23"/>
    <mergeCell ref="M25:N25"/>
    <mergeCell ref="O25:P25"/>
    <mergeCell ref="M24:N24"/>
    <mergeCell ref="G21:H21"/>
    <mergeCell ref="G22:H22"/>
    <mergeCell ref="G20:H20"/>
    <mergeCell ref="I24:J24"/>
    <mergeCell ref="E21:F21"/>
    <mergeCell ref="E22:F22"/>
    <mergeCell ref="G24:H24"/>
    <mergeCell ref="G23:H23"/>
    <mergeCell ref="I21:J21"/>
    <mergeCell ref="I22:J22"/>
    <mergeCell ref="I20:J20"/>
    <mergeCell ref="E20:F20"/>
    <mergeCell ref="E10:F10"/>
    <mergeCell ref="G10:H10"/>
    <mergeCell ref="I10:J10"/>
    <mergeCell ref="K10:L10"/>
    <mergeCell ref="M10:N10"/>
    <mergeCell ref="O10:P10"/>
    <mergeCell ref="Q10:R10"/>
    <mergeCell ref="E11:F11"/>
    <mergeCell ref="G11:H11"/>
    <mergeCell ref="I11:J11"/>
    <mergeCell ref="K11:L11"/>
    <mergeCell ref="M11:N11"/>
    <mergeCell ref="O11:P11"/>
    <mergeCell ref="Q11:R11"/>
    <mergeCell ref="E12:F12"/>
    <mergeCell ref="G12:H12"/>
    <mergeCell ref="I12:J12"/>
    <mergeCell ref="K12:L12"/>
    <mergeCell ref="M12:N12"/>
    <mergeCell ref="O12:P12"/>
    <mergeCell ref="Q12:R12"/>
    <mergeCell ref="E15:F15"/>
    <mergeCell ref="G15:H15"/>
    <mergeCell ref="I15:J15"/>
    <mergeCell ref="K15:L15"/>
    <mergeCell ref="M15:N15"/>
    <mergeCell ref="O15:P15"/>
    <mergeCell ref="Q15:R1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V40"/>
  <sheetViews>
    <sheetView zoomScale="90" zoomScaleNormal="90" workbookViewId="0">
      <selection activeCell="E17" sqref="E17:N24"/>
    </sheetView>
  </sheetViews>
  <sheetFormatPr defaultRowHeight="15.75" x14ac:dyDescent="0.25"/>
  <cols>
    <col min="1" max="1" width="10.5703125" style="16" customWidth="1"/>
    <col min="2" max="2" width="10.7109375" style="16" customWidth="1"/>
    <col min="3" max="3" width="10.42578125" style="16" customWidth="1"/>
    <col min="4" max="4" width="28.7109375" style="16" customWidth="1"/>
    <col min="5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14</v>
      </c>
      <c r="B1" s="15"/>
      <c r="C1" s="15"/>
    </row>
    <row r="2" spans="1:22" s="22" customFormat="1" x14ac:dyDescent="0.25">
      <c r="A2" s="18" t="str">
        <f>Analysis!A3</f>
        <v>W/E 18.06.17</v>
      </c>
      <c r="B2" s="143"/>
      <c r="C2" s="143"/>
      <c r="D2" s="143"/>
      <c r="E2" s="236" t="s">
        <v>15</v>
      </c>
      <c r="F2" s="236"/>
      <c r="G2" s="236" t="s">
        <v>16</v>
      </c>
      <c r="H2" s="236"/>
      <c r="I2" s="236" t="s">
        <v>17</v>
      </c>
      <c r="J2" s="236"/>
      <c r="K2" s="236" t="s">
        <v>18</v>
      </c>
      <c r="L2" s="236"/>
      <c r="M2" s="236" t="s">
        <v>19</v>
      </c>
      <c r="N2" s="236"/>
      <c r="O2" s="236" t="s">
        <v>20</v>
      </c>
      <c r="P2" s="236"/>
      <c r="Q2" s="236" t="s">
        <v>21</v>
      </c>
      <c r="R2" s="23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8</v>
      </c>
      <c r="F3" s="63">
        <v>16.3</v>
      </c>
      <c r="G3" s="63">
        <v>8</v>
      </c>
      <c r="H3" s="63">
        <v>16.3</v>
      </c>
      <c r="I3" s="63">
        <v>8</v>
      </c>
      <c r="J3" s="63">
        <v>16.3</v>
      </c>
      <c r="K3" s="63">
        <v>8</v>
      </c>
      <c r="L3" s="63">
        <v>16.3</v>
      </c>
      <c r="M3" s="63">
        <v>8</v>
      </c>
      <c r="N3" s="63">
        <v>16.3</v>
      </c>
      <c r="O3" s="63"/>
      <c r="P3" s="63"/>
      <c r="Q3" s="62"/>
      <c r="R3" s="62"/>
      <c r="S3" s="25"/>
      <c r="T3" s="25"/>
      <c r="U3" s="26"/>
      <c r="V3" s="26"/>
    </row>
    <row r="4" spans="1:22" x14ac:dyDescent="0.25">
      <c r="A4" s="200">
        <v>6648</v>
      </c>
      <c r="B4" s="227" t="s">
        <v>103</v>
      </c>
      <c r="C4" s="200">
        <v>48</v>
      </c>
      <c r="D4" s="38" t="s">
        <v>91</v>
      </c>
      <c r="E4" s="232">
        <v>0.25</v>
      </c>
      <c r="F4" s="233"/>
      <c r="G4" s="232"/>
      <c r="H4" s="233"/>
      <c r="I4" s="239"/>
      <c r="J4" s="233"/>
      <c r="K4" s="232"/>
      <c r="L4" s="233"/>
      <c r="M4" s="232"/>
      <c r="N4" s="233"/>
      <c r="O4" s="232"/>
      <c r="P4" s="233"/>
      <c r="Q4" s="228"/>
      <c r="R4" s="229"/>
      <c r="S4" s="25">
        <f t="shared" ref="S4:S24" si="0">E4+G4+I4+K4+M4+O4+Q4</f>
        <v>0.25</v>
      </c>
      <c r="T4" s="25">
        <f t="shared" ref="T4:T24" si="1">SUM(S4-U4-V4)</f>
        <v>0.25</v>
      </c>
      <c r="U4" s="28"/>
      <c r="V4" s="28"/>
    </row>
    <row r="5" spans="1:22" x14ac:dyDescent="0.25">
      <c r="A5" s="220">
        <v>6519</v>
      </c>
      <c r="B5" s="227" t="s">
        <v>104</v>
      </c>
      <c r="C5" s="220">
        <v>233</v>
      </c>
      <c r="D5" s="38" t="s">
        <v>94</v>
      </c>
      <c r="E5" s="232"/>
      <c r="F5" s="233"/>
      <c r="G5" s="232"/>
      <c r="H5" s="233"/>
      <c r="I5" s="232">
        <v>4</v>
      </c>
      <c r="J5" s="233"/>
      <c r="K5" s="232">
        <v>0.25</v>
      </c>
      <c r="L5" s="233"/>
      <c r="M5" s="232"/>
      <c r="N5" s="233"/>
      <c r="O5" s="232"/>
      <c r="P5" s="233"/>
      <c r="Q5" s="228"/>
      <c r="R5" s="229"/>
      <c r="S5" s="25">
        <f t="shared" si="0"/>
        <v>4.25</v>
      </c>
      <c r="T5" s="25">
        <f t="shared" si="1"/>
        <v>4.25</v>
      </c>
      <c r="U5" s="28"/>
      <c r="V5" s="28"/>
    </row>
    <row r="6" spans="1:22" x14ac:dyDescent="0.25">
      <c r="A6" s="225">
        <v>6648</v>
      </c>
      <c r="B6" s="227" t="s">
        <v>103</v>
      </c>
      <c r="C6" s="225">
        <v>36</v>
      </c>
      <c r="D6" s="38" t="s">
        <v>100</v>
      </c>
      <c r="E6" s="232"/>
      <c r="F6" s="233"/>
      <c r="G6" s="232"/>
      <c r="H6" s="233"/>
      <c r="I6" s="232"/>
      <c r="J6" s="233"/>
      <c r="K6" s="232"/>
      <c r="L6" s="233"/>
      <c r="M6" s="232">
        <v>0.5</v>
      </c>
      <c r="N6" s="233"/>
      <c r="O6" s="232"/>
      <c r="P6" s="233"/>
      <c r="Q6" s="228"/>
      <c r="R6" s="229"/>
      <c r="S6" s="25">
        <f t="shared" si="0"/>
        <v>0.5</v>
      </c>
      <c r="T6" s="25">
        <f t="shared" si="1"/>
        <v>0.5</v>
      </c>
      <c r="U6" s="28"/>
      <c r="V6" s="28"/>
    </row>
    <row r="7" spans="1:22" x14ac:dyDescent="0.25">
      <c r="A7" s="225">
        <v>6648</v>
      </c>
      <c r="B7" s="227" t="s">
        <v>103</v>
      </c>
      <c r="C7" s="225">
        <v>39</v>
      </c>
      <c r="D7" s="38" t="s">
        <v>100</v>
      </c>
      <c r="E7" s="232"/>
      <c r="F7" s="233"/>
      <c r="G7" s="232"/>
      <c r="H7" s="233"/>
      <c r="I7" s="232"/>
      <c r="J7" s="233"/>
      <c r="K7" s="232"/>
      <c r="L7" s="233"/>
      <c r="M7" s="232">
        <v>0.5</v>
      </c>
      <c r="N7" s="233"/>
      <c r="O7" s="232"/>
      <c r="P7" s="233"/>
      <c r="Q7" s="228"/>
      <c r="R7" s="229"/>
      <c r="S7" s="25">
        <f t="shared" si="0"/>
        <v>0.5</v>
      </c>
      <c r="T7" s="25">
        <f t="shared" si="1"/>
        <v>0.5</v>
      </c>
      <c r="U7" s="28"/>
      <c r="V7" s="28"/>
    </row>
    <row r="8" spans="1:22" x14ac:dyDescent="0.25">
      <c r="A8" s="183"/>
      <c r="B8" s="48"/>
      <c r="C8" s="183"/>
      <c r="D8" s="38"/>
      <c r="E8" s="232"/>
      <c r="F8" s="233"/>
      <c r="G8" s="232"/>
      <c r="H8" s="233"/>
      <c r="I8" s="232"/>
      <c r="J8" s="233"/>
      <c r="K8" s="232"/>
      <c r="L8" s="233"/>
      <c r="M8" s="232"/>
      <c r="N8" s="233"/>
      <c r="O8" s="232"/>
      <c r="P8" s="233"/>
      <c r="Q8" s="228"/>
      <c r="R8" s="229"/>
      <c r="S8" s="25">
        <f t="shared" si="0"/>
        <v>0</v>
      </c>
      <c r="T8" s="25">
        <f t="shared" si="1"/>
        <v>0</v>
      </c>
      <c r="U8" s="28"/>
      <c r="V8" s="28"/>
    </row>
    <row r="9" spans="1:22" x14ac:dyDescent="0.25">
      <c r="A9" s="184"/>
      <c r="B9" s="48"/>
      <c r="C9" s="184"/>
      <c r="D9" s="38"/>
      <c r="E9" s="232"/>
      <c r="F9" s="233"/>
      <c r="G9" s="232"/>
      <c r="H9" s="233"/>
      <c r="I9" s="232"/>
      <c r="J9" s="233"/>
      <c r="K9" s="232"/>
      <c r="L9" s="233"/>
      <c r="M9" s="232"/>
      <c r="N9" s="233"/>
      <c r="O9" s="232"/>
      <c r="P9" s="233"/>
      <c r="Q9" s="228"/>
      <c r="R9" s="229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186"/>
      <c r="B10" s="48"/>
      <c r="C10" s="186"/>
      <c r="D10" s="38"/>
      <c r="E10" s="232"/>
      <c r="F10" s="233"/>
      <c r="G10" s="232"/>
      <c r="H10" s="233"/>
      <c r="I10" s="232"/>
      <c r="J10" s="233"/>
      <c r="K10" s="232"/>
      <c r="L10" s="233"/>
      <c r="M10" s="232"/>
      <c r="N10" s="233"/>
      <c r="O10" s="232"/>
      <c r="P10" s="233"/>
      <c r="Q10" s="228"/>
      <c r="R10" s="229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186"/>
      <c r="B11" s="48"/>
      <c r="C11" s="186"/>
      <c r="D11" s="38"/>
      <c r="E11" s="232"/>
      <c r="F11" s="233"/>
      <c r="G11" s="232"/>
      <c r="H11" s="233"/>
      <c r="I11" s="232"/>
      <c r="J11" s="233"/>
      <c r="K11" s="232"/>
      <c r="L11" s="233"/>
      <c r="M11" s="232"/>
      <c r="N11" s="233"/>
      <c r="O11" s="232"/>
      <c r="P11" s="233"/>
      <c r="Q11" s="228"/>
      <c r="R11" s="229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186"/>
      <c r="B12" s="48"/>
      <c r="C12" s="186"/>
      <c r="D12" s="38"/>
      <c r="E12" s="232"/>
      <c r="F12" s="233"/>
      <c r="G12" s="232"/>
      <c r="H12" s="233"/>
      <c r="I12" s="232"/>
      <c r="J12" s="233"/>
      <c r="K12" s="232"/>
      <c r="L12" s="233"/>
      <c r="M12" s="232"/>
      <c r="N12" s="233"/>
      <c r="O12" s="232"/>
      <c r="P12" s="233"/>
      <c r="Q12" s="228"/>
      <c r="R12" s="229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147"/>
      <c r="B13" s="147"/>
      <c r="C13" s="147"/>
      <c r="D13" s="38"/>
      <c r="E13" s="232"/>
      <c r="F13" s="233"/>
      <c r="G13" s="232"/>
      <c r="H13" s="233"/>
      <c r="I13" s="232"/>
      <c r="J13" s="233"/>
      <c r="K13" s="232"/>
      <c r="L13" s="233"/>
      <c r="M13" s="232"/>
      <c r="N13" s="233"/>
      <c r="O13" s="232"/>
      <c r="P13" s="233"/>
      <c r="Q13" s="228"/>
      <c r="R13" s="229"/>
      <c r="S13" s="25">
        <f t="shared" si="0"/>
        <v>0</v>
      </c>
      <c r="T13" s="25">
        <f t="shared" si="1"/>
        <v>0</v>
      </c>
      <c r="U13" s="28"/>
      <c r="V13" s="28"/>
    </row>
    <row r="14" spans="1:22" x14ac:dyDescent="0.25">
      <c r="A14" s="225"/>
      <c r="B14" s="48"/>
      <c r="C14" s="225"/>
      <c r="D14" s="38"/>
      <c r="E14" s="232"/>
      <c r="F14" s="233"/>
      <c r="G14" s="232"/>
      <c r="H14" s="233"/>
      <c r="I14" s="232"/>
      <c r="J14" s="233"/>
      <c r="K14" s="232"/>
      <c r="L14" s="233"/>
      <c r="M14" s="232"/>
      <c r="N14" s="233"/>
      <c r="O14" s="232"/>
      <c r="P14" s="233"/>
      <c r="Q14" s="228"/>
      <c r="R14" s="229"/>
      <c r="S14" s="25">
        <f t="shared" ref="S14:S15" si="2">E14+G14+I14+K14+M14+O14+Q14</f>
        <v>0</v>
      </c>
      <c r="T14" s="25">
        <f t="shared" ref="T14:T15" si="3">SUM(S14-U14-V14)</f>
        <v>0</v>
      </c>
      <c r="U14" s="28"/>
      <c r="V14" s="28"/>
    </row>
    <row r="15" spans="1:22" x14ac:dyDescent="0.25">
      <c r="A15" s="225"/>
      <c r="B15" s="48"/>
      <c r="C15" s="225"/>
      <c r="D15" s="38"/>
      <c r="E15" s="232"/>
      <c r="F15" s="233"/>
      <c r="G15" s="232"/>
      <c r="H15" s="233"/>
      <c r="I15" s="232"/>
      <c r="J15" s="233"/>
      <c r="K15" s="232"/>
      <c r="L15" s="233"/>
      <c r="M15" s="232"/>
      <c r="N15" s="233"/>
      <c r="O15" s="232"/>
      <c r="P15" s="233"/>
      <c r="Q15" s="228"/>
      <c r="R15" s="229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225"/>
      <c r="B16" s="48"/>
      <c r="C16" s="225"/>
      <c r="D16" s="38"/>
      <c r="E16" s="232"/>
      <c r="F16" s="233"/>
      <c r="G16" s="232"/>
      <c r="H16" s="233"/>
      <c r="I16" s="232"/>
      <c r="J16" s="233"/>
      <c r="K16" s="232"/>
      <c r="L16" s="233"/>
      <c r="M16" s="232"/>
      <c r="N16" s="233"/>
      <c r="O16" s="232"/>
      <c r="P16" s="233"/>
      <c r="Q16" s="228"/>
      <c r="R16" s="229"/>
      <c r="S16" s="25">
        <f t="shared" si="0"/>
        <v>0</v>
      </c>
      <c r="T16" s="25">
        <f t="shared" si="1"/>
        <v>0</v>
      </c>
      <c r="U16" s="28"/>
      <c r="V16" s="28"/>
    </row>
    <row r="17" spans="1:22" ht="15.75" customHeight="1" x14ac:dyDescent="0.25">
      <c r="A17" s="224">
        <v>3600</v>
      </c>
      <c r="B17" s="224" t="s">
        <v>106</v>
      </c>
      <c r="C17" s="224"/>
      <c r="D17" s="38" t="s">
        <v>101</v>
      </c>
      <c r="E17" s="232"/>
      <c r="F17" s="233"/>
      <c r="G17" s="232"/>
      <c r="H17" s="233"/>
      <c r="I17" s="232"/>
      <c r="J17" s="233"/>
      <c r="K17" s="232"/>
      <c r="L17" s="233"/>
      <c r="M17" s="232">
        <v>0.25</v>
      </c>
      <c r="N17" s="233"/>
      <c r="O17" s="232"/>
      <c r="P17" s="233"/>
      <c r="Q17" s="228"/>
      <c r="R17" s="229"/>
      <c r="S17" s="25">
        <f t="shared" si="0"/>
        <v>0.25</v>
      </c>
      <c r="T17" s="25">
        <f t="shared" si="1"/>
        <v>0.25</v>
      </c>
      <c r="U17" s="28"/>
      <c r="V17" s="28"/>
    </row>
    <row r="18" spans="1:22" x14ac:dyDescent="0.25">
      <c r="A18" s="195">
        <v>3600</v>
      </c>
      <c r="B18" s="226" t="s">
        <v>106</v>
      </c>
      <c r="C18" s="195"/>
      <c r="D18" s="38" t="s">
        <v>98</v>
      </c>
      <c r="E18" s="232"/>
      <c r="F18" s="233"/>
      <c r="G18" s="232"/>
      <c r="H18" s="233"/>
      <c r="I18" s="232"/>
      <c r="J18" s="233"/>
      <c r="K18" s="232">
        <v>0.75</v>
      </c>
      <c r="L18" s="233"/>
      <c r="M18" s="232"/>
      <c r="N18" s="233"/>
      <c r="O18" s="232"/>
      <c r="P18" s="233"/>
      <c r="Q18" s="228"/>
      <c r="R18" s="229"/>
      <c r="S18" s="25">
        <f t="shared" si="0"/>
        <v>0.75</v>
      </c>
      <c r="T18" s="25">
        <f t="shared" si="1"/>
        <v>0.75</v>
      </c>
      <c r="U18" s="28"/>
      <c r="V18" s="28"/>
    </row>
    <row r="19" spans="1:22" x14ac:dyDescent="0.25">
      <c r="A19" s="180">
        <v>3600</v>
      </c>
      <c r="B19" s="226" t="s">
        <v>106</v>
      </c>
      <c r="C19" s="180"/>
      <c r="D19" s="38" t="s">
        <v>85</v>
      </c>
      <c r="E19" s="232"/>
      <c r="F19" s="233"/>
      <c r="G19" s="232"/>
      <c r="H19" s="233"/>
      <c r="I19" s="232"/>
      <c r="J19" s="233"/>
      <c r="K19" s="232"/>
      <c r="L19" s="233"/>
      <c r="M19" s="232">
        <v>1.5</v>
      </c>
      <c r="N19" s="233"/>
      <c r="O19" s="232"/>
      <c r="P19" s="233"/>
      <c r="Q19" s="228"/>
      <c r="R19" s="229"/>
      <c r="S19" s="25">
        <f t="shared" si="0"/>
        <v>1.5</v>
      </c>
      <c r="T19" s="25">
        <f t="shared" si="1"/>
        <v>1.5</v>
      </c>
      <c r="U19" s="28"/>
      <c r="V19" s="28"/>
    </row>
    <row r="20" spans="1:22" x14ac:dyDescent="0.25">
      <c r="A20" s="167">
        <v>3600</v>
      </c>
      <c r="B20" s="226" t="s">
        <v>106</v>
      </c>
      <c r="C20" s="167"/>
      <c r="D20" s="38" t="s">
        <v>70</v>
      </c>
      <c r="E20" s="232"/>
      <c r="F20" s="233"/>
      <c r="G20" s="232"/>
      <c r="H20" s="233"/>
      <c r="I20" s="232">
        <v>0.5</v>
      </c>
      <c r="J20" s="233"/>
      <c r="K20" s="237"/>
      <c r="L20" s="237"/>
      <c r="M20" s="232"/>
      <c r="N20" s="233"/>
      <c r="O20" s="232"/>
      <c r="P20" s="233"/>
      <c r="Q20" s="228"/>
      <c r="R20" s="229"/>
      <c r="S20" s="25">
        <f t="shared" si="0"/>
        <v>0.5</v>
      </c>
      <c r="T20" s="25">
        <f t="shared" si="1"/>
        <v>0.5</v>
      </c>
      <c r="U20" s="28"/>
      <c r="V20" s="28"/>
    </row>
    <row r="21" spans="1:22" x14ac:dyDescent="0.25">
      <c r="A21" s="99">
        <v>3600</v>
      </c>
      <c r="B21" s="226" t="s">
        <v>106</v>
      </c>
      <c r="C21" s="99"/>
      <c r="D21" s="23" t="s">
        <v>64</v>
      </c>
      <c r="E21" s="232">
        <v>0.25</v>
      </c>
      <c r="F21" s="233"/>
      <c r="G21" s="232">
        <v>1</v>
      </c>
      <c r="H21" s="233"/>
      <c r="I21" s="232"/>
      <c r="J21" s="233"/>
      <c r="K21" s="232"/>
      <c r="L21" s="233"/>
      <c r="M21" s="232"/>
      <c r="N21" s="233"/>
      <c r="O21" s="232"/>
      <c r="P21" s="233"/>
      <c r="Q21" s="228"/>
      <c r="R21" s="229"/>
      <c r="S21" s="25">
        <f t="shared" si="0"/>
        <v>1.25</v>
      </c>
      <c r="T21" s="25">
        <f t="shared" si="1"/>
        <v>1.25</v>
      </c>
      <c r="U21" s="28"/>
      <c r="V21" s="28"/>
    </row>
    <row r="22" spans="1:22" x14ac:dyDescent="0.25">
      <c r="A22" s="93">
        <v>3600</v>
      </c>
      <c r="B22" s="226" t="s">
        <v>106</v>
      </c>
      <c r="C22" s="93"/>
      <c r="D22" s="23" t="s">
        <v>66</v>
      </c>
      <c r="E22" s="232">
        <v>1.5</v>
      </c>
      <c r="F22" s="233"/>
      <c r="G22" s="232"/>
      <c r="H22" s="233"/>
      <c r="I22" s="232"/>
      <c r="J22" s="233"/>
      <c r="K22" s="232"/>
      <c r="L22" s="233"/>
      <c r="M22" s="232"/>
      <c r="N22" s="233"/>
      <c r="O22" s="232"/>
      <c r="P22" s="233"/>
      <c r="Q22" s="228"/>
      <c r="R22" s="229"/>
      <c r="S22" s="25">
        <f t="shared" si="0"/>
        <v>1.5</v>
      </c>
      <c r="T22" s="25">
        <f t="shared" si="1"/>
        <v>1.5</v>
      </c>
      <c r="U22" s="28"/>
      <c r="V22" s="28"/>
    </row>
    <row r="23" spans="1:22" ht="15.75" customHeight="1" x14ac:dyDescent="0.25">
      <c r="A23" s="92">
        <v>3600</v>
      </c>
      <c r="B23" s="226">
        <f>SUM(B6:B22)</f>
        <v>0</v>
      </c>
      <c r="C23" s="92"/>
      <c r="D23" s="27" t="s">
        <v>65</v>
      </c>
      <c r="E23" s="232">
        <v>6.25</v>
      </c>
      <c r="F23" s="233"/>
      <c r="G23" s="232">
        <v>7.25</v>
      </c>
      <c r="H23" s="233"/>
      <c r="I23" s="232">
        <v>3.75</v>
      </c>
      <c r="J23" s="233"/>
      <c r="K23" s="232">
        <f>SUM(K6:K22)</f>
        <v>0.75</v>
      </c>
      <c r="L23" s="233"/>
      <c r="M23" s="232">
        <v>5.5</v>
      </c>
      <c r="N23" s="233"/>
      <c r="O23" s="232"/>
      <c r="P23" s="233"/>
      <c r="Q23" s="228"/>
      <c r="R23" s="229"/>
      <c r="S23" s="25">
        <f t="shared" si="0"/>
        <v>23.5</v>
      </c>
      <c r="T23" s="25">
        <f t="shared" si="1"/>
        <v>21</v>
      </c>
      <c r="U23" s="28">
        <v>2.5</v>
      </c>
      <c r="V23" s="28"/>
    </row>
    <row r="24" spans="1:22" x14ac:dyDescent="0.25">
      <c r="A24" s="92">
        <v>3600</v>
      </c>
      <c r="B24" s="226" t="s">
        <v>106</v>
      </c>
      <c r="C24" s="92"/>
      <c r="D24" s="27" t="s">
        <v>68</v>
      </c>
      <c r="E24" s="232">
        <v>0.25</v>
      </c>
      <c r="F24" s="233"/>
      <c r="G24" s="232">
        <v>0.25</v>
      </c>
      <c r="H24" s="233"/>
      <c r="I24" s="232">
        <v>0.25</v>
      </c>
      <c r="J24" s="233"/>
      <c r="K24" s="232">
        <v>0.25</v>
      </c>
      <c r="L24" s="233"/>
      <c r="M24" s="232">
        <v>0.25</v>
      </c>
      <c r="N24" s="233"/>
      <c r="O24" s="232"/>
      <c r="P24" s="233"/>
      <c r="Q24" s="228"/>
      <c r="R24" s="229"/>
      <c r="S24" s="25">
        <f t="shared" si="0"/>
        <v>1.25</v>
      </c>
      <c r="T24" s="25">
        <f t="shared" si="1"/>
        <v>1.25</v>
      </c>
      <c r="U24" s="28"/>
      <c r="V24" s="28"/>
    </row>
    <row r="25" spans="1:22" x14ac:dyDescent="0.25">
      <c r="A25" s="23" t="s">
        <v>37</v>
      </c>
      <c r="B25" s="23"/>
      <c r="C25" s="23"/>
      <c r="D25" s="23"/>
      <c r="E25" s="232"/>
      <c r="F25" s="233"/>
      <c r="G25" s="232"/>
      <c r="H25" s="233"/>
      <c r="I25" s="232"/>
      <c r="J25" s="233"/>
      <c r="K25" s="232"/>
      <c r="L25" s="233"/>
      <c r="M25" s="232"/>
      <c r="N25" s="233"/>
      <c r="O25" s="228"/>
      <c r="P25" s="229"/>
      <c r="Q25" s="228"/>
      <c r="R25" s="229"/>
      <c r="S25" s="25">
        <f>E25+G25+I25+K25+M25+O25+Q25</f>
        <v>0</v>
      </c>
      <c r="T25" s="25"/>
      <c r="U25" s="29"/>
      <c r="V25" s="28"/>
    </row>
    <row r="26" spans="1:22" x14ac:dyDescent="0.25">
      <c r="A26" s="23" t="s">
        <v>38</v>
      </c>
      <c r="B26" s="23"/>
      <c r="C26" s="23"/>
      <c r="D26" s="23"/>
      <c r="E26" s="232"/>
      <c r="F26" s="233"/>
      <c r="G26" s="232"/>
      <c r="H26" s="233"/>
      <c r="I26" s="232"/>
      <c r="J26" s="233"/>
      <c r="K26" s="232"/>
      <c r="L26" s="233"/>
      <c r="M26" s="232"/>
      <c r="N26" s="233"/>
      <c r="O26" s="228"/>
      <c r="P26" s="229"/>
      <c r="Q26" s="228"/>
      <c r="R26" s="229"/>
      <c r="S26" s="25">
        <f>E26+G26+I26+K26+M26+O26+Q26</f>
        <v>0</v>
      </c>
      <c r="T26" s="25"/>
      <c r="U26" s="29"/>
      <c r="V26" s="28"/>
    </row>
    <row r="27" spans="1:22" x14ac:dyDescent="0.25">
      <c r="A27" s="29" t="s">
        <v>6</v>
      </c>
      <c r="B27" s="29"/>
      <c r="C27" s="29"/>
      <c r="D27" s="29"/>
      <c r="E27" s="234">
        <f t="shared" ref="E27:G27" si="4">SUM(E4:E26)</f>
        <v>8.5</v>
      </c>
      <c r="F27" s="235"/>
      <c r="G27" s="234">
        <f t="shared" si="4"/>
        <v>8.5</v>
      </c>
      <c r="H27" s="235"/>
      <c r="I27" s="234">
        <f>SUM(I4:I26)</f>
        <v>8.5</v>
      </c>
      <c r="J27" s="235"/>
      <c r="K27" s="234">
        <v>2</v>
      </c>
      <c r="L27" s="235"/>
      <c r="M27" s="234">
        <f t="shared" ref="M27" si="5">SUM(M4:M26)</f>
        <v>8.5</v>
      </c>
      <c r="N27" s="235"/>
      <c r="O27" s="234">
        <f>SUM(O4:O26)</f>
        <v>0</v>
      </c>
      <c r="P27" s="235"/>
      <c r="Q27" s="234">
        <f>SUM(Q4:Q26)</f>
        <v>0</v>
      </c>
      <c r="R27" s="235"/>
      <c r="S27" s="25">
        <f>SUM(S4:S26)</f>
        <v>36</v>
      </c>
      <c r="T27" s="25"/>
      <c r="U27" s="29"/>
      <c r="V27" s="28"/>
    </row>
    <row r="28" spans="1:22" x14ac:dyDescent="0.25">
      <c r="A28" s="29" t="s">
        <v>2</v>
      </c>
      <c r="B28" s="29"/>
      <c r="C28" s="29"/>
      <c r="D28" s="29"/>
      <c r="E28" s="159"/>
      <c r="F28" s="160">
        <v>8</v>
      </c>
      <c r="G28" s="30"/>
      <c r="H28" s="31">
        <v>8</v>
      </c>
      <c r="I28" s="124"/>
      <c r="J28" s="125">
        <v>8</v>
      </c>
      <c r="K28" s="30"/>
      <c r="L28" s="31">
        <v>8</v>
      </c>
      <c r="M28" s="124"/>
      <c r="N28" s="125">
        <v>8</v>
      </c>
      <c r="O28" s="30"/>
      <c r="P28" s="31"/>
      <c r="Q28" s="30"/>
      <c r="R28" s="31"/>
      <c r="S28" s="25">
        <f>SUM(E28:R28)</f>
        <v>40</v>
      </c>
      <c r="T28" s="25">
        <f>SUM(T4:T25)</f>
        <v>33.5</v>
      </c>
      <c r="U28" s="28"/>
      <c r="V28" s="28"/>
    </row>
    <row r="29" spans="1:22" x14ac:dyDescent="0.25">
      <c r="A29" s="29" t="s">
        <v>41</v>
      </c>
      <c r="B29" s="29"/>
      <c r="C29" s="29"/>
      <c r="D29" s="29"/>
      <c r="E29" s="32"/>
      <c r="F29" s="32">
        <f>SUM(E27)-F28</f>
        <v>0.5</v>
      </c>
      <c r="G29" s="32"/>
      <c r="H29" s="32">
        <f>SUM(G27)-H28</f>
        <v>0.5</v>
      </c>
      <c r="I29" s="32"/>
      <c r="J29" s="32">
        <f>SUM(I27)-J28</f>
        <v>0.5</v>
      </c>
      <c r="K29" s="32"/>
      <c r="L29" s="32">
        <f>SUM(K27)-L28</f>
        <v>-6</v>
      </c>
      <c r="M29" s="32"/>
      <c r="N29" s="32">
        <f>SUM(M27)-N28</f>
        <v>0.5</v>
      </c>
      <c r="O29" s="32"/>
      <c r="P29" s="32">
        <f>SUM(O27)</f>
        <v>0</v>
      </c>
      <c r="Q29" s="32"/>
      <c r="R29" s="32">
        <f>SUM(Q27)</f>
        <v>0</v>
      </c>
      <c r="S29" s="28">
        <v>2.5</v>
      </c>
      <c r="T29" s="28"/>
      <c r="U29" s="28">
        <f>SUM(U4:U28)</f>
        <v>2.5</v>
      </c>
      <c r="V29" s="28">
        <f>SUM(V4:V28)</f>
        <v>0</v>
      </c>
    </row>
    <row r="31" spans="1:22" x14ac:dyDescent="0.25">
      <c r="A31" s="2" t="s">
        <v>25</v>
      </c>
      <c r="B31" s="15"/>
    </row>
    <row r="32" spans="1:22" x14ac:dyDescent="0.25">
      <c r="A32" s="16" t="s">
        <v>2</v>
      </c>
      <c r="C32" s="40">
        <f>SUM(T28)</f>
        <v>33.5</v>
      </c>
      <c r="I32" s="2">
        <v>3600</v>
      </c>
    </row>
    <row r="33" spans="1:9" x14ac:dyDescent="0.25">
      <c r="A33" s="16" t="s">
        <v>26</v>
      </c>
      <c r="C33" s="40">
        <f>U29</f>
        <v>2.5</v>
      </c>
      <c r="D33" s="33"/>
      <c r="I33" s="44">
        <v>37</v>
      </c>
    </row>
    <row r="34" spans="1:9" x14ac:dyDescent="0.25">
      <c r="A34" s="16" t="s">
        <v>27</v>
      </c>
      <c r="C34" s="33">
        <f>V29</f>
        <v>0</v>
      </c>
      <c r="I34" s="45"/>
    </row>
    <row r="35" spans="1:9" x14ac:dyDescent="0.25">
      <c r="A35" s="16" t="s">
        <v>28</v>
      </c>
      <c r="C35" s="33">
        <f>S25</f>
        <v>0</v>
      </c>
      <c r="I35" s="40"/>
    </row>
    <row r="36" spans="1:9" x14ac:dyDescent="0.25">
      <c r="A36" s="16" t="s">
        <v>4</v>
      </c>
      <c r="C36" s="33">
        <f>S26</f>
        <v>0</v>
      </c>
    </row>
    <row r="37" spans="1:9" ht="16.5" thickBot="1" x14ac:dyDescent="0.3">
      <c r="A37" s="17" t="s">
        <v>6</v>
      </c>
      <c r="C37" s="39">
        <f>SUM(C32:C36)</f>
        <v>36</v>
      </c>
      <c r="E37" s="17" t="s">
        <v>42</v>
      </c>
      <c r="F37" s="17"/>
      <c r="G37" s="35">
        <f>S27-C37</f>
        <v>0</v>
      </c>
    </row>
    <row r="38" spans="1:9" ht="16.5" thickTop="1" x14ac:dyDescent="0.25">
      <c r="A38" s="16" t="s">
        <v>29</v>
      </c>
      <c r="C38" s="36">
        <v>0</v>
      </c>
      <c r="D38" s="36"/>
    </row>
    <row r="39" spans="1:9" x14ac:dyDescent="0.25">
      <c r="A39" s="16" t="s">
        <v>36</v>
      </c>
      <c r="C39" s="36">
        <v>0</v>
      </c>
      <c r="D39" s="36"/>
    </row>
    <row r="40" spans="1:9" ht="13.5" customHeight="1" x14ac:dyDescent="0.25"/>
  </sheetData>
  <mergeCells count="175">
    <mergeCell ref="E7:F7"/>
    <mergeCell ref="G7:H7"/>
    <mergeCell ref="I7:J7"/>
    <mergeCell ref="K7:L7"/>
    <mergeCell ref="E11:F11"/>
    <mergeCell ref="G11:H11"/>
    <mergeCell ref="I11:J11"/>
    <mergeCell ref="K11:L11"/>
    <mergeCell ref="M7:N7"/>
    <mergeCell ref="E8:F8"/>
    <mergeCell ref="G8:H8"/>
    <mergeCell ref="I8:J8"/>
    <mergeCell ref="K8:L8"/>
    <mergeCell ref="M8:N8"/>
    <mergeCell ref="E10:F10"/>
    <mergeCell ref="G10:H10"/>
    <mergeCell ref="I10:J10"/>
    <mergeCell ref="K10:L10"/>
    <mergeCell ref="M10:N10"/>
    <mergeCell ref="E15:F15"/>
    <mergeCell ref="G15:H15"/>
    <mergeCell ref="I15:J15"/>
    <mergeCell ref="E14:F14"/>
    <mergeCell ref="G14:H14"/>
    <mergeCell ref="I14:J14"/>
    <mergeCell ref="K14:L14"/>
    <mergeCell ref="O6:P6"/>
    <mergeCell ref="O17:P17"/>
    <mergeCell ref="M9:N9"/>
    <mergeCell ref="E9:F9"/>
    <mergeCell ref="G9:H9"/>
    <mergeCell ref="E12:F12"/>
    <mergeCell ref="M14:N14"/>
    <mergeCell ref="M13:N13"/>
    <mergeCell ref="E13:F13"/>
    <mergeCell ref="G13:H13"/>
    <mergeCell ref="I13:J13"/>
    <mergeCell ref="K13:L13"/>
    <mergeCell ref="I9:J9"/>
    <mergeCell ref="K9:L9"/>
    <mergeCell ref="E16:F16"/>
    <mergeCell ref="G16:H16"/>
    <mergeCell ref="O9:P9"/>
    <mergeCell ref="Q6:R6"/>
    <mergeCell ref="Q5:R5"/>
    <mergeCell ref="O12:P12"/>
    <mergeCell ref="Q12:R12"/>
    <mergeCell ref="O11:P11"/>
    <mergeCell ref="O16:P16"/>
    <mergeCell ref="Q11:R11"/>
    <mergeCell ref="Q16:R16"/>
    <mergeCell ref="O5:P5"/>
    <mergeCell ref="Q7:R7"/>
    <mergeCell ref="Q8:R8"/>
    <mergeCell ref="O14:P14"/>
    <mergeCell ref="Q14:R14"/>
    <mergeCell ref="Q10:R10"/>
    <mergeCell ref="Q13:R13"/>
    <mergeCell ref="Q9:R9"/>
    <mergeCell ref="O15:P15"/>
    <mergeCell ref="Q15:R15"/>
    <mergeCell ref="O7:P7"/>
    <mergeCell ref="O8:P8"/>
    <mergeCell ref="O10:P10"/>
    <mergeCell ref="O13:P13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I5:J5"/>
    <mergeCell ref="K5:L5"/>
    <mergeCell ref="K6:L6"/>
    <mergeCell ref="M5:N5"/>
    <mergeCell ref="M4:N4"/>
    <mergeCell ref="K4:L4"/>
    <mergeCell ref="I4:J4"/>
    <mergeCell ref="E5:F5"/>
    <mergeCell ref="G5:H5"/>
    <mergeCell ref="E6:F6"/>
    <mergeCell ref="G6:H6"/>
    <mergeCell ref="I6:J6"/>
    <mergeCell ref="M6:N6"/>
    <mergeCell ref="E23:F23"/>
    <mergeCell ref="E21:F21"/>
    <mergeCell ref="I17:J17"/>
    <mergeCell ref="K21:L21"/>
    <mergeCell ref="G21:H21"/>
    <mergeCell ref="I21:J21"/>
    <mergeCell ref="G20:H20"/>
    <mergeCell ref="I20:J20"/>
    <mergeCell ref="K20:L20"/>
    <mergeCell ref="E22:F22"/>
    <mergeCell ref="E17:F17"/>
    <mergeCell ref="K17:L17"/>
    <mergeCell ref="G23:H23"/>
    <mergeCell ref="G19:H19"/>
    <mergeCell ref="I19:J19"/>
    <mergeCell ref="K19:L19"/>
    <mergeCell ref="E19:F19"/>
    <mergeCell ref="E20:F20"/>
    <mergeCell ref="I18:J18"/>
    <mergeCell ref="K18:L18"/>
    <mergeCell ref="E18:F18"/>
    <mergeCell ref="G18:H18"/>
    <mergeCell ref="M20:N20"/>
    <mergeCell ref="M11:N11"/>
    <mergeCell ref="M16:N16"/>
    <mergeCell ref="K12:L12"/>
    <mergeCell ref="M12:N12"/>
    <mergeCell ref="M23:N23"/>
    <mergeCell ref="I23:J23"/>
    <mergeCell ref="K23:L23"/>
    <mergeCell ref="G22:H22"/>
    <mergeCell ref="I22:J22"/>
    <mergeCell ref="K22:L22"/>
    <mergeCell ref="M21:N21"/>
    <mergeCell ref="M22:N22"/>
    <mergeCell ref="G17:H17"/>
    <mergeCell ref="G12:H12"/>
    <mergeCell ref="I12:J12"/>
    <mergeCell ref="M19:N19"/>
    <mergeCell ref="M18:N18"/>
    <mergeCell ref="M15:N15"/>
    <mergeCell ref="K15:L15"/>
    <mergeCell ref="M17:N17"/>
    <mergeCell ref="I16:J16"/>
    <mergeCell ref="K16:L16"/>
    <mergeCell ref="G26:H26"/>
    <mergeCell ref="M26:N26"/>
    <mergeCell ref="I26:J26"/>
    <mergeCell ref="K26:L26"/>
    <mergeCell ref="K25:L25"/>
    <mergeCell ref="I25:J25"/>
    <mergeCell ref="K24:L24"/>
    <mergeCell ref="M24:N24"/>
    <mergeCell ref="E27:F27"/>
    <mergeCell ref="G27:H27"/>
    <mergeCell ref="I27:J27"/>
    <mergeCell ref="K27:L27"/>
    <mergeCell ref="M27:N27"/>
    <mergeCell ref="E25:F25"/>
    <mergeCell ref="G25:H25"/>
    <mergeCell ref="E26:F26"/>
    <mergeCell ref="E24:F24"/>
    <mergeCell ref="G24:H24"/>
    <mergeCell ref="I24:J24"/>
    <mergeCell ref="Q27:R27"/>
    <mergeCell ref="Q24:R24"/>
    <mergeCell ref="O24:P24"/>
    <mergeCell ref="Q25:R25"/>
    <mergeCell ref="M25:N25"/>
    <mergeCell ref="Q26:R26"/>
    <mergeCell ref="O26:P26"/>
    <mergeCell ref="O25:P25"/>
    <mergeCell ref="O27:P27"/>
    <mergeCell ref="Q23:R23"/>
    <mergeCell ref="O23:P23"/>
    <mergeCell ref="Q21:R21"/>
    <mergeCell ref="Q22:R22"/>
    <mergeCell ref="O21:P21"/>
    <mergeCell ref="O22:P22"/>
    <mergeCell ref="Q20:R20"/>
    <mergeCell ref="Q17:R17"/>
    <mergeCell ref="Q19:R19"/>
    <mergeCell ref="O20:P20"/>
    <mergeCell ref="Q18:R18"/>
    <mergeCell ref="O19:P19"/>
    <mergeCell ref="O18:P1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23:K23"/>
  <sheetViews>
    <sheetView workbookViewId="0">
      <selection activeCell="E30" sqref="E30"/>
    </sheetView>
  </sheetViews>
  <sheetFormatPr defaultRowHeight="12.75" x14ac:dyDescent="0.2"/>
  <sheetData>
    <row r="23" spans="2:11" x14ac:dyDescent="0.2">
      <c r="B23">
        <f>SUM(B6:B22)</f>
        <v>0</v>
      </c>
      <c r="K23">
        <f>SUM(K6:K22)</f>
        <v>0</v>
      </c>
    </row>
  </sheetData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9"/>
  <sheetViews>
    <sheetView zoomScaleNormal="100" workbookViewId="0">
      <selection activeCell="M19" sqref="I19:N22"/>
    </sheetView>
  </sheetViews>
  <sheetFormatPr defaultRowHeight="15.75" x14ac:dyDescent="0.25"/>
  <cols>
    <col min="1" max="1" width="10.28515625" style="16" customWidth="1"/>
    <col min="2" max="2" width="10.85546875" style="16" customWidth="1"/>
    <col min="3" max="3" width="10.4257812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56</v>
      </c>
      <c r="B1" s="15"/>
      <c r="C1" s="15"/>
      <c r="S1" s="16"/>
    </row>
    <row r="2" spans="1:22" s="22" customFormat="1" x14ac:dyDescent="0.25">
      <c r="A2" s="18" t="str">
        <f>Analysis!A3</f>
        <v>W/E 18.06.17</v>
      </c>
      <c r="B2" s="58"/>
      <c r="C2" s="58"/>
      <c r="D2" s="58"/>
      <c r="E2" s="236" t="s">
        <v>15</v>
      </c>
      <c r="F2" s="236"/>
      <c r="G2" s="236" t="s">
        <v>16</v>
      </c>
      <c r="H2" s="236"/>
      <c r="I2" s="236" t="s">
        <v>17</v>
      </c>
      <c r="J2" s="236"/>
      <c r="K2" s="236" t="s">
        <v>18</v>
      </c>
      <c r="L2" s="236"/>
      <c r="M2" s="236" t="s">
        <v>19</v>
      </c>
      <c r="N2" s="236"/>
      <c r="O2" s="236" t="s">
        <v>20</v>
      </c>
      <c r="P2" s="236"/>
      <c r="Q2" s="236" t="s">
        <v>21</v>
      </c>
      <c r="R2" s="23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8</v>
      </c>
      <c r="F3" s="63">
        <v>16.3</v>
      </c>
      <c r="G3" s="63">
        <v>8</v>
      </c>
      <c r="H3" s="63">
        <v>16.3</v>
      </c>
      <c r="I3" s="63">
        <v>8.15</v>
      </c>
      <c r="J3" s="63">
        <v>16.3</v>
      </c>
      <c r="K3" s="63">
        <v>8</v>
      </c>
      <c r="L3" s="63">
        <v>16.3</v>
      </c>
      <c r="M3" s="63">
        <v>8.15</v>
      </c>
      <c r="N3" s="63">
        <v>16.3</v>
      </c>
      <c r="O3" s="63"/>
      <c r="P3" s="63"/>
      <c r="Q3" s="24"/>
      <c r="R3" s="24"/>
      <c r="S3" s="25"/>
      <c r="T3" s="25"/>
      <c r="U3" s="26"/>
      <c r="V3" s="26"/>
    </row>
    <row r="4" spans="1:22" x14ac:dyDescent="0.25">
      <c r="A4" s="203">
        <v>6598</v>
      </c>
      <c r="B4" s="227" t="s">
        <v>102</v>
      </c>
      <c r="C4" s="203">
        <v>40</v>
      </c>
      <c r="D4" s="38" t="s">
        <v>87</v>
      </c>
      <c r="E4" s="232">
        <v>2.5</v>
      </c>
      <c r="F4" s="233"/>
      <c r="G4" s="232"/>
      <c r="H4" s="233"/>
      <c r="I4" s="232"/>
      <c r="J4" s="233"/>
      <c r="K4" s="232"/>
      <c r="L4" s="233"/>
      <c r="M4" s="237"/>
      <c r="N4" s="237"/>
      <c r="O4" s="232"/>
      <c r="P4" s="233"/>
      <c r="Q4" s="228"/>
      <c r="R4" s="229"/>
      <c r="S4" s="25">
        <f>E4+G4+I4+K4+M4+O4+Q4</f>
        <v>2.5</v>
      </c>
      <c r="T4" s="25">
        <f t="shared" ref="T4:T21" si="0">SUM(S4-U4-V4)</f>
        <v>2.5</v>
      </c>
      <c r="U4" s="28"/>
      <c r="V4" s="28"/>
    </row>
    <row r="5" spans="1:22" x14ac:dyDescent="0.25">
      <c r="A5" s="214">
        <v>6598</v>
      </c>
      <c r="B5" s="227" t="s">
        <v>102</v>
      </c>
      <c r="C5" s="204">
        <v>73</v>
      </c>
      <c r="D5" s="38" t="s">
        <v>87</v>
      </c>
      <c r="E5" s="232">
        <v>2.5</v>
      </c>
      <c r="F5" s="233"/>
      <c r="G5" s="232"/>
      <c r="H5" s="233"/>
      <c r="I5" s="232"/>
      <c r="J5" s="233"/>
      <c r="K5" s="232"/>
      <c r="L5" s="233"/>
      <c r="M5" s="232"/>
      <c r="N5" s="233"/>
      <c r="O5" s="232"/>
      <c r="P5" s="233"/>
      <c r="Q5" s="228"/>
      <c r="R5" s="229"/>
      <c r="S5" s="25">
        <f>E5+G5+I5+K5+M5+O5+Q5</f>
        <v>2.5</v>
      </c>
      <c r="T5" s="25">
        <f t="shared" si="0"/>
        <v>2.5</v>
      </c>
      <c r="U5" s="28"/>
      <c r="V5" s="28"/>
    </row>
    <row r="6" spans="1:22" x14ac:dyDescent="0.25">
      <c r="A6" s="214">
        <v>6598</v>
      </c>
      <c r="B6" s="227" t="s">
        <v>102</v>
      </c>
      <c r="C6" s="205">
        <v>75</v>
      </c>
      <c r="D6" s="38" t="s">
        <v>87</v>
      </c>
      <c r="E6" s="232">
        <v>3</v>
      </c>
      <c r="F6" s="233"/>
      <c r="G6" s="232"/>
      <c r="H6" s="233"/>
      <c r="I6" s="232"/>
      <c r="J6" s="233"/>
      <c r="K6" s="232"/>
      <c r="L6" s="233"/>
      <c r="M6" s="232"/>
      <c r="N6" s="233"/>
      <c r="O6" s="232"/>
      <c r="P6" s="233"/>
      <c r="Q6" s="228"/>
      <c r="R6" s="229"/>
      <c r="S6" s="25">
        <f>E6+G6+I6+K6+M6+O6+Q6</f>
        <v>3</v>
      </c>
      <c r="T6" s="25">
        <f t="shared" si="0"/>
        <v>3</v>
      </c>
      <c r="U6" s="28"/>
      <c r="V6" s="28"/>
    </row>
    <row r="7" spans="1:22" x14ac:dyDescent="0.25">
      <c r="A7" s="218">
        <v>6598</v>
      </c>
      <c r="B7" s="227" t="s">
        <v>102</v>
      </c>
      <c r="C7" s="218">
        <v>36</v>
      </c>
      <c r="D7" s="38" t="s">
        <v>93</v>
      </c>
      <c r="E7" s="230"/>
      <c r="F7" s="231"/>
      <c r="G7" s="232">
        <v>1.5</v>
      </c>
      <c r="H7" s="233"/>
      <c r="I7" s="232"/>
      <c r="J7" s="233"/>
      <c r="K7" s="232"/>
      <c r="L7" s="233"/>
      <c r="M7" s="232"/>
      <c r="N7" s="233"/>
      <c r="O7" s="232"/>
      <c r="P7" s="233"/>
      <c r="Q7" s="228"/>
      <c r="R7" s="229"/>
      <c r="S7" s="25">
        <f t="shared" ref="S7:S24" si="1">E7+G7+I7+K7+M7+O7+Q7</f>
        <v>1.5</v>
      </c>
      <c r="T7" s="25">
        <f t="shared" si="0"/>
        <v>1.5</v>
      </c>
      <c r="U7" s="28"/>
      <c r="V7" s="28"/>
    </row>
    <row r="8" spans="1:22" x14ac:dyDescent="0.25">
      <c r="A8" s="212">
        <v>6648</v>
      </c>
      <c r="B8" s="227" t="s">
        <v>103</v>
      </c>
      <c r="C8" s="212">
        <v>36</v>
      </c>
      <c r="D8" s="38" t="s">
        <v>93</v>
      </c>
      <c r="E8" s="230"/>
      <c r="F8" s="231"/>
      <c r="G8" s="232">
        <v>2</v>
      </c>
      <c r="H8" s="233"/>
      <c r="I8" s="232">
        <v>0.5</v>
      </c>
      <c r="J8" s="233"/>
      <c r="K8" s="232"/>
      <c r="L8" s="233"/>
      <c r="M8" s="232"/>
      <c r="N8" s="233"/>
      <c r="O8" s="232"/>
      <c r="P8" s="233"/>
      <c r="Q8" s="228"/>
      <c r="R8" s="229"/>
      <c r="S8" s="25">
        <f t="shared" si="1"/>
        <v>2.5</v>
      </c>
      <c r="T8" s="25">
        <f t="shared" si="0"/>
        <v>2.5</v>
      </c>
      <c r="U8" s="28"/>
      <c r="V8" s="28"/>
    </row>
    <row r="9" spans="1:22" x14ac:dyDescent="0.25">
      <c r="A9" s="218">
        <v>6648</v>
      </c>
      <c r="B9" s="227" t="s">
        <v>103</v>
      </c>
      <c r="C9" s="153">
        <v>39</v>
      </c>
      <c r="D9" s="38" t="s">
        <v>93</v>
      </c>
      <c r="E9" s="230"/>
      <c r="F9" s="231"/>
      <c r="G9" s="232">
        <v>2</v>
      </c>
      <c r="H9" s="233"/>
      <c r="I9" s="232">
        <v>0.5</v>
      </c>
      <c r="J9" s="233"/>
      <c r="K9" s="232"/>
      <c r="L9" s="233"/>
      <c r="M9" s="232"/>
      <c r="N9" s="233"/>
      <c r="O9" s="232"/>
      <c r="P9" s="233"/>
      <c r="Q9" s="228"/>
      <c r="R9" s="229"/>
      <c r="S9" s="25">
        <f>E9+G9+I9+K9+M9+O9+Q9</f>
        <v>2.5</v>
      </c>
      <c r="T9" s="25">
        <f>SUM(S9-U9-V9)</f>
        <v>2.5</v>
      </c>
      <c r="U9" s="28"/>
      <c r="V9" s="28"/>
    </row>
    <row r="10" spans="1:22" ht="15.75" customHeight="1" x14ac:dyDescent="0.25">
      <c r="A10" s="218">
        <v>6648</v>
      </c>
      <c r="B10" s="227" t="s">
        <v>103</v>
      </c>
      <c r="C10" s="169">
        <v>42</v>
      </c>
      <c r="D10" s="38" t="s">
        <v>93</v>
      </c>
      <c r="E10" s="230"/>
      <c r="F10" s="231"/>
      <c r="G10" s="232">
        <v>1.5</v>
      </c>
      <c r="H10" s="233"/>
      <c r="I10" s="232">
        <v>1</v>
      </c>
      <c r="J10" s="233"/>
      <c r="K10" s="232"/>
      <c r="L10" s="233"/>
      <c r="M10" s="232"/>
      <c r="N10" s="233"/>
      <c r="O10" s="232"/>
      <c r="P10" s="233"/>
      <c r="Q10" s="228"/>
      <c r="R10" s="229"/>
      <c r="S10" s="25">
        <f t="shared" si="1"/>
        <v>2.5</v>
      </c>
      <c r="T10" s="25">
        <f t="shared" si="0"/>
        <v>2.5</v>
      </c>
      <c r="U10" s="28"/>
      <c r="V10" s="28"/>
    </row>
    <row r="11" spans="1:22" x14ac:dyDescent="0.25">
      <c r="A11" s="218">
        <v>6648</v>
      </c>
      <c r="B11" s="227" t="s">
        <v>103</v>
      </c>
      <c r="C11" s="217">
        <v>44</v>
      </c>
      <c r="D11" s="38" t="s">
        <v>93</v>
      </c>
      <c r="E11" s="230"/>
      <c r="F11" s="231"/>
      <c r="G11" s="232">
        <v>1</v>
      </c>
      <c r="H11" s="233"/>
      <c r="I11" s="232">
        <v>1</v>
      </c>
      <c r="J11" s="233"/>
      <c r="K11" s="232"/>
      <c r="L11" s="233"/>
      <c r="M11" s="232"/>
      <c r="N11" s="233"/>
      <c r="O11" s="232"/>
      <c r="P11" s="233"/>
      <c r="Q11" s="228"/>
      <c r="R11" s="229"/>
      <c r="S11" s="25">
        <f t="shared" si="1"/>
        <v>2</v>
      </c>
      <c r="T11" s="25">
        <f t="shared" si="0"/>
        <v>2</v>
      </c>
      <c r="U11" s="28"/>
      <c r="V11" s="28"/>
    </row>
    <row r="12" spans="1:22" x14ac:dyDescent="0.25">
      <c r="A12" s="164">
        <v>6519</v>
      </c>
      <c r="B12" s="227" t="s">
        <v>104</v>
      </c>
      <c r="C12" s="164">
        <v>233</v>
      </c>
      <c r="D12" s="38" t="s">
        <v>94</v>
      </c>
      <c r="E12" s="230"/>
      <c r="F12" s="231"/>
      <c r="G12" s="232"/>
      <c r="H12" s="233"/>
      <c r="I12" s="232">
        <v>4</v>
      </c>
      <c r="J12" s="233"/>
      <c r="K12" s="232">
        <v>0.25</v>
      </c>
      <c r="L12" s="233"/>
      <c r="M12" s="232"/>
      <c r="N12" s="233"/>
      <c r="O12" s="232"/>
      <c r="P12" s="233"/>
      <c r="Q12" s="228"/>
      <c r="R12" s="229"/>
      <c r="S12" s="25">
        <f t="shared" ref="S12:S19" si="2">E12+G12+I12+K12+M12+O12+Q12</f>
        <v>4.25</v>
      </c>
      <c r="T12" s="25">
        <f t="shared" ref="T12:T19" si="3">SUM(S12-U12-V12)</f>
        <v>4.25</v>
      </c>
      <c r="U12" s="28"/>
      <c r="V12" s="28"/>
    </row>
    <row r="13" spans="1:22" x14ac:dyDescent="0.25">
      <c r="A13" s="222">
        <v>6648</v>
      </c>
      <c r="B13" s="227" t="s">
        <v>103</v>
      </c>
      <c r="C13" s="222">
        <v>49</v>
      </c>
      <c r="D13" s="38" t="s">
        <v>69</v>
      </c>
      <c r="E13" s="230"/>
      <c r="F13" s="231"/>
      <c r="G13" s="232"/>
      <c r="H13" s="233"/>
      <c r="I13" s="232"/>
      <c r="J13" s="233"/>
      <c r="K13" s="232">
        <v>0.25</v>
      </c>
      <c r="L13" s="233"/>
      <c r="M13" s="232"/>
      <c r="N13" s="233"/>
      <c r="O13" s="232"/>
      <c r="P13" s="233"/>
      <c r="Q13" s="228"/>
      <c r="R13" s="229"/>
      <c r="S13" s="25">
        <f t="shared" si="2"/>
        <v>0.25</v>
      </c>
      <c r="T13" s="25">
        <f t="shared" si="3"/>
        <v>0.25</v>
      </c>
      <c r="U13" s="28"/>
      <c r="V13" s="28"/>
    </row>
    <row r="14" spans="1:22" ht="15" customHeight="1" x14ac:dyDescent="0.25">
      <c r="A14" s="222">
        <v>6538</v>
      </c>
      <c r="B14" s="227" t="s">
        <v>105</v>
      </c>
      <c r="C14" s="222">
        <v>18</v>
      </c>
      <c r="D14" s="38" t="s">
        <v>96</v>
      </c>
      <c r="E14" s="230"/>
      <c r="F14" s="231"/>
      <c r="G14" s="232"/>
      <c r="H14" s="233"/>
      <c r="I14" s="232"/>
      <c r="J14" s="233"/>
      <c r="K14" s="232">
        <v>7.5</v>
      </c>
      <c r="L14" s="233"/>
      <c r="M14" s="232">
        <v>3.5</v>
      </c>
      <c r="N14" s="233"/>
      <c r="O14" s="232"/>
      <c r="P14" s="233"/>
      <c r="Q14" s="228"/>
      <c r="R14" s="229"/>
      <c r="S14" s="25">
        <f t="shared" si="2"/>
        <v>11</v>
      </c>
      <c r="T14" s="25">
        <f t="shared" si="3"/>
        <v>11</v>
      </c>
      <c r="U14" s="28"/>
      <c r="V14" s="28"/>
    </row>
    <row r="15" spans="1:22" x14ac:dyDescent="0.25">
      <c r="A15" s="225">
        <v>6648</v>
      </c>
      <c r="B15" s="227" t="s">
        <v>103</v>
      </c>
      <c r="C15" s="225">
        <v>36</v>
      </c>
      <c r="D15" s="38" t="s">
        <v>100</v>
      </c>
      <c r="E15" s="230"/>
      <c r="F15" s="231"/>
      <c r="G15" s="232"/>
      <c r="H15" s="233"/>
      <c r="I15" s="232"/>
      <c r="J15" s="233"/>
      <c r="K15" s="232"/>
      <c r="L15" s="233"/>
      <c r="M15" s="232">
        <v>0.5</v>
      </c>
      <c r="N15" s="233"/>
      <c r="O15" s="232"/>
      <c r="P15" s="233"/>
      <c r="Q15" s="228"/>
      <c r="R15" s="229"/>
      <c r="S15" s="25">
        <f t="shared" si="2"/>
        <v>0.5</v>
      </c>
      <c r="T15" s="25">
        <f t="shared" si="3"/>
        <v>0.5</v>
      </c>
      <c r="U15" s="28"/>
      <c r="V15" s="28"/>
    </row>
    <row r="16" spans="1:22" x14ac:dyDescent="0.25">
      <c r="A16" s="225">
        <v>6648</v>
      </c>
      <c r="B16" s="227" t="s">
        <v>103</v>
      </c>
      <c r="C16" s="225">
        <v>39</v>
      </c>
      <c r="D16" s="38" t="s">
        <v>100</v>
      </c>
      <c r="E16" s="230"/>
      <c r="F16" s="231"/>
      <c r="G16" s="232"/>
      <c r="H16" s="233"/>
      <c r="I16" s="232"/>
      <c r="J16" s="233"/>
      <c r="K16" s="232"/>
      <c r="L16" s="233"/>
      <c r="M16" s="232">
        <v>0.5</v>
      </c>
      <c r="N16" s="233"/>
      <c r="O16" s="232"/>
      <c r="P16" s="233"/>
      <c r="Q16" s="228"/>
      <c r="R16" s="229"/>
      <c r="S16" s="25">
        <f t="shared" si="2"/>
        <v>0.5</v>
      </c>
      <c r="T16" s="25">
        <f t="shared" si="3"/>
        <v>0.5</v>
      </c>
      <c r="U16" s="28"/>
      <c r="V16" s="28"/>
    </row>
    <row r="17" spans="1:22" x14ac:dyDescent="0.25">
      <c r="A17" s="225"/>
      <c r="B17" s="48"/>
      <c r="C17" s="225"/>
      <c r="D17" s="38"/>
      <c r="E17" s="230"/>
      <c r="F17" s="231"/>
      <c r="G17" s="232"/>
      <c r="H17" s="233"/>
      <c r="I17" s="232"/>
      <c r="J17" s="233"/>
      <c r="K17" s="232"/>
      <c r="L17" s="233"/>
      <c r="M17" s="232"/>
      <c r="N17" s="233"/>
      <c r="O17" s="232"/>
      <c r="P17" s="233"/>
      <c r="Q17" s="228"/>
      <c r="R17" s="229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224"/>
      <c r="B18" s="224"/>
      <c r="C18" s="224"/>
      <c r="D18" s="38"/>
      <c r="E18" s="230"/>
      <c r="F18" s="231"/>
      <c r="G18" s="232"/>
      <c r="H18" s="233"/>
      <c r="I18" s="232"/>
      <c r="J18" s="233"/>
      <c r="K18" s="232"/>
      <c r="L18" s="233"/>
      <c r="M18" s="232"/>
      <c r="N18" s="233"/>
      <c r="O18" s="232"/>
      <c r="P18" s="233"/>
      <c r="Q18" s="228"/>
      <c r="R18" s="229"/>
      <c r="S18" s="25">
        <f t="shared" si="2"/>
        <v>0</v>
      </c>
      <c r="T18" s="25">
        <f t="shared" si="3"/>
        <v>0</v>
      </c>
      <c r="U18" s="28"/>
      <c r="V18" s="28"/>
    </row>
    <row r="19" spans="1:22" x14ac:dyDescent="0.25">
      <c r="A19" s="225">
        <v>3600</v>
      </c>
      <c r="B19" s="48" t="s">
        <v>106</v>
      </c>
      <c r="C19" s="225"/>
      <c r="D19" s="38" t="s">
        <v>99</v>
      </c>
      <c r="E19" s="230"/>
      <c r="F19" s="231"/>
      <c r="G19" s="232"/>
      <c r="H19" s="233"/>
      <c r="I19" s="232"/>
      <c r="J19" s="233"/>
      <c r="K19" s="232"/>
      <c r="L19" s="233"/>
      <c r="M19" s="232">
        <v>3</v>
      </c>
      <c r="N19" s="233"/>
      <c r="O19" s="232"/>
      <c r="P19" s="233"/>
      <c r="Q19" s="228"/>
      <c r="R19" s="229"/>
      <c r="S19" s="25">
        <f t="shared" si="2"/>
        <v>3</v>
      </c>
      <c r="T19" s="25">
        <f t="shared" si="3"/>
        <v>3</v>
      </c>
      <c r="U19" s="28"/>
      <c r="V19" s="28"/>
    </row>
    <row r="20" spans="1:22" x14ac:dyDescent="0.25">
      <c r="A20" s="224">
        <v>3600</v>
      </c>
      <c r="B20" s="48" t="s">
        <v>106</v>
      </c>
      <c r="C20" s="224"/>
      <c r="D20" s="38" t="s">
        <v>101</v>
      </c>
      <c r="E20" s="232"/>
      <c r="F20" s="233"/>
      <c r="G20" s="232"/>
      <c r="H20" s="233"/>
      <c r="I20" s="232"/>
      <c r="J20" s="233"/>
      <c r="K20" s="232"/>
      <c r="L20" s="233"/>
      <c r="M20" s="232">
        <v>0.25</v>
      </c>
      <c r="N20" s="233"/>
      <c r="O20" s="232"/>
      <c r="P20" s="233"/>
      <c r="Q20" s="228"/>
      <c r="R20" s="229"/>
      <c r="S20" s="25">
        <f t="shared" si="1"/>
        <v>0.25</v>
      </c>
      <c r="T20" s="25">
        <f t="shared" si="0"/>
        <v>0.25</v>
      </c>
      <c r="U20" s="28"/>
      <c r="V20" s="28"/>
    </row>
    <row r="21" spans="1:22" s="17" customFormat="1" x14ac:dyDescent="0.25">
      <c r="A21" s="144">
        <v>3600</v>
      </c>
      <c r="B21" s="48" t="s">
        <v>106</v>
      </c>
      <c r="C21" s="144"/>
      <c r="D21" s="38" t="s">
        <v>82</v>
      </c>
      <c r="E21" s="232"/>
      <c r="F21" s="233"/>
      <c r="G21" s="232"/>
      <c r="H21" s="233"/>
      <c r="I21" s="232">
        <v>0.75</v>
      </c>
      <c r="J21" s="233"/>
      <c r="K21" s="232"/>
      <c r="L21" s="233"/>
      <c r="M21" s="232"/>
      <c r="N21" s="233"/>
      <c r="O21" s="232"/>
      <c r="P21" s="233"/>
      <c r="Q21" s="228"/>
      <c r="R21" s="229"/>
      <c r="S21" s="25">
        <f t="shared" si="1"/>
        <v>0.75</v>
      </c>
      <c r="T21" s="25">
        <f t="shared" si="0"/>
        <v>0.75</v>
      </c>
      <c r="U21" s="28"/>
      <c r="V21" s="28"/>
    </row>
    <row r="22" spans="1:22" s="17" customFormat="1" x14ac:dyDescent="0.25">
      <c r="A22" s="50" t="s">
        <v>37</v>
      </c>
      <c r="B22" s="50"/>
      <c r="C22" s="58"/>
      <c r="D22" s="50"/>
      <c r="E22" s="230"/>
      <c r="F22" s="231"/>
      <c r="G22" s="232"/>
      <c r="H22" s="233"/>
      <c r="I22" s="232"/>
      <c r="J22" s="233"/>
      <c r="K22" s="232"/>
      <c r="L22" s="233"/>
      <c r="M22" s="232"/>
      <c r="N22" s="233"/>
      <c r="O22" s="228"/>
      <c r="P22" s="229"/>
      <c r="Q22" s="228"/>
      <c r="R22" s="229"/>
      <c r="S22" s="25">
        <f t="shared" si="1"/>
        <v>0</v>
      </c>
      <c r="T22" s="25"/>
      <c r="U22" s="29"/>
      <c r="V22" s="28"/>
    </row>
    <row r="23" spans="1:22" x14ac:dyDescent="0.25">
      <c r="A23" s="50" t="s">
        <v>38</v>
      </c>
      <c r="B23" s="50">
        <f>SUM(B6:B22)</f>
        <v>0</v>
      </c>
      <c r="C23" s="58"/>
      <c r="D23" s="58"/>
      <c r="E23" s="232"/>
      <c r="F23" s="233"/>
      <c r="G23" s="232"/>
      <c r="H23" s="233"/>
      <c r="I23" s="232"/>
      <c r="J23" s="233"/>
      <c r="K23" s="232"/>
      <c r="L23" s="233"/>
      <c r="M23" s="232"/>
      <c r="N23" s="233"/>
      <c r="O23" s="228"/>
      <c r="P23" s="229"/>
      <c r="Q23" s="228"/>
      <c r="R23" s="229"/>
      <c r="S23" s="25">
        <f t="shared" si="1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234">
        <f>SUM(E4:E23)</f>
        <v>8</v>
      </c>
      <c r="F24" s="235"/>
      <c r="G24" s="234">
        <f>SUM(G4:G23)</f>
        <v>8</v>
      </c>
      <c r="H24" s="235"/>
      <c r="I24" s="234">
        <f>SUM(I4:I23)</f>
        <v>7.75</v>
      </c>
      <c r="J24" s="235"/>
      <c r="K24" s="234">
        <f t="shared" ref="K24" si="4">SUM(K4:K23)</f>
        <v>8</v>
      </c>
      <c r="L24" s="235"/>
      <c r="M24" s="234">
        <f t="shared" ref="M24" si="5">SUM(M4:M23)</f>
        <v>7.75</v>
      </c>
      <c r="N24" s="235"/>
      <c r="O24" s="234">
        <f>SUM(O4:O23)</f>
        <v>0</v>
      </c>
      <c r="P24" s="235"/>
      <c r="Q24" s="234">
        <f>SUM(Q4:Q23)</f>
        <v>0</v>
      </c>
      <c r="R24" s="235"/>
      <c r="S24" s="25">
        <f t="shared" si="1"/>
        <v>39.5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59"/>
      <c r="F25" s="60">
        <v>8</v>
      </c>
      <c r="G25" s="59"/>
      <c r="H25" s="60">
        <v>8</v>
      </c>
      <c r="I25" s="59"/>
      <c r="J25" s="60">
        <v>8</v>
      </c>
      <c r="K25" s="178"/>
      <c r="L25" s="179">
        <v>8</v>
      </c>
      <c r="M25" s="178"/>
      <c r="N25" s="179">
        <v>8</v>
      </c>
      <c r="O25" s="59"/>
      <c r="P25" s="60"/>
      <c r="Q25" s="59"/>
      <c r="R25" s="60"/>
      <c r="S25" s="25">
        <f>SUM(E25:R25)</f>
        <v>40</v>
      </c>
      <c r="T25" s="25">
        <f>SUM(T4:T24)</f>
        <v>39.5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-0.25</v>
      </c>
      <c r="K26" s="32"/>
      <c r="L26" s="32">
        <f t="shared" ref="L26" si="6">SUM(K24)-L25</f>
        <v>0</v>
      </c>
      <c r="M26" s="32"/>
      <c r="N26" s="32">
        <f t="shared" ref="N26" si="7">SUM(M24)-N25</f>
        <v>-0.25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-0.5</v>
      </c>
      <c r="T26" s="28"/>
      <c r="U26" s="28">
        <f>SUM(U4:U25)</f>
        <v>0</v>
      </c>
      <c r="V26" s="28">
        <f>SUM(V4:V25)</f>
        <v>0</v>
      </c>
    </row>
    <row r="27" spans="1:22" x14ac:dyDescent="0.25">
      <c r="S27" s="16"/>
    </row>
    <row r="28" spans="1:22" x14ac:dyDescent="0.25">
      <c r="A28" s="2" t="s">
        <v>25</v>
      </c>
      <c r="B28" s="15"/>
      <c r="S28" s="16"/>
    </row>
    <row r="29" spans="1:22" x14ac:dyDescent="0.25">
      <c r="A29" s="16" t="s">
        <v>2</v>
      </c>
      <c r="C29" s="40">
        <f>SUM(T25)</f>
        <v>39.5</v>
      </c>
      <c r="I29" s="2">
        <v>3600</v>
      </c>
      <c r="S29" s="16"/>
    </row>
    <row r="30" spans="1:22" x14ac:dyDescent="0.25">
      <c r="A30" s="16" t="s">
        <v>26</v>
      </c>
      <c r="C30" s="40">
        <f>U26</f>
        <v>0</v>
      </c>
      <c r="D30" s="33"/>
      <c r="I30" s="44">
        <v>4</v>
      </c>
      <c r="S30" s="16"/>
    </row>
    <row r="31" spans="1:22" x14ac:dyDescent="0.25">
      <c r="A31" s="16" t="s">
        <v>27</v>
      </c>
      <c r="C31" s="33">
        <f>V26</f>
        <v>0</v>
      </c>
      <c r="I31" s="45"/>
      <c r="S31" s="16"/>
    </row>
    <row r="32" spans="1:22" x14ac:dyDescent="0.25">
      <c r="A32" s="16" t="s">
        <v>28</v>
      </c>
      <c r="C32" s="33">
        <f>S22</f>
        <v>0</v>
      </c>
      <c r="I32" s="40"/>
      <c r="S32" s="16"/>
    </row>
    <row r="33" spans="1:19" x14ac:dyDescent="0.25">
      <c r="A33" s="16" t="s">
        <v>4</v>
      </c>
      <c r="C33" s="33">
        <f>S23</f>
        <v>0</v>
      </c>
      <c r="S33" s="16"/>
    </row>
    <row r="34" spans="1:19" ht="16.5" thickBot="1" x14ac:dyDescent="0.3">
      <c r="A34" s="17" t="s">
        <v>6</v>
      </c>
      <c r="C34" s="39">
        <f>SUM(C29:C33)</f>
        <v>39.5</v>
      </c>
      <c r="E34" s="17" t="s">
        <v>42</v>
      </c>
      <c r="F34" s="17"/>
      <c r="G34" s="35">
        <f>S24-C34</f>
        <v>0</v>
      </c>
      <c r="S34" s="16"/>
    </row>
    <row r="35" spans="1:19" ht="16.5" thickTop="1" x14ac:dyDescent="0.25">
      <c r="A35" s="16" t="s">
        <v>29</v>
      </c>
      <c r="C35" s="36">
        <v>0</v>
      </c>
      <c r="D35" s="36"/>
      <c r="S35" s="16"/>
    </row>
    <row r="36" spans="1:19" x14ac:dyDescent="0.25">
      <c r="A36" s="16" t="s">
        <v>36</v>
      </c>
      <c r="C36" s="36">
        <v>0</v>
      </c>
      <c r="D36" s="36"/>
      <c r="S36" s="16"/>
    </row>
    <row r="37" spans="1:19" ht="15" x14ac:dyDescent="0.2">
      <c r="R37" s="16"/>
      <c r="S37" s="16"/>
    </row>
    <row r="38" spans="1:19" ht="15" x14ac:dyDescent="0.2">
      <c r="R38" s="16"/>
      <c r="S38" s="16"/>
    </row>
    <row r="39" spans="1:19" ht="15" x14ac:dyDescent="0.2">
      <c r="R39" s="16"/>
      <c r="S39" s="16"/>
    </row>
  </sheetData>
  <mergeCells count="154"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7:R7"/>
    <mergeCell ref="Q5:R5"/>
    <mergeCell ref="G6:H6"/>
    <mergeCell ref="I6:J6"/>
    <mergeCell ref="K6:L6"/>
    <mergeCell ref="M6:N6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E6:F6"/>
    <mergeCell ref="E5:F5"/>
    <mergeCell ref="O6:P6"/>
    <mergeCell ref="Q6:R6"/>
    <mergeCell ref="G5:H5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20:F20"/>
    <mergeCell ref="G20:H20"/>
    <mergeCell ref="I20:J20"/>
    <mergeCell ref="K20:L20"/>
    <mergeCell ref="M20:N20"/>
    <mergeCell ref="O20:P20"/>
    <mergeCell ref="Q20:R20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E19:F19"/>
    <mergeCell ref="G19:H19"/>
    <mergeCell ref="I19:J19"/>
    <mergeCell ref="K19:L19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E22:F22"/>
    <mergeCell ref="G22:H22"/>
    <mergeCell ref="I22:J22"/>
    <mergeCell ref="K22:L22"/>
    <mergeCell ref="M22:N22"/>
    <mergeCell ref="O22:P22"/>
    <mergeCell ref="Q22:R22"/>
    <mergeCell ref="Q21:R21"/>
    <mergeCell ref="E21:F21"/>
    <mergeCell ref="G21:H21"/>
    <mergeCell ref="I21:J21"/>
    <mergeCell ref="K21:L21"/>
    <mergeCell ref="M21:N21"/>
    <mergeCell ref="O21:P21"/>
    <mergeCell ref="M19:N19"/>
    <mergeCell ref="O19:P19"/>
    <mergeCell ref="Q19:R19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Q14:R14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E15:F15"/>
    <mergeCell ref="G15:H15"/>
    <mergeCell ref="I15:J15"/>
    <mergeCell ref="K15:L15"/>
    <mergeCell ref="M15:N15"/>
    <mergeCell ref="O15:P15"/>
    <mergeCell ref="Q15:R1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36"/>
  <sheetViews>
    <sheetView zoomScale="90" zoomScaleNormal="90" workbookViewId="0">
      <selection activeCell="E30" sqref="E30"/>
    </sheetView>
  </sheetViews>
  <sheetFormatPr defaultColWidth="11.85546875" defaultRowHeight="15.75" x14ac:dyDescent="0.25"/>
  <cols>
    <col min="1" max="1" width="9.140625" style="16" customWidth="1"/>
    <col min="2" max="2" width="10.7109375" style="16" customWidth="1"/>
    <col min="3" max="3" width="9.7109375" style="16" bestFit="1" customWidth="1"/>
    <col min="4" max="4" width="28.7109375" style="16" customWidth="1"/>
    <col min="5" max="8" width="6.85546875" style="16" customWidth="1"/>
    <col min="9" max="11" width="7" style="16" customWidth="1"/>
    <col min="12" max="12" width="6.85546875" style="16" customWidth="1"/>
    <col min="13" max="14" width="7" style="16" customWidth="1"/>
    <col min="15" max="15" width="6.85546875" style="16" customWidth="1"/>
    <col min="16" max="17" width="7" style="16" customWidth="1"/>
    <col min="18" max="18" width="7" style="17" customWidth="1"/>
    <col min="19" max="19" width="7.7109375" style="17" customWidth="1"/>
    <col min="20" max="22" width="7.7109375" style="16" customWidth="1"/>
    <col min="23" max="16384" width="11.85546875" style="16"/>
  </cols>
  <sheetData>
    <row r="1" spans="1:22" x14ac:dyDescent="0.25">
      <c r="A1" s="2" t="s">
        <v>45</v>
      </c>
      <c r="B1" s="15"/>
      <c r="C1" s="15"/>
    </row>
    <row r="2" spans="1:22" s="22" customFormat="1" x14ac:dyDescent="0.25">
      <c r="A2" s="18" t="str">
        <f>Analysis!A3</f>
        <v>W/E 18.06.17</v>
      </c>
      <c r="B2" s="19"/>
      <c r="C2" s="19"/>
      <c r="D2" s="19"/>
      <c r="E2" s="238" t="s">
        <v>15</v>
      </c>
      <c r="F2" s="238"/>
      <c r="G2" s="236" t="s">
        <v>16</v>
      </c>
      <c r="H2" s="236"/>
      <c r="I2" s="236" t="s">
        <v>17</v>
      </c>
      <c r="J2" s="236"/>
      <c r="K2" s="236" t="s">
        <v>18</v>
      </c>
      <c r="L2" s="236"/>
      <c r="M2" s="236" t="s">
        <v>19</v>
      </c>
      <c r="N2" s="236"/>
      <c r="O2" s="236" t="s">
        <v>20</v>
      </c>
      <c r="P2" s="236"/>
      <c r="Q2" s="236" t="s">
        <v>21</v>
      </c>
      <c r="R2" s="23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8</v>
      </c>
      <c r="F3" s="63">
        <v>16.3</v>
      </c>
      <c r="G3" s="63">
        <v>8</v>
      </c>
      <c r="H3" s="63">
        <v>16.3</v>
      </c>
      <c r="I3" s="63">
        <v>8</v>
      </c>
      <c r="J3" s="63">
        <v>16.3</v>
      </c>
      <c r="K3" s="63">
        <v>8</v>
      </c>
      <c r="L3" s="63">
        <v>16.3</v>
      </c>
      <c r="M3" s="63">
        <v>8</v>
      </c>
      <c r="N3" s="63">
        <v>16.3</v>
      </c>
      <c r="O3" s="52"/>
      <c r="P3" s="52"/>
      <c r="Q3" s="63"/>
      <c r="R3" s="63"/>
      <c r="S3" s="25"/>
      <c r="T3" s="25"/>
      <c r="U3" s="26"/>
      <c r="V3" s="26"/>
    </row>
    <row r="4" spans="1:22" x14ac:dyDescent="0.25">
      <c r="A4" s="214" t="s">
        <v>71</v>
      </c>
      <c r="B4" s="227" t="s">
        <v>105</v>
      </c>
      <c r="C4" s="48" t="s">
        <v>80</v>
      </c>
      <c r="D4" s="38" t="s">
        <v>72</v>
      </c>
      <c r="E4" s="237">
        <v>8</v>
      </c>
      <c r="F4" s="237"/>
      <c r="G4" s="237">
        <v>3</v>
      </c>
      <c r="H4" s="237"/>
      <c r="I4" s="237"/>
      <c r="J4" s="237"/>
      <c r="K4" s="237">
        <v>4</v>
      </c>
      <c r="L4" s="237"/>
      <c r="M4" s="237"/>
      <c r="N4" s="237"/>
      <c r="O4" s="232"/>
      <c r="P4" s="233"/>
      <c r="Q4" s="228"/>
      <c r="R4" s="229"/>
      <c r="S4" s="25">
        <f>E4+G4+I4+K4+M4+O4+Q4</f>
        <v>15</v>
      </c>
      <c r="T4" s="25">
        <f t="shared" ref="T4:T17" si="0">SUM(S4-U4-V4)</f>
        <v>15</v>
      </c>
      <c r="U4" s="28"/>
      <c r="V4" s="28"/>
    </row>
    <row r="5" spans="1:22" x14ac:dyDescent="0.25">
      <c r="A5" s="205">
        <v>6598</v>
      </c>
      <c r="B5" s="227" t="s">
        <v>102</v>
      </c>
      <c r="C5" s="205">
        <v>36</v>
      </c>
      <c r="D5" s="38" t="s">
        <v>93</v>
      </c>
      <c r="E5" s="232"/>
      <c r="F5" s="233"/>
      <c r="G5" s="232">
        <v>5</v>
      </c>
      <c r="H5" s="233"/>
      <c r="I5" s="232"/>
      <c r="J5" s="233"/>
      <c r="K5" s="232"/>
      <c r="L5" s="233"/>
      <c r="M5" s="232"/>
      <c r="N5" s="233"/>
      <c r="O5" s="232"/>
      <c r="P5" s="233"/>
      <c r="Q5" s="228"/>
      <c r="R5" s="229"/>
      <c r="S5" s="25">
        <f t="shared" ref="S5:S20" si="1">E5+G5+I5+K5+M5+O5+Q5</f>
        <v>5</v>
      </c>
      <c r="T5" s="25">
        <f t="shared" si="0"/>
        <v>5</v>
      </c>
      <c r="U5" s="28"/>
      <c r="V5" s="28"/>
    </row>
    <row r="6" spans="1:22" x14ac:dyDescent="0.25">
      <c r="A6" s="206">
        <v>6519</v>
      </c>
      <c r="B6" s="227" t="s">
        <v>104</v>
      </c>
      <c r="C6" s="220">
        <v>229</v>
      </c>
      <c r="D6" s="38" t="s">
        <v>95</v>
      </c>
      <c r="E6" s="232"/>
      <c r="F6" s="233"/>
      <c r="G6" s="232"/>
      <c r="H6" s="233"/>
      <c r="I6" s="232">
        <v>7.5</v>
      </c>
      <c r="J6" s="233"/>
      <c r="K6" s="232"/>
      <c r="L6" s="233"/>
      <c r="M6" s="232"/>
      <c r="N6" s="233"/>
      <c r="O6" s="232"/>
      <c r="P6" s="233"/>
      <c r="Q6" s="228"/>
      <c r="R6" s="229"/>
      <c r="S6" s="25">
        <f t="shared" si="1"/>
        <v>7.5</v>
      </c>
      <c r="T6" s="25">
        <f t="shared" si="0"/>
        <v>7.5</v>
      </c>
      <c r="U6" s="28"/>
      <c r="V6" s="28"/>
    </row>
    <row r="7" spans="1:22" x14ac:dyDescent="0.25">
      <c r="A7" s="190">
        <v>6538</v>
      </c>
      <c r="B7" s="227" t="s">
        <v>105</v>
      </c>
      <c r="C7" s="182">
        <v>18</v>
      </c>
      <c r="D7" s="38" t="s">
        <v>96</v>
      </c>
      <c r="E7" s="232"/>
      <c r="F7" s="233"/>
      <c r="G7" s="232"/>
      <c r="H7" s="233"/>
      <c r="I7" s="232">
        <v>0.5</v>
      </c>
      <c r="J7" s="233"/>
      <c r="K7" s="232"/>
      <c r="L7" s="233"/>
      <c r="M7" s="232"/>
      <c r="N7" s="233"/>
      <c r="O7" s="232"/>
      <c r="P7" s="233"/>
      <c r="Q7" s="228"/>
      <c r="R7" s="229"/>
      <c r="S7" s="25">
        <f t="shared" si="1"/>
        <v>0.5</v>
      </c>
      <c r="T7" s="25">
        <f t="shared" si="0"/>
        <v>0.5</v>
      </c>
      <c r="U7" s="28"/>
      <c r="V7" s="28"/>
    </row>
    <row r="8" spans="1:22" x14ac:dyDescent="0.25">
      <c r="A8" s="222">
        <v>6598</v>
      </c>
      <c r="B8" s="227" t="s">
        <v>102</v>
      </c>
      <c r="C8" s="222">
        <v>37</v>
      </c>
      <c r="D8" s="38" t="s">
        <v>84</v>
      </c>
      <c r="E8" s="232"/>
      <c r="F8" s="233"/>
      <c r="G8" s="232"/>
      <c r="H8" s="233"/>
      <c r="I8" s="232"/>
      <c r="J8" s="233"/>
      <c r="K8" s="232">
        <v>4</v>
      </c>
      <c r="L8" s="233"/>
      <c r="M8" s="232">
        <v>7.5</v>
      </c>
      <c r="N8" s="233"/>
      <c r="O8" s="232"/>
      <c r="P8" s="233"/>
      <c r="Q8" s="228"/>
      <c r="R8" s="229"/>
      <c r="S8" s="25">
        <f t="shared" si="1"/>
        <v>11.5</v>
      </c>
      <c r="T8" s="25">
        <f t="shared" si="0"/>
        <v>11.5</v>
      </c>
      <c r="U8" s="28"/>
      <c r="V8" s="28"/>
    </row>
    <row r="9" spans="1:22" x14ac:dyDescent="0.25">
      <c r="A9" s="191"/>
      <c r="B9" s="48"/>
      <c r="C9" s="191"/>
      <c r="D9" s="38"/>
      <c r="E9" s="232"/>
      <c r="F9" s="233"/>
      <c r="G9" s="232"/>
      <c r="H9" s="233"/>
      <c r="I9" s="232"/>
      <c r="J9" s="233"/>
      <c r="K9" s="232"/>
      <c r="L9" s="233"/>
      <c r="M9" s="232"/>
      <c r="N9" s="233"/>
      <c r="O9" s="232"/>
      <c r="P9" s="233"/>
      <c r="Q9" s="228"/>
      <c r="R9" s="229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93"/>
      <c r="B10" s="48"/>
      <c r="C10" s="193"/>
      <c r="D10" s="38"/>
      <c r="E10" s="232"/>
      <c r="F10" s="233"/>
      <c r="G10" s="232"/>
      <c r="H10" s="233"/>
      <c r="I10" s="232"/>
      <c r="J10" s="233"/>
      <c r="K10" s="232"/>
      <c r="L10" s="233"/>
      <c r="M10" s="232"/>
      <c r="N10" s="233"/>
      <c r="O10" s="232"/>
      <c r="P10" s="233"/>
      <c r="Q10" s="228"/>
      <c r="R10" s="229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65"/>
      <c r="B11" s="48"/>
      <c r="C11" s="165"/>
      <c r="D11" s="38"/>
      <c r="E11" s="232"/>
      <c r="F11" s="233"/>
      <c r="G11" s="232"/>
      <c r="H11" s="233"/>
      <c r="I11" s="232"/>
      <c r="J11" s="233"/>
      <c r="K11" s="232"/>
      <c r="L11" s="233"/>
      <c r="M11" s="232"/>
      <c r="N11" s="233"/>
      <c r="O11" s="232"/>
      <c r="P11" s="233"/>
      <c r="Q11" s="228"/>
      <c r="R11" s="229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18"/>
      <c r="B12" s="48"/>
      <c r="C12" s="118"/>
      <c r="D12" s="38"/>
      <c r="E12" s="232"/>
      <c r="F12" s="233"/>
      <c r="G12" s="232"/>
      <c r="H12" s="233"/>
      <c r="I12" s="232"/>
      <c r="J12" s="233"/>
      <c r="K12" s="232"/>
      <c r="L12" s="233"/>
      <c r="M12" s="232"/>
      <c r="N12" s="233"/>
      <c r="O12" s="232"/>
      <c r="P12" s="233"/>
      <c r="Q12" s="228"/>
      <c r="R12" s="229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118"/>
      <c r="B13" s="118"/>
      <c r="C13" s="118"/>
      <c r="D13" s="38"/>
      <c r="E13" s="232"/>
      <c r="F13" s="233"/>
      <c r="G13" s="232"/>
      <c r="H13" s="233"/>
      <c r="I13" s="232"/>
      <c r="J13" s="233"/>
      <c r="K13" s="232"/>
      <c r="L13" s="233"/>
      <c r="M13" s="232"/>
      <c r="N13" s="233"/>
      <c r="O13" s="232"/>
      <c r="P13" s="233"/>
      <c r="Q13" s="228"/>
      <c r="R13" s="229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9"/>
      <c r="B14" s="46"/>
      <c r="C14" s="46"/>
      <c r="D14" s="27"/>
      <c r="E14" s="232"/>
      <c r="F14" s="233"/>
      <c r="G14" s="232"/>
      <c r="H14" s="233"/>
      <c r="I14" s="232"/>
      <c r="J14" s="233"/>
      <c r="K14" s="232"/>
      <c r="L14" s="233"/>
      <c r="M14" s="232"/>
      <c r="N14" s="233"/>
      <c r="O14" s="232"/>
      <c r="P14" s="233"/>
      <c r="Q14" s="228"/>
      <c r="R14" s="229"/>
      <c r="S14" s="25">
        <f t="shared" si="1"/>
        <v>0</v>
      </c>
      <c r="T14" s="25">
        <f t="shared" si="0"/>
        <v>0</v>
      </c>
      <c r="U14" s="28"/>
      <c r="V14" s="28"/>
    </row>
    <row r="15" spans="1:22" s="17" customFormat="1" x14ac:dyDescent="0.25">
      <c r="A15" s="86"/>
      <c r="B15" s="121"/>
      <c r="C15" s="121"/>
      <c r="D15" s="27"/>
      <c r="E15" s="232"/>
      <c r="F15" s="233"/>
      <c r="G15" s="232"/>
      <c r="H15" s="233"/>
      <c r="I15" s="232"/>
      <c r="J15" s="233"/>
      <c r="K15" s="232"/>
      <c r="L15" s="233"/>
      <c r="M15" s="232"/>
      <c r="N15" s="233"/>
      <c r="O15" s="232"/>
      <c r="P15" s="233"/>
      <c r="Q15" s="228"/>
      <c r="R15" s="229"/>
      <c r="S15" s="25">
        <f t="shared" si="1"/>
        <v>0</v>
      </c>
      <c r="T15" s="25">
        <f t="shared" si="0"/>
        <v>0</v>
      </c>
      <c r="U15" s="28"/>
      <c r="V15" s="28"/>
    </row>
    <row r="16" spans="1:22" s="17" customFormat="1" x14ac:dyDescent="0.25">
      <c r="A16" s="76"/>
      <c r="B16" s="46"/>
      <c r="C16" s="46"/>
      <c r="D16" s="27"/>
      <c r="E16" s="232"/>
      <c r="F16" s="233"/>
      <c r="G16" s="232"/>
      <c r="H16" s="233"/>
      <c r="I16" s="232"/>
      <c r="J16" s="233"/>
      <c r="K16" s="232"/>
      <c r="L16" s="233"/>
      <c r="M16" s="232"/>
      <c r="N16" s="233"/>
      <c r="O16" s="232"/>
      <c r="P16" s="233"/>
      <c r="Q16" s="228"/>
      <c r="R16" s="229"/>
      <c r="S16" s="25">
        <f t="shared" si="1"/>
        <v>0</v>
      </c>
      <c r="T16" s="25">
        <f t="shared" si="0"/>
        <v>0</v>
      </c>
      <c r="U16" s="28"/>
      <c r="V16" s="28"/>
    </row>
    <row r="17" spans="1:22" s="17" customFormat="1" x14ac:dyDescent="0.25">
      <c r="A17" s="95">
        <v>3600</v>
      </c>
      <c r="B17" s="95" t="s">
        <v>106</v>
      </c>
      <c r="C17" s="95"/>
      <c r="D17" s="27" t="s">
        <v>79</v>
      </c>
      <c r="E17" s="232"/>
      <c r="F17" s="233"/>
      <c r="G17" s="232"/>
      <c r="H17" s="233"/>
      <c r="I17" s="232"/>
      <c r="J17" s="233"/>
      <c r="K17" s="232"/>
      <c r="L17" s="233"/>
      <c r="M17" s="232">
        <v>0.5</v>
      </c>
      <c r="N17" s="233"/>
      <c r="O17" s="232"/>
      <c r="P17" s="233"/>
      <c r="Q17" s="228"/>
      <c r="R17" s="229"/>
      <c r="S17" s="25">
        <f t="shared" si="1"/>
        <v>0.5</v>
      </c>
      <c r="T17" s="25">
        <f t="shared" si="0"/>
        <v>0.5</v>
      </c>
      <c r="U17" s="28"/>
      <c r="V17" s="28"/>
    </row>
    <row r="18" spans="1:22" s="17" customFormat="1" x14ac:dyDescent="0.25">
      <c r="A18" s="23" t="s">
        <v>37</v>
      </c>
      <c r="B18" s="23"/>
      <c r="C18" s="23"/>
      <c r="D18" s="23"/>
      <c r="E18" s="232"/>
      <c r="F18" s="233"/>
      <c r="G18" s="232"/>
      <c r="H18" s="233"/>
      <c r="I18" s="232"/>
      <c r="J18" s="233"/>
      <c r="K18" s="232"/>
      <c r="L18" s="233"/>
      <c r="M18" s="232"/>
      <c r="N18" s="233"/>
      <c r="O18" s="228"/>
      <c r="P18" s="229"/>
      <c r="Q18" s="228"/>
      <c r="R18" s="229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232"/>
      <c r="F19" s="233"/>
      <c r="G19" s="232"/>
      <c r="H19" s="233"/>
      <c r="I19" s="232"/>
      <c r="J19" s="233"/>
      <c r="K19" s="232"/>
      <c r="L19" s="233"/>
      <c r="M19" s="232"/>
      <c r="N19" s="233"/>
      <c r="O19" s="228"/>
      <c r="P19" s="229"/>
      <c r="Q19" s="228"/>
      <c r="R19" s="229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234">
        <f>SUM(E4:E19)</f>
        <v>8</v>
      </c>
      <c r="F20" s="235"/>
      <c r="G20" s="234">
        <f>SUM(G4:G19)</f>
        <v>8</v>
      </c>
      <c r="H20" s="235"/>
      <c r="I20" s="234">
        <f>SUM(I4:I19)</f>
        <v>8</v>
      </c>
      <c r="J20" s="235"/>
      <c r="K20" s="234">
        <f>SUM(K4:K19)</f>
        <v>8</v>
      </c>
      <c r="L20" s="235"/>
      <c r="M20" s="234">
        <f>SUM(M4:M19)</f>
        <v>8</v>
      </c>
      <c r="N20" s="235"/>
      <c r="O20" s="234">
        <f>SUM(O4:O19)</f>
        <v>0</v>
      </c>
      <c r="P20" s="235"/>
      <c r="Q20" s="234">
        <f>SUM(Q4:Q19)</f>
        <v>0</v>
      </c>
      <c r="R20" s="235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B23" s="16">
        <f>SUM(B6:B22)</f>
        <v>0</v>
      </c>
      <c r="K23" s="33">
        <f>SUM(K6:K22)</f>
        <v>12</v>
      </c>
      <c r="S23" s="16"/>
    </row>
    <row r="24" spans="1:22" x14ac:dyDescent="0.25">
      <c r="A24" s="2" t="s">
        <v>25</v>
      </c>
      <c r="B24" s="15"/>
      <c r="S24" s="16"/>
    </row>
    <row r="25" spans="1:22" x14ac:dyDescent="0.25">
      <c r="A25" s="16" t="s">
        <v>2</v>
      </c>
      <c r="C25" s="40">
        <f>SUM(T21)</f>
        <v>40</v>
      </c>
      <c r="I25" s="2">
        <v>3600</v>
      </c>
      <c r="S25" s="16"/>
    </row>
    <row r="26" spans="1:22" x14ac:dyDescent="0.25">
      <c r="A26" s="16" t="s">
        <v>26</v>
      </c>
      <c r="C26" s="40">
        <f>U22</f>
        <v>0</v>
      </c>
      <c r="D26" s="33"/>
      <c r="I26" s="44">
        <v>0.5</v>
      </c>
      <c r="S26" s="16"/>
    </row>
    <row r="27" spans="1:22" x14ac:dyDescent="0.25">
      <c r="A27" s="16" t="s">
        <v>27</v>
      </c>
      <c r="C27" s="33">
        <f>V22</f>
        <v>0</v>
      </c>
      <c r="I27" s="45"/>
      <c r="S27" s="16"/>
    </row>
    <row r="28" spans="1:22" x14ac:dyDescent="0.25">
      <c r="A28" s="16" t="s">
        <v>28</v>
      </c>
      <c r="C28" s="33">
        <f>S18</f>
        <v>0</v>
      </c>
      <c r="I28" s="40"/>
      <c r="S28" s="16"/>
    </row>
    <row r="29" spans="1:22" x14ac:dyDescent="0.25">
      <c r="A29" s="16" t="s">
        <v>4</v>
      </c>
      <c r="C29" s="33">
        <f>S19</f>
        <v>0</v>
      </c>
      <c r="S29" s="16"/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  <c r="S30" s="16"/>
    </row>
    <row r="31" spans="1:22" ht="16.5" thickTop="1" x14ac:dyDescent="0.25">
      <c r="A31" s="16" t="s">
        <v>29</v>
      </c>
      <c r="C31" s="36">
        <v>0</v>
      </c>
      <c r="D31" s="36"/>
      <c r="S31" s="16"/>
    </row>
    <row r="32" spans="1:22" x14ac:dyDescent="0.25">
      <c r="A32" s="16" t="s">
        <v>36</v>
      </c>
      <c r="C32" s="36">
        <v>0</v>
      </c>
      <c r="D32" s="36"/>
      <c r="S32" s="16"/>
    </row>
    <row r="33" spans="19:19" x14ac:dyDescent="0.25">
      <c r="S33" s="16"/>
    </row>
    <row r="34" spans="19:19" x14ac:dyDescent="0.25">
      <c r="S34" s="16"/>
    </row>
    <row r="35" spans="19:19" x14ac:dyDescent="0.25">
      <c r="S35" s="16"/>
    </row>
    <row r="36" spans="19:19" x14ac:dyDescent="0.25">
      <c r="S36" s="16"/>
    </row>
  </sheetData>
  <mergeCells count="126"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M15:N15"/>
    <mergeCell ref="O15:P15"/>
    <mergeCell ref="Q15:R15"/>
    <mergeCell ref="E15:F15"/>
    <mergeCell ref="G15:H15"/>
    <mergeCell ref="I15:J15"/>
    <mergeCell ref="K15:L15"/>
    <mergeCell ref="O17:P17"/>
    <mergeCell ref="Q17:R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1:N11"/>
    <mergeCell ref="O11:P11"/>
    <mergeCell ref="I11:J11"/>
    <mergeCell ref="K11:L11"/>
    <mergeCell ref="M13:N13"/>
    <mergeCell ref="O13:P13"/>
    <mergeCell ref="Q13:R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7:N7"/>
    <mergeCell ref="O7:P7"/>
    <mergeCell ref="I7:J7"/>
    <mergeCell ref="K7:L7"/>
    <mergeCell ref="M9:N9"/>
    <mergeCell ref="O9:P9"/>
    <mergeCell ref="Q9:R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2:N2"/>
    <mergeCell ref="O2:P2"/>
    <mergeCell ref="I2:J2"/>
    <mergeCell ref="K2:L2"/>
    <mergeCell ref="M5:N5"/>
    <mergeCell ref="O5:P5"/>
    <mergeCell ref="Q5:R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8"/>
  <sheetViews>
    <sheetView topLeftCell="A13" zoomScale="90" zoomScaleNormal="90" workbookViewId="0">
      <selection activeCell="E30" sqref="E30"/>
    </sheetView>
  </sheetViews>
  <sheetFormatPr defaultRowHeight="15.75" x14ac:dyDescent="0.25"/>
  <cols>
    <col min="1" max="1" width="9.7109375" style="16" customWidth="1"/>
    <col min="2" max="3" width="10.7109375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7</v>
      </c>
      <c r="B1" s="15"/>
      <c r="C1" s="15"/>
    </row>
    <row r="2" spans="1:22" s="22" customFormat="1" x14ac:dyDescent="0.25">
      <c r="A2" s="18" t="str">
        <f>Analysis!A3</f>
        <v>W/E 18.06.17</v>
      </c>
      <c r="B2" s="19"/>
      <c r="C2" s="19"/>
      <c r="D2" s="19"/>
      <c r="E2" s="236" t="s">
        <v>15</v>
      </c>
      <c r="F2" s="236"/>
      <c r="G2" s="236" t="s">
        <v>16</v>
      </c>
      <c r="H2" s="236"/>
      <c r="I2" s="236" t="s">
        <v>17</v>
      </c>
      <c r="J2" s="236"/>
      <c r="K2" s="236" t="s">
        <v>18</v>
      </c>
      <c r="L2" s="236"/>
      <c r="M2" s="236" t="s">
        <v>19</v>
      </c>
      <c r="N2" s="236"/>
      <c r="O2" s="236" t="s">
        <v>20</v>
      </c>
      <c r="P2" s="236"/>
      <c r="Q2" s="236" t="s">
        <v>21</v>
      </c>
      <c r="R2" s="23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8</v>
      </c>
      <c r="F3" s="63">
        <v>16.3</v>
      </c>
      <c r="G3" s="63">
        <v>8</v>
      </c>
      <c r="H3" s="63">
        <v>16.3</v>
      </c>
      <c r="I3" s="63">
        <v>8</v>
      </c>
      <c r="J3" s="63">
        <v>16.3</v>
      </c>
      <c r="K3" s="63">
        <v>8</v>
      </c>
      <c r="L3" s="63">
        <v>16.3</v>
      </c>
      <c r="M3" s="63">
        <v>8</v>
      </c>
      <c r="N3" s="63">
        <v>16.3</v>
      </c>
      <c r="O3" s="63"/>
      <c r="P3" s="63"/>
      <c r="Q3" s="52"/>
      <c r="R3" s="52"/>
      <c r="S3" s="25"/>
      <c r="T3" s="25"/>
      <c r="U3" s="26"/>
      <c r="V3" s="26"/>
    </row>
    <row r="4" spans="1:22" x14ac:dyDescent="0.25">
      <c r="A4" s="201">
        <v>6598</v>
      </c>
      <c r="B4" s="227" t="s">
        <v>102</v>
      </c>
      <c r="C4" s="171" t="s">
        <v>75</v>
      </c>
      <c r="D4" s="38" t="s">
        <v>76</v>
      </c>
      <c r="E4" s="237">
        <v>8</v>
      </c>
      <c r="F4" s="237"/>
      <c r="G4" s="237">
        <v>8</v>
      </c>
      <c r="H4" s="237"/>
      <c r="I4" s="237">
        <v>8</v>
      </c>
      <c r="J4" s="237"/>
      <c r="K4" s="237">
        <v>3</v>
      </c>
      <c r="L4" s="237"/>
      <c r="M4" s="237"/>
      <c r="N4" s="237"/>
      <c r="O4" s="232"/>
      <c r="P4" s="233"/>
      <c r="Q4" s="228"/>
      <c r="R4" s="229"/>
      <c r="S4" s="25">
        <f>E4+G4+I4+K4+M4+O4+Q4</f>
        <v>27</v>
      </c>
      <c r="T4" s="25">
        <f t="shared" ref="T4:T23" si="0">SUM(S4-U4-V4)</f>
        <v>27</v>
      </c>
      <c r="U4" s="28"/>
      <c r="V4" s="28"/>
    </row>
    <row r="5" spans="1:22" x14ac:dyDescent="0.25">
      <c r="A5" s="222">
        <v>6598</v>
      </c>
      <c r="B5" s="227" t="s">
        <v>102</v>
      </c>
      <c r="C5" s="222">
        <v>72</v>
      </c>
      <c r="D5" s="38" t="s">
        <v>92</v>
      </c>
      <c r="E5" s="237"/>
      <c r="F5" s="237"/>
      <c r="G5" s="237"/>
      <c r="H5" s="237"/>
      <c r="I5" s="237"/>
      <c r="J5" s="237"/>
      <c r="K5" s="237">
        <v>5</v>
      </c>
      <c r="L5" s="237"/>
      <c r="M5" s="237">
        <v>8</v>
      </c>
      <c r="N5" s="237"/>
      <c r="O5" s="232"/>
      <c r="P5" s="233"/>
      <c r="Q5" s="228"/>
      <c r="R5" s="229"/>
      <c r="S5" s="25">
        <f t="shared" ref="S5:S26" si="1">E5+G5+I5+K5+M5+O5+Q5</f>
        <v>13</v>
      </c>
      <c r="T5" s="25">
        <f t="shared" si="0"/>
        <v>13</v>
      </c>
      <c r="U5" s="28"/>
      <c r="V5" s="28"/>
    </row>
    <row r="6" spans="1:22" x14ac:dyDescent="0.25">
      <c r="A6" s="199"/>
      <c r="B6" s="192"/>
      <c r="C6" s="192"/>
      <c r="D6" s="38"/>
      <c r="E6" s="237"/>
      <c r="F6" s="237"/>
      <c r="G6" s="237"/>
      <c r="H6" s="237"/>
      <c r="I6" s="237"/>
      <c r="J6" s="237"/>
      <c r="K6" s="237"/>
      <c r="L6" s="237"/>
      <c r="M6" s="237"/>
      <c r="N6" s="237"/>
      <c r="O6" s="232"/>
      <c r="P6" s="233"/>
      <c r="Q6" s="228"/>
      <c r="R6" s="229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199"/>
      <c r="B7" s="48"/>
      <c r="C7" s="199"/>
      <c r="D7" s="38"/>
      <c r="E7" s="237"/>
      <c r="F7" s="237"/>
      <c r="G7" s="237"/>
      <c r="H7" s="237"/>
      <c r="I7" s="237"/>
      <c r="J7" s="237"/>
      <c r="K7" s="237"/>
      <c r="L7" s="237"/>
      <c r="M7" s="237"/>
      <c r="N7" s="237"/>
      <c r="O7" s="232"/>
      <c r="P7" s="233"/>
      <c r="Q7" s="228"/>
      <c r="R7" s="229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177"/>
      <c r="B8" s="48"/>
      <c r="C8" s="158"/>
      <c r="D8" s="38"/>
      <c r="E8" s="237"/>
      <c r="F8" s="237"/>
      <c r="G8" s="237"/>
      <c r="H8" s="237"/>
      <c r="I8" s="237"/>
      <c r="J8" s="237"/>
      <c r="K8" s="237"/>
      <c r="L8" s="237"/>
      <c r="M8" s="237"/>
      <c r="N8" s="237"/>
      <c r="O8" s="232"/>
      <c r="P8" s="233"/>
      <c r="Q8" s="228"/>
      <c r="R8" s="229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63"/>
      <c r="B9" s="48"/>
      <c r="C9" s="146"/>
      <c r="D9" s="38"/>
      <c r="E9" s="237"/>
      <c r="F9" s="237"/>
      <c r="G9" s="237"/>
      <c r="H9" s="237"/>
      <c r="I9" s="237"/>
      <c r="J9" s="237"/>
      <c r="K9" s="237"/>
      <c r="L9" s="237"/>
      <c r="M9" s="237"/>
      <c r="N9" s="237"/>
      <c r="O9" s="232"/>
      <c r="P9" s="233"/>
      <c r="Q9" s="228"/>
      <c r="R9" s="229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204"/>
      <c r="B10" s="48"/>
      <c r="C10" s="204"/>
      <c r="D10" s="38"/>
      <c r="E10" s="237"/>
      <c r="F10" s="237"/>
      <c r="G10" s="237"/>
      <c r="H10" s="237"/>
      <c r="I10" s="237"/>
      <c r="J10" s="237"/>
      <c r="K10" s="237"/>
      <c r="L10" s="237"/>
      <c r="M10" s="237"/>
      <c r="N10" s="237"/>
      <c r="O10" s="232"/>
      <c r="P10" s="233"/>
      <c r="Q10" s="228"/>
      <c r="R10" s="229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65"/>
      <c r="B11" s="48"/>
      <c r="C11" s="153"/>
      <c r="D11" s="38"/>
      <c r="E11" s="237"/>
      <c r="F11" s="237"/>
      <c r="G11" s="237"/>
      <c r="H11" s="237"/>
      <c r="I11" s="237"/>
      <c r="J11" s="237"/>
      <c r="K11" s="237"/>
      <c r="L11" s="237"/>
      <c r="M11" s="237"/>
      <c r="N11" s="237"/>
      <c r="O11" s="232"/>
      <c r="P11" s="233"/>
      <c r="Q11" s="228"/>
      <c r="R11" s="229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38"/>
      <c r="B12" s="48"/>
      <c r="C12" s="138"/>
      <c r="D12" s="38"/>
      <c r="E12" s="237"/>
      <c r="F12" s="237"/>
      <c r="G12" s="237"/>
      <c r="H12" s="237"/>
      <c r="I12" s="237"/>
      <c r="J12" s="237"/>
      <c r="K12" s="237"/>
      <c r="L12" s="237"/>
      <c r="M12" s="237"/>
      <c r="N12" s="237"/>
      <c r="O12" s="232"/>
      <c r="P12" s="233"/>
      <c r="Q12" s="228"/>
      <c r="R12" s="229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148"/>
      <c r="B13" s="48"/>
      <c r="C13" s="138"/>
      <c r="D13" s="38"/>
      <c r="E13" s="237"/>
      <c r="F13" s="237"/>
      <c r="G13" s="237"/>
      <c r="H13" s="237"/>
      <c r="I13" s="237"/>
      <c r="J13" s="237"/>
      <c r="K13" s="237"/>
      <c r="L13" s="237"/>
      <c r="M13" s="237"/>
      <c r="N13" s="237"/>
      <c r="O13" s="232"/>
      <c r="P13" s="233"/>
      <c r="Q13" s="228"/>
      <c r="R13" s="229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48"/>
      <c r="B14" s="48"/>
      <c r="C14" s="148"/>
      <c r="D14" s="38"/>
      <c r="E14" s="237"/>
      <c r="F14" s="237"/>
      <c r="G14" s="237"/>
      <c r="H14" s="237"/>
      <c r="I14" s="232"/>
      <c r="J14" s="233"/>
      <c r="K14" s="232"/>
      <c r="L14" s="233"/>
      <c r="M14" s="237"/>
      <c r="N14" s="237"/>
      <c r="O14" s="232"/>
      <c r="P14" s="233"/>
      <c r="Q14" s="228"/>
      <c r="R14" s="229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128"/>
      <c r="B15" s="128"/>
      <c r="C15" s="128"/>
      <c r="D15" s="38"/>
      <c r="E15" s="232"/>
      <c r="F15" s="233"/>
      <c r="G15" s="232"/>
      <c r="H15" s="233"/>
      <c r="I15" s="232"/>
      <c r="J15" s="233"/>
      <c r="K15" s="232"/>
      <c r="L15" s="233"/>
      <c r="M15" s="237"/>
      <c r="N15" s="237"/>
      <c r="O15" s="232"/>
      <c r="P15" s="233"/>
      <c r="Q15" s="228"/>
      <c r="R15" s="229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122"/>
      <c r="B16" s="122"/>
      <c r="C16" s="122"/>
      <c r="D16" s="38"/>
      <c r="E16" s="237"/>
      <c r="F16" s="237"/>
      <c r="G16" s="237"/>
      <c r="H16" s="237"/>
      <c r="I16" s="232"/>
      <c r="J16" s="233"/>
      <c r="K16" s="232"/>
      <c r="L16" s="233"/>
      <c r="M16" s="232"/>
      <c r="N16" s="233"/>
      <c r="O16" s="232"/>
      <c r="P16" s="233"/>
      <c r="Q16" s="228"/>
      <c r="R16" s="229"/>
      <c r="S16" s="25">
        <f t="shared" ref="S16:S21" si="2">E16+G16+I16+K16+M16+O16+Q16</f>
        <v>0</v>
      </c>
      <c r="T16" s="25">
        <f t="shared" ref="T16:T21" si="3">SUM(S16-U16-V16)</f>
        <v>0</v>
      </c>
      <c r="U16" s="28"/>
      <c r="V16" s="28"/>
    </row>
    <row r="17" spans="1:22" ht="15" customHeight="1" x14ac:dyDescent="0.25">
      <c r="A17" s="111"/>
      <c r="B17" s="48"/>
      <c r="C17" s="111"/>
      <c r="D17" s="38"/>
      <c r="E17" s="237"/>
      <c r="F17" s="237"/>
      <c r="G17" s="237"/>
      <c r="H17" s="237"/>
      <c r="I17" s="232"/>
      <c r="J17" s="233"/>
      <c r="K17" s="232"/>
      <c r="L17" s="233"/>
      <c r="M17" s="232"/>
      <c r="N17" s="233"/>
      <c r="O17" s="232"/>
      <c r="P17" s="233"/>
      <c r="Q17" s="228"/>
      <c r="R17" s="229"/>
      <c r="S17" s="25">
        <f t="shared" si="2"/>
        <v>0</v>
      </c>
      <c r="T17" s="25">
        <f t="shared" si="3"/>
        <v>0</v>
      </c>
      <c r="U17" s="28"/>
      <c r="V17" s="28"/>
    </row>
    <row r="18" spans="1:22" ht="15" customHeight="1" x14ac:dyDescent="0.25">
      <c r="A18" s="110"/>
      <c r="B18" s="48"/>
      <c r="C18" s="110"/>
      <c r="D18" s="38"/>
      <c r="E18" s="237"/>
      <c r="F18" s="237"/>
      <c r="G18" s="237"/>
      <c r="H18" s="237"/>
      <c r="I18" s="232"/>
      <c r="J18" s="233"/>
      <c r="K18" s="232"/>
      <c r="L18" s="233"/>
      <c r="M18" s="232"/>
      <c r="N18" s="233"/>
      <c r="O18" s="232"/>
      <c r="P18" s="233"/>
      <c r="Q18" s="228"/>
      <c r="R18" s="229"/>
      <c r="S18" s="25">
        <f>E18+G18+I18+K18+M18+O18+Q18</f>
        <v>0</v>
      </c>
      <c r="T18" s="25">
        <f>SUM(S18-U18-V18)</f>
        <v>0</v>
      </c>
      <c r="U18" s="28"/>
      <c r="V18" s="28"/>
    </row>
    <row r="19" spans="1:22" ht="15" customHeight="1" x14ac:dyDescent="0.25">
      <c r="A19" s="110"/>
      <c r="B19" s="48"/>
      <c r="C19" s="110"/>
      <c r="D19" s="38"/>
      <c r="E19" s="237"/>
      <c r="F19" s="237"/>
      <c r="G19" s="237"/>
      <c r="H19" s="237"/>
      <c r="I19" s="232"/>
      <c r="J19" s="233"/>
      <c r="K19" s="232"/>
      <c r="L19" s="233"/>
      <c r="M19" s="232"/>
      <c r="N19" s="233"/>
      <c r="O19" s="232"/>
      <c r="P19" s="233"/>
      <c r="Q19" s="228"/>
      <c r="R19" s="229"/>
      <c r="S19" s="25">
        <f>E19+G19+I19+K19+M19+O19+Q19</f>
        <v>0</v>
      </c>
      <c r="T19" s="25">
        <f>SUM(S19-U19-V19)</f>
        <v>0</v>
      </c>
      <c r="U19" s="28"/>
      <c r="V19" s="28"/>
    </row>
    <row r="20" spans="1:22" ht="15" customHeight="1" x14ac:dyDescent="0.25">
      <c r="A20" s="46"/>
      <c r="B20" s="46"/>
      <c r="C20" s="46"/>
      <c r="D20" s="27"/>
      <c r="E20" s="237"/>
      <c r="F20" s="237"/>
      <c r="G20" s="237"/>
      <c r="H20" s="237"/>
      <c r="I20" s="232"/>
      <c r="J20" s="233"/>
      <c r="K20" s="232"/>
      <c r="L20" s="233"/>
      <c r="M20" s="232"/>
      <c r="N20" s="233"/>
      <c r="O20" s="232"/>
      <c r="P20" s="233"/>
      <c r="Q20" s="228"/>
      <c r="R20" s="229"/>
      <c r="S20" s="25">
        <f t="shared" si="2"/>
        <v>0</v>
      </c>
      <c r="T20" s="25">
        <f t="shared" si="3"/>
        <v>0</v>
      </c>
      <c r="U20" s="28"/>
      <c r="V20" s="28"/>
    </row>
    <row r="21" spans="1:22" ht="15" customHeight="1" x14ac:dyDescent="0.25">
      <c r="A21" s="46"/>
      <c r="B21" s="46"/>
      <c r="C21" s="46"/>
      <c r="D21" s="27"/>
      <c r="E21" s="237"/>
      <c r="F21" s="237"/>
      <c r="G21" s="237"/>
      <c r="H21" s="237"/>
      <c r="I21" s="232"/>
      <c r="J21" s="233"/>
      <c r="K21" s="232"/>
      <c r="L21" s="233"/>
      <c r="M21" s="232"/>
      <c r="N21" s="233"/>
      <c r="O21" s="232"/>
      <c r="P21" s="233"/>
      <c r="Q21" s="228"/>
      <c r="R21" s="229"/>
      <c r="S21" s="25">
        <f t="shared" si="2"/>
        <v>0</v>
      </c>
      <c r="T21" s="25">
        <f t="shared" si="3"/>
        <v>0</v>
      </c>
      <c r="U21" s="28"/>
      <c r="V21" s="28"/>
    </row>
    <row r="22" spans="1:22" x14ac:dyDescent="0.25">
      <c r="A22" s="46"/>
      <c r="B22" s="46"/>
      <c r="C22" s="46"/>
      <c r="D22" s="27"/>
      <c r="E22" s="237"/>
      <c r="F22" s="237"/>
      <c r="G22" s="237"/>
      <c r="H22" s="237"/>
      <c r="I22" s="232"/>
      <c r="J22" s="233"/>
      <c r="K22" s="232"/>
      <c r="L22" s="233"/>
      <c r="M22" s="232"/>
      <c r="N22" s="233"/>
      <c r="O22" s="232"/>
      <c r="P22" s="233"/>
      <c r="Q22" s="228"/>
      <c r="R22" s="229"/>
      <c r="S22" s="25">
        <f t="shared" si="1"/>
        <v>0</v>
      </c>
      <c r="T22" s="25">
        <f t="shared" si="0"/>
        <v>0</v>
      </c>
      <c r="U22" s="28"/>
      <c r="V22" s="28"/>
    </row>
    <row r="23" spans="1:22" x14ac:dyDescent="0.25">
      <c r="A23" s="137"/>
      <c r="B23" s="137">
        <f>SUM(B6:B22)</f>
        <v>0</v>
      </c>
      <c r="C23" s="137"/>
      <c r="D23" s="38"/>
      <c r="E23" s="232"/>
      <c r="F23" s="233"/>
      <c r="G23" s="232"/>
      <c r="H23" s="233"/>
      <c r="I23" s="232"/>
      <c r="J23" s="233"/>
      <c r="K23" s="232">
        <f>SUM(K6:K22)</f>
        <v>0</v>
      </c>
      <c r="L23" s="233"/>
      <c r="M23" s="232"/>
      <c r="N23" s="233"/>
      <c r="O23" s="232"/>
      <c r="P23" s="233"/>
      <c r="Q23" s="228"/>
      <c r="R23" s="229"/>
      <c r="S23" s="25">
        <f t="shared" si="1"/>
        <v>0</v>
      </c>
      <c r="T23" s="25">
        <f t="shared" si="0"/>
        <v>0</v>
      </c>
      <c r="U23" s="28"/>
      <c r="V23" s="28"/>
    </row>
    <row r="24" spans="1:22" x14ac:dyDescent="0.25">
      <c r="A24" s="23" t="s">
        <v>37</v>
      </c>
      <c r="B24" s="23"/>
      <c r="C24" s="23"/>
      <c r="D24" s="23"/>
      <c r="E24" s="232"/>
      <c r="F24" s="233"/>
      <c r="G24" s="232"/>
      <c r="H24" s="233"/>
      <c r="I24" s="232"/>
      <c r="J24" s="233"/>
      <c r="K24" s="232"/>
      <c r="L24" s="233"/>
      <c r="M24" s="232"/>
      <c r="N24" s="233"/>
      <c r="O24" s="232"/>
      <c r="P24" s="233"/>
      <c r="Q24" s="228"/>
      <c r="R24" s="229"/>
      <c r="S24" s="25">
        <f t="shared" si="1"/>
        <v>0</v>
      </c>
      <c r="T24" s="25"/>
      <c r="U24" s="29"/>
      <c r="V24" s="28"/>
    </row>
    <row r="25" spans="1:22" x14ac:dyDescent="0.25">
      <c r="A25" s="23" t="s">
        <v>38</v>
      </c>
      <c r="B25" s="23"/>
      <c r="C25" s="23"/>
      <c r="D25" s="23"/>
      <c r="E25" s="232"/>
      <c r="F25" s="233"/>
      <c r="G25" s="232"/>
      <c r="H25" s="233"/>
      <c r="I25" s="232"/>
      <c r="J25" s="233"/>
      <c r="K25" s="232"/>
      <c r="L25" s="233"/>
      <c r="M25" s="232"/>
      <c r="N25" s="233"/>
      <c r="O25" s="228"/>
      <c r="P25" s="229"/>
      <c r="Q25" s="228"/>
      <c r="R25" s="229"/>
      <c r="S25" s="25">
        <f t="shared" si="1"/>
        <v>0</v>
      </c>
      <c r="T25" s="25"/>
      <c r="U25" s="29"/>
      <c r="V25" s="28"/>
    </row>
    <row r="26" spans="1:22" x14ac:dyDescent="0.25">
      <c r="A26" s="29" t="s">
        <v>6</v>
      </c>
      <c r="B26" s="29"/>
      <c r="C26" s="29"/>
      <c r="D26" s="29"/>
      <c r="E26" s="234">
        <f>SUM(E4:E25)</f>
        <v>8</v>
      </c>
      <c r="F26" s="235"/>
      <c r="G26" s="234">
        <f>SUM(G4:G25)</f>
        <v>8</v>
      </c>
      <c r="H26" s="235"/>
      <c r="I26" s="234">
        <f>SUM(I4:I25)</f>
        <v>8</v>
      </c>
      <c r="J26" s="235"/>
      <c r="K26" s="234">
        <f>SUM(K4:K25)</f>
        <v>8</v>
      </c>
      <c r="L26" s="235"/>
      <c r="M26" s="234">
        <f>SUM(M4:M25)</f>
        <v>8</v>
      </c>
      <c r="N26" s="235"/>
      <c r="O26" s="234">
        <f>SUM(O4:O25)</f>
        <v>0</v>
      </c>
      <c r="P26" s="235"/>
      <c r="Q26" s="234">
        <f>SUM(Q4:Q25)</f>
        <v>0</v>
      </c>
      <c r="R26" s="235"/>
      <c r="S26" s="25">
        <f t="shared" si="1"/>
        <v>40</v>
      </c>
      <c r="T26" s="25"/>
      <c r="U26" s="29"/>
      <c r="V26" s="28"/>
    </row>
    <row r="27" spans="1:22" x14ac:dyDescent="0.25">
      <c r="A27" s="29" t="s">
        <v>2</v>
      </c>
      <c r="B27" s="29"/>
      <c r="C27" s="29"/>
      <c r="D27" s="29"/>
      <c r="E27" s="178"/>
      <c r="F27" s="179">
        <v>8</v>
      </c>
      <c r="G27" s="30"/>
      <c r="H27" s="31">
        <v>8</v>
      </c>
      <c r="I27" s="30"/>
      <c r="J27" s="31">
        <v>8</v>
      </c>
      <c r="K27" s="30"/>
      <c r="L27" s="31">
        <v>8</v>
      </c>
      <c r="M27" s="30"/>
      <c r="N27" s="31">
        <v>8</v>
      </c>
      <c r="O27" s="30"/>
      <c r="P27" s="31"/>
      <c r="Q27" s="30"/>
      <c r="R27" s="31"/>
      <c r="S27" s="25">
        <f>SUM(E27:R27)</f>
        <v>40</v>
      </c>
      <c r="T27" s="25">
        <f>SUM(T4:T26)</f>
        <v>40</v>
      </c>
      <c r="U27" s="28"/>
      <c r="V27" s="28"/>
    </row>
    <row r="28" spans="1:22" x14ac:dyDescent="0.25">
      <c r="A28" s="29" t="s">
        <v>41</v>
      </c>
      <c r="B28" s="29"/>
      <c r="C28" s="29"/>
      <c r="D28" s="29"/>
      <c r="E28" s="32"/>
      <c r="F28" s="32">
        <f>SUM(E26)-F27</f>
        <v>0</v>
      </c>
      <c r="G28" s="32"/>
      <c r="H28" s="32">
        <f>SUM(G26)-H27</f>
        <v>0</v>
      </c>
      <c r="I28" s="32"/>
      <c r="J28" s="32">
        <f>SUM(I26)-J27</f>
        <v>0</v>
      </c>
      <c r="K28" s="32"/>
      <c r="L28" s="32">
        <f>SUM(K26)-L27</f>
        <v>0</v>
      </c>
      <c r="M28" s="32"/>
      <c r="N28" s="32">
        <f>SUM(M26)-N27</f>
        <v>0</v>
      </c>
      <c r="O28" s="32"/>
      <c r="P28" s="32">
        <f>SUM(O26)</f>
        <v>0</v>
      </c>
      <c r="Q28" s="32"/>
      <c r="R28" s="32">
        <f>SUM(Q26)</f>
        <v>0</v>
      </c>
      <c r="S28" s="28">
        <f>SUM(E28:R28)</f>
        <v>0</v>
      </c>
      <c r="T28" s="28"/>
      <c r="U28" s="28">
        <f>SUM(U4:U27)</f>
        <v>0</v>
      </c>
      <c r="V28" s="28">
        <f>SUM(V4:V27)</f>
        <v>0</v>
      </c>
    </row>
    <row r="29" spans="1:22" x14ac:dyDescent="0.25">
      <c r="I29" s="45"/>
      <c r="J29" s="45"/>
      <c r="K29" s="45"/>
      <c r="L29" s="45"/>
    </row>
    <row r="30" spans="1:22" x14ac:dyDescent="0.25">
      <c r="A30" s="2" t="s">
        <v>25</v>
      </c>
      <c r="B30" s="15"/>
    </row>
    <row r="31" spans="1:22" x14ac:dyDescent="0.25">
      <c r="A31" s="16" t="s">
        <v>2</v>
      </c>
      <c r="C31" s="40">
        <f>SUM(T27)</f>
        <v>40</v>
      </c>
      <c r="I31" s="2">
        <v>3600</v>
      </c>
    </row>
    <row r="32" spans="1:22" x14ac:dyDescent="0.25">
      <c r="A32" s="16" t="s">
        <v>26</v>
      </c>
      <c r="C32" s="40">
        <f>U28</f>
        <v>0</v>
      </c>
      <c r="D32" s="33"/>
      <c r="I32" s="44"/>
    </row>
    <row r="33" spans="1:9" x14ac:dyDescent="0.25">
      <c r="A33" s="16" t="s">
        <v>27</v>
      </c>
      <c r="C33" s="33">
        <f>V28</f>
        <v>0</v>
      </c>
      <c r="I33" s="45"/>
    </row>
    <row r="34" spans="1:9" x14ac:dyDescent="0.25">
      <c r="A34" s="16" t="s">
        <v>28</v>
      </c>
      <c r="C34" s="33">
        <f>S24</f>
        <v>0</v>
      </c>
      <c r="I34" s="40"/>
    </row>
    <row r="35" spans="1:9" x14ac:dyDescent="0.25">
      <c r="A35" s="16" t="s">
        <v>4</v>
      </c>
      <c r="C35" s="33">
        <f>S25</f>
        <v>0</v>
      </c>
    </row>
    <row r="36" spans="1:9" ht="16.5" thickBot="1" x14ac:dyDescent="0.3">
      <c r="A36" s="17" t="s">
        <v>6</v>
      </c>
      <c r="C36" s="39">
        <f>SUM(C31:C35)</f>
        <v>40</v>
      </c>
      <c r="E36" s="17" t="s">
        <v>42</v>
      </c>
      <c r="F36" s="17"/>
      <c r="G36" s="35">
        <f>S26-C36</f>
        <v>0</v>
      </c>
    </row>
    <row r="37" spans="1:9" ht="16.5" thickTop="1" x14ac:dyDescent="0.25">
      <c r="A37" s="16" t="s">
        <v>29</v>
      </c>
      <c r="C37" s="36">
        <v>0</v>
      </c>
      <c r="D37" s="36"/>
    </row>
    <row r="38" spans="1:9" x14ac:dyDescent="0.25">
      <c r="A38" s="16" t="s">
        <v>36</v>
      </c>
      <c r="C38" s="36">
        <v>0</v>
      </c>
      <c r="D38" s="36"/>
    </row>
  </sheetData>
  <mergeCells count="168"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Q26:R26"/>
    <mergeCell ref="E26:F26"/>
    <mergeCell ref="G26:H26"/>
    <mergeCell ref="I26:J26"/>
    <mergeCell ref="K26:L26"/>
    <mergeCell ref="M26:N26"/>
    <mergeCell ref="O26:P26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O23:P23"/>
    <mergeCell ref="Q23:R23"/>
    <mergeCell ref="E22:F22"/>
    <mergeCell ref="G22:H22"/>
    <mergeCell ref="I22:J22"/>
    <mergeCell ref="K22:L22"/>
    <mergeCell ref="M22:N22"/>
    <mergeCell ref="O22:P22"/>
    <mergeCell ref="I24:J24"/>
    <mergeCell ref="K24:L24"/>
    <mergeCell ref="M24:N24"/>
    <mergeCell ref="O24:P24"/>
    <mergeCell ref="Q22:R22"/>
    <mergeCell ref="E23:F23"/>
    <mergeCell ref="G23:H23"/>
    <mergeCell ref="I23:J23"/>
    <mergeCell ref="K23:L23"/>
    <mergeCell ref="M23:N23"/>
    <mergeCell ref="Q24:R24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G12:H12"/>
    <mergeCell ref="I12:J12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M11:N11"/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7"/>
  <sheetViews>
    <sheetView topLeftCell="A4" zoomScale="90" zoomScaleNormal="90" workbookViewId="0">
      <selection activeCell="K23" sqref="K23:L23"/>
    </sheetView>
  </sheetViews>
  <sheetFormatPr defaultRowHeight="15.75" x14ac:dyDescent="0.25"/>
  <cols>
    <col min="1" max="1" width="9.7109375" style="16" customWidth="1"/>
    <col min="2" max="2" width="10.7109375" style="16" customWidth="1"/>
    <col min="3" max="3" width="10.42578125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52</v>
      </c>
      <c r="B1" s="15"/>
      <c r="C1" s="15"/>
    </row>
    <row r="2" spans="1:22" s="22" customFormat="1" x14ac:dyDescent="0.25">
      <c r="A2" s="18" t="str">
        <f>Analysis!A3</f>
        <v>W/E 18.06.17</v>
      </c>
      <c r="B2" s="19"/>
      <c r="C2" s="19"/>
      <c r="D2" s="19"/>
      <c r="E2" s="236" t="s">
        <v>15</v>
      </c>
      <c r="F2" s="236"/>
      <c r="G2" s="236" t="s">
        <v>16</v>
      </c>
      <c r="H2" s="236"/>
      <c r="I2" s="236" t="s">
        <v>17</v>
      </c>
      <c r="J2" s="236"/>
      <c r="K2" s="236" t="s">
        <v>18</v>
      </c>
      <c r="L2" s="236"/>
      <c r="M2" s="236" t="s">
        <v>19</v>
      </c>
      <c r="N2" s="236"/>
      <c r="O2" s="236" t="s">
        <v>20</v>
      </c>
      <c r="P2" s="236"/>
      <c r="Q2" s="236" t="s">
        <v>21</v>
      </c>
      <c r="R2" s="23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8.3000000000000007</v>
      </c>
      <c r="F3" s="63">
        <v>16.3</v>
      </c>
      <c r="G3" s="63">
        <v>8</v>
      </c>
      <c r="H3" s="63">
        <v>16.3</v>
      </c>
      <c r="I3" s="63">
        <v>8</v>
      </c>
      <c r="J3" s="63">
        <v>16.3</v>
      </c>
      <c r="K3" s="63">
        <v>8</v>
      </c>
      <c r="L3" s="63">
        <v>16.3</v>
      </c>
      <c r="M3" s="63">
        <v>8</v>
      </c>
      <c r="N3" s="63">
        <v>16.3</v>
      </c>
      <c r="O3" s="63"/>
      <c r="P3" s="63"/>
      <c r="Q3" s="52"/>
      <c r="R3" s="52"/>
      <c r="S3" s="25"/>
      <c r="T3" s="25"/>
      <c r="U3" s="26"/>
      <c r="V3" s="26"/>
    </row>
    <row r="4" spans="1:22" x14ac:dyDescent="0.25">
      <c r="A4" s="189" t="s">
        <v>71</v>
      </c>
      <c r="B4" s="227" t="s">
        <v>105</v>
      </c>
      <c r="C4" s="189">
        <v>20</v>
      </c>
      <c r="D4" s="38" t="s">
        <v>72</v>
      </c>
      <c r="E4" s="232">
        <v>4</v>
      </c>
      <c r="F4" s="233"/>
      <c r="G4" s="232">
        <v>1.5</v>
      </c>
      <c r="H4" s="233"/>
      <c r="I4" s="232">
        <v>1.5</v>
      </c>
      <c r="J4" s="233"/>
      <c r="K4" s="232">
        <v>0.75</v>
      </c>
      <c r="L4" s="233"/>
      <c r="M4" s="232">
        <v>1</v>
      </c>
      <c r="N4" s="233"/>
      <c r="O4" s="232"/>
      <c r="P4" s="233"/>
      <c r="Q4" s="228"/>
      <c r="R4" s="229"/>
      <c r="S4" s="25">
        <f>E4+G4+I4+K4+M4+O4+Q4</f>
        <v>8.75</v>
      </c>
      <c r="T4" s="25">
        <f>SUM(S4-U4-V4)</f>
        <v>8.75</v>
      </c>
      <c r="U4" s="28"/>
      <c r="V4" s="28"/>
    </row>
    <row r="5" spans="1:22" x14ac:dyDescent="0.25">
      <c r="A5" s="181" t="s">
        <v>71</v>
      </c>
      <c r="B5" s="227" t="s">
        <v>105</v>
      </c>
      <c r="C5" s="181">
        <v>19</v>
      </c>
      <c r="D5" s="38" t="s">
        <v>72</v>
      </c>
      <c r="E5" s="232">
        <v>2.5</v>
      </c>
      <c r="F5" s="233"/>
      <c r="G5" s="232">
        <v>1.25</v>
      </c>
      <c r="H5" s="233"/>
      <c r="I5" s="232">
        <v>1.5</v>
      </c>
      <c r="J5" s="233"/>
      <c r="K5" s="232"/>
      <c r="L5" s="233"/>
      <c r="M5" s="232"/>
      <c r="N5" s="233"/>
      <c r="O5" s="232"/>
      <c r="P5" s="233"/>
      <c r="Q5" s="228"/>
      <c r="R5" s="229"/>
      <c r="S5" s="25">
        <f t="shared" ref="S5:S25" si="0">E5+G5+I5+K5+M5+O5+Q5</f>
        <v>5.25</v>
      </c>
      <c r="T5" s="25">
        <f t="shared" ref="T5:T22" si="1">SUM(S5-U5-V5)</f>
        <v>5.25</v>
      </c>
      <c r="U5" s="28"/>
      <c r="V5" s="28"/>
    </row>
    <row r="6" spans="1:22" x14ac:dyDescent="0.25">
      <c r="A6" s="208" t="s">
        <v>71</v>
      </c>
      <c r="B6" s="227" t="s">
        <v>105</v>
      </c>
      <c r="C6" s="208">
        <v>1</v>
      </c>
      <c r="D6" s="38" t="s">
        <v>72</v>
      </c>
      <c r="E6" s="232">
        <v>0.75</v>
      </c>
      <c r="F6" s="233"/>
      <c r="G6" s="232"/>
      <c r="H6" s="233"/>
      <c r="I6" s="232"/>
      <c r="J6" s="233"/>
      <c r="K6" s="232">
        <v>0.75</v>
      </c>
      <c r="L6" s="233"/>
      <c r="M6" s="237"/>
      <c r="N6" s="237"/>
      <c r="O6" s="232"/>
      <c r="P6" s="233"/>
      <c r="Q6" s="228"/>
      <c r="R6" s="229"/>
      <c r="S6" s="25">
        <f t="shared" si="0"/>
        <v>1.5</v>
      </c>
      <c r="T6" s="25">
        <f t="shared" si="1"/>
        <v>1.5</v>
      </c>
      <c r="U6" s="28"/>
      <c r="V6" s="28"/>
    </row>
    <row r="7" spans="1:22" x14ac:dyDescent="0.25">
      <c r="A7" s="218" t="s">
        <v>71</v>
      </c>
      <c r="B7" s="227" t="s">
        <v>105</v>
      </c>
      <c r="C7" s="218">
        <v>17</v>
      </c>
      <c r="D7" s="38" t="s">
        <v>72</v>
      </c>
      <c r="E7" s="232"/>
      <c r="F7" s="233"/>
      <c r="G7" s="232">
        <v>1.5</v>
      </c>
      <c r="H7" s="233"/>
      <c r="I7" s="232">
        <v>2.75</v>
      </c>
      <c r="J7" s="233"/>
      <c r="K7" s="232">
        <v>2</v>
      </c>
      <c r="L7" s="233"/>
      <c r="M7" s="237">
        <v>1.5</v>
      </c>
      <c r="N7" s="237"/>
      <c r="O7" s="232"/>
      <c r="P7" s="233"/>
      <c r="Q7" s="228"/>
      <c r="R7" s="229"/>
      <c r="S7" s="25">
        <f t="shared" si="0"/>
        <v>7.75</v>
      </c>
      <c r="T7" s="25">
        <f t="shared" si="1"/>
        <v>7.75</v>
      </c>
      <c r="U7" s="28"/>
      <c r="V7" s="28"/>
    </row>
    <row r="8" spans="1:22" x14ac:dyDescent="0.25">
      <c r="A8" s="218" t="s">
        <v>71</v>
      </c>
      <c r="B8" s="227" t="s">
        <v>105</v>
      </c>
      <c r="C8" s="218">
        <v>4</v>
      </c>
      <c r="D8" s="38" t="s">
        <v>72</v>
      </c>
      <c r="E8" s="237"/>
      <c r="F8" s="237"/>
      <c r="G8" s="237">
        <v>0.75</v>
      </c>
      <c r="H8" s="237"/>
      <c r="I8" s="237"/>
      <c r="J8" s="237"/>
      <c r="K8" s="237"/>
      <c r="L8" s="237"/>
      <c r="M8" s="237"/>
      <c r="N8" s="237"/>
      <c r="O8" s="232"/>
      <c r="P8" s="233"/>
      <c r="Q8" s="228"/>
      <c r="R8" s="229"/>
      <c r="S8" s="25">
        <f t="shared" si="0"/>
        <v>0.75</v>
      </c>
      <c r="T8" s="25">
        <f t="shared" si="1"/>
        <v>0.75</v>
      </c>
      <c r="U8" s="28"/>
      <c r="V8" s="28"/>
    </row>
    <row r="9" spans="1:22" x14ac:dyDescent="0.25">
      <c r="A9" s="218" t="s">
        <v>71</v>
      </c>
      <c r="B9" s="227" t="s">
        <v>105</v>
      </c>
      <c r="C9" s="218">
        <v>3</v>
      </c>
      <c r="D9" s="38" t="s">
        <v>72</v>
      </c>
      <c r="E9" s="237"/>
      <c r="F9" s="237"/>
      <c r="G9" s="237">
        <v>0.75</v>
      </c>
      <c r="H9" s="237"/>
      <c r="I9" s="237"/>
      <c r="J9" s="237"/>
      <c r="K9" s="237"/>
      <c r="L9" s="237"/>
      <c r="M9" s="237"/>
      <c r="N9" s="237"/>
      <c r="O9" s="232"/>
      <c r="P9" s="233"/>
      <c r="Q9" s="228"/>
      <c r="R9" s="229"/>
      <c r="S9" s="25">
        <f t="shared" si="0"/>
        <v>0.75</v>
      </c>
      <c r="T9" s="25">
        <f t="shared" si="1"/>
        <v>0.75</v>
      </c>
      <c r="U9" s="28"/>
      <c r="V9" s="28"/>
    </row>
    <row r="10" spans="1:22" x14ac:dyDescent="0.25">
      <c r="A10" s="218" t="s">
        <v>71</v>
      </c>
      <c r="B10" s="227" t="s">
        <v>105</v>
      </c>
      <c r="C10" s="218">
        <v>16</v>
      </c>
      <c r="D10" s="38" t="s">
        <v>72</v>
      </c>
      <c r="E10" s="237"/>
      <c r="F10" s="237"/>
      <c r="G10" s="237">
        <v>0.75</v>
      </c>
      <c r="H10" s="237"/>
      <c r="I10" s="237"/>
      <c r="J10" s="237"/>
      <c r="K10" s="237"/>
      <c r="L10" s="237"/>
      <c r="M10" s="237"/>
      <c r="N10" s="237"/>
      <c r="O10" s="232"/>
      <c r="P10" s="233"/>
      <c r="Q10" s="228"/>
      <c r="R10" s="229"/>
      <c r="S10" s="25">
        <f t="shared" si="0"/>
        <v>0.75</v>
      </c>
      <c r="T10" s="25">
        <f t="shared" si="1"/>
        <v>0.75</v>
      </c>
      <c r="U10" s="28"/>
      <c r="V10" s="28"/>
    </row>
    <row r="11" spans="1:22" x14ac:dyDescent="0.25">
      <c r="A11" s="218" t="s">
        <v>71</v>
      </c>
      <c r="B11" s="227" t="s">
        <v>105</v>
      </c>
      <c r="C11" s="218">
        <v>8</v>
      </c>
      <c r="D11" s="38" t="s">
        <v>72</v>
      </c>
      <c r="E11" s="232"/>
      <c r="F11" s="233"/>
      <c r="G11" s="232">
        <v>1.5</v>
      </c>
      <c r="H11" s="233"/>
      <c r="I11" s="232"/>
      <c r="J11" s="233"/>
      <c r="K11" s="232"/>
      <c r="L11" s="233"/>
      <c r="M11" s="232"/>
      <c r="N11" s="233"/>
      <c r="O11" s="232"/>
      <c r="P11" s="233"/>
      <c r="Q11" s="228"/>
      <c r="R11" s="229"/>
      <c r="S11" s="25">
        <f t="shared" si="0"/>
        <v>1.5</v>
      </c>
      <c r="T11" s="25">
        <f t="shared" si="1"/>
        <v>1.5</v>
      </c>
      <c r="U11" s="28"/>
      <c r="V11" s="28"/>
    </row>
    <row r="12" spans="1:22" x14ac:dyDescent="0.25">
      <c r="A12" s="220" t="s">
        <v>71</v>
      </c>
      <c r="B12" s="227" t="s">
        <v>105</v>
      </c>
      <c r="C12" s="220">
        <v>10</v>
      </c>
      <c r="D12" s="38" t="s">
        <v>72</v>
      </c>
      <c r="E12" s="232"/>
      <c r="F12" s="233"/>
      <c r="G12" s="232"/>
      <c r="H12" s="233"/>
      <c r="I12" s="232">
        <v>1.75</v>
      </c>
      <c r="J12" s="233"/>
      <c r="K12" s="232">
        <v>2</v>
      </c>
      <c r="L12" s="233"/>
      <c r="M12" s="232"/>
      <c r="N12" s="233"/>
      <c r="O12" s="232"/>
      <c r="P12" s="233"/>
      <c r="Q12" s="228"/>
      <c r="R12" s="229"/>
      <c r="S12" s="25">
        <f t="shared" si="0"/>
        <v>3.75</v>
      </c>
      <c r="T12" s="25">
        <f t="shared" si="1"/>
        <v>3.75</v>
      </c>
      <c r="U12" s="28"/>
      <c r="V12" s="28"/>
    </row>
    <row r="13" spans="1:22" x14ac:dyDescent="0.25">
      <c r="A13" s="220">
        <v>6598</v>
      </c>
      <c r="B13" s="227" t="s">
        <v>102</v>
      </c>
      <c r="C13" s="220">
        <v>36</v>
      </c>
      <c r="D13" s="38" t="s">
        <v>97</v>
      </c>
      <c r="E13" s="232"/>
      <c r="F13" s="233"/>
      <c r="G13" s="232"/>
      <c r="H13" s="233"/>
      <c r="I13" s="232">
        <v>0.5</v>
      </c>
      <c r="J13" s="233"/>
      <c r="K13" s="232"/>
      <c r="L13" s="233"/>
      <c r="M13" s="232"/>
      <c r="N13" s="233"/>
      <c r="O13" s="232"/>
      <c r="P13" s="233"/>
      <c r="Q13" s="228"/>
      <c r="R13" s="229"/>
      <c r="S13" s="25">
        <f t="shared" si="0"/>
        <v>0.5</v>
      </c>
      <c r="T13" s="25">
        <f t="shared" si="1"/>
        <v>0.5</v>
      </c>
      <c r="U13" s="28"/>
      <c r="V13" s="28"/>
    </row>
    <row r="14" spans="1:22" x14ac:dyDescent="0.25">
      <c r="A14" s="223" t="s">
        <v>71</v>
      </c>
      <c r="B14" s="227" t="s">
        <v>105</v>
      </c>
      <c r="C14" s="223">
        <v>6</v>
      </c>
      <c r="D14" s="38" t="s">
        <v>72</v>
      </c>
      <c r="E14" s="232"/>
      <c r="F14" s="233"/>
      <c r="G14" s="232"/>
      <c r="H14" s="233"/>
      <c r="I14" s="232"/>
      <c r="J14" s="233"/>
      <c r="K14" s="232">
        <v>2</v>
      </c>
      <c r="L14" s="233"/>
      <c r="M14" s="232">
        <v>1</v>
      </c>
      <c r="N14" s="233"/>
      <c r="O14" s="232"/>
      <c r="P14" s="233"/>
      <c r="Q14" s="228"/>
      <c r="R14" s="229"/>
      <c r="S14" s="25">
        <f t="shared" si="0"/>
        <v>3</v>
      </c>
      <c r="T14" s="25">
        <f t="shared" si="1"/>
        <v>3</v>
      </c>
      <c r="U14" s="28"/>
      <c r="V14" s="28"/>
    </row>
    <row r="15" spans="1:22" x14ac:dyDescent="0.25">
      <c r="A15" s="188">
        <v>6648</v>
      </c>
      <c r="B15" s="227" t="s">
        <v>103</v>
      </c>
      <c r="C15" s="188">
        <v>36</v>
      </c>
      <c r="D15" s="38" t="s">
        <v>100</v>
      </c>
      <c r="E15" s="232"/>
      <c r="F15" s="233"/>
      <c r="G15" s="232"/>
      <c r="H15" s="233"/>
      <c r="I15" s="232"/>
      <c r="J15" s="233"/>
      <c r="K15" s="232"/>
      <c r="L15" s="233"/>
      <c r="M15" s="232">
        <v>0.75</v>
      </c>
      <c r="N15" s="233"/>
      <c r="O15" s="232"/>
      <c r="P15" s="233"/>
      <c r="Q15" s="228"/>
      <c r="R15" s="229"/>
      <c r="S15" s="25">
        <f t="shared" si="0"/>
        <v>0.75</v>
      </c>
      <c r="T15" s="25">
        <f t="shared" si="1"/>
        <v>0.75</v>
      </c>
      <c r="U15" s="28"/>
      <c r="V15" s="28"/>
    </row>
    <row r="16" spans="1:22" x14ac:dyDescent="0.25">
      <c r="A16" s="225">
        <v>6648</v>
      </c>
      <c r="B16" s="227" t="s">
        <v>103</v>
      </c>
      <c r="C16" s="225">
        <v>39</v>
      </c>
      <c r="D16" s="38" t="s">
        <v>100</v>
      </c>
      <c r="E16" s="232"/>
      <c r="F16" s="233"/>
      <c r="G16" s="232"/>
      <c r="H16" s="233"/>
      <c r="I16" s="232"/>
      <c r="J16" s="233"/>
      <c r="K16" s="232"/>
      <c r="L16" s="233"/>
      <c r="M16" s="232">
        <v>0.5</v>
      </c>
      <c r="N16" s="233"/>
      <c r="O16" s="232"/>
      <c r="P16" s="233"/>
      <c r="Q16" s="228"/>
      <c r="R16" s="229"/>
      <c r="S16" s="25">
        <f>E16+G16+I16+K16+M16+O16+Q16</f>
        <v>0.5</v>
      </c>
      <c r="T16" s="25">
        <f>SUM(S16-U16-V16)</f>
        <v>0.5</v>
      </c>
      <c r="U16" s="28"/>
      <c r="V16" s="28"/>
    </row>
    <row r="17" spans="1:22" x14ac:dyDescent="0.25">
      <c r="A17" s="158"/>
      <c r="B17" s="48"/>
      <c r="C17" s="158"/>
      <c r="D17" s="38"/>
      <c r="E17" s="232"/>
      <c r="F17" s="233"/>
      <c r="G17" s="232"/>
      <c r="H17" s="233"/>
      <c r="I17" s="232"/>
      <c r="J17" s="233"/>
      <c r="K17" s="232"/>
      <c r="L17" s="233"/>
      <c r="M17" s="232"/>
      <c r="N17" s="233"/>
      <c r="O17" s="232"/>
      <c r="P17" s="233"/>
      <c r="Q17" s="228"/>
      <c r="R17" s="229"/>
      <c r="S17" s="25">
        <f t="shared" ref="S17:S18" si="2">E17+G17+I17+K17+M17+O17+Q17</f>
        <v>0</v>
      </c>
      <c r="T17" s="25">
        <f t="shared" ref="T17:T18" si="3">SUM(S17-U17-V17)</f>
        <v>0</v>
      </c>
      <c r="U17" s="28"/>
      <c r="V17" s="28"/>
    </row>
    <row r="18" spans="1:22" x14ac:dyDescent="0.25">
      <c r="A18" s="224">
        <v>3600</v>
      </c>
      <c r="B18" s="224" t="s">
        <v>106</v>
      </c>
      <c r="C18" s="224"/>
      <c r="D18" s="38" t="s">
        <v>101</v>
      </c>
      <c r="E18" s="232"/>
      <c r="F18" s="233"/>
      <c r="G18" s="232"/>
      <c r="H18" s="233"/>
      <c r="I18" s="232"/>
      <c r="J18" s="233"/>
      <c r="K18" s="232"/>
      <c r="L18" s="233"/>
      <c r="M18" s="232">
        <v>0.25</v>
      </c>
      <c r="N18" s="233"/>
      <c r="O18" s="232"/>
      <c r="P18" s="233"/>
      <c r="Q18" s="228"/>
      <c r="R18" s="229"/>
      <c r="S18" s="25">
        <f t="shared" si="2"/>
        <v>0.25</v>
      </c>
      <c r="T18" s="25">
        <f t="shared" si="3"/>
        <v>0.25</v>
      </c>
      <c r="U18" s="28"/>
      <c r="V18" s="28"/>
    </row>
    <row r="19" spans="1:22" x14ac:dyDescent="0.25">
      <c r="A19" s="225">
        <v>3600</v>
      </c>
      <c r="B19" s="48" t="s">
        <v>106</v>
      </c>
      <c r="C19" s="155"/>
      <c r="D19" s="38" t="s">
        <v>99</v>
      </c>
      <c r="E19" s="232"/>
      <c r="F19" s="233"/>
      <c r="G19" s="232"/>
      <c r="H19" s="233"/>
      <c r="I19" s="232"/>
      <c r="J19" s="233"/>
      <c r="K19" s="232"/>
      <c r="L19" s="233"/>
      <c r="M19" s="232">
        <v>3</v>
      </c>
      <c r="N19" s="233"/>
      <c r="O19" s="232"/>
      <c r="P19" s="233"/>
      <c r="Q19" s="228"/>
      <c r="R19" s="229"/>
      <c r="S19" s="25">
        <f t="shared" si="0"/>
        <v>3</v>
      </c>
      <c r="T19" s="25">
        <f t="shared" si="1"/>
        <v>3</v>
      </c>
      <c r="U19" s="28"/>
      <c r="V19" s="28"/>
    </row>
    <row r="20" spans="1:22" x14ac:dyDescent="0.25">
      <c r="A20" s="224">
        <v>3600</v>
      </c>
      <c r="B20" s="224" t="s">
        <v>106</v>
      </c>
      <c r="C20" s="224"/>
      <c r="D20" s="38" t="s">
        <v>98</v>
      </c>
      <c r="E20" s="232"/>
      <c r="F20" s="233"/>
      <c r="G20" s="232"/>
      <c r="H20" s="233"/>
      <c r="I20" s="232"/>
      <c r="J20" s="233"/>
      <c r="K20" s="232">
        <v>0.5</v>
      </c>
      <c r="L20" s="233"/>
      <c r="M20" s="232"/>
      <c r="N20" s="233"/>
      <c r="O20" s="232"/>
      <c r="P20" s="233"/>
      <c r="Q20" s="228"/>
      <c r="R20" s="229"/>
      <c r="S20" s="25">
        <f t="shared" si="0"/>
        <v>0.5</v>
      </c>
      <c r="T20" s="25">
        <f t="shared" si="1"/>
        <v>0.5</v>
      </c>
      <c r="U20" s="28"/>
      <c r="V20" s="28"/>
    </row>
    <row r="21" spans="1:22" x14ac:dyDescent="0.25">
      <c r="A21" s="175">
        <v>3600</v>
      </c>
      <c r="B21" s="175" t="s">
        <v>106</v>
      </c>
      <c r="C21" s="175"/>
      <c r="D21" s="38" t="s">
        <v>88</v>
      </c>
      <c r="E21" s="237">
        <v>0.25</v>
      </c>
      <c r="F21" s="237"/>
      <c r="G21" s="237"/>
      <c r="H21" s="237"/>
      <c r="I21" s="232"/>
      <c r="J21" s="233"/>
      <c r="K21" s="232"/>
      <c r="L21" s="233"/>
      <c r="M21" s="232"/>
      <c r="N21" s="233"/>
      <c r="O21" s="232"/>
      <c r="P21" s="233"/>
      <c r="Q21" s="228"/>
      <c r="R21" s="229"/>
      <c r="S21" s="25">
        <f t="shared" si="0"/>
        <v>0.25</v>
      </c>
      <c r="T21" s="25">
        <f t="shared" si="1"/>
        <v>0.25</v>
      </c>
      <c r="U21" s="28"/>
      <c r="V21" s="28"/>
    </row>
    <row r="22" spans="1:22" x14ac:dyDescent="0.25">
      <c r="A22" s="130"/>
      <c r="B22" s="130"/>
      <c r="C22" s="130"/>
      <c r="D22" s="38"/>
      <c r="E22" s="232"/>
      <c r="F22" s="233"/>
      <c r="G22" s="232"/>
      <c r="H22" s="233"/>
      <c r="I22" s="232"/>
      <c r="J22" s="233"/>
      <c r="K22" s="232"/>
      <c r="L22" s="233"/>
      <c r="M22" s="232"/>
      <c r="N22" s="233"/>
      <c r="O22" s="232"/>
      <c r="P22" s="233"/>
      <c r="Q22" s="228"/>
      <c r="R22" s="229"/>
      <c r="S22" s="25">
        <f>E22+G22+I22+K22+M22+O22+Q22</f>
        <v>0</v>
      </c>
      <c r="T22" s="25">
        <f t="shared" si="1"/>
        <v>0</v>
      </c>
      <c r="U22" s="28"/>
      <c r="V22" s="28"/>
    </row>
    <row r="23" spans="1:22" x14ac:dyDescent="0.25">
      <c r="A23" s="23" t="s">
        <v>37</v>
      </c>
      <c r="B23" s="23">
        <f>SUM(B6:B22)</f>
        <v>0</v>
      </c>
      <c r="C23" s="23"/>
      <c r="D23" s="23"/>
      <c r="E23" s="232"/>
      <c r="F23" s="233"/>
      <c r="G23" s="232"/>
      <c r="H23" s="233"/>
      <c r="I23" s="232"/>
      <c r="J23" s="233"/>
      <c r="K23" s="232"/>
      <c r="L23" s="233"/>
      <c r="M23" s="232"/>
      <c r="N23" s="233"/>
      <c r="O23" s="232"/>
      <c r="P23" s="233"/>
      <c r="Q23" s="228"/>
      <c r="R23" s="229"/>
      <c r="S23" s="25">
        <f t="shared" si="0"/>
        <v>0</v>
      </c>
      <c r="T23" s="25"/>
      <c r="U23" s="29"/>
      <c r="V23" s="28"/>
    </row>
    <row r="24" spans="1:22" x14ac:dyDescent="0.25">
      <c r="A24" s="23" t="s">
        <v>38</v>
      </c>
      <c r="B24" s="23"/>
      <c r="C24" s="23"/>
      <c r="D24" s="23"/>
      <c r="E24" s="232"/>
      <c r="F24" s="233"/>
      <c r="G24" s="232"/>
      <c r="H24" s="233"/>
      <c r="I24" s="232"/>
      <c r="J24" s="233"/>
      <c r="K24" s="232"/>
      <c r="L24" s="233"/>
      <c r="M24" s="232"/>
      <c r="N24" s="233"/>
      <c r="O24" s="228"/>
      <c r="P24" s="229"/>
      <c r="Q24" s="228"/>
      <c r="R24" s="229"/>
      <c r="S24" s="25">
        <f t="shared" si="0"/>
        <v>0</v>
      </c>
      <c r="T24" s="25"/>
      <c r="U24" s="29"/>
      <c r="V24" s="28"/>
    </row>
    <row r="25" spans="1:22" x14ac:dyDescent="0.25">
      <c r="A25" s="29" t="s">
        <v>6</v>
      </c>
      <c r="B25" s="29"/>
      <c r="C25" s="29"/>
      <c r="D25" s="29"/>
      <c r="E25" s="234">
        <f>SUM(E4:E24)</f>
        <v>7.5</v>
      </c>
      <c r="F25" s="235"/>
      <c r="G25" s="234">
        <f>SUM(G4:G24)</f>
        <v>8</v>
      </c>
      <c r="H25" s="235"/>
      <c r="I25" s="234">
        <f>SUM(I4:I24)</f>
        <v>8</v>
      </c>
      <c r="J25" s="235"/>
      <c r="K25" s="234">
        <f>SUM(K4:K24)</f>
        <v>8</v>
      </c>
      <c r="L25" s="235"/>
      <c r="M25" s="234">
        <f>SUM(M4:M24)</f>
        <v>8</v>
      </c>
      <c r="N25" s="235"/>
      <c r="O25" s="234">
        <f>SUM(O4:O24)</f>
        <v>0</v>
      </c>
      <c r="P25" s="235"/>
      <c r="Q25" s="234">
        <f>SUM(Q4:Q24)</f>
        <v>0</v>
      </c>
      <c r="R25" s="235"/>
      <c r="S25" s="25">
        <f t="shared" si="0"/>
        <v>39.5</v>
      </c>
      <c r="T25" s="25"/>
      <c r="U25" s="29"/>
      <c r="V25" s="28"/>
    </row>
    <row r="26" spans="1:22" x14ac:dyDescent="0.25">
      <c r="A26" s="29" t="s">
        <v>2</v>
      </c>
      <c r="B26" s="29"/>
      <c r="C26" s="29"/>
      <c r="D26" s="29"/>
      <c r="E26" s="178"/>
      <c r="F26" s="179">
        <v>8</v>
      </c>
      <c r="G26" s="30"/>
      <c r="H26" s="31">
        <v>8</v>
      </c>
      <c r="I26" s="30"/>
      <c r="J26" s="31">
        <v>8</v>
      </c>
      <c r="K26" s="70"/>
      <c r="L26" s="71">
        <v>8</v>
      </c>
      <c r="M26" s="30"/>
      <c r="N26" s="31">
        <v>8</v>
      </c>
      <c r="O26" s="30"/>
      <c r="P26" s="31"/>
      <c r="Q26" s="30"/>
      <c r="R26" s="31"/>
      <c r="S26" s="25">
        <f>SUM(E26:R26)</f>
        <v>40</v>
      </c>
      <c r="T26" s="25">
        <f>SUM(T4:T25)</f>
        <v>39.5</v>
      </c>
      <c r="U26" s="28"/>
      <c r="V26" s="28"/>
    </row>
    <row r="27" spans="1:22" x14ac:dyDescent="0.25">
      <c r="A27" s="29" t="s">
        <v>41</v>
      </c>
      <c r="B27" s="29"/>
      <c r="C27" s="29"/>
      <c r="D27" s="29"/>
      <c r="E27" s="32"/>
      <c r="F27" s="32">
        <f>SUM(E25)-F26</f>
        <v>-0.5</v>
      </c>
      <c r="G27" s="32"/>
      <c r="H27" s="32">
        <f>SUM(G25)-H26</f>
        <v>0</v>
      </c>
      <c r="I27" s="32"/>
      <c r="J27" s="32">
        <f>SUM(I25)-J26</f>
        <v>0</v>
      </c>
      <c r="K27" s="32"/>
      <c r="L27" s="32">
        <f>SUM(K25)-L26</f>
        <v>0</v>
      </c>
      <c r="M27" s="32"/>
      <c r="N27" s="32">
        <f>SUM(M25)-N26</f>
        <v>0</v>
      </c>
      <c r="O27" s="32"/>
      <c r="P27" s="32">
        <f>SUM(O25)</f>
        <v>0</v>
      </c>
      <c r="Q27" s="32"/>
      <c r="R27" s="32">
        <f>SUM(Q25)</f>
        <v>0</v>
      </c>
      <c r="S27" s="28">
        <f>SUM(E27:R27)</f>
        <v>-0.5</v>
      </c>
      <c r="T27" s="28"/>
      <c r="U27" s="28">
        <f>SUM(U4:U26)</f>
        <v>0</v>
      </c>
      <c r="V27" s="28">
        <f>SUM(V4:V26)</f>
        <v>0</v>
      </c>
    </row>
    <row r="29" spans="1:22" x14ac:dyDescent="0.25">
      <c r="A29" s="2" t="s">
        <v>25</v>
      </c>
      <c r="B29" s="15"/>
    </row>
    <row r="30" spans="1:22" x14ac:dyDescent="0.25">
      <c r="A30" s="16" t="s">
        <v>2</v>
      </c>
      <c r="C30" s="40">
        <f>SUM(T26)</f>
        <v>39.5</v>
      </c>
      <c r="I30" s="2">
        <v>3600</v>
      </c>
    </row>
    <row r="31" spans="1:22" x14ac:dyDescent="0.25">
      <c r="A31" s="16" t="s">
        <v>26</v>
      </c>
      <c r="C31" s="40">
        <f>U27</f>
        <v>0</v>
      </c>
      <c r="D31" s="33"/>
      <c r="I31" s="44">
        <v>4</v>
      </c>
    </row>
    <row r="32" spans="1:22" x14ac:dyDescent="0.25">
      <c r="A32" s="16" t="s">
        <v>27</v>
      </c>
      <c r="C32" s="33">
        <f>V27</f>
        <v>0</v>
      </c>
      <c r="I32" s="45"/>
    </row>
    <row r="33" spans="1:9" x14ac:dyDescent="0.25">
      <c r="A33" s="16" t="s">
        <v>28</v>
      </c>
      <c r="C33" s="33">
        <f>S23</f>
        <v>0</v>
      </c>
      <c r="I33" s="40"/>
    </row>
    <row r="34" spans="1:9" x14ac:dyDescent="0.25">
      <c r="A34" s="16" t="s">
        <v>4</v>
      </c>
      <c r="C34" s="33">
        <f>S24</f>
        <v>0</v>
      </c>
    </row>
    <row r="35" spans="1:9" ht="16.5" thickBot="1" x14ac:dyDescent="0.3">
      <c r="A35" s="17" t="s">
        <v>6</v>
      </c>
      <c r="C35" s="39">
        <f>SUM(C30:C34)</f>
        <v>39.5</v>
      </c>
      <c r="E35" s="17" t="s">
        <v>42</v>
      </c>
      <c r="F35" s="17"/>
      <c r="G35" s="35">
        <f>S25-C35</f>
        <v>0</v>
      </c>
    </row>
    <row r="36" spans="1:9" ht="16.5" thickTop="1" x14ac:dyDescent="0.25">
      <c r="A36" s="16" t="s">
        <v>29</v>
      </c>
      <c r="C36" s="36">
        <v>0</v>
      </c>
      <c r="D36" s="36"/>
    </row>
    <row r="37" spans="1:9" x14ac:dyDescent="0.25">
      <c r="A37" s="16" t="s">
        <v>36</v>
      </c>
      <c r="C37" s="36">
        <v>0</v>
      </c>
      <c r="D37" s="36"/>
    </row>
  </sheetData>
  <mergeCells count="161">
    <mergeCell ref="K4:L4"/>
    <mergeCell ref="G4:H4"/>
    <mergeCell ref="I4:J4"/>
    <mergeCell ref="M4:N4"/>
    <mergeCell ref="E2:F2"/>
    <mergeCell ref="G2:H2"/>
    <mergeCell ref="Q4:R4"/>
    <mergeCell ref="O4:P4"/>
    <mergeCell ref="E4:F4"/>
    <mergeCell ref="M2:N2"/>
    <mergeCell ref="O2:P2"/>
    <mergeCell ref="I2:J2"/>
    <mergeCell ref="K2:L2"/>
    <mergeCell ref="Q2:R2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O6:P6"/>
    <mergeCell ref="G5:H5"/>
    <mergeCell ref="I5:J5"/>
    <mergeCell ref="K5:L5"/>
    <mergeCell ref="Q5:R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19:F19"/>
    <mergeCell ref="G19:H19"/>
    <mergeCell ref="I19:J19"/>
    <mergeCell ref="K19:L19"/>
    <mergeCell ref="M19:N19"/>
    <mergeCell ref="O19:P19"/>
    <mergeCell ref="Q19:R19"/>
    <mergeCell ref="E16:F16"/>
    <mergeCell ref="G16:H16"/>
    <mergeCell ref="I16:J16"/>
    <mergeCell ref="K16:L16"/>
    <mergeCell ref="M16:N16"/>
    <mergeCell ref="O16:P16"/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M18:N18"/>
    <mergeCell ref="O18:P18"/>
    <mergeCell ref="Q18:R18"/>
    <mergeCell ref="E15:F15"/>
    <mergeCell ref="G15:H15"/>
    <mergeCell ref="I15:J15"/>
    <mergeCell ref="K15:L15"/>
    <mergeCell ref="M15:N15"/>
    <mergeCell ref="O15:P15"/>
    <mergeCell ref="Q15:R15"/>
    <mergeCell ref="Q16:R16"/>
  </mergeCells>
  <pageMargins left="0.74803149606299213" right="0.74803149606299213" top="0.98425196850393704" bottom="0.98425196850393704" header="0.51181102362204722" footer="0.51181102362204722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2"/>
  <sheetViews>
    <sheetView workbookViewId="0">
      <selection activeCell="G37" sqref="G37"/>
    </sheetView>
  </sheetViews>
  <sheetFormatPr defaultRowHeight="15.75" x14ac:dyDescent="0.25"/>
  <cols>
    <col min="1" max="1" width="10" style="16" customWidth="1"/>
    <col min="2" max="2" width="10.7109375" style="16" customWidth="1"/>
    <col min="3" max="3" width="9.85546875" style="16" customWidth="1"/>
    <col min="4" max="4" width="31" style="16" customWidth="1"/>
    <col min="5" max="5" width="6.85546875" style="16" customWidth="1"/>
    <col min="6" max="7" width="7" style="16" customWidth="1"/>
    <col min="8" max="8" width="7.140625" style="16" customWidth="1"/>
    <col min="9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55</v>
      </c>
      <c r="B1" s="15"/>
      <c r="C1" s="15"/>
    </row>
    <row r="2" spans="1:22" s="22" customFormat="1" x14ac:dyDescent="0.25">
      <c r="A2" s="18" t="str">
        <f>Analysis!A3</f>
        <v>W/E 18.06.17</v>
      </c>
      <c r="B2" s="56"/>
      <c r="C2" s="56"/>
      <c r="D2" s="56"/>
      <c r="E2" s="236" t="s">
        <v>15</v>
      </c>
      <c r="F2" s="236"/>
      <c r="G2" s="236" t="s">
        <v>16</v>
      </c>
      <c r="H2" s="236"/>
      <c r="I2" s="236" t="s">
        <v>17</v>
      </c>
      <c r="J2" s="236"/>
      <c r="K2" s="236" t="s">
        <v>18</v>
      </c>
      <c r="L2" s="236"/>
      <c r="M2" s="236" t="s">
        <v>19</v>
      </c>
      <c r="N2" s="236"/>
      <c r="O2" s="236" t="s">
        <v>20</v>
      </c>
      <c r="P2" s="236"/>
      <c r="Q2" s="236" t="s">
        <v>21</v>
      </c>
      <c r="R2" s="23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8</v>
      </c>
      <c r="F3" s="63">
        <v>16.3</v>
      </c>
      <c r="G3" s="63">
        <v>8</v>
      </c>
      <c r="H3" s="63">
        <v>16.3</v>
      </c>
      <c r="I3" s="63">
        <v>8</v>
      </c>
      <c r="J3" s="63">
        <v>16.3</v>
      </c>
      <c r="K3" s="63">
        <v>8</v>
      </c>
      <c r="L3" s="63">
        <v>16.3</v>
      </c>
      <c r="M3" s="63">
        <v>8</v>
      </c>
      <c r="N3" s="63">
        <v>16.3</v>
      </c>
      <c r="O3" s="57"/>
      <c r="P3" s="57"/>
      <c r="Q3" s="72"/>
      <c r="R3" s="72"/>
      <c r="S3" s="25"/>
      <c r="T3" s="25"/>
      <c r="U3" s="26"/>
      <c r="V3" s="26"/>
    </row>
    <row r="4" spans="1:22" x14ac:dyDescent="0.25">
      <c r="A4" s="214">
        <v>6598</v>
      </c>
      <c r="B4" s="227" t="s">
        <v>102</v>
      </c>
      <c r="C4" s="213" t="s">
        <v>75</v>
      </c>
      <c r="D4" s="38" t="s">
        <v>76</v>
      </c>
      <c r="E4" s="237">
        <v>8</v>
      </c>
      <c r="F4" s="237"/>
      <c r="G4" s="237">
        <v>7.5</v>
      </c>
      <c r="H4" s="237"/>
      <c r="I4" s="237">
        <v>7</v>
      </c>
      <c r="J4" s="237"/>
      <c r="K4" s="237">
        <v>8</v>
      </c>
      <c r="L4" s="237"/>
      <c r="M4" s="237">
        <v>7.25</v>
      </c>
      <c r="N4" s="237"/>
      <c r="O4" s="232"/>
      <c r="P4" s="233"/>
      <c r="Q4" s="228"/>
      <c r="R4" s="229"/>
      <c r="S4" s="25">
        <f>E4+G4+I4+K4+M4+O4+Q4</f>
        <v>37.75</v>
      </c>
      <c r="T4" s="25">
        <f>SUM(S4-U4-V4)</f>
        <v>37.75</v>
      </c>
      <c r="U4" s="28"/>
      <c r="V4" s="28"/>
    </row>
    <row r="5" spans="1:22" x14ac:dyDescent="0.25">
      <c r="A5" s="225">
        <v>6648</v>
      </c>
      <c r="B5" s="227" t="s">
        <v>103</v>
      </c>
      <c r="C5" s="225">
        <v>36</v>
      </c>
      <c r="D5" s="38" t="s">
        <v>100</v>
      </c>
      <c r="E5" s="237"/>
      <c r="F5" s="237"/>
      <c r="G5" s="237"/>
      <c r="H5" s="237"/>
      <c r="I5" s="237"/>
      <c r="J5" s="237"/>
      <c r="K5" s="237"/>
      <c r="L5" s="237"/>
      <c r="M5" s="237">
        <v>0.25</v>
      </c>
      <c r="N5" s="237"/>
      <c r="O5" s="232"/>
      <c r="P5" s="233"/>
      <c r="Q5" s="228"/>
      <c r="R5" s="229"/>
      <c r="S5" s="25">
        <f t="shared" ref="S5:S20" si="0">E5+G5+I5+K5+M5+O5+Q5</f>
        <v>0.25</v>
      </c>
      <c r="T5" s="25">
        <f t="shared" ref="T5:T17" si="1">SUM(S5-U5-V5)</f>
        <v>0.25</v>
      </c>
      <c r="U5" s="28"/>
      <c r="V5" s="28"/>
    </row>
    <row r="6" spans="1:22" x14ac:dyDescent="0.25">
      <c r="A6" s="225">
        <v>6648</v>
      </c>
      <c r="B6" s="227" t="s">
        <v>103</v>
      </c>
      <c r="C6" s="225">
        <v>39</v>
      </c>
      <c r="D6" s="38" t="s">
        <v>100</v>
      </c>
      <c r="E6" s="237"/>
      <c r="F6" s="237"/>
      <c r="G6" s="239"/>
      <c r="H6" s="233"/>
      <c r="I6" s="239"/>
      <c r="J6" s="233"/>
      <c r="K6" s="239"/>
      <c r="L6" s="233"/>
      <c r="M6" s="239">
        <v>0.25</v>
      </c>
      <c r="N6" s="233"/>
      <c r="O6" s="232"/>
      <c r="P6" s="233"/>
      <c r="Q6" s="228"/>
      <c r="R6" s="229"/>
      <c r="S6" s="25">
        <f t="shared" si="0"/>
        <v>0.25</v>
      </c>
      <c r="T6" s="25">
        <f t="shared" si="1"/>
        <v>0.25</v>
      </c>
      <c r="U6" s="28"/>
      <c r="V6" s="28"/>
    </row>
    <row r="7" spans="1:22" x14ac:dyDescent="0.25">
      <c r="A7" s="205"/>
      <c r="B7" s="48"/>
      <c r="C7" s="205"/>
      <c r="D7" s="38"/>
      <c r="E7" s="237"/>
      <c r="F7" s="237"/>
      <c r="G7" s="239"/>
      <c r="H7" s="233"/>
      <c r="I7" s="239"/>
      <c r="J7" s="233"/>
      <c r="K7" s="232"/>
      <c r="L7" s="233"/>
      <c r="M7" s="232"/>
      <c r="N7" s="233"/>
      <c r="O7" s="232"/>
      <c r="P7" s="233"/>
      <c r="Q7" s="228"/>
      <c r="R7" s="229"/>
      <c r="S7" s="25">
        <f>E7+G7+I7+K7+M7+O7+Q7</f>
        <v>0</v>
      </c>
      <c r="T7" s="25">
        <f>SUM(S7-U7-V7)</f>
        <v>0</v>
      </c>
      <c r="U7" s="28"/>
      <c r="V7" s="28"/>
    </row>
    <row r="8" spans="1:22" x14ac:dyDescent="0.25">
      <c r="A8" s="208"/>
      <c r="B8" s="48"/>
      <c r="C8" s="208"/>
      <c r="D8" s="38"/>
      <c r="E8" s="237"/>
      <c r="F8" s="237"/>
      <c r="G8" s="239"/>
      <c r="H8" s="233"/>
      <c r="I8" s="239"/>
      <c r="J8" s="233"/>
      <c r="K8" s="239"/>
      <c r="L8" s="233"/>
      <c r="M8" s="239"/>
      <c r="N8" s="233"/>
      <c r="O8" s="232"/>
      <c r="P8" s="233"/>
      <c r="Q8" s="228"/>
      <c r="R8" s="229"/>
      <c r="S8" s="25">
        <f>E8+G8+I8+K8+M8+O8+Q8</f>
        <v>0</v>
      </c>
      <c r="T8" s="25">
        <f>SUM(S8-U8-V8)</f>
        <v>0</v>
      </c>
      <c r="U8" s="28"/>
      <c r="V8" s="28"/>
    </row>
    <row r="9" spans="1:22" x14ac:dyDescent="0.25">
      <c r="A9" s="199"/>
      <c r="B9" s="48"/>
      <c r="C9" s="199"/>
      <c r="D9" s="38"/>
      <c r="E9" s="232"/>
      <c r="F9" s="233"/>
      <c r="G9" s="232"/>
      <c r="H9" s="233"/>
      <c r="I9" s="232"/>
      <c r="J9" s="233"/>
      <c r="K9" s="232"/>
      <c r="L9" s="233"/>
      <c r="M9" s="232"/>
      <c r="N9" s="233"/>
      <c r="O9" s="232"/>
      <c r="P9" s="233"/>
      <c r="Q9" s="228"/>
      <c r="R9" s="229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172"/>
      <c r="B10" s="48"/>
      <c r="C10" s="172"/>
      <c r="D10" s="38"/>
      <c r="E10" s="232"/>
      <c r="F10" s="233"/>
      <c r="G10" s="232"/>
      <c r="H10" s="233"/>
      <c r="I10" s="232"/>
      <c r="J10" s="233"/>
      <c r="K10" s="232"/>
      <c r="L10" s="233"/>
      <c r="M10" s="232"/>
      <c r="N10" s="233"/>
      <c r="O10" s="232"/>
      <c r="P10" s="233"/>
      <c r="Q10" s="228"/>
      <c r="R10" s="229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172"/>
      <c r="B11" s="48"/>
      <c r="C11" s="172"/>
      <c r="D11" s="38"/>
      <c r="E11" s="232"/>
      <c r="F11" s="233"/>
      <c r="G11" s="232"/>
      <c r="H11" s="233"/>
      <c r="I11" s="232"/>
      <c r="J11" s="233"/>
      <c r="K11" s="232"/>
      <c r="L11" s="233"/>
      <c r="M11" s="232"/>
      <c r="N11" s="233"/>
      <c r="O11" s="232"/>
      <c r="P11" s="233"/>
      <c r="Q11" s="228"/>
      <c r="R11" s="229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172"/>
      <c r="B12" s="48"/>
      <c r="C12" s="172"/>
      <c r="D12" s="38"/>
      <c r="E12" s="232"/>
      <c r="F12" s="233"/>
      <c r="G12" s="232"/>
      <c r="H12" s="233"/>
      <c r="I12" s="232"/>
      <c r="J12" s="233"/>
      <c r="K12" s="232"/>
      <c r="L12" s="233"/>
      <c r="M12" s="232"/>
      <c r="N12" s="233"/>
      <c r="O12" s="232"/>
      <c r="P12" s="233"/>
      <c r="Q12" s="228"/>
      <c r="R12" s="229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171"/>
      <c r="B13" s="171"/>
      <c r="C13" s="171"/>
      <c r="D13" s="38"/>
      <c r="E13" s="232"/>
      <c r="F13" s="233"/>
      <c r="G13" s="232"/>
      <c r="H13" s="233"/>
      <c r="I13" s="232"/>
      <c r="J13" s="233"/>
      <c r="K13" s="232"/>
      <c r="L13" s="233"/>
      <c r="M13" s="232"/>
      <c r="N13" s="233"/>
      <c r="O13" s="232"/>
      <c r="P13" s="233"/>
      <c r="Q13" s="228"/>
      <c r="R13" s="229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49"/>
      <c r="B14" s="48"/>
      <c r="C14" s="149"/>
      <c r="D14" s="38"/>
      <c r="E14" s="232"/>
      <c r="F14" s="233"/>
      <c r="G14" s="232"/>
      <c r="H14" s="233"/>
      <c r="I14" s="232"/>
      <c r="J14" s="233"/>
      <c r="K14" s="232"/>
      <c r="L14" s="233"/>
      <c r="M14" s="232"/>
      <c r="N14" s="233"/>
      <c r="O14" s="232"/>
      <c r="P14" s="233"/>
      <c r="Q14" s="228"/>
      <c r="R14" s="229"/>
      <c r="S14" s="25">
        <f t="shared" si="0"/>
        <v>0</v>
      </c>
      <c r="T14" s="25">
        <f t="shared" si="1"/>
        <v>0</v>
      </c>
      <c r="U14" s="28"/>
      <c r="V14" s="28"/>
    </row>
    <row r="15" spans="1:22" x14ac:dyDescent="0.25">
      <c r="A15" s="211">
        <v>3600</v>
      </c>
      <c r="B15" s="211" t="s">
        <v>106</v>
      </c>
      <c r="C15" s="211"/>
      <c r="D15" s="38" t="s">
        <v>81</v>
      </c>
      <c r="E15" s="232"/>
      <c r="F15" s="233"/>
      <c r="G15" s="232">
        <v>0.5</v>
      </c>
      <c r="H15" s="233"/>
      <c r="I15" s="232">
        <v>1</v>
      </c>
      <c r="J15" s="233"/>
      <c r="K15" s="232"/>
      <c r="L15" s="233"/>
      <c r="M15" s="232"/>
      <c r="N15" s="233"/>
      <c r="O15" s="232"/>
      <c r="P15" s="233"/>
      <c r="Q15" s="228"/>
      <c r="R15" s="229"/>
      <c r="S15" s="25">
        <f t="shared" si="0"/>
        <v>1.5</v>
      </c>
      <c r="T15" s="25">
        <f t="shared" si="1"/>
        <v>1.5</v>
      </c>
      <c r="U15" s="28"/>
      <c r="V15" s="28"/>
    </row>
    <row r="16" spans="1:22" x14ac:dyDescent="0.25">
      <c r="A16" s="224">
        <v>3600</v>
      </c>
      <c r="B16" s="224" t="s">
        <v>106</v>
      </c>
      <c r="C16" s="224"/>
      <c r="D16" s="38" t="s">
        <v>101</v>
      </c>
      <c r="E16" s="232"/>
      <c r="F16" s="233"/>
      <c r="G16" s="232"/>
      <c r="H16" s="233"/>
      <c r="I16" s="232"/>
      <c r="J16" s="233"/>
      <c r="K16" s="232"/>
      <c r="L16" s="233"/>
      <c r="M16" s="232">
        <v>0.25</v>
      </c>
      <c r="N16" s="233"/>
      <c r="O16" s="232"/>
      <c r="P16" s="233"/>
      <c r="Q16" s="228"/>
      <c r="R16" s="229"/>
      <c r="S16" s="25">
        <f t="shared" si="0"/>
        <v>0.25</v>
      </c>
      <c r="T16" s="25">
        <f t="shared" si="1"/>
        <v>0.25</v>
      </c>
      <c r="U16" s="28"/>
      <c r="V16" s="28"/>
    </row>
    <row r="17" spans="1:22" x14ac:dyDescent="0.25">
      <c r="A17" s="192"/>
      <c r="B17" s="192"/>
      <c r="C17" s="192"/>
      <c r="D17" s="38"/>
      <c r="E17" s="232"/>
      <c r="F17" s="233"/>
      <c r="G17" s="232"/>
      <c r="H17" s="233"/>
      <c r="I17" s="232"/>
      <c r="J17" s="233"/>
      <c r="K17" s="232"/>
      <c r="L17" s="233"/>
      <c r="M17" s="232"/>
      <c r="N17" s="233"/>
      <c r="O17" s="232"/>
      <c r="P17" s="233"/>
      <c r="Q17" s="228"/>
      <c r="R17" s="229"/>
      <c r="S17" s="25">
        <f t="shared" si="0"/>
        <v>0</v>
      </c>
      <c r="T17" s="25">
        <f t="shared" si="1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232"/>
      <c r="F18" s="233"/>
      <c r="G18" s="232"/>
      <c r="H18" s="233"/>
      <c r="I18" s="232"/>
      <c r="J18" s="233"/>
      <c r="K18" s="232"/>
      <c r="L18" s="233"/>
      <c r="M18" s="232"/>
      <c r="N18" s="233"/>
      <c r="O18" s="228"/>
      <c r="P18" s="229"/>
      <c r="Q18" s="228"/>
      <c r="R18" s="229"/>
      <c r="S18" s="25">
        <f t="shared" si="0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232"/>
      <c r="F19" s="233"/>
      <c r="G19" s="232"/>
      <c r="H19" s="233"/>
      <c r="I19" s="232"/>
      <c r="J19" s="233"/>
      <c r="K19" s="232"/>
      <c r="L19" s="233"/>
      <c r="M19" s="232"/>
      <c r="N19" s="233"/>
      <c r="O19" s="228"/>
      <c r="P19" s="229"/>
      <c r="Q19" s="228"/>
      <c r="R19" s="229"/>
      <c r="S19" s="25">
        <f t="shared" si="0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234">
        <f>SUM(E4:E19)</f>
        <v>8</v>
      </c>
      <c r="F20" s="235"/>
      <c r="G20" s="234">
        <f>SUM(G4:G19)</f>
        <v>8</v>
      </c>
      <c r="H20" s="235"/>
      <c r="I20" s="234">
        <f>SUM(I4:I19)</f>
        <v>8</v>
      </c>
      <c r="J20" s="235"/>
      <c r="K20" s="234">
        <f>SUM(K4:K19)</f>
        <v>8</v>
      </c>
      <c r="L20" s="235"/>
      <c r="M20" s="234">
        <f>SUM(M4:M19)</f>
        <v>8</v>
      </c>
      <c r="N20" s="235"/>
      <c r="O20" s="234">
        <f>SUM(O4:O19)</f>
        <v>0</v>
      </c>
      <c r="P20" s="235"/>
      <c r="Q20" s="234">
        <f>SUM(Q4:Q19)</f>
        <v>0</v>
      </c>
      <c r="R20" s="235"/>
      <c r="S20" s="25">
        <f t="shared" si="0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54"/>
      <c r="F21" s="55">
        <v>8</v>
      </c>
      <c r="G21" s="178"/>
      <c r="H21" s="179">
        <v>8</v>
      </c>
      <c r="I21" s="54"/>
      <c r="J21" s="55">
        <v>8</v>
      </c>
      <c r="K21" s="54"/>
      <c r="L21" s="55">
        <v>8</v>
      </c>
      <c r="M21" s="96"/>
      <c r="N21" s="97">
        <v>8</v>
      </c>
      <c r="O21" s="54"/>
      <c r="P21" s="55"/>
      <c r="Q21" s="54"/>
      <c r="R21" s="55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98"/>
      <c r="N22" s="98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B23" s="16">
        <f>SUM(B6:B22)</f>
        <v>0</v>
      </c>
      <c r="K23" s="33">
        <f>SUM(K6:K22)</f>
        <v>8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40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>
        <v>1.75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M17:N17"/>
    <mergeCell ref="O17:P17"/>
    <mergeCell ref="K17:L17"/>
    <mergeCell ref="Q15:R15"/>
    <mergeCell ref="E16:F16"/>
    <mergeCell ref="G16:H16"/>
    <mergeCell ref="I16:J16"/>
    <mergeCell ref="M16:N16"/>
    <mergeCell ref="O16:P16"/>
    <mergeCell ref="Q16:R16"/>
    <mergeCell ref="E15:F15"/>
    <mergeCell ref="G15:H15"/>
    <mergeCell ref="I15:J15"/>
    <mergeCell ref="M15:N15"/>
    <mergeCell ref="O15:P15"/>
    <mergeCell ref="K15:L15"/>
    <mergeCell ref="K16:L16"/>
    <mergeCell ref="Q13:R13"/>
    <mergeCell ref="E14:F14"/>
    <mergeCell ref="G14:H14"/>
    <mergeCell ref="I14:J14"/>
    <mergeCell ref="M14:N14"/>
    <mergeCell ref="O14:P14"/>
    <mergeCell ref="Q14:R14"/>
    <mergeCell ref="E13:F13"/>
    <mergeCell ref="G13:H13"/>
    <mergeCell ref="I13:J13"/>
    <mergeCell ref="M13:N13"/>
    <mergeCell ref="O13:P13"/>
    <mergeCell ref="K13:L13"/>
    <mergeCell ref="K14:L14"/>
    <mergeCell ref="Q11:R11"/>
    <mergeCell ref="E12:F12"/>
    <mergeCell ref="G12:H12"/>
    <mergeCell ref="I12:J12"/>
    <mergeCell ref="M12:N12"/>
    <mergeCell ref="O12:P12"/>
    <mergeCell ref="Q12:R12"/>
    <mergeCell ref="E11:F11"/>
    <mergeCell ref="G11:H11"/>
    <mergeCell ref="I11:J11"/>
    <mergeCell ref="M11:N11"/>
    <mergeCell ref="O11:P11"/>
    <mergeCell ref="K11:L11"/>
    <mergeCell ref="K12:L12"/>
    <mergeCell ref="Q9:R9"/>
    <mergeCell ref="E10:F10"/>
    <mergeCell ref="G10:H10"/>
    <mergeCell ref="I10:J10"/>
    <mergeCell ref="M10:N10"/>
    <mergeCell ref="O10:P10"/>
    <mergeCell ref="Q10:R10"/>
    <mergeCell ref="E9:F9"/>
    <mergeCell ref="G9:H9"/>
    <mergeCell ref="I9:J9"/>
    <mergeCell ref="M9:N9"/>
    <mergeCell ref="O9:P9"/>
    <mergeCell ref="K9:L9"/>
    <mergeCell ref="K10:L10"/>
    <mergeCell ref="Q7:R7"/>
    <mergeCell ref="E8:F8"/>
    <mergeCell ref="G8:H8"/>
    <mergeCell ref="I8:J8"/>
    <mergeCell ref="M8:N8"/>
    <mergeCell ref="O8:P8"/>
    <mergeCell ref="Q8:R8"/>
    <mergeCell ref="E7:F7"/>
    <mergeCell ref="G7:H7"/>
    <mergeCell ref="I7:J7"/>
    <mergeCell ref="O7:P7"/>
    <mergeCell ref="K7:L7"/>
    <mergeCell ref="K8:L8"/>
    <mergeCell ref="M7:N7"/>
    <mergeCell ref="Q5:R5"/>
    <mergeCell ref="E6:F6"/>
    <mergeCell ref="G6:H6"/>
    <mergeCell ref="I6:J6"/>
    <mergeCell ref="M6:N6"/>
    <mergeCell ref="O6:P6"/>
    <mergeCell ref="Q6:R6"/>
    <mergeCell ref="E5:F5"/>
    <mergeCell ref="G5:H5"/>
    <mergeCell ref="I5:J5"/>
    <mergeCell ref="M5:N5"/>
    <mergeCell ref="O5:P5"/>
    <mergeCell ref="K5:L5"/>
    <mergeCell ref="K6:L6"/>
    <mergeCell ref="Q2:R2"/>
    <mergeCell ref="E4:F4"/>
    <mergeCell ref="G4:H4"/>
    <mergeCell ref="I4:J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K4:L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V32"/>
  <sheetViews>
    <sheetView zoomScale="90" zoomScaleNormal="90" workbookViewId="0">
      <selection activeCell="K23" sqref="K23"/>
    </sheetView>
  </sheetViews>
  <sheetFormatPr defaultRowHeight="15.75" x14ac:dyDescent="0.25"/>
  <cols>
    <col min="1" max="1" width="9.85546875" style="16" customWidth="1"/>
    <col min="2" max="2" width="10.7109375" style="16" customWidth="1"/>
    <col min="3" max="3" width="10.2851562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8</v>
      </c>
      <c r="B1" s="15"/>
      <c r="C1" s="15"/>
    </row>
    <row r="2" spans="1:22" s="22" customFormat="1" x14ac:dyDescent="0.25">
      <c r="A2" s="18" t="str">
        <f>Analysis!A3</f>
        <v>W/E 18.06.17</v>
      </c>
      <c r="B2" s="19"/>
      <c r="C2" s="19"/>
      <c r="D2" s="19"/>
      <c r="E2" s="236" t="s">
        <v>15</v>
      </c>
      <c r="F2" s="236"/>
      <c r="G2" s="236" t="s">
        <v>16</v>
      </c>
      <c r="H2" s="236"/>
      <c r="I2" s="236" t="s">
        <v>17</v>
      </c>
      <c r="J2" s="236"/>
      <c r="K2" s="236" t="s">
        <v>18</v>
      </c>
      <c r="L2" s="236"/>
      <c r="M2" s="236" t="s">
        <v>19</v>
      </c>
      <c r="N2" s="236"/>
      <c r="O2" s="236" t="s">
        <v>20</v>
      </c>
      <c r="P2" s="236"/>
      <c r="Q2" s="236" t="s">
        <v>21</v>
      </c>
      <c r="R2" s="23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8</v>
      </c>
      <c r="F3" s="63">
        <v>16.3</v>
      </c>
      <c r="G3" s="63">
        <v>8</v>
      </c>
      <c r="H3" s="63">
        <v>16.3</v>
      </c>
      <c r="I3" s="63">
        <v>8</v>
      </c>
      <c r="J3" s="63">
        <v>16.3</v>
      </c>
      <c r="K3" s="63">
        <v>8</v>
      </c>
      <c r="L3" s="63">
        <v>16.3</v>
      </c>
      <c r="M3" s="63">
        <v>8</v>
      </c>
      <c r="N3" s="63">
        <v>13</v>
      </c>
      <c r="O3" s="81"/>
      <c r="P3" s="81"/>
      <c r="Q3" s="24"/>
      <c r="R3" s="24"/>
      <c r="S3" s="25"/>
      <c r="T3" s="25"/>
      <c r="U3" s="26"/>
      <c r="V3" s="26"/>
    </row>
    <row r="4" spans="1:22" x14ac:dyDescent="0.25">
      <c r="A4" s="203">
        <v>6598</v>
      </c>
      <c r="B4" s="227" t="s">
        <v>102</v>
      </c>
      <c r="C4" s="202" t="s">
        <v>75</v>
      </c>
      <c r="D4" s="38" t="s">
        <v>76</v>
      </c>
      <c r="E4" s="237">
        <v>8</v>
      </c>
      <c r="F4" s="237"/>
      <c r="G4" s="237">
        <v>8</v>
      </c>
      <c r="H4" s="237"/>
      <c r="I4" s="237">
        <v>8</v>
      </c>
      <c r="J4" s="237"/>
      <c r="K4" s="237">
        <v>8</v>
      </c>
      <c r="L4" s="237"/>
      <c r="M4" s="237">
        <v>5</v>
      </c>
      <c r="N4" s="237"/>
      <c r="O4" s="232"/>
      <c r="P4" s="233"/>
      <c r="Q4" s="228"/>
      <c r="R4" s="229"/>
      <c r="S4" s="25">
        <f>E4+G4+I4+K4+M4+O4+Q4</f>
        <v>37</v>
      </c>
      <c r="T4" s="25">
        <f>SUM(S4-U4-V4)</f>
        <v>37</v>
      </c>
      <c r="U4" s="28"/>
      <c r="V4" s="28"/>
    </row>
    <row r="5" spans="1:22" x14ac:dyDescent="0.25">
      <c r="A5" s="161"/>
      <c r="B5" s="48"/>
      <c r="C5" s="161"/>
      <c r="D5" s="38"/>
      <c r="E5" s="237"/>
      <c r="F5" s="237"/>
      <c r="G5" s="237"/>
      <c r="H5" s="237"/>
      <c r="I5" s="237"/>
      <c r="J5" s="237"/>
      <c r="K5" s="237"/>
      <c r="L5" s="237"/>
      <c r="M5" s="237"/>
      <c r="N5" s="237"/>
      <c r="O5" s="232"/>
      <c r="P5" s="233"/>
      <c r="Q5" s="228"/>
      <c r="R5" s="229"/>
      <c r="S5" s="25">
        <f>E5+G5+I5+K5+M5+O5+Q5</f>
        <v>0</v>
      </c>
      <c r="T5" s="25">
        <f>SUM(S5-U5-V5)</f>
        <v>0</v>
      </c>
      <c r="U5" s="28"/>
      <c r="V5" s="28"/>
    </row>
    <row r="6" spans="1:22" x14ac:dyDescent="0.25">
      <c r="A6" s="161"/>
      <c r="B6" s="48"/>
      <c r="C6" s="161"/>
      <c r="D6" s="38"/>
      <c r="E6" s="237"/>
      <c r="F6" s="237"/>
      <c r="G6" s="232"/>
      <c r="H6" s="233"/>
      <c r="I6" s="232"/>
      <c r="J6" s="233"/>
      <c r="K6" s="232"/>
      <c r="L6" s="233"/>
      <c r="M6" s="232"/>
      <c r="N6" s="233"/>
      <c r="O6" s="232"/>
      <c r="P6" s="233"/>
      <c r="Q6" s="228"/>
      <c r="R6" s="229"/>
      <c r="S6" s="25">
        <f>E6+G6+I6+K6+M6+O6+Q6</f>
        <v>0</v>
      </c>
      <c r="T6" s="25">
        <f>SUM(S6-U6-V6)</f>
        <v>0</v>
      </c>
      <c r="U6" s="28"/>
      <c r="V6" s="28"/>
    </row>
    <row r="7" spans="1:22" x14ac:dyDescent="0.25">
      <c r="A7" s="157"/>
      <c r="B7" s="48"/>
      <c r="C7" s="157"/>
      <c r="D7" s="38"/>
      <c r="E7" s="237"/>
      <c r="F7" s="237"/>
      <c r="G7" s="232"/>
      <c r="H7" s="233"/>
      <c r="I7" s="232"/>
      <c r="J7" s="233"/>
      <c r="K7" s="232"/>
      <c r="L7" s="233"/>
      <c r="M7" s="232"/>
      <c r="N7" s="233"/>
      <c r="O7" s="232"/>
      <c r="P7" s="233"/>
      <c r="Q7" s="228"/>
      <c r="R7" s="229"/>
      <c r="S7" s="25">
        <f>E7+G7+I7+K7+M7+O7+Q7</f>
        <v>0</v>
      </c>
      <c r="T7" s="25">
        <f>SUM(S7-U7-V7)</f>
        <v>0</v>
      </c>
      <c r="U7" s="28"/>
      <c r="V7" s="28"/>
    </row>
    <row r="8" spans="1:22" x14ac:dyDescent="0.25">
      <c r="A8" s="168"/>
      <c r="B8" s="48"/>
      <c r="C8" s="168"/>
      <c r="D8" s="38"/>
      <c r="E8" s="237"/>
      <c r="F8" s="237"/>
      <c r="G8" s="232"/>
      <c r="H8" s="233"/>
      <c r="I8" s="232"/>
      <c r="J8" s="233"/>
      <c r="K8" s="232"/>
      <c r="L8" s="233"/>
      <c r="M8" s="232"/>
      <c r="N8" s="233"/>
      <c r="O8" s="232"/>
      <c r="P8" s="233"/>
      <c r="Q8" s="228"/>
      <c r="R8" s="229"/>
      <c r="S8" s="25">
        <f t="shared" ref="S8:S20" si="0">E8+G8+I8+K8+M8+O8+Q8</f>
        <v>0</v>
      </c>
      <c r="T8" s="25">
        <f t="shared" ref="T8:T17" si="1">SUM(S8-U8-V8)</f>
        <v>0</v>
      </c>
      <c r="U8" s="28"/>
      <c r="V8" s="28"/>
    </row>
    <row r="9" spans="1:22" x14ac:dyDescent="0.25">
      <c r="A9" s="170"/>
      <c r="B9" s="48"/>
      <c r="C9" s="170"/>
      <c r="D9" s="38"/>
      <c r="E9" s="232"/>
      <c r="F9" s="233"/>
      <c r="G9" s="232"/>
      <c r="H9" s="233"/>
      <c r="I9" s="232"/>
      <c r="J9" s="233"/>
      <c r="K9" s="232"/>
      <c r="L9" s="233"/>
      <c r="M9" s="232"/>
      <c r="N9" s="233"/>
      <c r="O9" s="232"/>
      <c r="P9" s="233"/>
      <c r="Q9" s="228"/>
      <c r="R9" s="229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158"/>
      <c r="B10" s="48"/>
      <c r="C10" s="158"/>
      <c r="D10" s="38"/>
      <c r="E10" s="232"/>
      <c r="F10" s="233"/>
      <c r="G10" s="232"/>
      <c r="H10" s="233"/>
      <c r="I10" s="232"/>
      <c r="J10" s="233"/>
      <c r="K10" s="232"/>
      <c r="L10" s="233"/>
      <c r="M10" s="232"/>
      <c r="N10" s="233"/>
      <c r="O10" s="232"/>
      <c r="P10" s="233"/>
      <c r="Q10" s="228"/>
      <c r="R10" s="229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140"/>
      <c r="B11" s="48"/>
      <c r="C11" s="140"/>
      <c r="D11" s="38"/>
      <c r="E11" s="232"/>
      <c r="F11" s="233"/>
      <c r="G11" s="232"/>
      <c r="H11" s="233"/>
      <c r="I11" s="232"/>
      <c r="J11" s="233"/>
      <c r="K11" s="232"/>
      <c r="L11" s="233"/>
      <c r="M11" s="232"/>
      <c r="N11" s="233"/>
      <c r="O11" s="232"/>
      <c r="P11" s="233"/>
      <c r="Q11" s="228"/>
      <c r="R11" s="229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140"/>
      <c r="B12" s="48"/>
      <c r="C12" s="140"/>
      <c r="D12" s="38"/>
      <c r="E12" s="232"/>
      <c r="F12" s="233"/>
      <c r="G12" s="232"/>
      <c r="H12" s="233"/>
      <c r="I12" s="232"/>
      <c r="J12" s="233"/>
      <c r="K12" s="232"/>
      <c r="L12" s="233"/>
      <c r="M12" s="232"/>
      <c r="N12" s="233"/>
      <c r="O12" s="232"/>
      <c r="P12" s="233"/>
      <c r="Q12" s="228"/>
      <c r="R12" s="229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46"/>
      <c r="B13" s="46"/>
      <c r="C13" s="46"/>
      <c r="D13" s="27"/>
      <c r="E13" s="232"/>
      <c r="F13" s="233"/>
      <c r="G13" s="232"/>
      <c r="H13" s="233"/>
      <c r="I13" s="232"/>
      <c r="J13" s="233"/>
      <c r="K13" s="232"/>
      <c r="L13" s="233"/>
      <c r="M13" s="232"/>
      <c r="N13" s="233"/>
      <c r="O13" s="232"/>
      <c r="P13" s="233"/>
      <c r="Q13" s="228"/>
      <c r="R13" s="229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9"/>
      <c r="B14" s="46"/>
      <c r="C14" s="46"/>
      <c r="D14" s="27"/>
      <c r="E14" s="232"/>
      <c r="F14" s="233"/>
      <c r="G14" s="232"/>
      <c r="H14" s="233"/>
      <c r="I14" s="232"/>
      <c r="J14" s="233"/>
      <c r="K14" s="232"/>
      <c r="L14" s="233"/>
      <c r="M14" s="232"/>
      <c r="N14" s="233"/>
      <c r="O14" s="232"/>
      <c r="P14" s="233"/>
      <c r="Q14" s="228"/>
      <c r="R14" s="229"/>
      <c r="S14" s="25">
        <f t="shared" si="0"/>
        <v>0</v>
      </c>
      <c r="T14" s="25">
        <f t="shared" si="1"/>
        <v>0</v>
      </c>
      <c r="U14" s="28"/>
      <c r="V14" s="28"/>
    </row>
    <row r="15" spans="1:22" x14ac:dyDescent="0.25">
      <c r="A15" s="46"/>
      <c r="B15" s="46"/>
      <c r="C15" s="46"/>
      <c r="D15" s="27"/>
      <c r="E15" s="232"/>
      <c r="F15" s="233"/>
      <c r="G15" s="232"/>
      <c r="H15" s="233"/>
      <c r="I15" s="232"/>
      <c r="J15" s="233"/>
      <c r="K15" s="232"/>
      <c r="L15" s="233"/>
      <c r="M15" s="232"/>
      <c r="N15" s="233"/>
      <c r="O15" s="232"/>
      <c r="P15" s="233"/>
      <c r="Q15" s="228"/>
      <c r="R15" s="229"/>
      <c r="S15" s="25">
        <f t="shared" si="0"/>
        <v>0</v>
      </c>
      <c r="T15" s="25">
        <f t="shared" si="1"/>
        <v>0</v>
      </c>
      <c r="U15" s="28"/>
      <c r="V15" s="28"/>
    </row>
    <row r="16" spans="1:22" x14ac:dyDescent="0.25">
      <c r="A16" s="46"/>
      <c r="B16" s="46"/>
      <c r="C16" s="46"/>
      <c r="D16" s="27"/>
      <c r="E16" s="232"/>
      <c r="F16" s="233"/>
      <c r="G16" s="232"/>
      <c r="H16" s="233"/>
      <c r="I16" s="232"/>
      <c r="J16" s="233"/>
      <c r="K16" s="232"/>
      <c r="L16" s="233"/>
      <c r="M16" s="232"/>
      <c r="N16" s="233"/>
      <c r="O16" s="232"/>
      <c r="P16" s="233"/>
      <c r="Q16" s="228"/>
      <c r="R16" s="229"/>
      <c r="S16" s="25">
        <f t="shared" si="0"/>
        <v>0</v>
      </c>
      <c r="T16" s="25">
        <f t="shared" si="1"/>
        <v>0</v>
      </c>
      <c r="U16" s="28"/>
      <c r="V16" s="28"/>
    </row>
    <row r="17" spans="1:22" x14ac:dyDescent="0.25">
      <c r="A17" s="46"/>
      <c r="B17" s="46"/>
      <c r="C17" s="46"/>
      <c r="D17" s="38"/>
      <c r="E17" s="232"/>
      <c r="F17" s="233"/>
      <c r="G17" s="232"/>
      <c r="H17" s="233"/>
      <c r="I17" s="232"/>
      <c r="J17" s="233"/>
      <c r="K17" s="232"/>
      <c r="L17" s="233"/>
      <c r="M17" s="232"/>
      <c r="N17" s="233"/>
      <c r="O17" s="232"/>
      <c r="P17" s="233"/>
      <c r="Q17" s="228"/>
      <c r="R17" s="229"/>
      <c r="S17" s="25">
        <f t="shared" si="0"/>
        <v>0</v>
      </c>
      <c r="T17" s="25">
        <f t="shared" si="1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232"/>
      <c r="F18" s="233"/>
      <c r="G18" s="232"/>
      <c r="H18" s="233"/>
      <c r="I18" s="232"/>
      <c r="J18" s="233"/>
      <c r="K18" s="232"/>
      <c r="L18" s="233"/>
      <c r="M18" s="232"/>
      <c r="N18" s="233"/>
      <c r="O18" s="232"/>
      <c r="P18" s="233"/>
      <c r="Q18" s="228"/>
      <c r="R18" s="229"/>
      <c r="S18" s="25">
        <f t="shared" si="0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232"/>
      <c r="F19" s="233"/>
      <c r="G19" s="232"/>
      <c r="H19" s="233"/>
      <c r="I19" s="232"/>
      <c r="J19" s="233"/>
      <c r="K19" s="232"/>
      <c r="L19" s="233"/>
      <c r="M19" s="232"/>
      <c r="N19" s="233"/>
      <c r="O19" s="232"/>
      <c r="P19" s="233"/>
      <c r="Q19" s="228"/>
      <c r="R19" s="229"/>
      <c r="S19" s="25">
        <f t="shared" si="0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234">
        <f>SUM(E4:E19)</f>
        <v>8</v>
      </c>
      <c r="F20" s="235"/>
      <c r="G20" s="234">
        <f>SUM(G4:G19)</f>
        <v>8</v>
      </c>
      <c r="H20" s="235"/>
      <c r="I20" s="234">
        <f>SUM(I4:I19)</f>
        <v>8</v>
      </c>
      <c r="J20" s="235"/>
      <c r="K20" s="234">
        <f>SUM(K4:K19)</f>
        <v>8</v>
      </c>
      <c r="L20" s="235"/>
      <c r="M20" s="234">
        <f>SUM(M4:M19)</f>
        <v>5</v>
      </c>
      <c r="N20" s="235"/>
      <c r="O20" s="234">
        <f>SUM(O4:O19)</f>
        <v>0</v>
      </c>
      <c r="P20" s="235"/>
      <c r="Q20" s="234">
        <f>SUM(Q4:Q19)</f>
        <v>0</v>
      </c>
      <c r="R20" s="235"/>
      <c r="S20" s="25">
        <f t="shared" si="0"/>
        <v>37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74"/>
      <c r="J21" s="75">
        <v>8</v>
      </c>
      <c r="K21" s="30"/>
      <c r="L21" s="31">
        <v>8</v>
      </c>
      <c r="M21" s="178"/>
      <c r="N21" s="179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37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-3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-3</v>
      </c>
      <c r="T22" s="28"/>
      <c r="U22" s="28">
        <f>SUM(U4:U21)</f>
        <v>0</v>
      </c>
      <c r="V22" s="28">
        <f>SUM(V4:V21)</f>
        <v>0</v>
      </c>
    </row>
    <row r="23" spans="1:22" x14ac:dyDescent="0.25">
      <c r="B23" s="250">
        <f>SUM(B6:B22)</f>
        <v>0</v>
      </c>
      <c r="I23" s="45"/>
      <c r="J23" s="45"/>
      <c r="K23" s="40"/>
      <c r="L23" s="45"/>
      <c r="M23" s="45"/>
      <c r="N23" s="45"/>
    </row>
    <row r="24" spans="1:22" x14ac:dyDescent="0.25">
      <c r="A24" s="2" t="s">
        <v>25</v>
      </c>
      <c r="B24" s="1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</row>
    <row r="25" spans="1:22" x14ac:dyDescent="0.25">
      <c r="A25" s="16" t="s">
        <v>2</v>
      </c>
      <c r="C25" s="40">
        <f>SUM(T21)</f>
        <v>37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/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37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E14:F14"/>
    <mergeCell ref="G14:H14"/>
    <mergeCell ref="I14:J14"/>
    <mergeCell ref="K14:L14"/>
    <mergeCell ref="M14:N14"/>
    <mergeCell ref="O14:P14"/>
    <mergeCell ref="Q14:R14"/>
    <mergeCell ref="Q15:R15"/>
    <mergeCell ref="E15:F15"/>
    <mergeCell ref="G15:H15"/>
    <mergeCell ref="I15:J15"/>
    <mergeCell ref="K15:L15"/>
    <mergeCell ref="M15:N15"/>
    <mergeCell ref="O15:P15"/>
    <mergeCell ref="I13:J13"/>
    <mergeCell ref="K13:L13"/>
    <mergeCell ref="M13:N13"/>
    <mergeCell ref="O13:P13"/>
    <mergeCell ref="E13:F13"/>
    <mergeCell ref="G13:H13"/>
    <mergeCell ref="Q13:R13"/>
    <mergeCell ref="E12:F12"/>
    <mergeCell ref="G12:H12"/>
    <mergeCell ref="O11:P11"/>
    <mergeCell ref="Q11:R11"/>
    <mergeCell ref="E10:F10"/>
    <mergeCell ref="G10:H10"/>
    <mergeCell ref="I10:J10"/>
    <mergeCell ref="K10:L10"/>
    <mergeCell ref="M10:N10"/>
    <mergeCell ref="O10:P10"/>
    <mergeCell ref="I12:J12"/>
    <mergeCell ref="K12:L12"/>
    <mergeCell ref="M12:N12"/>
    <mergeCell ref="O12:P12"/>
    <mergeCell ref="Q10:R10"/>
    <mergeCell ref="I11:J11"/>
    <mergeCell ref="K11:L11"/>
    <mergeCell ref="M11:N11"/>
    <mergeCell ref="Q12:R12"/>
    <mergeCell ref="E11:F11"/>
    <mergeCell ref="G11:H11"/>
    <mergeCell ref="I9:J9"/>
    <mergeCell ref="K9:L9"/>
    <mergeCell ref="M9:N9"/>
    <mergeCell ref="O9:P9"/>
    <mergeCell ref="E9:F9"/>
    <mergeCell ref="G9:H9"/>
    <mergeCell ref="I8:J8"/>
    <mergeCell ref="K8:L8"/>
    <mergeCell ref="Q9:R9"/>
    <mergeCell ref="E8:F8"/>
    <mergeCell ref="G8:H8"/>
    <mergeCell ref="M8:N8"/>
    <mergeCell ref="O8:P8"/>
    <mergeCell ref="Q8:R8"/>
    <mergeCell ref="Q2:R2"/>
    <mergeCell ref="E7:F7"/>
    <mergeCell ref="G7:H7"/>
    <mergeCell ref="E6:F6"/>
    <mergeCell ref="G6:H6"/>
    <mergeCell ref="I6:J6"/>
    <mergeCell ref="K6:L6"/>
    <mergeCell ref="M6:N6"/>
    <mergeCell ref="O6:P6"/>
    <mergeCell ref="O7:P7"/>
    <mergeCell ref="I2:J2"/>
    <mergeCell ref="K2:L2"/>
    <mergeCell ref="Q7:R7"/>
    <mergeCell ref="I5:J5"/>
    <mergeCell ref="K5:L5"/>
    <mergeCell ref="M5:N5"/>
    <mergeCell ref="E2:F2"/>
    <mergeCell ref="G2:H2"/>
    <mergeCell ref="O5:P5"/>
    <mergeCell ref="M2:N2"/>
    <mergeCell ref="O2:P2"/>
    <mergeCell ref="K4:L4"/>
    <mergeCell ref="M4:N4"/>
    <mergeCell ref="O4:P4"/>
    <mergeCell ref="Q6:R6"/>
    <mergeCell ref="I7:J7"/>
    <mergeCell ref="K7:L7"/>
    <mergeCell ref="M7:N7"/>
    <mergeCell ref="G4:H4"/>
    <mergeCell ref="E5:F5"/>
    <mergeCell ref="G5:H5"/>
    <mergeCell ref="E4:F4"/>
    <mergeCell ref="Q5:R5"/>
    <mergeCell ref="Q4:R4"/>
    <mergeCell ref="I4:J4"/>
  </mergeCells>
  <phoneticPr fontId="5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32"/>
  <sheetViews>
    <sheetView topLeftCell="E1" workbookViewId="0">
      <selection activeCell="E30" sqref="E30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57</v>
      </c>
      <c r="B1" s="15"/>
      <c r="C1" s="15"/>
    </row>
    <row r="2" spans="1:22" s="22" customFormat="1" x14ac:dyDescent="0.25">
      <c r="A2" s="18" t="str">
        <f>Analysis!A3</f>
        <v>W/E 18.06.17</v>
      </c>
      <c r="B2" s="66"/>
      <c r="C2" s="66"/>
      <c r="D2" s="66"/>
      <c r="E2" s="236" t="s">
        <v>15</v>
      </c>
      <c r="F2" s="236"/>
      <c r="G2" s="236" t="s">
        <v>16</v>
      </c>
      <c r="H2" s="236"/>
      <c r="I2" s="236" t="s">
        <v>17</v>
      </c>
      <c r="J2" s="236"/>
      <c r="K2" s="236" t="s">
        <v>18</v>
      </c>
      <c r="L2" s="236"/>
      <c r="M2" s="236" t="s">
        <v>19</v>
      </c>
      <c r="N2" s="236"/>
      <c r="O2" s="236" t="s">
        <v>20</v>
      </c>
      <c r="P2" s="236"/>
      <c r="Q2" s="236" t="s">
        <v>21</v>
      </c>
      <c r="R2" s="23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216" t="s">
        <v>89</v>
      </c>
      <c r="F3" s="216"/>
      <c r="G3" s="216" t="s">
        <v>89</v>
      </c>
      <c r="H3" s="216"/>
      <c r="I3" s="216" t="s">
        <v>89</v>
      </c>
      <c r="J3" s="216"/>
      <c r="K3" s="216" t="s">
        <v>89</v>
      </c>
      <c r="L3" s="216"/>
      <c r="M3" s="216" t="s">
        <v>89</v>
      </c>
      <c r="N3" s="216"/>
      <c r="O3" s="142"/>
      <c r="P3" s="24"/>
      <c r="Q3" s="24"/>
      <c r="R3" s="24"/>
      <c r="S3" s="25"/>
      <c r="T3" s="25"/>
      <c r="U3" s="26"/>
      <c r="V3" s="26"/>
    </row>
    <row r="4" spans="1:22" x14ac:dyDescent="0.25">
      <c r="A4" s="46">
        <v>3600</v>
      </c>
      <c r="B4" s="48"/>
      <c r="C4" s="48"/>
      <c r="D4" s="38" t="s">
        <v>67</v>
      </c>
      <c r="E4" s="242"/>
      <c r="F4" s="242"/>
      <c r="G4" s="242"/>
      <c r="H4" s="242"/>
      <c r="I4" s="242"/>
      <c r="J4" s="242"/>
      <c r="K4" s="242"/>
      <c r="L4" s="242"/>
      <c r="M4" s="242"/>
      <c r="N4" s="242"/>
      <c r="O4" s="232"/>
      <c r="P4" s="233"/>
      <c r="Q4" s="228"/>
      <c r="R4" s="229"/>
      <c r="S4" s="25">
        <f>E4+G4+I4+K4+M4+O4+Q4</f>
        <v>0</v>
      </c>
      <c r="T4" s="25">
        <f t="shared" ref="T4:T17" si="0">SUM(S4-U4-V4)</f>
        <v>0</v>
      </c>
      <c r="U4" s="28"/>
      <c r="V4" s="28"/>
    </row>
    <row r="5" spans="1:22" x14ac:dyDescent="0.25">
      <c r="A5" s="153"/>
      <c r="B5" s="48"/>
      <c r="C5" s="153"/>
      <c r="D5" s="38"/>
      <c r="E5" s="242"/>
      <c r="F5" s="242"/>
      <c r="G5" s="242"/>
      <c r="H5" s="242"/>
      <c r="I5" s="242"/>
      <c r="J5" s="242"/>
      <c r="K5" s="242"/>
      <c r="L5" s="242"/>
      <c r="M5" s="242"/>
      <c r="N5" s="242"/>
      <c r="O5" s="232"/>
      <c r="P5" s="233"/>
      <c r="Q5" s="228"/>
      <c r="R5" s="229"/>
      <c r="S5" s="25">
        <f t="shared" ref="S5:S20" si="1">E5+G5+I5+K5+M5+O5+Q5</f>
        <v>0</v>
      </c>
      <c r="T5" s="25">
        <f t="shared" si="0"/>
        <v>0</v>
      </c>
      <c r="U5" s="28"/>
      <c r="V5" s="28"/>
    </row>
    <row r="6" spans="1:22" x14ac:dyDescent="0.25">
      <c r="A6" s="176"/>
      <c r="B6" s="48"/>
      <c r="C6" s="176"/>
      <c r="D6" s="38"/>
      <c r="E6" s="242"/>
      <c r="F6" s="242"/>
      <c r="G6" s="242"/>
      <c r="H6" s="242"/>
      <c r="I6" s="242"/>
      <c r="J6" s="242"/>
      <c r="K6" s="242"/>
      <c r="L6" s="242"/>
      <c r="M6" s="242"/>
      <c r="N6" s="242"/>
      <c r="O6" s="232"/>
      <c r="P6" s="233"/>
      <c r="Q6" s="228"/>
      <c r="R6" s="229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141"/>
      <c r="B7" s="48"/>
      <c r="C7" s="141"/>
      <c r="D7" s="38"/>
      <c r="E7" s="242"/>
      <c r="F7" s="242"/>
      <c r="G7" s="242"/>
      <c r="H7" s="242"/>
      <c r="I7" s="242"/>
      <c r="J7" s="242"/>
      <c r="K7" s="242"/>
      <c r="L7" s="242"/>
      <c r="M7" s="242"/>
      <c r="N7" s="242"/>
      <c r="O7" s="232"/>
      <c r="P7" s="233"/>
      <c r="Q7" s="228"/>
      <c r="R7" s="229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151"/>
      <c r="B8" s="48"/>
      <c r="C8" s="151"/>
      <c r="D8" s="38"/>
      <c r="E8" s="242"/>
      <c r="F8" s="242"/>
      <c r="G8" s="242"/>
      <c r="H8" s="242"/>
      <c r="I8" s="242"/>
      <c r="J8" s="242"/>
      <c r="K8" s="242"/>
      <c r="L8" s="242"/>
      <c r="M8" s="242"/>
      <c r="N8" s="242"/>
      <c r="O8" s="232"/>
      <c r="P8" s="233"/>
      <c r="Q8" s="228"/>
      <c r="R8" s="229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16"/>
      <c r="B9" s="115"/>
      <c r="C9" s="115"/>
      <c r="D9" s="38"/>
      <c r="E9" s="240"/>
      <c r="F9" s="241"/>
      <c r="G9" s="240"/>
      <c r="H9" s="241"/>
      <c r="I9" s="240"/>
      <c r="J9" s="241"/>
      <c r="K9" s="240"/>
      <c r="L9" s="241"/>
      <c r="M9" s="240"/>
      <c r="N9" s="241"/>
      <c r="O9" s="232"/>
      <c r="P9" s="233"/>
      <c r="Q9" s="228"/>
      <c r="R9" s="229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16"/>
      <c r="B10" s="48"/>
      <c r="C10" s="116"/>
      <c r="D10" s="38"/>
      <c r="E10" s="240"/>
      <c r="F10" s="241"/>
      <c r="G10" s="240"/>
      <c r="H10" s="241"/>
      <c r="I10" s="240"/>
      <c r="J10" s="241"/>
      <c r="K10" s="240"/>
      <c r="L10" s="241"/>
      <c r="M10" s="240"/>
      <c r="N10" s="241"/>
      <c r="O10" s="232"/>
      <c r="P10" s="233"/>
      <c r="Q10" s="228"/>
      <c r="R10" s="229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67"/>
      <c r="B11" s="46"/>
      <c r="C11" s="46"/>
      <c r="D11" s="27"/>
      <c r="E11" s="240"/>
      <c r="F11" s="241"/>
      <c r="G11" s="240"/>
      <c r="H11" s="241"/>
      <c r="I11" s="240"/>
      <c r="J11" s="241"/>
      <c r="K11" s="240"/>
      <c r="L11" s="241"/>
      <c r="M11" s="240"/>
      <c r="N11" s="241"/>
      <c r="O11" s="232"/>
      <c r="P11" s="233"/>
      <c r="Q11" s="228"/>
      <c r="R11" s="229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67"/>
      <c r="B12" s="46"/>
      <c r="C12" s="46"/>
      <c r="D12" s="27"/>
      <c r="E12" s="240"/>
      <c r="F12" s="241"/>
      <c r="G12" s="240"/>
      <c r="H12" s="241"/>
      <c r="I12" s="240"/>
      <c r="J12" s="241"/>
      <c r="K12" s="240"/>
      <c r="L12" s="241"/>
      <c r="M12" s="240"/>
      <c r="N12" s="241"/>
      <c r="O12" s="232"/>
      <c r="P12" s="233"/>
      <c r="Q12" s="228"/>
      <c r="R12" s="229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67"/>
      <c r="B13" s="46"/>
      <c r="C13" s="46"/>
      <c r="D13" s="27"/>
      <c r="E13" s="240"/>
      <c r="F13" s="241"/>
      <c r="G13" s="240"/>
      <c r="H13" s="241"/>
      <c r="I13" s="240"/>
      <c r="J13" s="241"/>
      <c r="K13" s="240"/>
      <c r="L13" s="241"/>
      <c r="M13" s="240"/>
      <c r="N13" s="241"/>
      <c r="O13" s="232"/>
      <c r="P13" s="233"/>
      <c r="Q13" s="228"/>
      <c r="R13" s="229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67"/>
      <c r="B14" s="46"/>
      <c r="C14" s="46"/>
      <c r="D14" s="27"/>
      <c r="E14" s="240"/>
      <c r="F14" s="241"/>
      <c r="G14" s="240"/>
      <c r="H14" s="241"/>
      <c r="I14" s="240"/>
      <c r="J14" s="241"/>
      <c r="K14" s="240"/>
      <c r="L14" s="241"/>
      <c r="M14" s="240"/>
      <c r="N14" s="241"/>
      <c r="O14" s="232"/>
      <c r="P14" s="233"/>
      <c r="Q14" s="228"/>
      <c r="R14" s="229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67"/>
      <c r="B15" s="46"/>
      <c r="C15" s="46"/>
      <c r="D15" s="27"/>
      <c r="E15" s="240"/>
      <c r="F15" s="241"/>
      <c r="G15" s="240"/>
      <c r="H15" s="241"/>
      <c r="I15" s="240"/>
      <c r="J15" s="241"/>
      <c r="K15" s="240"/>
      <c r="L15" s="241"/>
      <c r="M15" s="240"/>
      <c r="N15" s="241"/>
      <c r="O15" s="232"/>
      <c r="P15" s="233"/>
      <c r="Q15" s="228"/>
      <c r="R15" s="229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67"/>
      <c r="B16" s="46"/>
      <c r="C16" s="46"/>
      <c r="D16" s="27"/>
      <c r="E16" s="240"/>
      <c r="F16" s="241"/>
      <c r="G16" s="240"/>
      <c r="H16" s="241"/>
      <c r="I16" s="240"/>
      <c r="J16" s="241"/>
      <c r="K16" s="240"/>
      <c r="L16" s="241"/>
      <c r="M16" s="240"/>
      <c r="N16" s="241"/>
      <c r="O16" s="232"/>
      <c r="P16" s="233"/>
      <c r="Q16" s="228"/>
      <c r="R16" s="229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127"/>
      <c r="B17" s="127"/>
      <c r="C17" s="127"/>
      <c r="D17" s="38"/>
      <c r="E17" s="240"/>
      <c r="F17" s="241"/>
      <c r="G17" s="240"/>
      <c r="H17" s="241"/>
      <c r="I17" s="240"/>
      <c r="J17" s="241"/>
      <c r="K17" s="240"/>
      <c r="L17" s="241"/>
      <c r="M17" s="240"/>
      <c r="N17" s="241"/>
      <c r="O17" s="232"/>
      <c r="P17" s="233"/>
      <c r="Q17" s="228"/>
      <c r="R17" s="229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240"/>
      <c r="F18" s="241"/>
      <c r="G18" s="240"/>
      <c r="H18" s="241"/>
      <c r="I18" s="240"/>
      <c r="J18" s="241"/>
      <c r="K18" s="240"/>
      <c r="L18" s="241"/>
      <c r="M18" s="240"/>
      <c r="N18" s="241"/>
      <c r="O18" s="228"/>
      <c r="P18" s="229"/>
      <c r="Q18" s="228"/>
      <c r="R18" s="229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232"/>
      <c r="F19" s="233"/>
      <c r="G19" s="232"/>
      <c r="H19" s="233"/>
      <c r="I19" s="232"/>
      <c r="J19" s="233"/>
      <c r="K19" s="232"/>
      <c r="L19" s="233"/>
      <c r="M19" s="232"/>
      <c r="N19" s="233"/>
      <c r="O19" s="228"/>
      <c r="P19" s="229"/>
      <c r="Q19" s="228"/>
      <c r="R19" s="229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234">
        <f>SUM(E4:E19)</f>
        <v>0</v>
      </c>
      <c r="F20" s="235"/>
      <c r="G20" s="234">
        <f>SUM(G4:G19)</f>
        <v>0</v>
      </c>
      <c r="H20" s="235"/>
      <c r="I20" s="234">
        <f>SUM(I4:I19)</f>
        <v>0</v>
      </c>
      <c r="J20" s="235"/>
      <c r="K20" s="234">
        <f>SUM(K4:K19)</f>
        <v>0</v>
      </c>
      <c r="L20" s="235"/>
      <c r="M20" s="234">
        <f>SUM(M4:M19)</f>
        <v>0</v>
      </c>
      <c r="N20" s="235"/>
      <c r="O20" s="234">
        <f>SUM(O4:O19)</f>
        <v>0</v>
      </c>
      <c r="P20" s="235"/>
      <c r="Q20" s="234">
        <f>SUM(Q4:Q19)</f>
        <v>0</v>
      </c>
      <c r="R20" s="235"/>
      <c r="S20" s="25">
        <f t="shared" si="1"/>
        <v>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64"/>
      <c r="F21" s="65">
        <v>8</v>
      </c>
      <c r="G21" s="64"/>
      <c r="H21" s="65">
        <v>8</v>
      </c>
      <c r="I21" s="64"/>
      <c r="J21" s="65">
        <v>8</v>
      </c>
      <c r="K21" s="64"/>
      <c r="L21" s="65">
        <v>8</v>
      </c>
      <c r="M21" s="68"/>
      <c r="N21" s="69">
        <v>8</v>
      </c>
      <c r="O21" s="64"/>
      <c r="P21" s="65"/>
      <c r="Q21" s="64"/>
      <c r="R21" s="65"/>
      <c r="S21" s="25">
        <f>SUM(E21:R21)</f>
        <v>40</v>
      </c>
      <c r="T21" s="25">
        <f>SUM(T4:T20)</f>
        <v>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-8</v>
      </c>
      <c r="G22" s="32"/>
      <c r="H22" s="32">
        <f>SUM(G20)-H21</f>
        <v>-8</v>
      </c>
      <c r="I22" s="32"/>
      <c r="J22" s="32">
        <f>SUM(I20)-J21</f>
        <v>-8</v>
      </c>
      <c r="K22" s="32"/>
      <c r="L22" s="32">
        <f>SUM(K20)-L21</f>
        <v>-8</v>
      </c>
      <c r="M22" s="32"/>
      <c r="N22" s="32">
        <f>SUM(M20)-N21</f>
        <v>-8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-40</v>
      </c>
      <c r="T22" s="28"/>
      <c r="U22" s="28">
        <f>SUM(U4:U21)</f>
        <v>0</v>
      </c>
      <c r="V22" s="28">
        <f>SUM(V4:V21)</f>
        <v>0</v>
      </c>
    </row>
    <row r="23" spans="1:22" x14ac:dyDescent="0.25">
      <c r="B23" s="250">
        <f>SUM(B6:B22)</f>
        <v>0</v>
      </c>
      <c r="K23" s="40">
        <f>SUM(K6:K22)</f>
        <v>0</v>
      </c>
      <c r="L23" s="45"/>
      <c r="M23" s="45"/>
      <c r="N23" s="45"/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0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/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36"/>
  <sheetViews>
    <sheetView workbookViewId="0">
      <selection activeCell="E30" sqref="E30"/>
    </sheetView>
  </sheetViews>
  <sheetFormatPr defaultRowHeight="15.75" x14ac:dyDescent="0.25"/>
  <cols>
    <col min="1" max="1" width="10" style="16" customWidth="1"/>
    <col min="2" max="2" width="10.7109375" style="16" customWidth="1"/>
    <col min="3" max="3" width="11.14062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9</v>
      </c>
      <c r="B1" s="15"/>
      <c r="C1" s="15"/>
    </row>
    <row r="2" spans="1:22" s="22" customFormat="1" x14ac:dyDescent="0.25">
      <c r="A2" s="18" t="str">
        <f>Analysis!A3</f>
        <v>W/E 18.06.17</v>
      </c>
      <c r="B2" s="108"/>
      <c r="C2" s="108"/>
      <c r="D2" s="108"/>
      <c r="E2" s="236" t="s">
        <v>15</v>
      </c>
      <c r="F2" s="236"/>
      <c r="G2" s="236" t="s">
        <v>16</v>
      </c>
      <c r="H2" s="236"/>
      <c r="I2" s="236" t="s">
        <v>17</v>
      </c>
      <c r="J2" s="236"/>
      <c r="K2" s="236" t="s">
        <v>18</v>
      </c>
      <c r="L2" s="236"/>
      <c r="M2" s="236" t="s">
        <v>19</v>
      </c>
      <c r="N2" s="236"/>
      <c r="O2" s="236" t="s">
        <v>20</v>
      </c>
      <c r="P2" s="236"/>
      <c r="Q2" s="236" t="s">
        <v>21</v>
      </c>
      <c r="R2" s="23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8</v>
      </c>
      <c r="F3" s="63">
        <v>16.3</v>
      </c>
      <c r="G3" s="63">
        <v>8</v>
      </c>
      <c r="H3" s="63">
        <v>16.3</v>
      </c>
      <c r="I3" s="63">
        <v>8</v>
      </c>
      <c r="J3" s="63">
        <v>16.3</v>
      </c>
      <c r="K3" s="63">
        <v>8.4499999999999993</v>
      </c>
      <c r="L3" s="63">
        <v>16.3</v>
      </c>
      <c r="M3" s="63">
        <v>8</v>
      </c>
      <c r="N3" s="63">
        <v>16.3</v>
      </c>
      <c r="O3" s="113"/>
      <c r="P3" s="24"/>
      <c r="Q3" s="24"/>
      <c r="R3" s="24"/>
      <c r="S3" s="25"/>
      <c r="T3" s="25"/>
      <c r="U3" s="26"/>
      <c r="V3" s="26"/>
    </row>
    <row r="4" spans="1:22" x14ac:dyDescent="0.25">
      <c r="A4" s="214">
        <v>6598</v>
      </c>
      <c r="B4" s="227" t="s">
        <v>102</v>
      </c>
      <c r="C4" s="214">
        <v>33</v>
      </c>
      <c r="D4" s="38" t="s">
        <v>77</v>
      </c>
      <c r="E4" s="237">
        <v>2</v>
      </c>
      <c r="F4" s="237"/>
      <c r="G4" s="237"/>
      <c r="H4" s="237"/>
      <c r="I4" s="237"/>
      <c r="J4" s="237"/>
      <c r="K4" s="237"/>
      <c r="L4" s="237"/>
      <c r="M4" s="237"/>
      <c r="N4" s="237"/>
      <c r="O4" s="232"/>
      <c r="P4" s="233"/>
      <c r="Q4" s="228"/>
      <c r="R4" s="229"/>
      <c r="S4" s="25">
        <f>E4+G4+I4+K4+M4+O4+Q4</f>
        <v>2</v>
      </c>
      <c r="T4" s="25">
        <f t="shared" ref="T4:T21" si="0">SUM(S4-U4-V4)</f>
        <v>2</v>
      </c>
      <c r="U4" s="28"/>
      <c r="V4" s="28"/>
    </row>
    <row r="5" spans="1:22" x14ac:dyDescent="0.25">
      <c r="A5" s="214">
        <v>6598</v>
      </c>
      <c r="B5" s="227" t="s">
        <v>102</v>
      </c>
      <c r="C5" s="197">
        <v>40</v>
      </c>
      <c r="D5" s="38" t="s">
        <v>73</v>
      </c>
      <c r="E5" s="237">
        <v>3</v>
      </c>
      <c r="F5" s="237"/>
      <c r="G5" s="237">
        <v>4</v>
      </c>
      <c r="H5" s="237"/>
      <c r="I5" s="237">
        <v>5</v>
      </c>
      <c r="J5" s="237"/>
      <c r="K5" s="237">
        <v>5</v>
      </c>
      <c r="L5" s="237"/>
      <c r="M5" s="232">
        <v>6</v>
      </c>
      <c r="N5" s="233"/>
      <c r="O5" s="232"/>
      <c r="P5" s="233"/>
      <c r="Q5" s="228"/>
      <c r="R5" s="229"/>
      <c r="S5" s="25">
        <f t="shared" ref="S5:S24" si="1">E5+G5+I5+K5+M5+O5+Q5</f>
        <v>23</v>
      </c>
      <c r="T5" s="25">
        <f t="shared" si="0"/>
        <v>23</v>
      </c>
      <c r="U5" s="28"/>
      <c r="V5" s="28"/>
    </row>
    <row r="6" spans="1:22" x14ac:dyDescent="0.25">
      <c r="A6" s="214">
        <v>6598</v>
      </c>
      <c r="B6" s="227" t="s">
        <v>102</v>
      </c>
      <c r="C6" s="161">
        <v>75</v>
      </c>
      <c r="D6" s="38" t="s">
        <v>90</v>
      </c>
      <c r="E6" s="237">
        <v>3</v>
      </c>
      <c r="F6" s="237"/>
      <c r="G6" s="237">
        <v>4</v>
      </c>
      <c r="H6" s="237"/>
      <c r="I6" s="237">
        <v>3</v>
      </c>
      <c r="J6" s="237"/>
      <c r="K6" s="237">
        <v>2.25</v>
      </c>
      <c r="L6" s="237"/>
      <c r="M6" s="237">
        <v>2</v>
      </c>
      <c r="N6" s="237"/>
      <c r="O6" s="232"/>
      <c r="P6" s="233"/>
      <c r="Q6" s="228"/>
      <c r="R6" s="229"/>
      <c r="S6" s="25">
        <f t="shared" si="1"/>
        <v>14.25</v>
      </c>
      <c r="T6" s="25">
        <f t="shared" si="0"/>
        <v>14.25</v>
      </c>
      <c r="U6" s="28"/>
      <c r="V6" s="28"/>
    </row>
    <row r="7" spans="1:22" x14ac:dyDescent="0.25">
      <c r="A7" s="168"/>
      <c r="B7" s="48"/>
      <c r="C7" s="168"/>
      <c r="D7" s="38"/>
      <c r="E7" s="237"/>
      <c r="F7" s="237"/>
      <c r="G7" s="232"/>
      <c r="H7" s="233"/>
      <c r="I7" s="237"/>
      <c r="J7" s="237"/>
      <c r="K7" s="237"/>
      <c r="L7" s="237"/>
      <c r="M7" s="237"/>
      <c r="N7" s="237"/>
      <c r="O7" s="232"/>
      <c r="P7" s="233"/>
      <c r="Q7" s="228"/>
      <c r="R7" s="229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163"/>
      <c r="B8" s="48"/>
      <c r="C8" s="163"/>
      <c r="D8" s="38"/>
      <c r="E8" s="237"/>
      <c r="F8" s="237"/>
      <c r="G8" s="237"/>
      <c r="H8" s="237"/>
      <c r="I8" s="237"/>
      <c r="J8" s="237"/>
      <c r="K8" s="237"/>
      <c r="L8" s="237"/>
      <c r="M8" s="237"/>
      <c r="N8" s="237"/>
      <c r="O8" s="232"/>
      <c r="P8" s="233"/>
      <c r="Q8" s="228"/>
      <c r="R8" s="229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69"/>
      <c r="B9" s="169"/>
      <c r="C9" s="169"/>
      <c r="D9" s="38"/>
      <c r="E9" s="237"/>
      <c r="F9" s="237"/>
      <c r="G9" s="237"/>
      <c r="H9" s="237"/>
      <c r="I9" s="237"/>
      <c r="J9" s="237"/>
      <c r="K9" s="237"/>
      <c r="L9" s="237"/>
      <c r="M9" s="237"/>
      <c r="N9" s="237"/>
      <c r="O9" s="232"/>
      <c r="P9" s="233"/>
      <c r="Q9" s="228"/>
      <c r="R9" s="229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64"/>
      <c r="B10" s="48"/>
      <c r="C10" s="164"/>
      <c r="D10" s="38"/>
      <c r="E10" s="237"/>
      <c r="F10" s="237"/>
      <c r="G10" s="237"/>
      <c r="H10" s="237"/>
      <c r="I10" s="237"/>
      <c r="J10" s="237"/>
      <c r="K10" s="237"/>
      <c r="L10" s="237"/>
      <c r="M10" s="237"/>
      <c r="N10" s="237"/>
      <c r="O10" s="232"/>
      <c r="P10" s="233"/>
      <c r="Q10" s="228"/>
      <c r="R10" s="229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70"/>
      <c r="B11" s="48"/>
      <c r="C11" s="155"/>
      <c r="D11" s="38"/>
      <c r="E11" s="237"/>
      <c r="F11" s="237"/>
      <c r="G11" s="237"/>
      <c r="H11" s="237"/>
      <c r="I11" s="237"/>
      <c r="J11" s="237"/>
      <c r="K11" s="237"/>
      <c r="L11" s="237"/>
      <c r="M11" s="237"/>
      <c r="N11" s="237"/>
      <c r="O11" s="232"/>
      <c r="P11" s="233"/>
      <c r="Q11" s="228"/>
      <c r="R11" s="229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74"/>
      <c r="B12" s="173"/>
      <c r="C12" s="173"/>
      <c r="D12" s="38"/>
      <c r="E12" s="237"/>
      <c r="F12" s="237"/>
      <c r="G12" s="237"/>
      <c r="H12" s="237"/>
      <c r="I12" s="237"/>
      <c r="J12" s="237"/>
      <c r="K12" s="237"/>
      <c r="L12" s="237"/>
      <c r="M12" s="237"/>
      <c r="N12" s="237"/>
      <c r="O12" s="232"/>
      <c r="P12" s="233"/>
      <c r="Q12" s="228"/>
      <c r="R12" s="229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153"/>
      <c r="B13" s="48"/>
      <c r="C13" s="153"/>
      <c r="D13" s="38"/>
      <c r="E13" s="237"/>
      <c r="F13" s="237"/>
      <c r="G13" s="237"/>
      <c r="H13" s="237"/>
      <c r="I13" s="237"/>
      <c r="J13" s="237"/>
      <c r="K13" s="237"/>
      <c r="L13" s="237"/>
      <c r="M13" s="237"/>
      <c r="N13" s="237"/>
      <c r="O13" s="232"/>
      <c r="P13" s="233"/>
      <c r="Q13" s="228"/>
      <c r="R13" s="229"/>
      <c r="S13" s="25">
        <f t="shared" si="1"/>
        <v>0</v>
      </c>
      <c r="T13" s="25">
        <f t="shared" si="0"/>
        <v>0</v>
      </c>
      <c r="U13" s="28"/>
      <c r="V13" s="28"/>
    </row>
    <row r="14" spans="1:22" x14ac:dyDescent="0.25">
      <c r="A14" s="152"/>
      <c r="B14" s="152"/>
      <c r="C14" s="152"/>
      <c r="D14" s="38"/>
      <c r="E14" s="237"/>
      <c r="F14" s="237"/>
      <c r="G14" s="237"/>
      <c r="H14" s="237"/>
      <c r="I14" s="237"/>
      <c r="J14" s="237"/>
      <c r="K14" s="237"/>
      <c r="L14" s="237"/>
      <c r="M14" s="237"/>
      <c r="N14" s="237"/>
      <c r="O14" s="232"/>
      <c r="P14" s="233"/>
      <c r="Q14" s="228"/>
      <c r="R14" s="229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152"/>
      <c r="B15" s="152"/>
      <c r="C15" s="152"/>
      <c r="D15" s="38"/>
      <c r="E15" s="232"/>
      <c r="F15" s="233"/>
      <c r="G15" s="232"/>
      <c r="H15" s="233"/>
      <c r="I15" s="232"/>
      <c r="J15" s="233"/>
      <c r="K15" s="232"/>
      <c r="L15" s="233"/>
      <c r="M15" s="232"/>
      <c r="N15" s="233"/>
      <c r="O15" s="232"/>
      <c r="P15" s="233"/>
      <c r="Q15" s="228"/>
      <c r="R15" s="229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111"/>
      <c r="B16" s="48"/>
      <c r="C16" s="111"/>
      <c r="D16" s="38"/>
      <c r="E16" s="232"/>
      <c r="F16" s="233"/>
      <c r="G16" s="232"/>
      <c r="H16" s="233"/>
      <c r="I16" s="232"/>
      <c r="J16" s="233"/>
      <c r="K16" s="232"/>
      <c r="L16" s="233"/>
      <c r="M16" s="232"/>
      <c r="N16" s="233"/>
      <c r="O16" s="232"/>
      <c r="P16" s="233"/>
      <c r="Q16" s="228"/>
      <c r="R16" s="229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111"/>
      <c r="B17" s="48"/>
      <c r="C17" s="111"/>
      <c r="D17" s="38"/>
      <c r="E17" s="232"/>
      <c r="F17" s="233"/>
      <c r="G17" s="232"/>
      <c r="H17" s="233"/>
      <c r="I17" s="232"/>
      <c r="J17" s="233"/>
      <c r="K17" s="232"/>
      <c r="L17" s="233"/>
      <c r="M17" s="232"/>
      <c r="N17" s="233"/>
      <c r="O17" s="232"/>
      <c r="P17" s="233"/>
      <c r="Q17" s="228"/>
      <c r="R17" s="229"/>
      <c r="S17" s="25">
        <f>E17+G17+I17+K17+M17+O17+Q17</f>
        <v>0</v>
      </c>
      <c r="T17" s="25">
        <f>SUM(S17-U17-V17)</f>
        <v>0</v>
      </c>
      <c r="U17" s="28"/>
      <c r="V17" s="28"/>
    </row>
    <row r="18" spans="1:22" x14ac:dyDescent="0.25">
      <c r="A18" s="118"/>
      <c r="B18" s="118"/>
      <c r="C18" s="118"/>
      <c r="D18" s="27"/>
      <c r="E18" s="232"/>
      <c r="F18" s="233"/>
      <c r="G18" s="232"/>
      <c r="H18" s="233"/>
      <c r="I18" s="232"/>
      <c r="J18" s="233"/>
      <c r="K18" s="232"/>
      <c r="L18" s="233"/>
      <c r="M18" s="232"/>
      <c r="N18" s="233"/>
      <c r="O18" s="232"/>
      <c r="P18" s="233"/>
      <c r="Q18" s="228"/>
      <c r="R18" s="229"/>
      <c r="S18" s="25">
        <f t="shared" si="1"/>
        <v>0</v>
      </c>
      <c r="T18" s="25">
        <f t="shared" si="0"/>
        <v>0</v>
      </c>
      <c r="U18" s="28"/>
      <c r="V18" s="28"/>
    </row>
    <row r="19" spans="1:22" x14ac:dyDescent="0.25">
      <c r="A19" s="134"/>
      <c r="B19" s="134"/>
      <c r="C19" s="134"/>
      <c r="D19" s="27"/>
      <c r="E19" s="232"/>
      <c r="F19" s="233"/>
      <c r="G19" s="232"/>
      <c r="H19" s="233"/>
      <c r="I19" s="232"/>
      <c r="J19" s="233"/>
      <c r="K19" s="232"/>
      <c r="L19" s="233"/>
      <c r="M19" s="232"/>
      <c r="N19" s="233"/>
      <c r="O19" s="232"/>
      <c r="P19" s="233"/>
      <c r="Q19" s="228"/>
      <c r="R19" s="229"/>
      <c r="S19" s="25">
        <f t="shared" si="1"/>
        <v>0</v>
      </c>
      <c r="T19" s="25">
        <f t="shared" si="0"/>
        <v>0</v>
      </c>
      <c r="U19" s="28"/>
      <c r="V19" s="28"/>
    </row>
    <row r="20" spans="1:22" x14ac:dyDescent="0.25">
      <c r="A20" s="136"/>
      <c r="B20" s="136"/>
      <c r="C20" s="136"/>
      <c r="D20" s="27"/>
      <c r="E20" s="232"/>
      <c r="F20" s="233"/>
      <c r="G20" s="232"/>
      <c r="H20" s="233"/>
      <c r="I20" s="232"/>
      <c r="J20" s="233"/>
      <c r="K20" s="232"/>
      <c r="L20" s="233"/>
      <c r="M20" s="232"/>
      <c r="N20" s="233"/>
      <c r="O20" s="232"/>
      <c r="P20" s="233"/>
      <c r="Q20" s="228"/>
      <c r="R20" s="229"/>
      <c r="S20" s="25">
        <f t="shared" si="1"/>
        <v>0</v>
      </c>
      <c r="T20" s="25">
        <f t="shared" si="0"/>
        <v>0</v>
      </c>
      <c r="U20" s="28"/>
      <c r="V20" s="28"/>
    </row>
    <row r="21" spans="1:22" x14ac:dyDescent="0.25">
      <c r="A21" s="169"/>
      <c r="B21" s="169"/>
      <c r="C21" s="169"/>
      <c r="D21" s="27"/>
      <c r="E21" s="232"/>
      <c r="F21" s="233"/>
      <c r="G21" s="232"/>
      <c r="H21" s="233"/>
      <c r="I21" s="232"/>
      <c r="J21" s="233"/>
      <c r="K21" s="232"/>
      <c r="L21" s="233"/>
      <c r="M21" s="232"/>
      <c r="N21" s="233"/>
      <c r="O21" s="232"/>
      <c r="P21" s="233"/>
      <c r="Q21" s="228"/>
      <c r="R21" s="229"/>
      <c r="S21" s="25">
        <f t="shared" si="1"/>
        <v>0</v>
      </c>
      <c r="T21" s="25">
        <f t="shared" si="0"/>
        <v>0</v>
      </c>
      <c r="U21" s="28"/>
      <c r="V21" s="28"/>
    </row>
    <row r="22" spans="1:22" x14ac:dyDescent="0.25">
      <c r="A22" s="23" t="s">
        <v>37</v>
      </c>
      <c r="B22" s="23"/>
      <c r="C22" s="23"/>
      <c r="D22" s="23"/>
      <c r="E22" s="232"/>
      <c r="F22" s="233"/>
      <c r="G22" s="232"/>
      <c r="H22" s="233"/>
      <c r="I22" s="232"/>
      <c r="J22" s="233"/>
      <c r="K22" s="232"/>
      <c r="L22" s="233"/>
      <c r="M22" s="232"/>
      <c r="N22" s="233"/>
      <c r="O22" s="228"/>
      <c r="P22" s="229"/>
      <c r="Q22" s="228"/>
      <c r="R22" s="229"/>
      <c r="S22" s="25">
        <f t="shared" si="1"/>
        <v>0</v>
      </c>
      <c r="T22" s="25"/>
      <c r="U22" s="29"/>
      <c r="V22" s="28"/>
    </row>
    <row r="23" spans="1:22" x14ac:dyDescent="0.25">
      <c r="A23" s="23" t="s">
        <v>38</v>
      </c>
      <c r="B23" s="23">
        <f>SUM(B6:B22)</f>
        <v>0</v>
      </c>
      <c r="C23" s="23"/>
      <c r="D23" s="23"/>
      <c r="E23" s="232"/>
      <c r="F23" s="233"/>
      <c r="G23" s="232"/>
      <c r="H23" s="233"/>
      <c r="I23" s="232"/>
      <c r="J23" s="233"/>
      <c r="K23" s="232">
        <f>SUM(K6:K22)</f>
        <v>2.25</v>
      </c>
      <c r="L23" s="233"/>
      <c r="M23" s="232"/>
      <c r="N23" s="233"/>
      <c r="O23" s="228"/>
      <c r="P23" s="229"/>
      <c r="Q23" s="228"/>
      <c r="R23" s="229"/>
      <c r="S23" s="25">
        <f t="shared" si="1"/>
        <v>2.25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234">
        <f>SUM(E4:E23)</f>
        <v>8</v>
      </c>
      <c r="F24" s="235"/>
      <c r="G24" s="234">
        <f>SUM(G4:G23)</f>
        <v>8</v>
      </c>
      <c r="H24" s="235"/>
      <c r="I24" s="234">
        <f>SUM(I4:I23)</f>
        <v>8</v>
      </c>
      <c r="J24" s="235"/>
      <c r="K24" s="234">
        <f>SUM(K4:K23)</f>
        <v>9.5</v>
      </c>
      <c r="L24" s="235"/>
      <c r="M24" s="234">
        <f>SUM(M4:M23)</f>
        <v>8</v>
      </c>
      <c r="N24" s="235"/>
      <c r="O24" s="234">
        <f>SUM(O4:O23)</f>
        <v>0</v>
      </c>
      <c r="P24" s="235"/>
      <c r="Q24" s="234">
        <f>SUM(Q4:Q23)</f>
        <v>0</v>
      </c>
      <c r="R24" s="235"/>
      <c r="S24" s="25">
        <f t="shared" si="1"/>
        <v>41.5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106"/>
      <c r="F25" s="107">
        <v>8</v>
      </c>
      <c r="G25" s="106"/>
      <c r="H25" s="107">
        <v>8</v>
      </c>
      <c r="I25" s="106"/>
      <c r="J25" s="107">
        <v>8</v>
      </c>
      <c r="K25" s="106"/>
      <c r="L25" s="107">
        <v>8</v>
      </c>
      <c r="M25" s="106"/>
      <c r="N25" s="107">
        <v>8</v>
      </c>
      <c r="O25" s="106"/>
      <c r="P25" s="107"/>
      <c r="Q25" s="106"/>
      <c r="R25" s="107"/>
      <c r="S25" s="25">
        <f>SUM(E25:R25)</f>
        <v>40</v>
      </c>
      <c r="T25" s="25">
        <f>SUM(T4:T24)</f>
        <v>39.25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1.5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1.5</v>
      </c>
      <c r="T26" s="28"/>
      <c r="U26" s="28">
        <f>SUM(U4:U25)</f>
        <v>0</v>
      </c>
      <c r="V26" s="28">
        <f>SUM(V4:V25)</f>
        <v>0</v>
      </c>
    </row>
    <row r="27" spans="1:22" x14ac:dyDescent="0.25">
      <c r="K27" s="45"/>
      <c r="L27" s="45"/>
      <c r="M27" s="45"/>
      <c r="N27" s="45"/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0">
        <f>SUM(T25)</f>
        <v>39.25</v>
      </c>
      <c r="I29" s="2">
        <v>3600</v>
      </c>
    </row>
    <row r="30" spans="1:22" x14ac:dyDescent="0.25">
      <c r="A30" s="16" t="s">
        <v>26</v>
      </c>
      <c r="C30" s="40">
        <f>U26</f>
        <v>0</v>
      </c>
      <c r="D30" s="33"/>
      <c r="I30" s="44"/>
    </row>
    <row r="31" spans="1:22" x14ac:dyDescent="0.25">
      <c r="A31" s="16" t="s">
        <v>27</v>
      </c>
      <c r="C31" s="33">
        <f>V26</f>
        <v>0</v>
      </c>
      <c r="I31" s="45"/>
    </row>
    <row r="32" spans="1:22" x14ac:dyDescent="0.25">
      <c r="A32" s="16" t="s">
        <v>28</v>
      </c>
      <c r="C32" s="33">
        <f>S22</f>
        <v>0</v>
      </c>
      <c r="I32" s="40"/>
    </row>
    <row r="33" spans="1:7" x14ac:dyDescent="0.25">
      <c r="A33" s="16" t="s">
        <v>4</v>
      </c>
      <c r="C33" s="33">
        <f>S23</f>
        <v>2.25</v>
      </c>
    </row>
    <row r="34" spans="1:7" ht="16.5" thickBot="1" x14ac:dyDescent="0.3">
      <c r="A34" s="17" t="s">
        <v>6</v>
      </c>
      <c r="C34" s="39">
        <f>SUM(C29:C33)</f>
        <v>41.5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</sheetData>
  <mergeCells count="154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Analysis</vt:lpstr>
      <vt:lpstr>Buckingham</vt:lpstr>
      <vt:lpstr>Czege</vt:lpstr>
      <vt:lpstr>Doran</vt:lpstr>
      <vt:lpstr>Drinkwater</vt:lpstr>
      <vt:lpstr>Hammond</vt:lpstr>
      <vt:lpstr>Harland </vt:lpstr>
      <vt:lpstr>Harrison</vt:lpstr>
      <vt:lpstr>McSharry</vt:lpstr>
      <vt:lpstr>Parker</vt:lpstr>
      <vt:lpstr>Pender</vt:lpstr>
      <vt:lpstr>Reading-Jones</vt:lpstr>
      <vt:lpstr>Spann</vt:lpstr>
      <vt:lpstr>Taylor</vt:lpstr>
      <vt:lpstr>G.Ward</vt:lpstr>
      <vt:lpstr>N.Winterburn</vt:lpstr>
      <vt:lpstr>T.Winterburn</vt:lpstr>
      <vt:lpstr>Wright</vt:lpstr>
      <vt:lpstr>Sheet1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 Bennett</cp:lastModifiedBy>
  <cp:lastPrinted>2017-06-19T09:23:41Z</cp:lastPrinted>
  <dcterms:created xsi:type="dcterms:W3CDTF">2010-01-14T13:00:57Z</dcterms:created>
  <dcterms:modified xsi:type="dcterms:W3CDTF">2018-09-26T11:27:20Z</dcterms:modified>
</cp:coreProperties>
</file>