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7DE49687-27E9-460B-869B-FE64BAE2475E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McSharry" sheetId="42" r:id="rId8"/>
    <sheet name="Parker" sheetId="9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9017"/>
</workbook>
</file>

<file path=xl/calcChain.xml><?xml version="1.0" encoding="utf-8"?>
<calcChain xmlns="http://schemas.openxmlformats.org/spreadsheetml/2006/main">
  <c r="B22" i="1" l="1"/>
  <c r="A2" i="5" l="1"/>
  <c r="E19" i="28" l="1"/>
  <c r="S8" i="28" l="1"/>
  <c r="T8" i="28" s="1"/>
  <c r="G19" i="24" l="1"/>
  <c r="H21" i="24" s="1"/>
  <c r="I23" i="6"/>
  <c r="J25" i="6" s="1"/>
  <c r="M19" i="9"/>
  <c r="N21" i="9" s="1"/>
  <c r="K19" i="9"/>
  <c r="L21" i="9" s="1"/>
  <c r="I19" i="9"/>
  <c r="J21" i="9" s="1"/>
  <c r="M19" i="28"/>
  <c r="N21" i="28" s="1"/>
  <c r="G19" i="38"/>
  <c r="H21" i="38" s="1"/>
  <c r="E24" i="32"/>
  <c r="F26" i="32" s="1"/>
  <c r="E25" i="14"/>
  <c r="F27" i="14" s="1"/>
  <c r="M23" i="39"/>
  <c r="N25" i="39" s="1"/>
  <c r="K23" i="39"/>
  <c r="L25" i="39" s="1"/>
  <c r="M25" i="17" l="1"/>
  <c r="G26" i="5" l="1"/>
  <c r="E26" i="5" l="1"/>
  <c r="F28" i="5" s="1"/>
  <c r="S17" i="32" l="1"/>
  <c r="T17" i="32" s="1"/>
  <c r="S16" i="32"/>
  <c r="T16" i="32" s="1"/>
  <c r="S12" i="5" l="1"/>
  <c r="T12" i="5" s="1"/>
  <c r="S14" i="5" l="1"/>
  <c r="T14" i="5" s="1"/>
  <c r="S13" i="5"/>
  <c r="T13" i="5" s="1"/>
  <c r="M26" i="5" l="1"/>
  <c r="N28" i="5" s="1"/>
  <c r="K26" i="5"/>
  <c r="I26" i="5"/>
  <c r="J28" i="5" s="1"/>
  <c r="V28" i="5" l="1"/>
  <c r="S15" i="42" l="1"/>
  <c r="T15" i="42" s="1"/>
  <c r="S14" i="42"/>
  <c r="T14" i="42" s="1"/>
  <c r="S13" i="42"/>
  <c r="T13" i="42" s="1"/>
  <c r="S12" i="42"/>
  <c r="T12" i="42" s="1"/>
  <c r="K6" i="1" l="1"/>
  <c r="K12" i="1"/>
  <c r="D12" i="1"/>
  <c r="V25" i="42" l="1"/>
  <c r="C30" i="42" s="1"/>
  <c r="U25" i="42"/>
  <c r="C29" i="42" s="1"/>
  <c r="C12" i="1" s="1"/>
  <c r="S24" i="42"/>
  <c r="Q23" i="42"/>
  <c r="R25" i="42" s="1"/>
  <c r="O23" i="42"/>
  <c r="P25" i="42" s="1"/>
  <c r="M23" i="42"/>
  <c r="N25" i="42" s="1"/>
  <c r="K23" i="42"/>
  <c r="L25" i="42" s="1"/>
  <c r="I23" i="42"/>
  <c r="J25" i="42" s="1"/>
  <c r="G23" i="42"/>
  <c r="H25" i="42" s="1"/>
  <c r="E23" i="42"/>
  <c r="F25" i="42" s="1"/>
  <c r="S22" i="42"/>
  <c r="C32" i="42" s="1"/>
  <c r="F12" i="1" s="1"/>
  <c r="S21" i="42"/>
  <c r="C31" i="42" s="1"/>
  <c r="E12" i="1" s="1"/>
  <c r="S20" i="42"/>
  <c r="T20" i="42" s="1"/>
  <c r="S19" i="42"/>
  <c r="T19" i="42" s="1"/>
  <c r="S18" i="42"/>
  <c r="T18" i="42" s="1"/>
  <c r="S17" i="42"/>
  <c r="T17" i="42" s="1"/>
  <c r="S16" i="42"/>
  <c r="T16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5" i="42" l="1"/>
  <c r="T24" i="42"/>
  <c r="C28" i="42" s="1"/>
  <c r="S23" i="42"/>
  <c r="C33" i="42" l="1"/>
  <c r="G33" i="42" s="1"/>
  <c r="B12" i="1"/>
  <c r="G12" i="1" s="1"/>
  <c r="S21" i="17"/>
  <c r="S20" i="16" l="1"/>
  <c r="S19" i="16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6" i="17" l="1"/>
  <c r="T16" i="17" s="1"/>
  <c r="S15" i="17"/>
  <c r="T15" i="17" s="1"/>
  <c r="S14" i="17"/>
  <c r="T14" i="17" s="1"/>
  <c r="S18" i="34"/>
  <c r="T18" i="34" s="1"/>
  <c r="S17" i="34"/>
  <c r="T17" i="34" s="1"/>
  <c r="E28" i="34" l="1"/>
  <c r="F30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7" i="17"/>
  <c r="T17" i="17" s="1"/>
  <c r="S18" i="17" l="1"/>
  <c r="T18" i="17" s="1"/>
  <c r="S13" i="17" l="1"/>
  <c r="T13" i="17" s="1"/>
  <c r="S12" i="17"/>
  <c r="T12" i="17" s="1"/>
  <c r="S20" i="34" l="1"/>
  <c r="T20" i="34" s="1"/>
  <c r="S19" i="34"/>
  <c r="T19" i="34" s="1"/>
  <c r="S16" i="34"/>
  <c r="T16" i="34" s="1"/>
  <c r="S15" i="34"/>
  <c r="T15" i="34" s="1"/>
  <c r="S14" i="34"/>
  <c r="T14" i="34" s="1"/>
  <c r="S16" i="39" l="1"/>
  <c r="T16" i="39" s="1"/>
  <c r="S17" i="39"/>
  <c r="T17" i="39" s="1"/>
  <c r="S15" i="39"/>
  <c r="T15" i="39" s="1"/>
  <c r="S14" i="39" l="1"/>
  <c r="T14" i="39" s="1"/>
  <c r="S18" i="39" l="1"/>
  <c r="T18" i="39" s="1"/>
  <c r="S13" i="39"/>
  <c r="T13" i="39" s="1"/>
  <c r="S12" i="39"/>
  <c r="T12" i="39" s="1"/>
  <c r="S4" i="30" l="1"/>
  <c r="T4" i="30" s="1"/>
  <c r="I23" i="30"/>
  <c r="J25" i="30" s="1"/>
  <c r="M19" i="38"/>
  <c r="N21" i="38" s="1"/>
  <c r="S5" i="30" l="1"/>
  <c r="T5" i="30" s="1"/>
  <c r="S4" i="38" l="1"/>
  <c r="T4" i="38" s="1"/>
  <c r="S18" i="14" l="1"/>
  <c r="T18" i="14" s="1"/>
  <c r="S17" i="14"/>
  <c r="T17" i="14" s="1"/>
  <c r="S24" i="34" l="1"/>
  <c r="T24" i="34" s="1"/>
  <c r="S23" i="34"/>
  <c r="T23" i="34" s="1"/>
  <c r="S7" i="28" l="1"/>
  <c r="T7" i="28" s="1"/>
  <c r="S6" i="28"/>
  <c r="T6" i="28" s="1"/>
  <c r="S5" i="28"/>
  <c r="T5" i="28" s="1"/>
  <c r="S4" i="28"/>
  <c r="T4" i="28" s="1"/>
  <c r="I19" i="28"/>
  <c r="J21" i="28" s="1"/>
  <c r="S16" i="30" l="1"/>
  <c r="T16" i="30" s="1"/>
  <c r="S15" i="30"/>
  <c r="T15" i="30" s="1"/>
  <c r="S14" i="30"/>
  <c r="T14" i="30" s="1"/>
  <c r="S13" i="30"/>
  <c r="T13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5" i="5"/>
  <c r="T15" i="5" s="1"/>
  <c r="S16" i="5"/>
  <c r="T16" i="5" s="1"/>
  <c r="S17" i="5"/>
  <c r="T17" i="5" s="1"/>
  <c r="S18" i="5"/>
  <c r="S19" i="5"/>
  <c r="T19" i="5" s="1"/>
  <c r="S20" i="5"/>
  <c r="T20" i="5" s="1"/>
  <c r="S21" i="5"/>
  <c r="T21" i="5" s="1"/>
  <c r="S22" i="5"/>
  <c r="T22" i="5" s="1"/>
  <c r="S23" i="5"/>
  <c r="T23" i="5" s="1"/>
  <c r="S24" i="5"/>
  <c r="S25" i="5"/>
  <c r="U28" i="5"/>
  <c r="S27" i="5"/>
  <c r="T18" i="5" l="1"/>
  <c r="T27" i="5" s="1"/>
  <c r="S26" i="5"/>
  <c r="V27" i="17"/>
  <c r="U27" i="17"/>
  <c r="S26" i="17"/>
  <c r="S9" i="39" l="1"/>
  <c r="T9" i="39" s="1"/>
  <c r="S21" i="34" l="1"/>
  <c r="T21" i="34" l="1"/>
  <c r="K24" i="32"/>
  <c r="L26" i="32" s="1"/>
  <c r="S4" i="32"/>
  <c r="T4" i="32" s="1"/>
  <c r="S5" i="24" l="1"/>
  <c r="T5" i="24" s="1"/>
  <c r="S6" i="24" l="1"/>
  <c r="T6" i="24" s="1"/>
  <c r="S14" i="18" l="1"/>
  <c r="T14" i="18" s="1"/>
  <c r="S13" i="18"/>
  <c r="T13" i="18" s="1"/>
  <c r="S12" i="18"/>
  <c r="T12" i="18" s="1"/>
  <c r="S7" i="38" l="1"/>
  <c r="T7" i="38" s="1"/>
  <c r="S8" i="38"/>
  <c r="T8" i="38" s="1"/>
  <c r="S20" i="14"/>
  <c r="T20" i="14" s="1"/>
  <c r="S19" i="14"/>
  <c r="T19" i="14" s="1"/>
  <c r="S16" i="14"/>
  <c r="T16" i="14" s="1"/>
  <c r="S15" i="14"/>
  <c r="T15" i="14" s="1"/>
  <c r="S13" i="6" l="1"/>
  <c r="T13" i="6" s="1"/>
  <c r="S12" i="6"/>
  <c r="T12" i="6" s="1"/>
  <c r="S11" i="6"/>
  <c r="T11" i="6" s="1"/>
  <c r="S19" i="17" l="1"/>
  <c r="T19" i="17" s="1"/>
  <c r="S22" i="34" l="1"/>
  <c r="S13" i="34"/>
  <c r="T13" i="34" s="1"/>
  <c r="S14" i="32"/>
  <c r="T14" i="32" s="1"/>
  <c r="S13" i="32"/>
  <c r="T13" i="32" s="1"/>
  <c r="S12" i="32"/>
  <c r="T12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S19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9" i="39" l="1"/>
  <c r="T20" i="39"/>
  <c r="S23" i="39"/>
  <c r="F25" i="39"/>
  <c r="S25" i="39" s="1"/>
  <c r="I10" i="1"/>
  <c r="H10" i="1"/>
  <c r="V21" i="38"/>
  <c r="C26" i="38" s="1"/>
  <c r="D10" i="1" s="1"/>
  <c r="U21" i="38"/>
  <c r="C25" i="38" s="1"/>
  <c r="C10" i="1" s="1"/>
  <c r="S20" i="38"/>
  <c r="Q19" i="38"/>
  <c r="R21" i="38" s="1"/>
  <c r="O19" i="38"/>
  <c r="P21" i="38" s="1"/>
  <c r="K19" i="38"/>
  <c r="L21" i="38" s="1"/>
  <c r="I19" i="38"/>
  <c r="J21" i="38" s="1"/>
  <c r="E19" i="38"/>
  <c r="S18" i="38"/>
  <c r="C28" i="38" s="1"/>
  <c r="F10" i="1" s="1"/>
  <c r="S17" i="38"/>
  <c r="C27" i="38" s="1"/>
  <c r="E10" i="1" s="1"/>
  <c r="S16" i="38"/>
  <c r="T16" i="38" s="1"/>
  <c r="S15" i="38"/>
  <c r="S14" i="38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4" i="39" l="1"/>
  <c r="C28" i="39" s="1"/>
  <c r="C33" i="39" s="1"/>
  <c r="G33" i="39" s="1"/>
  <c r="T14" i="38"/>
  <c r="K10" i="1"/>
  <c r="T15" i="38"/>
  <c r="S19" i="38"/>
  <c r="F21" i="38"/>
  <c r="S21" i="38" s="1"/>
  <c r="I14" i="1"/>
  <c r="H14" i="1"/>
  <c r="V30" i="34"/>
  <c r="C35" i="34" s="1"/>
  <c r="D14" i="1" s="1"/>
  <c r="U30" i="34"/>
  <c r="C34" i="34" s="1"/>
  <c r="C14" i="1" s="1"/>
  <c r="S29" i="34"/>
  <c r="Q28" i="34"/>
  <c r="R30" i="34" s="1"/>
  <c r="O28" i="34"/>
  <c r="P30" i="34" s="1"/>
  <c r="M28" i="34"/>
  <c r="N30" i="34" s="1"/>
  <c r="K28" i="34"/>
  <c r="L30" i="34" s="1"/>
  <c r="I28" i="34"/>
  <c r="J30" i="34" s="1"/>
  <c r="G28" i="34"/>
  <c r="H30" i="34" s="1"/>
  <c r="S27" i="34"/>
  <c r="C37" i="34" s="1"/>
  <c r="S26" i="34"/>
  <c r="C36" i="34" s="1"/>
  <c r="E14" i="1" s="1"/>
  <c r="S25" i="34"/>
  <c r="T22" i="34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6" i="32"/>
  <c r="C31" i="32" s="1"/>
  <c r="D9" i="1" s="1"/>
  <c r="U26" i="32"/>
  <c r="C30" i="32" s="1"/>
  <c r="C9" i="1" s="1"/>
  <c r="S25" i="32"/>
  <c r="Q24" i="32"/>
  <c r="R26" i="32" s="1"/>
  <c r="O24" i="32"/>
  <c r="P26" i="32" s="1"/>
  <c r="M24" i="32"/>
  <c r="N26" i="32" s="1"/>
  <c r="I24" i="32"/>
  <c r="J26" i="32" s="1"/>
  <c r="G24" i="32"/>
  <c r="H26" i="32" s="1"/>
  <c r="S23" i="32"/>
  <c r="C33" i="32" s="1"/>
  <c r="S22" i="32"/>
  <c r="C32" i="32" s="1"/>
  <c r="E9" i="1" s="1"/>
  <c r="S21" i="32"/>
  <c r="T21" i="32" s="1"/>
  <c r="S20" i="32"/>
  <c r="S19" i="32"/>
  <c r="T19" i="32" s="1"/>
  <c r="S18" i="32"/>
  <c r="S15" i="32"/>
  <c r="T15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19" i="1"/>
  <c r="H19" i="1"/>
  <c r="V25" i="30"/>
  <c r="C30" i="30" s="1"/>
  <c r="D19" i="1" s="1"/>
  <c r="U25" i="30"/>
  <c r="C29" i="30" s="1"/>
  <c r="C19" i="1" s="1"/>
  <c r="S24" i="30"/>
  <c r="Q23" i="30"/>
  <c r="R25" i="30" s="1"/>
  <c r="O23" i="30"/>
  <c r="P25" i="30" s="1"/>
  <c r="M23" i="30"/>
  <c r="N25" i="30" s="1"/>
  <c r="K23" i="30"/>
  <c r="L25" i="30" s="1"/>
  <c r="G23" i="30"/>
  <c r="H25" i="30" s="1"/>
  <c r="E23" i="30"/>
  <c r="F25" i="30" s="1"/>
  <c r="S22" i="30"/>
  <c r="C32" i="30" s="1"/>
  <c r="S21" i="30"/>
  <c r="C31" i="30" s="1"/>
  <c r="E19" i="1" s="1"/>
  <c r="S20" i="30"/>
  <c r="S19" i="30"/>
  <c r="T19" i="30" s="1"/>
  <c r="S18" i="30"/>
  <c r="T18" i="30" s="1"/>
  <c r="S17" i="30"/>
  <c r="T17" i="30" s="1"/>
  <c r="S12" i="30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13" i="1"/>
  <c r="K11" i="1"/>
  <c r="K8" i="1"/>
  <c r="I21" i="1"/>
  <c r="I20" i="1"/>
  <c r="I18" i="1"/>
  <c r="I17" i="1"/>
  <c r="I16" i="1"/>
  <c r="I13" i="1"/>
  <c r="I11" i="1"/>
  <c r="I8" i="1"/>
  <c r="I7" i="1"/>
  <c r="H21" i="1"/>
  <c r="H20" i="1"/>
  <c r="H18" i="1"/>
  <c r="H17" i="1"/>
  <c r="H16" i="1"/>
  <c r="H13" i="1"/>
  <c r="H11" i="1"/>
  <c r="H8" i="1"/>
  <c r="C29" i="16"/>
  <c r="H7" i="1"/>
  <c r="S20" i="17"/>
  <c r="T20" i="17" s="1"/>
  <c r="V21" i="24"/>
  <c r="C26" i="24" s="1"/>
  <c r="U21" i="24"/>
  <c r="C25" i="24" s="1"/>
  <c r="C18" i="1" s="1"/>
  <c r="S20" i="24"/>
  <c r="Q19" i="24"/>
  <c r="R21" i="24" s="1"/>
  <c r="O19" i="24"/>
  <c r="P21" i="24" s="1"/>
  <c r="M19" i="24"/>
  <c r="N21" i="24" s="1"/>
  <c r="K19" i="24"/>
  <c r="L21" i="24" s="1"/>
  <c r="I19" i="24"/>
  <c r="J21" i="24" s="1"/>
  <c r="E19" i="24"/>
  <c r="F21" i="24" s="1"/>
  <c r="S18" i="24"/>
  <c r="C28" i="24" s="1"/>
  <c r="S17" i="24"/>
  <c r="C27" i="24" s="1"/>
  <c r="E18" i="1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3" i="16"/>
  <c r="C28" i="16" s="1"/>
  <c r="D17" i="1" s="1"/>
  <c r="U23" i="16"/>
  <c r="C27" i="16" s="1"/>
  <c r="C17" i="1" s="1"/>
  <c r="S22" i="16"/>
  <c r="Q21" i="16"/>
  <c r="R23" i="16" s="1"/>
  <c r="O21" i="16"/>
  <c r="P23" i="16" s="1"/>
  <c r="M21" i="16"/>
  <c r="N23" i="16" s="1"/>
  <c r="K21" i="16"/>
  <c r="L23" i="16" s="1"/>
  <c r="I21" i="16"/>
  <c r="J23" i="16" s="1"/>
  <c r="G21" i="16"/>
  <c r="H23" i="16" s="1"/>
  <c r="E21" i="16"/>
  <c r="F23" i="16" s="1"/>
  <c r="C30" i="16"/>
  <c r="S4" i="16"/>
  <c r="T4" i="16" s="1"/>
  <c r="A2" i="16"/>
  <c r="C32" i="17"/>
  <c r="D16" i="1" s="1"/>
  <c r="C31" i="17"/>
  <c r="C16" i="1" s="1"/>
  <c r="Q25" i="17"/>
  <c r="R27" i="17" s="1"/>
  <c r="O25" i="17"/>
  <c r="P27" i="17" s="1"/>
  <c r="N27" i="17"/>
  <c r="K25" i="17"/>
  <c r="L27" i="17" s="1"/>
  <c r="I25" i="17"/>
  <c r="J27" i="17" s="1"/>
  <c r="G25" i="17"/>
  <c r="H27" i="17" s="1"/>
  <c r="E25" i="17"/>
  <c r="F27" i="17" s="1"/>
  <c r="S24" i="17"/>
  <c r="C34" i="17" s="1"/>
  <c r="S23" i="17"/>
  <c r="C33" i="17" s="1"/>
  <c r="E16" i="1" s="1"/>
  <c r="S22" i="17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5" i="6"/>
  <c r="C30" i="6" s="1"/>
  <c r="D15" i="1" s="1"/>
  <c r="U25" i="6"/>
  <c r="C29" i="6" s="1"/>
  <c r="C15" i="1" s="1"/>
  <c r="S24" i="6"/>
  <c r="Q23" i="6"/>
  <c r="R25" i="6" s="1"/>
  <c r="O23" i="6"/>
  <c r="P25" i="6" s="1"/>
  <c r="M23" i="6"/>
  <c r="N25" i="6" s="1"/>
  <c r="K23" i="6"/>
  <c r="L25" i="6" s="1"/>
  <c r="G23" i="6"/>
  <c r="H25" i="6" s="1"/>
  <c r="E23" i="6"/>
  <c r="F25" i="6" s="1"/>
  <c r="S22" i="6"/>
  <c r="C32" i="6" s="1"/>
  <c r="F15" i="1" s="1"/>
  <c r="S21" i="6"/>
  <c r="C31" i="6" s="1"/>
  <c r="E15" i="1" s="1"/>
  <c r="S20" i="6"/>
  <c r="S19" i="6"/>
  <c r="T19" i="6" s="1"/>
  <c r="S18" i="6"/>
  <c r="T18" i="6" s="1"/>
  <c r="S17" i="6"/>
  <c r="T17" i="6" s="1"/>
  <c r="S16" i="6"/>
  <c r="S15" i="6"/>
  <c r="T15" i="6" s="1"/>
  <c r="S14" i="6"/>
  <c r="T14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1" i="9"/>
  <c r="C26" i="9" s="1"/>
  <c r="D13" i="1" s="1"/>
  <c r="U21" i="9"/>
  <c r="C25" i="9" s="1"/>
  <c r="C13" i="1" s="1"/>
  <c r="S20" i="9"/>
  <c r="Q19" i="9"/>
  <c r="R21" i="9" s="1"/>
  <c r="O19" i="9"/>
  <c r="P21" i="9" s="1"/>
  <c r="G19" i="9"/>
  <c r="H21" i="9" s="1"/>
  <c r="E19" i="9"/>
  <c r="F21" i="9" s="1"/>
  <c r="S18" i="9"/>
  <c r="C28" i="9" s="1"/>
  <c r="S17" i="9"/>
  <c r="C27" i="9" s="1"/>
  <c r="E13" i="1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1" i="28"/>
  <c r="C26" i="28" s="1"/>
  <c r="D11" i="1" s="1"/>
  <c r="U21" i="28"/>
  <c r="C25" i="28" s="1"/>
  <c r="C11" i="1" s="1"/>
  <c r="S20" i="28"/>
  <c r="Q19" i="28"/>
  <c r="R21" i="28" s="1"/>
  <c r="O19" i="28"/>
  <c r="P21" i="28" s="1"/>
  <c r="K19" i="28"/>
  <c r="L21" i="28" s="1"/>
  <c r="G19" i="28"/>
  <c r="H21" i="28" s="1"/>
  <c r="F21" i="28"/>
  <c r="S18" i="28"/>
  <c r="C28" i="28" s="1"/>
  <c r="S17" i="28"/>
  <c r="C27" i="28" s="1"/>
  <c r="E11" i="1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22" i="14"/>
  <c r="T22" i="14" s="1"/>
  <c r="S21" i="14"/>
  <c r="T21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0" i="22"/>
  <c r="C25" i="22" s="1"/>
  <c r="D7" i="1" s="1"/>
  <c r="U20" i="22"/>
  <c r="C24" i="22" s="1"/>
  <c r="C7" i="1" s="1"/>
  <c r="S19" i="22"/>
  <c r="Q18" i="22"/>
  <c r="R20" i="22" s="1"/>
  <c r="O18" i="22"/>
  <c r="P20" i="22" s="1"/>
  <c r="M18" i="22"/>
  <c r="N20" i="22" s="1"/>
  <c r="K18" i="22"/>
  <c r="L20" i="22" s="1"/>
  <c r="I18" i="22"/>
  <c r="J20" i="22" s="1"/>
  <c r="G18" i="22"/>
  <c r="H20" i="22" s="1"/>
  <c r="E18" i="22"/>
  <c r="F20" i="22" s="1"/>
  <c r="S17" i="22"/>
  <c r="C27" i="22" s="1"/>
  <c r="S16" i="22"/>
  <c r="C26" i="22" s="1"/>
  <c r="E7" i="1" s="1"/>
  <c r="S15" i="22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2" i="5"/>
  <c r="C21" i="1" s="1"/>
  <c r="C33" i="5"/>
  <c r="D21" i="1" s="1"/>
  <c r="H28" i="5"/>
  <c r="L28" i="5"/>
  <c r="O26" i="5"/>
  <c r="P28" i="5" s="1"/>
  <c r="A2" i="18"/>
  <c r="S15" i="18"/>
  <c r="T15" i="18" s="1"/>
  <c r="S16" i="18"/>
  <c r="T16" i="18" s="1"/>
  <c r="S17" i="18"/>
  <c r="S18" i="18"/>
  <c r="T18" i="18" s="1"/>
  <c r="S19" i="18"/>
  <c r="T19" i="18" s="1"/>
  <c r="S20" i="18"/>
  <c r="S21" i="18"/>
  <c r="S22" i="18"/>
  <c r="C32" i="18" s="1"/>
  <c r="E20" i="1" s="1"/>
  <c r="S23" i="18"/>
  <c r="C33" i="18" s="1"/>
  <c r="E24" i="18"/>
  <c r="F26" i="18" s="1"/>
  <c r="G24" i="18"/>
  <c r="H26" i="18" s="1"/>
  <c r="I24" i="18"/>
  <c r="J26" i="18" s="1"/>
  <c r="K24" i="18"/>
  <c r="L26" i="18" s="1"/>
  <c r="M24" i="18"/>
  <c r="N26" i="18" s="1"/>
  <c r="O24" i="18"/>
  <c r="P26" i="18" s="1"/>
  <c r="Q24" i="18"/>
  <c r="R26" i="18" s="1"/>
  <c r="S25" i="18"/>
  <c r="U26" i="18"/>
  <c r="C30" i="18" s="1"/>
  <c r="V26" i="18"/>
  <c r="C31" i="18" s="1"/>
  <c r="K21" i="1"/>
  <c r="C34" i="5"/>
  <c r="E21" i="1" s="1"/>
  <c r="C35" i="5"/>
  <c r="Q26" i="5"/>
  <c r="R28" i="5" s="1"/>
  <c r="D18" i="1" l="1"/>
  <c r="D22" i="1" s="1"/>
  <c r="T25" i="34"/>
  <c r="K14" i="1"/>
  <c r="T20" i="38"/>
  <c r="C24" i="38" s="1"/>
  <c r="B10" i="1" s="1"/>
  <c r="G10" i="1" s="1"/>
  <c r="T16" i="6"/>
  <c r="T21" i="17"/>
  <c r="B6" i="1"/>
  <c r="G6" i="1" s="1"/>
  <c r="T18" i="32"/>
  <c r="K9" i="1"/>
  <c r="K22" i="1" s="1"/>
  <c r="C31" i="5"/>
  <c r="B21" i="1" s="1"/>
  <c r="S25" i="17"/>
  <c r="S27" i="17"/>
  <c r="T12" i="30"/>
  <c r="T17" i="18"/>
  <c r="T21" i="18"/>
  <c r="K20" i="1" s="1"/>
  <c r="T20" i="6"/>
  <c r="T20" i="32"/>
  <c r="T20" i="18"/>
  <c r="T15" i="22"/>
  <c r="T19" i="22" s="1"/>
  <c r="C23" i="22" s="1"/>
  <c r="B7" i="1" s="1"/>
  <c r="K7" i="1"/>
  <c r="T22" i="17"/>
  <c r="T20" i="30"/>
  <c r="K19" i="1" s="1"/>
  <c r="T22" i="16"/>
  <c r="C26" i="16" s="1"/>
  <c r="B17" i="1" s="1"/>
  <c r="T20" i="24"/>
  <c r="C24" i="24" s="1"/>
  <c r="B18" i="1" s="1"/>
  <c r="T20" i="28"/>
  <c r="C24" i="28" s="1"/>
  <c r="B11" i="1" s="1"/>
  <c r="S23" i="6"/>
  <c r="T20" i="9"/>
  <c r="C24" i="9" s="1"/>
  <c r="B13" i="1" s="1"/>
  <c r="T26" i="14"/>
  <c r="C30" i="14" s="1"/>
  <c r="B8" i="1" s="1"/>
  <c r="C20" i="1"/>
  <c r="C22" i="1" s="1"/>
  <c r="S18" i="22"/>
  <c r="S19" i="9"/>
  <c r="S28" i="34"/>
  <c r="S30" i="34"/>
  <c r="S21" i="28"/>
  <c r="S19" i="28"/>
  <c r="S24" i="32"/>
  <c r="S19" i="24"/>
  <c r="F7" i="1"/>
  <c r="F21" i="1"/>
  <c r="S26" i="18"/>
  <c r="S24" i="18"/>
  <c r="F20" i="1"/>
  <c r="F18" i="1"/>
  <c r="S25" i="30"/>
  <c r="F19" i="1"/>
  <c r="S23" i="30"/>
  <c r="S21" i="24"/>
  <c r="S21" i="16"/>
  <c r="S23" i="16"/>
  <c r="F17" i="1"/>
  <c r="F16" i="1"/>
  <c r="S25" i="6"/>
  <c r="S21" i="9"/>
  <c r="F13" i="1"/>
  <c r="F14" i="1"/>
  <c r="F11" i="1"/>
  <c r="S26" i="32"/>
  <c r="F9" i="1"/>
  <c r="S25" i="14"/>
  <c r="F8" i="1"/>
  <c r="L27" i="14"/>
  <c r="S27" i="14" s="1"/>
  <c r="S20" i="22"/>
  <c r="I22" i="1"/>
  <c r="E22" i="1"/>
  <c r="G17" i="1" l="1"/>
  <c r="K16" i="1"/>
  <c r="C26" i="1" s="1"/>
  <c r="T24" i="6"/>
  <c r="C28" i="6" s="1"/>
  <c r="B15" i="1" s="1"/>
  <c r="G15" i="1" s="1"/>
  <c r="C29" i="38"/>
  <c r="G29" i="38" s="1"/>
  <c r="T29" i="34"/>
  <c r="C33" i="34" s="1"/>
  <c r="B14" i="1" s="1"/>
  <c r="G14" i="1" s="1"/>
  <c r="T25" i="32"/>
  <c r="C29" i="32" s="1"/>
  <c r="B9" i="1" s="1"/>
  <c r="G9" i="1" s="1"/>
  <c r="T24" i="30"/>
  <c r="C28" i="30" s="1"/>
  <c r="B19" i="1" s="1"/>
  <c r="G19" i="1" s="1"/>
  <c r="T26" i="17"/>
  <c r="C30" i="17" s="1"/>
  <c r="T25" i="18"/>
  <c r="C29" i="18" s="1"/>
  <c r="B20" i="1" s="1"/>
  <c r="G20" i="1" s="1"/>
  <c r="C29" i="24"/>
  <c r="G29" i="24" s="1"/>
  <c r="G11" i="1"/>
  <c r="C31" i="16"/>
  <c r="G7" i="1"/>
  <c r="G18" i="1"/>
  <c r="G13" i="1"/>
  <c r="C29" i="9"/>
  <c r="G29" i="9" s="1"/>
  <c r="C28" i="22"/>
  <c r="G28" i="22" s="1"/>
  <c r="C29" i="28"/>
  <c r="C36" i="5"/>
  <c r="G36" i="5" s="1"/>
  <c r="G21" i="1"/>
  <c r="G8" i="1"/>
  <c r="C35" i="14"/>
  <c r="H22" i="1" s="1"/>
  <c r="C33" i="6" l="1"/>
  <c r="G33" i="6" s="1"/>
  <c r="C38" i="34"/>
  <c r="G38" i="34" s="1"/>
  <c r="C34" i="32"/>
  <c r="G34" i="32" s="1"/>
  <c r="C33" i="30"/>
  <c r="G33" i="30" s="1"/>
  <c r="B16" i="1"/>
  <c r="G16" i="1" s="1"/>
  <c r="C35" i="17"/>
  <c r="G35" i="17" s="1"/>
  <c r="C34" i="18"/>
  <c r="G34" i="18" s="1"/>
  <c r="G29" i="28"/>
  <c r="G35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<sst xmlns="http://schemas.openxmlformats.org/spreadsheetml/2006/main" count="701" uniqueCount="129">
  <si>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</si>
  <si>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</si>
  <si>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</si>
  <si>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</si>
  <si>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</si>
  <si>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</si>
  <si>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</si>
  <si>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</si>
  <si>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</si>
  <si>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</si>
  <si>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</si>
  <si>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</si>
  <si>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</si>
  <si>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</si>
  <si>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</si>
  <si>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</si>
  <si>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</si>
  <si>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</si>
  <si>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</si>
  <si>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</si>
  <si>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</si>
  <si>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</si>
  <si>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</si>
  <si>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</si>
  <si>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</si>
  <si>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</si>
  <si>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</si>
  <si>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</si>
  <si>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</si>
  <si>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</si>
  <si>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</si>
  <si>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</si>
  <si>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</si>
  <si>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</si>
  <si>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</si>
  <si>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</si>
  <si>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</si>
  <si>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</si>
  <si>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</si>
  <si>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</si>
  <si>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</si>
  <si>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</si>
  <si>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</si>
  <si>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</si>
  <si>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</si>
  <si>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</si>
  <si>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</si>
  <si>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</si>
  <si>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</si>
  <si>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</si>
  <si>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</si>
  <si>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</si>
  <si>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</si>
  <si>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</si>
  <si>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</si>
  <si>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</si>
  <si>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</si>
  <si>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M Reading-Jones</t>
  </si>
  <si>
    <t>R. PENDER</t>
  </si>
  <si>
    <t>R Pender</t>
  </si>
  <si>
    <t>labouring</t>
  </si>
  <si>
    <t>J Parker</t>
  </si>
  <si>
    <t>moving materials</t>
  </si>
  <si>
    <t>sick</t>
  </si>
  <si>
    <t>paint shop maintenance</t>
  </si>
  <si>
    <t>fsc</t>
  </si>
  <si>
    <t>production meeting</t>
  </si>
  <si>
    <t xml:space="preserve">supervision / quality control </t>
  </si>
  <si>
    <t>extraction / silo</t>
  </si>
  <si>
    <t>fork lift</t>
  </si>
  <si>
    <t>machine maintenance</t>
  </si>
  <si>
    <t>wardrobe</t>
  </si>
  <si>
    <t>tidy workshop</t>
  </si>
  <si>
    <t>gates</t>
  </si>
  <si>
    <t>6519(eg)</t>
  </si>
  <si>
    <t>6519hert</t>
  </si>
  <si>
    <t>loading</t>
  </si>
  <si>
    <t>tidy stacks</t>
  </si>
  <si>
    <t>college</t>
  </si>
  <si>
    <t>6519br</t>
  </si>
  <si>
    <t>stairs</t>
  </si>
  <si>
    <t>shredder</t>
  </si>
  <si>
    <t>scotia</t>
  </si>
  <si>
    <t>6519eg</t>
  </si>
  <si>
    <t>door</t>
  </si>
  <si>
    <t>slats</t>
  </si>
  <si>
    <t>drawer</t>
  </si>
  <si>
    <t>metal angles</t>
  </si>
  <si>
    <t>W/E 19.11.17</t>
  </si>
  <si>
    <t>kitchen</t>
  </si>
  <si>
    <t>shed materials</t>
  </si>
  <si>
    <t>window</t>
  </si>
  <si>
    <t>threshold</t>
  </si>
  <si>
    <t>to tailor made with timber</t>
  </si>
  <si>
    <t>van back to fraikin</t>
  </si>
  <si>
    <t>clean lights on scaffold</t>
  </si>
  <si>
    <t>hoover office</t>
  </si>
  <si>
    <t>frames</t>
  </si>
  <si>
    <t>angles</t>
  </si>
  <si>
    <t>booking up 6429</t>
  </si>
  <si>
    <t>booking up 6687</t>
  </si>
  <si>
    <t>posts</t>
  </si>
  <si>
    <t>tidy mezzanine</t>
  </si>
  <si>
    <t>tidy yard</t>
  </si>
  <si>
    <t>daughter doctors appointment</t>
  </si>
  <si>
    <t>making tea, tidy kitchen</t>
  </si>
  <si>
    <t>samples</t>
  </si>
  <si>
    <t>sample frames</t>
  </si>
  <si>
    <t>6429pf</t>
  </si>
  <si>
    <t>bird table</t>
  </si>
  <si>
    <t>clean fire</t>
  </si>
  <si>
    <t>booking up 6429pf</t>
  </si>
  <si>
    <t>booking up 6641</t>
  </si>
  <si>
    <t>check tools</t>
  </si>
  <si>
    <t>light fire</t>
  </si>
  <si>
    <t>COLLECT TOOLS</t>
  </si>
  <si>
    <t>USEM01</t>
  </si>
  <si>
    <t>CENT01</t>
  </si>
  <si>
    <t>EPWO01</t>
  </si>
  <si>
    <t>FENC02</t>
  </si>
  <si>
    <t>offi01</t>
  </si>
  <si>
    <t>WQS01</t>
  </si>
  <si>
    <t>BROA04</t>
  </si>
  <si>
    <t>CAPI01</t>
  </si>
  <si>
    <t>offi10</t>
  </si>
  <si>
    <t>PRIO13</t>
  </si>
  <si>
    <t>WIMB01</t>
  </si>
  <si>
    <t>QUAD01</t>
  </si>
  <si>
    <t>WEMB03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</si>
</sst>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4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15" fillId="3" borderId="1" xfId="0" applyFont="1" applyFill="1" applyBorder="1"/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5" fillId="3" borderId="1" xfId="0" applyNumberFormat="1" applyFont="1" applyFill="1" applyBorder="1" applyAlignment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0" fontId="14" fillId="0" borderId="0" xfId="0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/>
    <xf numFmtId="2" fontId="18" fillId="0" borderId="3" xfId="0" applyNumberFormat="1" applyFont="1" applyFill="1" applyBorder="1" applyAlignment="1">
      <alignment horizontal="center"/>
    </xf>
    <xf numFmtId="2" fontId="18" fillId="0" borderId="1" xfId="0" applyNumberFormat="1" applyFont="1" applyBorder="1"/>
    <xf numFmtId="2" fontId="19" fillId="3" borderId="2" xfId="0" applyNumberFormat="1" applyFont="1" applyFill="1" applyBorder="1"/>
    <xf numFmtId="0" fontId="18" fillId="3" borderId="1" xfId="0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2" xfId="0" applyFont="1" applyFill="1" applyBorder="1"/>
    <xf numFmtId="2" fontId="19" fillId="3" borderId="1" xfId="0" applyNumberFormat="1" applyFont="1" applyFill="1" applyBorder="1"/>
    <xf numFmtId="17" fontId="18" fillId="0" borderId="1" xfId="0" applyNumberFormat="1" applyFont="1" applyFill="1" applyBorder="1" applyAlignment="1">
      <alignment horizontal="center"/>
    </xf>
    <xf numFmtId="0" fontId="19" fillId="3" borderId="1" xfId="0" applyFont="1" applyFill="1" applyBorder="1"/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9" fillId="3" borderId="1" xfId="0" applyNumberFormat="1" applyFont="1" applyFill="1" applyBorder="1" applyAlignment="1"/>
    <xf numFmtId="0" fontId="18" fillId="0" borderId="0" xfId="0" applyFont="1" applyFill="1"/>
    <xf numFmtId="2" fontId="18" fillId="0" borderId="0" xfId="0" applyNumberFormat="1" applyFont="1" applyFill="1"/>
    <xf numFmtId="2" fontId="18" fillId="0" borderId="0" xfId="0" applyNumberFormat="1" applyFont="1"/>
    <xf numFmtId="2" fontId="18" fillId="6" borderId="0" xfId="0" applyNumberFormat="1" applyFont="1" applyFill="1"/>
    <xf numFmtId="2" fontId="19" fillId="0" borderId="5" xfId="0" applyNumberFormat="1" applyFont="1" applyBorder="1"/>
    <xf numFmtId="2" fontId="19" fillId="0" borderId="0" xfId="0" applyNumberFormat="1" applyFont="1"/>
    <xf numFmtId="8" fontId="18" fillId="0" borderId="0" xfId="0" applyNumberFormat="1" applyFo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/>
    <xf numFmtId="2" fontId="22" fillId="0" borderId="3" xfId="0" applyNumberFormat="1" applyFont="1" applyFill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2" fontId="23" fillId="3" borderId="2" xfId="0" applyNumberFormat="1" applyFont="1" applyFill="1" applyBorder="1"/>
    <xf numFmtId="0" fontId="22" fillId="3" borderId="1" xfId="0" applyFont="1" applyFill="1" applyBorder="1"/>
    <xf numFmtId="0" fontId="22" fillId="0" borderId="1" xfId="0" applyFont="1" applyFill="1" applyBorder="1" applyAlignment="1">
      <alignment horizontal="center"/>
    </xf>
    <xf numFmtId="0" fontId="22" fillId="0" borderId="2" xfId="0" applyFont="1" applyFill="1" applyBorder="1"/>
    <xf numFmtId="2" fontId="23" fillId="3" borderId="1" xfId="0" applyNumberFormat="1" applyFont="1" applyFill="1" applyBorder="1"/>
    <xf numFmtId="17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/>
    <xf numFmtId="0" fontId="23" fillId="3" borderId="1" xfId="0" applyFont="1" applyFill="1" applyBorder="1"/>
    <xf numFmtId="2" fontId="23" fillId="3" borderId="2" xfId="0" applyNumberFormat="1" applyFont="1" applyFill="1" applyBorder="1" applyAlignment="1"/>
    <xf numFmtId="2" fontId="23" fillId="3" borderId="4" xfId="0" applyNumberFormat="1" applyFont="1" applyFill="1" applyBorder="1" applyAlignment="1"/>
    <xf numFmtId="2" fontId="23" fillId="3" borderId="1" xfId="0" applyNumberFormat="1" applyFont="1" applyFill="1" applyBorder="1" applyAlignment="1"/>
    <xf numFmtId="0" fontId="23" fillId="0" borderId="0" xfId="0" applyFont="1" applyFill="1"/>
    <xf numFmtId="2" fontId="22" fillId="0" borderId="0" xfId="0" applyNumberFormat="1" applyFont="1" applyFill="1"/>
    <xf numFmtId="2" fontId="22" fillId="0" borderId="0" xfId="0" applyNumberFormat="1" applyFont="1"/>
    <xf numFmtId="2" fontId="22" fillId="6" borderId="0" xfId="0" applyNumberFormat="1" applyFont="1" applyFill="1"/>
    <xf numFmtId="0" fontId="22" fillId="0" borderId="0" xfId="0" applyFont="1" applyFill="1"/>
    <xf numFmtId="2" fontId="23" fillId="0" borderId="5" xfId="0" applyNumberFormat="1" applyFont="1" applyBorder="1"/>
    <xf numFmtId="2" fontId="23" fillId="0" borderId="0" xfId="0" applyNumberFormat="1" applyFont="1"/>
    <xf numFmtId="8" fontId="22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/>
    <xf numFmtId="2" fontId="27" fillId="0" borderId="3" xfId="0" applyNumberFormat="1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2" fontId="28" fillId="3" borderId="2" xfId="0" applyNumberFormat="1" applyFont="1" applyFill="1" applyBorder="1"/>
    <xf numFmtId="0" fontId="27" fillId="3" borderId="1" xfId="0" applyFont="1" applyFill="1" applyBorder="1"/>
    <xf numFmtId="0" fontId="27" fillId="0" borderId="1" xfId="0" applyFont="1" applyFill="1" applyBorder="1" applyAlignment="1">
      <alignment horizontal="center"/>
    </xf>
    <xf numFmtId="0" fontId="27" fillId="0" borderId="2" xfId="0" applyFont="1" applyFill="1" applyBorder="1"/>
    <xf numFmtId="2" fontId="28" fillId="3" borderId="1" xfId="0" applyNumberFormat="1" applyFont="1" applyFill="1" applyBorder="1"/>
    <xf numFmtId="17" fontId="27" fillId="0" borderId="1" xfId="0" applyNumberFormat="1" applyFont="1" applyFill="1" applyBorder="1" applyAlignment="1">
      <alignment horizontal="center"/>
    </xf>
    <xf numFmtId="0" fontId="27" fillId="0" borderId="1" xfId="0" applyFont="1" applyFill="1" applyBorder="1"/>
    <xf numFmtId="0" fontId="28" fillId="3" borderId="1" xfId="0" applyFont="1" applyFill="1" applyBorder="1"/>
    <xf numFmtId="2" fontId="28" fillId="3" borderId="2" xfId="0" applyNumberFormat="1" applyFont="1" applyFill="1" applyBorder="1" applyAlignment="1"/>
    <xf numFmtId="2" fontId="28" fillId="3" borderId="4" xfId="0" applyNumberFormat="1" applyFont="1" applyFill="1" applyBorder="1" applyAlignment="1"/>
    <xf numFmtId="2" fontId="28" fillId="3" borderId="1" xfId="0" applyNumberFormat="1" applyFont="1" applyFill="1" applyBorder="1" applyAlignment="1"/>
    <xf numFmtId="2" fontId="27" fillId="0" borderId="0" xfId="0" applyNumberFormat="1" applyFont="1" applyFill="1"/>
    <xf numFmtId="2" fontId="27" fillId="0" borderId="0" xfId="0" applyNumberFormat="1" applyFont="1"/>
    <xf numFmtId="2" fontId="27" fillId="6" borderId="0" xfId="0" applyNumberFormat="1" applyFont="1" applyFill="1"/>
    <xf numFmtId="0" fontId="27" fillId="0" borderId="0" xfId="0" applyFont="1" applyFill="1"/>
    <xf numFmtId="2" fontId="28" fillId="0" borderId="5" xfId="0" applyNumberFormat="1" applyFont="1" applyBorder="1"/>
    <xf numFmtId="2" fontId="28" fillId="0" borderId="0" xfId="0" applyNumberFormat="1" applyFont="1"/>
    <xf numFmtId="8" fontId="27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0" fillId="7" borderId="0" xfId="0" applyFont="1" applyFill="1"/>
    <xf numFmtId="0" fontId="31" fillId="0" borderId="0" xfId="0" applyFont="1"/>
    <xf numFmtId="0" fontId="30" fillId="5" borderId="0" xfId="0" applyFont="1" applyFill="1"/>
    <xf numFmtId="0" fontId="30" fillId="2" borderId="0" xfId="0" applyFont="1" applyFill="1"/>
    <xf numFmtId="0" fontId="29" fillId="0" borderId="1" xfId="0" applyFont="1" applyBorder="1"/>
    <xf numFmtId="0" fontId="31" fillId="0" borderId="1" xfId="0" applyFont="1" applyBorder="1"/>
    <xf numFmtId="0" fontId="30" fillId="0" borderId="1" xfId="0" applyFont="1" applyBorder="1"/>
    <xf numFmtId="2" fontId="30" fillId="0" borderId="1" xfId="0" applyNumberFormat="1" applyFont="1" applyBorder="1"/>
    <xf numFmtId="2" fontId="31" fillId="0" borderId="1" xfId="0" applyNumberFormat="1" applyFont="1" applyBorder="1"/>
    <xf numFmtId="8" fontId="31" fillId="0" borderId="1" xfId="0" applyNumberFormat="1" applyFont="1" applyBorder="1"/>
    <xf numFmtId="2" fontId="30" fillId="6" borderId="1" xfId="0" applyNumberFormat="1" applyFont="1" applyFill="1" applyBorder="1"/>
    <xf numFmtId="164" fontId="31" fillId="0" borderId="1" xfId="0" applyNumberFormat="1" applyFont="1" applyBorder="1"/>
    <xf numFmtId="0" fontId="31" fillId="3" borderId="1" xfId="0" applyFont="1" applyFill="1" applyBorder="1"/>
    <xf numFmtId="2" fontId="31" fillId="3" borderId="1" xfId="0" applyNumberFormat="1" applyFont="1" applyFill="1" applyBorder="1"/>
    <xf numFmtId="164" fontId="31" fillId="3" borderId="1" xfId="0" applyNumberFormat="1" applyFont="1" applyFill="1" applyBorder="1"/>
    <xf numFmtId="2" fontId="32" fillId="0" borderId="0" xfId="0" applyNumberFormat="1" applyFont="1"/>
    <xf numFmtId="10" fontId="32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" fontId="27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22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3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3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18" fillId="0" borderId="2" xfId="0" applyNumberFormat="1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8" fillId="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2" fontId="24" fillId="0" borderId="2" xfId="0" applyNumberFormat="1" applyFont="1" applyFill="1" applyBorder="1" applyAlignment="1"/>
    <xf numFmtId="2" fontId="24" fillId="0" borderId="4" xfId="0" applyNumberFormat="1" applyFont="1" applyFill="1" applyBorder="1" applyAlignment="1"/>
    <xf numFmtId="2" fontId="22" fillId="0" borderId="2" xfId="0" applyNumberFormat="1" applyFont="1" applyFill="1" applyBorder="1" applyAlignment="1">
      <alignment horizontal="center"/>
    </xf>
    <xf numFmtId="2" fontId="22" fillId="0" borderId="4" xfId="0" applyNumberFormat="1" applyFont="1" applyFill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3" fillId="3" borderId="2" xfId="0" applyNumberFormat="1" applyFont="1" applyFill="1" applyBorder="1" applyAlignment="1"/>
    <xf numFmtId="2" fontId="23" fillId="3" borderId="4" xfId="0" applyNumberFormat="1" applyFont="1" applyFill="1" applyBorder="1" applyAlignment="1"/>
    <xf numFmtId="2" fontId="22" fillId="8" borderId="1" xfId="0" applyNumberFormat="1" applyFont="1" applyFill="1" applyBorder="1" applyAlignment="1">
      <alignment horizontal="center"/>
    </xf>
    <xf numFmtId="2" fontId="22" fillId="8" borderId="2" xfId="0" applyNumberFormat="1" applyFont="1" applyFill="1" applyBorder="1" applyAlignment="1">
      <alignment horizontal="center"/>
    </xf>
    <xf numFmtId="2" fontId="22" fillId="8" borderId="4" xfId="0" applyNumberFormat="1" applyFont="1" applyFill="1" applyBorder="1" applyAlignment="1">
      <alignment horizontal="center"/>
    </xf>
    <xf numFmtId="2" fontId="22" fillId="8" borderId="2" xfId="0" applyNumberFormat="1" applyFont="1" applyFill="1" applyBorder="1" applyAlignment="1"/>
    <xf numFmtId="2" fontId="22" fillId="8" borderId="4" xfId="0" applyNumberFormat="1" applyFont="1" applyFill="1" applyBorder="1" applyAlignment="1"/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2" fillId="8" borderId="6" xfId="0" applyNumberFormat="1" applyFont="1" applyFill="1" applyBorder="1" applyAlignment="1">
      <alignment horizontal="center"/>
    </xf>
    <xf numFmtId="2" fontId="22" fillId="0" borderId="1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7" fillId="8" borderId="2" xfId="0" applyNumberFormat="1" applyFont="1" applyFill="1" applyBorder="1" applyAlignment="1">
      <alignment horizontal="center"/>
    </xf>
    <xf numFmtId="2" fontId="27" fillId="8" borderId="4" xfId="0" applyNumberFormat="1" applyFont="1" applyFill="1" applyBorder="1" applyAlignment="1">
      <alignment horizontal="center"/>
    </xf>
    <xf numFmtId="2" fontId="27" fillId="0" borderId="2" xfId="0" applyNumberFormat="1" applyFont="1" applyFill="1" applyBorder="1" applyAlignment="1">
      <alignment horizontal="center"/>
    </xf>
    <xf numFmtId="2" fontId="27" fillId="0" borderId="4" xfId="0" applyNumberFormat="1" applyFont="1" applyFill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2" fontId="27" fillId="0" borderId="4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" fontId="27" fillId="0" borderId="6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3" borderId="2" xfId="0" applyNumberFormat="1" applyFont="1" applyFill="1" applyBorder="1" applyAlignment="1"/>
    <xf numFmtId="2" fontId="28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E30" sqref="E29:E30"/>
    </sheetView>
  </sheetViews>
  <sheetFormatPr defaultRowHeight="18" x14ac:dyDescent="0.25"/>
  <cols>
    <col min="1" max="1" width="25.85546875" style="292" customWidth="1"/>
    <col min="2" max="2" width="16.28515625" style="292" customWidth="1"/>
    <col min="3" max="3" width="15.7109375" style="292" bestFit="1" customWidth="1"/>
    <col min="4" max="4" width="16" style="292" customWidth="1"/>
    <col min="5" max="5" width="26.85546875" style="292" bestFit="1" customWidth="1"/>
    <col min="6" max="6" width="24.140625" style="292" customWidth="1"/>
    <col min="7" max="7" width="16" style="294" customWidth="1"/>
    <col min="8" max="8" width="20.5703125" style="294" bestFit="1" customWidth="1"/>
    <col min="9" max="9" width="8.28515625" style="294" bestFit="1" customWidth="1"/>
    <col min="10" max="10" width="9.140625" style="292"/>
    <col min="11" max="11" width="10.42578125" style="292" customWidth="1"/>
    <col min="12" max="16384" width="9.140625" style="292"/>
  </cols>
  <sheetData>
    <row r="1" spans="1:11" x14ac:dyDescent="0.25">
      <c r="A1" s="291" t="s">
        <v>0</v>
      </c>
      <c r="D1" s="293"/>
      <c r="E1" s="292" t="s">
        <v>54</v>
      </c>
    </row>
    <row r="2" spans="1:11" x14ac:dyDescent="0.25">
      <c r="A2" s="291"/>
      <c r="D2" s="295"/>
      <c r="E2" s="292" t="s">
        <v>44</v>
      </c>
    </row>
    <row r="3" spans="1:11" x14ac:dyDescent="0.25">
      <c r="A3" s="291" t="s">
        <v>88</v>
      </c>
      <c r="D3" s="296"/>
      <c r="E3" s="292" t="s">
        <v>46</v>
      </c>
    </row>
    <row r="4" spans="1:11" ht="12.75" customHeight="1" x14ac:dyDescent="0.25"/>
    <row r="5" spans="1:11" x14ac:dyDescent="0.25">
      <c r="A5" s="297" t="s">
        <v>1</v>
      </c>
      <c r="B5" s="298" t="s">
        <v>2</v>
      </c>
      <c r="C5" s="298" t="s">
        <v>5</v>
      </c>
      <c r="D5" s="298" t="s">
        <v>3</v>
      </c>
      <c r="E5" s="298" t="s">
        <v>33</v>
      </c>
      <c r="F5" s="298" t="s">
        <v>34</v>
      </c>
      <c r="G5" s="298" t="s">
        <v>6</v>
      </c>
      <c r="H5" s="298" t="s">
        <v>29</v>
      </c>
      <c r="I5" s="298" t="s">
        <v>36</v>
      </c>
      <c r="K5" s="298" t="s">
        <v>43</v>
      </c>
    </row>
    <row r="6" spans="1:11" ht="17.25" customHeight="1" x14ac:dyDescent="0.25">
      <c r="A6" s="299" t="s">
        <v>56</v>
      </c>
      <c r="B6" s="300">
        <f>SUM(Buckingham!C28)</f>
        <v>40</v>
      </c>
      <c r="C6" s="300">
        <f>SUM(Buckingham!C29)</f>
        <v>0</v>
      </c>
      <c r="D6" s="300">
        <f>SUM(Buckingham!C30)</f>
        <v>0</v>
      </c>
      <c r="E6" s="300">
        <f>SUM(Buckingham!C31)</f>
        <v>0</v>
      </c>
      <c r="F6" s="300">
        <f>SUM(Buckingham!C32)</f>
        <v>0</v>
      </c>
      <c r="G6" s="301">
        <f>B6+C6+D6+E6+F6</f>
        <v>40</v>
      </c>
      <c r="H6" s="302">
        <f>SUM(Buckingham!C34)</f>
        <v>0</v>
      </c>
      <c r="I6" s="302">
        <f>SUM(Buckingham!C35)</f>
        <v>0</v>
      </c>
      <c r="K6" s="303">
        <f>SUM(Buckingham!I29)</f>
        <v>5.5</v>
      </c>
    </row>
    <row r="7" spans="1:11" x14ac:dyDescent="0.25">
      <c r="A7" s="299" t="s">
        <v>45</v>
      </c>
      <c r="B7" s="300">
        <f>SUM(Czege!C23)</f>
        <v>32</v>
      </c>
      <c r="C7" s="300">
        <f>SUM(Czege!C24)</f>
        <v>0</v>
      </c>
      <c r="D7" s="300">
        <f>SUM(Czege!C25)</f>
        <v>0</v>
      </c>
      <c r="E7" s="300">
        <f>SUM(Czege!C26)</f>
        <v>8</v>
      </c>
      <c r="F7" s="300">
        <f>SUM(Czege!C27)</f>
        <v>0</v>
      </c>
      <c r="G7" s="301">
        <f>B7+C7+D7+E7+F7</f>
        <v>40</v>
      </c>
      <c r="H7" s="304">
        <f>SUM(Czege!C29)</f>
        <v>0</v>
      </c>
      <c r="I7" s="304">
        <f>SUM(Czege!C30)</f>
        <v>0</v>
      </c>
      <c r="K7" s="303">
        <f>SUM(Czege!I24)</f>
        <v>0</v>
      </c>
    </row>
    <row r="8" spans="1:11" ht="17.25" customHeight="1" x14ac:dyDescent="0.25">
      <c r="A8" s="299" t="s">
        <v>7</v>
      </c>
      <c r="B8" s="300">
        <f>SUM(Doran!C30)</f>
        <v>16</v>
      </c>
      <c r="C8" s="300">
        <f>SUM(Doran!C31)</f>
        <v>0</v>
      </c>
      <c r="D8" s="300">
        <f>SUM(Doran!C32)</f>
        <v>0</v>
      </c>
      <c r="E8" s="300">
        <f>SUM(Doran!C33)</f>
        <v>0</v>
      </c>
      <c r="F8" s="300">
        <f>SUM(Doran!C34)</f>
        <v>0</v>
      </c>
      <c r="G8" s="301">
        <f t="shared" ref="G8:G21" si="0">B8+C8+D8+E8+F8</f>
        <v>16</v>
      </c>
      <c r="H8" s="304">
        <f>SUM(Doran!C36)</f>
        <v>0</v>
      </c>
      <c r="I8" s="304">
        <f>SUM(Doran!C37)</f>
        <v>0</v>
      </c>
      <c r="K8" s="303">
        <f>SUM(Doran!I31)</f>
        <v>0</v>
      </c>
    </row>
    <row r="9" spans="1:11" x14ac:dyDescent="0.25">
      <c r="A9" s="299" t="s">
        <v>53</v>
      </c>
      <c r="B9" s="300">
        <f>SUM(Drinkwater!C29)</f>
        <v>40</v>
      </c>
      <c r="C9" s="300">
        <f>SUM(Drinkwater!C30)</f>
        <v>0</v>
      </c>
      <c r="D9" s="300">
        <f>SUM(Drinkwater!C31)</f>
        <v>0</v>
      </c>
      <c r="E9" s="300">
        <f>SUM(Drinkwater!C32)</f>
        <v>0</v>
      </c>
      <c r="F9" s="300">
        <f>SUM(Drinkwater!C33)</f>
        <v>0</v>
      </c>
      <c r="G9" s="301">
        <f t="shared" si="0"/>
        <v>40</v>
      </c>
      <c r="H9" s="304">
        <f>SUM(Drinkwater!C35)</f>
        <v>0</v>
      </c>
      <c r="I9" s="304">
        <f>SUM(Drinkwater!C36)</f>
        <v>0</v>
      </c>
      <c r="K9" s="303">
        <f>SUM(Drinkwater!I30)</f>
        <v>0.5</v>
      </c>
    </row>
    <row r="10" spans="1:11" x14ac:dyDescent="0.25">
      <c r="A10" s="299" t="s">
        <v>55</v>
      </c>
      <c r="B10" s="300">
        <f>SUM(Hammond!C24)</f>
        <v>40</v>
      </c>
      <c r="C10" s="300">
        <f>SUM(Hammond!C25)</f>
        <v>0</v>
      </c>
      <c r="D10" s="300">
        <f>SUM(Hammond!C26)</f>
        <v>0</v>
      </c>
      <c r="E10" s="300">
        <f>SUM(Hammond!C27)</f>
        <v>0</v>
      </c>
      <c r="F10" s="300">
        <f>SUM(Hammond!C28)</f>
        <v>0</v>
      </c>
      <c r="G10" s="301">
        <f t="shared" si="0"/>
        <v>40</v>
      </c>
      <c r="H10" s="304">
        <f>SUM(Hammond!C30)</f>
        <v>0</v>
      </c>
      <c r="I10" s="304">
        <f>SUM(Hammond!C31)</f>
        <v>0</v>
      </c>
      <c r="K10" s="303">
        <f>SUM(Hammond!I25)</f>
        <v>0</v>
      </c>
    </row>
    <row r="11" spans="1:11" x14ac:dyDescent="0.25">
      <c r="A11" s="299" t="s">
        <v>8</v>
      </c>
      <c r="B11" s="300">
        <f>SUM('Harland '!C24)</f>
        <v>32</v>
      </c>
      <c r="C11" s="300">
        <f>SUM('Harland '!C25)</f>
        <v>0</v>
      </c>
      <c r="D11" s="300">
        <f>SUM('Harland '!C26)</f>
        <v>0</v>
      </c>
      <c r="E11" s="300">
        <f>SUM('Harland '!C27)</f>
        <v>8</v>
      </c>
      <c r="F11" s="300">
        <f>SUM('Harland '!C28)</f>
        <v>0</v>
      </c>
      <c r="G11" s="301">
        <f>B11+C11+D11+E11+F11</f>
        <v>40</v>
      </c>
      <c r="H11" s="304">
        <f>SUM('Harland '!C30)</f>
        <v>0</v>
      </c>
      <c r="I11" s="304">
        <f>SUM('Harland '!C31)</f>
        <v>0</v>
      </c>
      <c r="K11" s="303">
        <f>SUM('Harland '!I25)</f>
        <v>0</v>
      </c>
    </row>
    <row r="12" spans="1:11" ht="17.25" customHeight="1" x14ac:dyDescent="0.25">
      <c r="A12" s="299" t="s">
        <v>9</v>
      </c>
      <c r="B12" s="300">
        <f>SUM(McSharry!C28)</f>
        <v>40</v>
      </c>
      <c r="C12" s="300">
        <f>SUM(McSharry!C29)</f>
        <v>0</v>
      </c>
      <c r="D12" s="300">
        <f>SUM(McSharry!A30)</f>
        <v>0</v>
      </c>
      <c r="E12" s="300">
        <f>SUM(McSharry!C31)</f>
        <v>0</v>
      </c>
      <c r="F12" s="300">
        <f>SUM(McSharry!C32)</f>
        <v>0</v>
      </c>
      <c r="G12" s="301">
        <f>B12+C12+D12+E12+F12</f>
        <v>40</v>
      </c>
      <c r="H12" s="304"/>
      <c r="I12" s="304"/>
      <c r="K12" s="303">
        <f>SUM(McSharry!I29)</f>
        <v>1.5</v>
      </c>
    </row>
    <row r="13" spans="1:11" ht="18" customHeight="1" x14ac:dyDescent="0.25">
      <c r="A13" s="299" t="s">
        <v>61</v>
      </c>
      <c r="B13" s="300">
        <f>SUM(Parker!C24)</f>
        <v>16</v>
      </c>
      <c r="C13" s="300">
        <f>SUM(Parker!C25)</f>
        <v>0</v>
      </c>
      <c r="D13" s="300">
        <f>SUM(Parker!C26)</f>
        <v>0</v>
      </c>
      <c r="E13" s="300">
        <f>SUM(Parker!C27)</f>
        <v>24</v>
      </c>
      <c r="F13" s="300">
        <f>SUM(Parker!C28)</f>
        <v>0</v>
      </c>
      <c r="G13" s="301">
        <f t="shared" si="0"/>
        <v>40</v>
      </c>
      <c r="H13" s="304">
        <f>SUM(Parker!C30)</f>
        <v>0</v>
      </c>
      <c r="I13" s="304">
        <f>SUM(Parker!C31)</f>
        <v>0</v>
      </c>
      <c r="K13" s="303">
        <f>SUM(Parker!I25)</f>
        <v>14</v>
      </c>
    </row>
    <row r="14" spans="1:11" x14ac:dyDescent="0.25">
      <c r="A14" s="299" t="s">
        <v>59</v>
      </c>
      <c r="B14" s="300">
        <f>SUM(Pender!C33)</f>
        <v>39</v>
      </c>
      <c r="C14" s="300">
        <f>SUM(Pender!C34)</f>
        <v>0</v>
      </c>
      <c r="D14" s="300">
        <f>SUM(Pender!C35)</f>
        <v>0</v>
      </c>
      <c r="E14" s="300">
        <f>SUM(Pender!C36)</f>
        <v>0</v>
      </c>
      <c r="F14" s="300">
        <f>SUM(Pender!C37)</f>
        <v>0</v>
      </c>
      <c r="G14" s="301">
        <f>B14+C14+D14+E14+F14</f>
        <v>39</v>
      </c>
      <c r="H14" s="304">
        <f>SUM(Pender!C39)</f>
        <v>0</v>
      </c>
      <c r="I14" s="304">
        <f>SUM(Pender!C40)</f>
        <v>0</v>
      </c>
      <c r="K14" s="303">
        <f>SUM(Pender!I34)</f>
        <v>18.5</v>
      </c>
    </row>
    <row r="15" spans="1:11" ht="18" customHeight="1" x14ac:dyDescent="0.25">
      <c r="A15" s="299" t="s">
        <v>10</v>
      </c>
      <c r="B15" s="300">
        <f>SUM('Reading-Jones'!C28)</f>
        <v>32</v>
      </c>
      <c r="C15" s="300">
        <f>SUM('Reading-Jones'!C29)</f>
        <v>0</v>
      </c>
      <c r="D15" s="300">
        <f>SUM('Reading-Jones'!C30)</f>
        <v>0</v>
      </c>
      <c r="E15" s="300">
        <f>SUM('Reading-Jones'!C31)</f>
        <v>8</v>
      </c>
      <c r="F15" s="300">
        <f>SUM('Reading-Jones'!C32)</f>
        <v>0</v>
      </c>
      <c r="G15" s="301">
        <f t="shared" si="0"/>
        <v>40</v>
      </c>
      <c r="H15" s="304">
        <f>SUM('Reading-Jones'!C34)</f>
        <v>0</v>
      </c>
      <c r="I15" s="304">
        <f>SUM('Reading-Jones'!C35)</f>
        <v>0</v>
      </c>
      <c r="K15" s="303">
        <f>SUM('Reading-Jones'!I29)</f>
        <v>1.5</v>
      </c>
    </row>
    <row r="16" spans="1:11" x14ac:dyDescent="0.25">
      <c r="A16" s="299" t="s">
        <v>11</v>
      </c>
      <c r="B16" s="300">
        <f>SUM(Spann!C30)</f>
        <v>24</v>
      </c>
      <c r="C16" s="300">
        <f>SUM(Spann!C31)</f>
        <v>0</v>
      </c>
      <c r="D16" s="300">
        <f>SUM(Spann!C32)</f>
        <v>0</v>
      </c>
      <c r="E16" s="300">
        <f>SUM(Spann!C33)</f>
        <v>16</v>
      </c>
      <c r="F16" s="300">
        <f>SUM(Spann!C34)</f>
        <v>0</v>
      </c>
      <c r="G16" s="301">
        <f t="shared" si="0"/>
        <v>40</v>
      </c>
      <c r="H16" s="304">
        <f>SUM(Spann!C36)</f>
        <v>0</v>
      </c>
      <c r="I16" s="304">
        <f>SUM(Spann!C37)</f>
        <v>0</v>
      </c>
      <c r="K16" s="303">
        <f>SUM(Spann!I31)</f>
        <v>0.5</v>
      </c>
    </row>
    <row r="17" spans="1:11" x14ac:dyDescent="0.25">
      <c r="A17" s="299" t="s">
        <v>12</v>
      </c>
      <c r="B17" s="300">
        <f>SUM(Taylor!C26)</f>
        <v>40</v>
      </c>
      <c r="C17" s="300">
        <f>SUM(Taylor!C27)</f>
        <v>0</v>
      </c>
      <c r="D17" s="300">
        <f>SUM(Taylor!C28)</f>
        <v>0</v>
      </c>
      <c r="E17" s="300">
        <v>0</v>
      </c>
      <c r="F17" s="300">
        <f>SUM(Taylor!C30)</f>
        <v>0</v>
      </c>
      <c r="G17" s="301">
        <f t="shared" si="0"/>
        <v>40</v>
      </c>
      <c r="H17" s="304">
        <f>SUM(Taylor!C32)</f>
        <v>0</v>
      </c>
      <c r="I17" s="304">
        <f>SUM(Taylor!C33)</f>
        <v>0</v>
      </c>
      <c r="K17" s="303">
        <f>SUM(Taylor!I27)</f>
        <v>6</v>
      </c>
    </row>
    <row r="18" spans="1:11" x14ac:dyDescent="0.25">
      <c r="A18" s="299" t="s">
        <v>48</v>
      </c>
      <c r="B18" s="300">
        <f>SUM(G.Ward!C24)</f>
        <v>40</v>
      </c>
      <c r="C18" s="300">
        <f>SUM(G.Ward!C25)</f>
        <v>0</v>
      </c>
      <c r="D18" s="300">
        <f>SUM(G.Ward!C26)</f>
        <v>0</v>
      </c>
      <c r="E18" s="300">
        <f>SUM(G.Ward!C27)</f>
        <v>0</v>
      </c>
      <c r="F18" s="300">
        <f>SUM(T.Winterburn!C33)</f>
        <v>0</v>
      </c>
      <c r="G18" s="301">
        <f t="shared" si="0"/>
        <v>40</v>
      </c>
      <c r="H18" s="304">
        <f>SUM(G.Ward!C30)</f>
        <v>0</v>
      </c>
      <c r="I18" s="304">
        <f>SUM(G.Ward!C31)</f>
        <v>0</v>
      </c>
      <c r="K18" s="303">
        <f>SUM(G.Ward!I25)</f>
        <v>0</v>
      </c>
    </row>
    <row r="19" spans="1:11" x14ac:dyDescent="0.25">
      <c r="A19" s="299" t="s">
        <v>50</v>
      </c>
      <c r="B19" s="300">
        <f>SUM(N.Winterburn!C28)</f>
        <v>40</v>
      </c>
      <c r="C19" s="300">
        <f>SUM(N.Winterburn!C29)</f>
        <v>0</v>
      </c>
      <c r="D19" s="300">
        <f>SUM(N.Winterburn!C30)</f>
        <v>0</v>
      </c>
      <c r="E19" s="300">
        <f>SUM(N.Winterburn!C31)</f>
        <v>0</v>
      </c>
      <c r="F19" s="300">
        <f>SUM(N.Winterburn!C32)</f>
        <v>0</v>
      </c>
      <c r="G19" s="301">
        <f t="shared" si="0"/>
        <v>40</v>
      </c>
      <c r="H19" s="304">
        <f>SUM(N.Winterburn!C34)</f>
        <v>0</v>
      </c>
      <c r="I19" s="304">
        <f>SUM(N.Winterburn!C35)</f>
        <v>0</v>
      </c>
      <c r="K19" s="303">
        <f>SUM(N.Winterburn!I29)</f>
        <v>5</v>
      </c>
    </row>
    <row r="20" spans="1:11" x14ac:dyDescent="0.25">
      <c r="A20" s="299" t="s">
        <v>13</v>
      </c>
      <c r="B20" s="300">
        <f>SUM(T.Winterburn!C29)</f>
        <v>24</v>
      </c>
      <c r="C20" s="300">
        <f>SUM(T.Winterburn!C30)</f>
        <v>0</v>
      </c>
      <c r="D20" s="300">
        <v>0</v>
      </c>
      <c r="E20" s="300">
        <f>SUM(T.Winterburn!C32)</f>
        <v>16</v>
      </c>
      <c r="F20" s="300">
        <f>SUM(T.Winterburn!C33)</f>
        <v>0</v>
      </c>
      <c r="G20" s="301">
        <f t="shared" si="0"/>
        <v>40</v>
      </c>
      <c r="H20" s="304">
        <f>SUM(T.Winterburn!C35)</f>
        <v>0</v>
      </c>
      <c r="I20" s="304">
        <f>SUM(T.Winterburn!C36)</f>
        <v>0</v>
      </c>
      <c r="K20" s="303">
        <f>SUM(T.Winterburn!I30)</f>
        <v>3</v>
      </c>
    </row>
    <row r="21" spans="1:11" x14ac:dyDescent="0.25">
      <c r="A21" s="299" t="s">
        <v>14</v>
      </c>
      <c r="B21" s="300">
        <f>SUM(Wright!C31)</f>
        <v>32</v>
      </c>
      <c r="C21" s="300">
        <f>SUM(Wright!C32)</f>
        <v>3.75</v>
      </c>
      <c r="D21" s="300">
        <f>SUM(Wright!C33)</f>
        <v>0</v>
      </c>
      <c r="E21" s="300">
        <f>SUM(Wright!C34)</f>
        <v>8</v>
      </c>
      <c r="F21" s="300">
        <f>SUM(Wright!C35)</f>
        <v>0</v>
      </c>
      <c r="G21" s="301">
        <f t="shared" si="0"/>
        <v>43.75</v>
      </c>
      <c r="H21" s="304">
        <f>SUM(Wright!C37)</f>
        <v>0</v>
      </c>
      <c r="I21" s="304">
        <f>SUM(Wright!C38)</f>
        <v>0</v>
      </c>
      <c r="K21" s="303">
        <f>SUM(Wright!I32)</f>
        <v>34.25</v>
      </c>
    </row>
    <row r="22" spans="1:11" ht="17.25" customHeight="1" x14ac:dyDescent="0.25">
      <c r="A22" s="305" t="s">
        <v>24</v>
      </c>
      <c r="B22" s="306">
        <f>SUM(B6:B21)</f>
        <v>527</v>
      </c>
      <c r="C22" s="306">
        <f t="shared" ref="B22:I22" si="1">SUM(C7:C21)</f>
        <v>3.75</v>
      </c>
      <c r="D22" s="306">
        <f t="shared" si="1"/>
        <v>0</v>
      </c>
      <c r="E22" s="306">
        <f t="shared" si="1"/>
        <v>88</v>
      </c>
      <c r="F22" s="306">
        <f t="shared" si="1"/>
        <v>0</v>
      </c>
      <c r="G22" s="306">
        <f t="shared" si="1"/>
        <v>578.75</v>
      </c>
      <c r="H22" s="307">
        <f t="shared" si="1"/>
        <v>0</v>
      </c>
      <c r="I22" s="307">
        <f t="shared" si="1"/>
        <v>0</v>
      </c>
      <c r="J22" s="294"/>
      <c r="K22" s="306">
        <f>SUM(K6:K21)</f>
        <v>90.25</v>
      </c>
    </row>
    <row r="23" spans="1:11" s="294" customFormat="1" x14ac:dyDescent="0.25">
      <c r="A23" s="292"/>
      <c r="B23" s="292"/>
      <c r="C23" s="292"/>
      <c r="D23" s="292"/>
      <c r="E23" s="292"/>
      <c r="F23" s="292"/>
      <c r="J23" s="292"/>
      <c r="K23" s="292"/>
    </row>
    <row r="25" spans="1:11" x14ac:dyDescent="0.25">
      <c r="A25" s="292" t="s">
        <v>30</v>
      </c>
      <c r="C25" s="308">
        <f>B22+C22+D22</f>
        <v>530.75</v>
      </c>
    </row>
    <row r="26" spans="1:11" x14ac:dyDescent="0.25">
      <c r="A26" s="292" t="s">
        <v>31</v>
      </c>
      <c r="C26" s="308">
        <f>K22</f>
        <v>90.25</v>
      </c>
    </row>
    <row r="27" spans="1:11" x14ac:dyDescent="0.25">
      <c r="A27" s="292" t="s">
        <v>35</v>
      </c>
      <c r="C27" s="309">
        <f>C26/C25</f>
        <v>0.1700423928403203</v>
      </c>
    </row>
    <row r="28" spans="1:11" x14ac:dyDescent="0.25">
      <c r="C28" s="2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40"/>
  <sheetViews>
    <sheetView zoomScale="90" zoomScaleNormal="90" workbookViewId="0">
      <selection activeCell="E20" sqref="E20:N25"/>
    </sheetView>
  </sheetViews>
  <sheetFormatPr defaultRowHeight="15.75" x14ac:dyDescent="0.25"/>
  <cols>
    <col min="1" max="1" width="11" style="186" customWidth="1"/>
    <col min="2" max="2" width="10.7109375" style="186" customWidth="1"/>
    <col min="3" max="3" width="10.140625" style="186" customWidth="1"/>
    <col min="4" max="4" width="28.7109375" style="186" customWidth="1"/>
    <col min="5" max="17" width="7" style="186" customWidth="1"/>
    <col min="18" max="18" width="6.85546875" style="187" customWidth="1"/>
    <col min="19" max="19" width="7.7109375" style="186" customWidth="1"/>
    <col min="20" max="21" width="7.85546875" style="186" customWidth="1"/>
    <col min="22" max="22" width="7.7109375" style="186" customWidth="1"/>
    <col min="23" max="16384" width="9.140625" style="186"/>
  </cols>
  <sheetData>
    <row r="1" spans="1:22" x14ac:dyDescent="0.25">
      <c r="A1" s="184" t="s">
        <v>58</v>
      </c>
      <c r="B1" s="185"/>
      <c r="C1" s="185"/>
    </row>
    <row r="2" spans="1:22" s="192" customFormat="1" x14ac:dyDescent="0.25">
      <c r="A2" s="188" t="str">
        <f>Analysis!A3</f>
        <v>W/E 19.11.17</v>
      </c>
      <c r="B2" s="189"/>
      <c r="C2" s="189"/>
      <c r="D2" s="189"/>
      <c r="E2" s="390" t="s">
        <v>15</v>
      </c>
      <c r="F2" s="390"/>
      <c r="G2" s="389" t="s">
        <v>16</v>
      </c>
      <c r="H2" s="389"/>
      <c r="I2" s="390" t="s">
        <v>17</v>
      </c>
      <c r="J2" s="390"/>
      <c r="K2" s="389" t="s">
        <v>18</v>
      </c>
      <c r="L2" s="389"/>
      <c r="M2" s="389" t="s">
        <v>19</v>
      </c>
      <c r="N2" s="389"/>
      <c r="O2" s="389" t="s">
        <v>20</v>
      </c>
      <c r="P2" s="389"/>
      <c r="Q2" s="389" t="s">
        <v>21</v>
      </c>
      <c r="R2" s="389"/>
      <c r="S2" s="190" t="s">
        <v>24</v>
      </c>
      <c r="T2" s="190" t="s">
        <v>39</v>
      </c>
      <c r="U2" s="191" t="s">
        <v>26</v>
      </c>
      <c r="V2" s="191" t="s">
        <v>27</v>
      </c>
    </row>
    <row r="3" spans="1:22" x14ac:dyDescent="0.25">
      <c r="A3" s="193" t="s">
        <v>22</v>
      </c>
      <c r="B3" s="193" t="s">
        <v>23</v>
      </c>
      <c r="C3" s="193" t="s">
        <v>49</v>
      </c>
      <c r="D3" s="193" t="s">
        <v>32</v>
      </c>
      <c r="E3" s="194">
        <v>8</v>
      </c>
      <c r="F3" s="194">
        <v>16.3</v>
      </c>
      <c r="G3" s="194">
        <v>8</v>
      </c>
      <c r="H3" s="194">
        <v>16.3</v>
      </c>
      <c r="I3" s="194">
        <v>8</v>
      </c>
      <c r="J3" s="194">
        <v>16.3</v>
      </c>
      <c r="K3" s="194">
        <v>8</v>
      </c>
      <c r="L3" s="194">
        <v>16.3</v>
      </c>
      <c r="M3" s="194">
        <v>8</v>
      </c>
      <c r="N3" s="194">
        <v>16.3</v>
      </c>
      <c r="O3" s="194"/>
      <c r="P3" s="194"/>
      <c r="Q3" s="195"/>
      <c r="R3" s="195"/>
      <c r="S3" s="196"/>
      <c r="T3" s="196"/>
      <c r="U3" s="197"/>
      <c r="V3" s="197"/>
    </row>
    <row r="4" spans="1:22" x14ac:dyDescent="0.25">
      <c r="A4" s="310" t="s">
        <v>83</v>
      </c>
      <c r="B4" s="357" t="s">
        <v>116</v>
      </c>
      <c r="C4" s="311">
        <v>101</v>
      </c>
      <c r="D4" s="25" t="s">
        <v>90</v>
      </c>
      <c r="E4" s="388">
        <v>2</v>
      </c>
      <c r="F4" s="388"/>
      <c r="G4" s="388"/>
      <c r="H4" s="388"/>
      <c r="I4" s="388"/>
      <c r="J4" s="388"/>
      <c r="K4" s="388">
        <v>1</v>
      </c>
      <c r="L4" s="388"/>
      <c r="M4" s="388"/>
      <c r="N4" s="388"/>
      <c r="O4" s="382"/>
      <c r="P4" s="383"/>
      <c r="Q4" s="384"/>
      <c r="R4" s="385"/>
      <c r="S4" s="196">
        <f>E4+G4+I4+K4+M4+O4+Q4</f>
        <v>3</v>
      </c>
      <c r="T4" s="196">
        <f t="shared" ref="T4:T25" si="0">SUM(S4-U4-V4)</f>
        <v>3</v>
      </c>
      <c r="U4" s="200"/>
      <c r="V4" s="200"/>
    </row>
    <row r="5" spans="1:22" x14ac:dyDescent="0.25">
      <c r="A5" s="348" t="s">
        <v>83</v>
      </c>
      <c r="B5" s="357" t="s">
        <v>116</v>
      </c>
      <c r="C5" s="289">
        <v>100</v>
      </c>
      <c r="D5" s="25" t="s">
        <v>91</v>
      </c>
      <c r="E5" s="388"/>
      <c r="F5" s="388"/>
      <c r="G5" s="388"/>
      <c r="H5" s="388"/>
      <c r="I5" s="388"/>
      <c r="J5" s="388"/>
      <c r="K5" s="388">
        <v>1</v>
      </c>
      <c r="L5" s="388"/>
      <c r="M5" s="388"/>
      <c r="N5" s="388"/>
      <c r="O5" s="382"/>
      <c r="P5" s="383"/>
      <c r="Q5" s="384"/>
      <c r="R5" s="385"/>
      <c r="S5" s="196">
        <f t="shared" ref="S5:S28" si="1">E5+G5+I5+K5+M5+O5+Q5</f>
        <v>1</v>
      </c>
      <c r="T5" s="196">
        <f t="shared" si="0"/>
        <v>1</v>
      </c>
      <c r="U5" s="200"/>
      <c r="V5" s="200"/>
    </row>
    <row r="6" spans="1:22" x14ac:dyDescent="0.25">
      <c r="A6" s="327">
        <v>6686</v>
      </c>
      <c r="B6" s="357" t="s">
        <v>125</v>
      </c>
      <c r="C6" s="289">
        <v>7</v>
      </c>
      <c r="D6" s="25" t="s">
        <v>92</v>
      </c>
      <c r="E6" s="388"/>
      <c r="F6" s="388"/>
      <c r="G6" s="388">
        <v>1</v>
      </c>
      <c r="H6" s="388"/>
      <c r="I6" s="388"/>
      <c r="J6" s="388"/>
      <c r="K6" s="388"/>
      <c r="L6" s="388"/>
      <c r="M6" s="388"/>
      <c r="N6" s="388"/>
      <c r="O6" s="382"/>
      <c r="P6" s="383"/>
      <c r="Q6" s="384"/>
      <c r="R6" s="385"/>
      <c r="S6" s="196">
        <f t="shared" si="1"/>
        <v>1</v>
      </c>
      <c r="T6" s="196">
        <f t="shared" si="0"/>
        <v>1</v>
      </c>
      <c r="U6" s="200"/>
      <c r="V6" s="200"/>
    </row>
    <row r="7" spans="1:22" x14ac:dyDescent="0.25">
      <c r="A7" s="348" t="s">
        <v>79</v>
      </c>
      <c r="B7" s="357" t="s">
        <v>116</v>
      </c>
      <c r="C7" s="230">
        <v>3</v>
      </c>
      <c r="D7" s="25" t="s">
        <v>80</v>
      </c>
      <c r="E7" s="382"/>
      <c r="F7" s="383"/>
      <c r="G7" s="382">
        <v>2</v>
      </c>
      <c r="H7" s="383"/>
      <c r="I7" s="388">
        <v>3</v>
      </c>
      <c r="J7" s="388"/>
      <c r="K7" s="388"/>
      <c r="L7" s="388"/>
      <c r="M7" s="388"/>
      <c r="N7" s="388"/>
      <c r="O7" s="382"/>
      <c r="P7" s="383"/>
      <c r="Q7" s="384"/>
      <c r="R7" s="385"/>
      <c r="S7" s="196">
        <f t="shared" si="1"/>
        <v>5</v>
      </c>
      <c r="T7" s="196">
        <f t="shared" si="0"/>
        <v>5</v>
      </c>
      <c r="U7" s="200"/>
      <c r="V7" s="200"/>
    </row>
    <row r="8" spans="1:22" x14ac:dyDescent="0.25">
      <c r="A8" s="351">
        <v>6738</v>
      </c>
      <c r="B8" s="357" t="s">
        <v>121</v>
      </c>
      <c r="C8" s="350">
        <v>2</v>
      </c>
      <c r="D8" s="25" t="s">
        <v>85</v>
      </c>
      <c r="E8" s="382"/>
      <c r="F8" s="383"/>
      <c r="G8" s="382"/>
      <c r="H8" s="383"/>
      <c r="I8" s="382">
        <v>1</v>
      </c>
      <c r="J8" s="383"/>
      <c r="K8" s="382"/>
      <c r="L8" s="383"/>
      <c r="M8" s="382"/>
      <c r="N8" s="383"/>
      <c r="O8" s="382"/>
      <c r="P8" s="383"/>
      <c r="Q8" s="384"/>
      <c r="R8" s="385"/>
      <c r="S8" s="196">
        <f t="shared" si="1"/>
        <v>1</v>
      </c>
      <c r="T8" s="196">
        <f t="shared" si="0"/>
        <v>1</v>
      </c>
      <c r="U8" s="200"/>
      <c r="V8" s="200"/>
    </row>
    <row r="9" spans="1:22" x14ac:dyDescent="0.25">
      <c r="A9" s="313">
        <v>6710</v>
      </c>
      <c r="B9" s="357" t="s">
        <v>122</v>
      </c>
      <c r="C9" s="314">
        <v>10</v>
      </c>
      <c r="D9" s="25" t="s">
        <v>97</v>
      </c>
      <c r="E9" s="382"/>
      <c r="F9" s="383"/>
      <c r="G9" s="382"/>
      <c r="H9" s="383"/>
      <c r="I9" s="382">
        <v>1</v>
      </c>
      <c r="J9" s="383"/>
      <c r="K9" s="382">
        <v>3</v>
      </c>
      <c r="L9" s="383"/>
      <c r="M9" s="382"/>
      <c r="N9" s="383"/>
      <c r="O9" s="382"/>
      <c r="P9" s="383"/>
      <c r="Q9" s="384"/>
      <c r="R9" s="385"/>
      <c r="S9" s="196">
        <f t="shared" si="1"/>
        <v>4</v>
      </c>
      <c r="T9" s="196">
        <f t="shared" si="0"/>
        <v>4</v>
      </c>
      <c r="U9" s="200"/>
      <c r="V9" s="200"/>
    </row>
    <row r="10" spans="1:22" x14ac:dyDescent="0.25">
      <c r="A10" s="352">
        <v>6686</v>
      </c>
      <c r="B10" s="357" t="s">
        <v>125</v>
      </c>
      <c r="C10" s="315">
        <v>8</v>
      </c>
      <c r="D10" s="25" t="s">
        <v>101</v>
      </c>
      <c r="E10" s="382"/>
      <c r="F10" s="383"/>
      <c r="G10" s="382"/>
      <c r="H10" s="383"/>
      <c r="I10" s="382"/>
      <c r="J10" s="383"/>
      <c r="K10" s="382">
        <v>1</v>
      </c>
      <c r="L10" s="383"/>
      <c r="M10" s="382"/>
      <c r="N10" s="383"/>
      <c r="O10" s="382"/>
      <c r="P10" s="383"/>
      <c r="Q10" s="384"/>
      <c r="R10" s="385"/>
      <c r="S10" s="196">
        <f t="shared" si="1"/>
        <v>1</v>
      </c>
      <c r="T10" s="196">
        <f t="shared" si="0"/>
        <v>1</v>
      </c>
      <c r="U10" s="200"/>
      <c r="V10" s="200"/>
    </row>
    <row r="11" spans="1:22" x14ac:dyDescent="0.25">
      <c r="A11" s="317">
        <v>6721</v>
      </c>
      <c r="B11" s="357" t="s">
        <v>126</v>
      </c>
      <c r="C11" s="318">
        <v>1</v>
      </c>
      <c r="D11" s="25" t="s">
        <v>106</v>
      </c>
      <c r="E11" s="382"/>
      <c r="F11" s="383"/>
      <c r="G11" s="382"/>
      <c r="H11" s="383"/>
      <c r="I11" s="382"/>
      <c r="J11" s="383"/>
      <c r="K11" s="382"/>
      <c r="L11" s="383"/>
      <c r="M11" s="382">
        <v>1</v>
      </c>
      <c r="N11" s="383"/>
      <c r="O11" s="382"/>
      <c r="P11" s="383"/>
      <c r="Q11" s="384"/>
      <c r="R11" s="385"/>
      <c r="S11" s="196">
        <f>E11+G11+I11+K11+M11+O11+Q11</f>
        <v>1</v>
      </c>
      <c r="T11" s="196">
        <f t="shared" si="0"/>
        <v>1</v>
      </c>
      <c r="U11" s="200"/>
      <c r="V11" s="200"/>
    </row>
    <row r="12" spans="1:22" x14ac:dyDescent="0.25">
      <c r="A12" s="215">
        <v>6687</v>
      </c>
      <c r="B12" s="357" t="s">
        <v>128</v>
      </c>
      <c r="C12" s="198">
        <v>2</v>
      </c>
      <c r="D12" s="25" t="s">
        <v>107</v>
      </c>
      <c r="E12" s="382"/>
      <c r="F12" s="383"/>
      <c r="G12" s="382"/>
      <c r="H12" s="383"/>
      <c r="I12" s="382"/>
      <c r="J12" s="383"/>
      <c r="K12" s="382"/>
      <c r="L12" s="383"/>
      <c r="M12" s="382">
        <v>2</v>
      </c>
      <c r="N12" s="383"/>
      <c r="O12" s="382"/>
      <c r="P12" s="383"/>
      <c r="Q12" s="384"/>
      <c r="R12" s="385"/>
      <c r="S12" s="196">
        <f>E12+G12+I12+K12+M12+O12+Q12</f>
        <v>2</v>
      </c>
      <c r="T12" s="196">
        <f>SUM(S12-U12-V12)</f>
        <v>2</v>
      </c>
      <c r="U12" s="200"/>
      <c r="V12" s="200"/>
    </row>
    <row r="13" spans="1:22" x14ac:dyDescent="0.25">
      <c r="A13" s="353" t="s">
        <v>108</v>
      </c>
      <c r="B13" s="357" t="s">
        <v>127</v>
      </c>
      <c r="C13" s="198">
        <v>7</v>
      </c>
      <c r="D13" s="25" t="s">
        <v>109</v>
      </c>
      <c r="E13" s="382"/>
      <c r="F13" s="383"/>
      <c r="G13" s="382"/>
      <c r="H13" s="383"/>
      <c r="I13" s="382"/>
      <c r="J13" s="383"/>
      <c r="K13" s="382"/>
      <c r="L13" s="383"/>
      <c r="M13" s="382">
        <v>1.5</v>
      </c>
      <c r="N13" s="383"/>
      <c r="O13" s="382"/>
      <c r="P13" s="383"/>
      <c r="Q13" s="384"/>
      <c r="R13" s="385"/>
      <c r="S13" s="196">
        <f>E13+G13+I13+K13+M13+O13+Q13</f>
        <v>1.5</v>
      </c>
      <c r="T13" s="196">
        <f>SUM(S13-U13-V13)</f>
        <v>1.5</v>
      </c>
      <c r="U13" s="200"/>
      <c r="V13" s="200"/>
    </row>
    <row r="14" spans="1:22" ht="15.75" customHeight="1" x14ac:dyDescent="0.25">
      <c r="A14" s="198"/>
      <c r="B14" s="201"/>
      <c r="C14" s="198"/>
      <c r="D14" s="199"/>
      <c r="E14" s="382"/>
      <c r="F14" s="383"/>
      <c r="G14" s="382"/>
      <c r="H14" s="383"/>
      <c r="I14" s="382"/>
      <c r="J14" s="383"/>
      <c r="K14" s="382"/>
      <c r="L14" s="383"/>
      <c r="M14" s="382"/>
      <c r="N14" s="383"/>
      <c r="O14" s="382"/>
      <c r="P14" s="383"/>
      <c r="Q14" s="384"/>
      <c r="R14" s="385"/>
      <c r="S14" s="196">
        <f t="shared" ref="S14:S20" si="2">E14+G14+I14+K14+M14+O14+Q14</f>
        <v>0</v>
      </c>
      <c r="T14" s="196">
        <f t="shared" ref="T14:T20" si="3">SUM(S14-U14-V14)</f>
        <v>0</v>
      </c>
      <c r="U14" s="200"/>
      <c r="V14" s="200"/>
    </row>
    <row r="15" spans="1:22" ht="15.75" customHeight="1" x14ac:dyDescent="0.25">
      <c r="A15" s="198"/>
      <c r="B15" s="201"/>
      <c r="C15" s="198"/>
      <c r="D15" s="199"/>
      <c r="E15" s="382"/>
      <c r="F15" s="383"/>
      <c r="G15" s="382"/>
      <c r="H15" s="383"/>
      <c r="I15" s="382"/>
      <c r="J15" s="383"/>
      <c r="K15" s="382"/>
      <c r="L15" s="383"/>
      <c r="M15" s="382"/>
      <c r="N15" s="383"/>
      <c r="O15" s="382"/>
      <c r="P15" s="383"/>
      <c r="Q15" s="384"/>
      <c r="R15" s="385"/>
      <c r="S15" s="196">
        <f t="shared" si="2"/>
        <v>0</v>
      </c>
      <c r="T15" s="196">
        <f t="shared" si="3"/>
        <v>0</v>
      </c>
      <c r="U15" s="200"/>
      <c r="V15" s="200"/>
    </row>
    <row r="16" spans="1:22" x14ac:dyDescent="0.25">
      <c r="A16" s="198"/>
      <c r="B16" s="201"/>
      <c r="C16" s="198"/>
      <c r="D16" s="199"/>
      <c r="E16" s="382"/>
      <c r="F16" s="383"/>
      <c r="G16" s="382"/>
      <c r="H16" s="383"/>
      <c r="I16" s="382"/>
      <c r="J16" s="383"/>
      <c r="K16" s="382"/>
      <c r="L16" s="383"/>
      <c r="M16" s="382"/>
      <c r="N16" s="383"/>
      <c r="O16" s="382"/>
      <c r="P16" s="383"/>
      <c r="Q16" s="384"/>
      <c r="R16" s="385"/>
      <c r="S16" s="196">
        <f t="shared" si="2"/>
        <v>0</v>
      </c>
      <c r="T16" s="196">
        <f t="shared" si="3"/>
        <v>0</v>
      </c>
      <c r="U16" s="200"/>
      <c r="V16" s="200"/>
    </row>
    <row r="17" spans="1:22" x14ac:dyDescent="0.25">
      <c r="A17" s="198"/>
      <c r="B17" s="201"/>
      <c r="C17" s="198"/>
      <c r="D17" s="199"/>
      <c r="E17" s="382"/>
      <c r="F17" s="383"/>
      <c r="G17" s="382"/>
      <c r="H17" s="383"/>
      <c r="I17" s="382"/>
      <c r="J17" s="383"/>
      <c r="K17" s="382"/>
      <c r="L17" s="383"/>
      <c r="M17" s="382"/>
      <c r="N17" s="383"/>
      <c r="O17" s="382"/>
      <c r="P17" s="383"/>
      <c r="Q17" s="384"/>
      <c r="R17" s="385"/>
      <c r="S17" s="196">
        <f>E17+G17+I17+K17+M17+O17+Q17</f>
        <v>0</v>
      </c>
      <c r="T17" s="196">
        <f>SUM(S17-U17-V17)</f>
        <v>0</v>
      </c>
      <c r="U17" s="200"/>
      <c r="V17" s="200"/>
    </row>
    <row r="18" spans="1:22" x14ac:dyDescent="0.25">
      <c r="A18" s="198"/>
      <c r="B18" s="201"/>
      <c r="C18" s="198"/>
      <c r="D18" s="199"/>
      <c r="E18" s="382"/>
      <c r="F18" s="383"/>
      <c r="G18" s="382"/>
      <c r="H18" s="383"/>
      <c r="I18" s="382"/>
      <c r="J18" s="383"/>
      <c r="K18" s="382"/>
      <c r="L18" s="383"/>
      <c r="M18" s="382"/>
      <c r="N18" s="383"/>
      <c r="O18" s="382"/>
      <c r="P18" s="383"/>
      <c r="Q18" s="384"/>
      <c r="R18" s="385"/>
      <c r="S18" s="196">
        <f>E18+G18+I18+K18+M18+O18+Q18</f>
        <v>0</v>
      </c>
      <c r="T18" s="196">
        <f>SUM(S18-U18-V18)</f>
        <v>0</v>
      </c>
      <c r="U18" s="200"/>
      <c r="V18" s="200"/>
    </row>
    <row r="19" spans="1:22" x14ac:dyDescent="0.25">
      <c r="A19" s="189"/>
      <c r="B19" s="189"/>
      <c r="C19" s="189"/>
      <c r="D19" s="199"/>
      <c r="E19" s="382"/>
      <c r="F19" s="383"/>
      <c r="G19" s="382"/>
      <c r="H19" s="383"/>
      <c r="I19" s="382"/>
      <c r="J19" s="383"/>
      <c r="K19" s="382"/>
      <c r="L19" s="383"/>
      <c r="M19" s="382"/>
      <c r="N19" s="383"/>
      <c r="O19" s="382"/>
      <c r="P19" s="383"/>
      <c r="Q19" s="384"/>
      <c r="R19" s="385"/>
      <c r="S19" s="196">
        <f t="shared" si="2"/>
        <v>0</v>
      </c>
      <c r="T19" s="196">
        <f t="shared" si="3"/>
        <v>0</v>
      </c>
      <c r="U19" s="200"/>
      <c r="V19" s="200"/>
    </row>
    <row r="20" spans="1:22" x14ac:dyDescent="0.25">
      <c r="A20" s="198"/>
      <c r="B20" s="201"/>
      <c r="C20" s="198"/>
      <c r="D20" s="199"/>
      <c r="E20" s="382"/>
      <c r="F20" s="383"/>
      <c r="G20" s="382"/>
      <c r="H20" s="383"/>
      <c r="I20" s="382"/>
      <c r="J20" s="383"/>
      <c r="K20" s="382"/>
      <c r="L20" s="383"/>
      <c r="M20" s="382"/>
      <c r="N20" s="383"/>
      <c r="O20" s="382"/>
      <c r="P20" s="383"/>
      <c r="Q20" s="384"/>
      <c r="R20" s="385"/>
      <c r="S20" s="196">
        <f t="shared" si="2"/>
        <v>0</v>
      </c>
      <c r="T20" s="196">
        <f t="shared" si="3"/>
        <v>0</v>
      </c>
      <c r="U20" s="200"/>
      <c r="V20" s="200"/>
    </row>
    <row r="21" spans="1:22" ht="15.75" customHeight="1" x14ac:dyDescent="0.25">
      <c r="A21" s="198"/>
      <c r="B21" s="201"/>
      <c r="C21" s="198"/>
      <c r="D21" s="25"/>
      <c r="E21" s="382"/>
      <c r="F21" s="383"/>
      <c r="G21" s="382"/>
      <c r="H21" s="383"/>
      <c r="I21" s="382"/>
      <c r="J21" s="383"/>
      <c r="K21" s="382"/>
      <c r="L21" s="383"/>
      <c r="M21" s="382"/>
      <c r="N21" s="383"/>
      <c r="O21" s="382"/>
      <c r="P21" s="383"/>
      <c r="Q21" s="384"/>
      <c r="R21" s="385"/>
      <c r="S21" s="196">
        <f>E21+G21+I21+K21+M21+O21+Q21</f>
        <v>0</v>
      </c>
      <c r="T21" s="196">
        <f>SUM(S21-U21-V21)</f>
        <v>0</v>
      </c>
      <c r="U21" s="200"/>
      <c r="V21" s="200"/>
    </row>
    <row r="22" spans="1:22" x14ac:dyDescent="0.25">
      <c r="A22" s="198">
        <v>3600</v>
      </c>
      <c r="B22" s="32" t="s">
        <v>120</v>
      </c>
      <c r="C22" s="198"/>
      <c r="D22" s="25" t="s">
        <v>77</v>
      </c>
      <c r="E22" s="382">
        <v>3</v>
      </c>
      <c r="F22" s="383"/>
      <c r="G22" s="382">
        <v>1</v>
      </c>
      <c r="H22" s="383"/>
      <c r="I22" s="382">
        <v>1</v>
      </c>
      <c r="J22" s="383"/>
      <c r="K22" s="382">
        <v>1</v>
      </c>
      <c r="L22" s="383"/>
      <c r="M22" s="382"/>
      <c r="N22" s="383"/>
      <c r="O22" s="382"/>
      <c r="P22" s="383"/>
      <c r="Q22" s="384"/>
      <c r="R22" s="385"/>
      <c r="S22" s="196">
        <f t="shared" si="1"/>
        <v>6</v>
      </c>
      <c r="T22" s="196">
        <f t="shared" si="0"/>
        <v>6</v>
      </c>
      <c r="U22" s="200"/>
      <c r="V22" s="200"/>
    </row>
    <row r="23" spans="1:22" x14ac:dyDescent="0.25">
      <c r="A23" s="189">
        <v>3600</v>
      </c>
      <c r="B23" s="355" t="s">
        <v>120</v>
      </c>
      <c r="C23" s="189"/>
      <c r="D23" s="199" t="s">
        <v>62</v>
      </c>
      <c r="E23" s="382">
        <v>1</v>
      </c>
      <c r="F23" s="383"/>
      <c r="G23" s="382">
        <v>2</v>
      </c>
      <c r="H23" s="383"/>
      <c r="I23" s="382"/>
      <c r="J23" s="383"/>
      <c r="K23" s="382"/>
      <c r="L23" s="383"/>
      <c r="M23" s="382">
        <v>0.5</v>
      </c>
      <c r="N23" s="383"/>
      <c r="O23" s="382"/>
      <c r="P23" s="383"/>
      <c r="Q23" s="384"/>
      <c r="R23" s="385"/>
      <c r="S23" s="196">
        <f>E23+G23+I23+K23+M23+O23+Q23</f>
        <v>3.5</v>
      </c>
      <c r="T23" s="196">
        <f>SUM(S23-U23-V23)</f>
        <v>3.5</v>
      </c>
      <c r="U23" s="200"/>
      <c r="V23" s="200"/>
    </row>
    <row r="24" spans="1:22" x14ac:dyDescent="0.25">
      <c r="A24" s="198"/>
      <c r="B24" s="198"/>
      <c r="C24" s="198"/>
      <c r="D24" s="199"/>
      <c r="E24" s="382"/>
      <c r="F24" s="383"/>
      <c r="G24" s="382"/>
      <c r="H24" s="383"/>
      <c r="I24" s="382"/>
      <c r="J24" s="383"/>
      <c r="K24" s="382"/>
      <c r="L24" s="383"/>
      <c r="M24" s="382"/>
      <c r="N24" s="383"/>
      <c r="O24" s="382"/>
      <c r="P24" s="383"/>
      <c r="Q24" s="384"/>
      <c r="R24" s="385"/>
      <c r="S24" s="196">
        <f>E24+G24+I24+K24+M24+O24+Q24</f>
        <v>0</v>
      </c>
      <c r="T24" s="196">
        <f>SUM(S24-U24-V24)</f>
        <v>0</v>
      </c>
      <c r="U24" s="200"/>
      <c r="V24" s="200"/>
    </row>
    <row r="25" spans="1:22" x14ac:dyDescent="0.25">
      <c r="A25" s="198">
        <v>3600</v>
      </c>
      <c r="B25" s="356" t="s">
        <v>120</v>
      </c>
      <c r="C25" s="198"/>
      <c r="D25" s="199" t="s">
        <v>69</v>
      </c>
      <c r="E25" s="382">
        <v>2</v>
      </c>
      <c r="F25" s="383"/>
      <c r="G25" s="382">
        <v>2</v>
      </c>
      <c r="H25" s="383"/>
      <c r="I25" s="382">
        <v>2</v>
      </c>
      <c r="J25" s="383"/>
      <c r="K25" s="382">
        <v>1</v>
      </c>
      <c r="L25" s="383"/>
      <c r="M25" s="382">
        <v>2</v>
      </c>
      <c r="N25" s="383"/>
      <c r="O25" s="382"/>
      <c r="P25" s="383"/>
      <c r="Q25" s="384"/>
      <c r="R25" s="385"/>
      <c r="S25" s="196">
        <f t="shared" si="1"/>
        <v>9</v>
      </c>
      <c r="T25" s="196">
        <f t="shared" si="0"/>
        <v>9</v>
      </c>
      <c r="U25" s="200"/>
      <c r="V25" s="200"/>
    </row>
    <row r="26" spans="1:22" x14ac:dyDescent="0.25">
      <c r="A26" s="193" t="s">
        <v>37</v>
      </c>
      <c r="B26" s="193"/>
      <c r="C26" s="193"/>
      <c r="D26" s="193"/>
      <c r="E26" s="382"/>
      <c r="F26" s="383"/>
      <c r="G26" s="382"/>
      <c r="H26" s="383"/>
      <c r="I26" s="382"/>
      <c r="J26" s="383"/>
      <c r="K26" s="382"/>
      <c r="L26" s="383"/>
      <c r="M26" s="382"/>
      <c r="N26" s="383"/>
      <c r="O26" s="382"/>
      <c r="P26" s="383"/>
      <c r="Q26" s="384"/>
      <c r="R26" s="385"/>
      <c r="S26" s="196">
        <f t="shared" si="1"/>
        <v>0</v>
      </c>
      <c r="T26" s="196"/>
      <c r="U26" s="202"/>
      <c r="V26" s="200"/>
    </row>
    <row r="27" spans="1:22" x14ac:dyDescent="0.25">
      <c r="A27" s="193" t="s">
        <v>38</v>
      </c>
      <c r="B27" s="193"/>
      <c r="C27" s="193"/>
      <c r="D27" s="193"/>
      <c r="E27" s="382"/>
      <c r="F27" s="383"/>
      <c r="G27" s="382"/>
      <c r="H27" s="383"/>
      <c r="I27" s="382"/>
      <c r="J27" s="383"/>
      <c r="K27" s="382"/>
      <c r="L27" s="383"/>
      <c r="M27" s="382"/>
      <c r="N27" s="383"/>
      <c r="O27" s="384"/>
      <c r="P27" s="385"/>
      <c r="Q27" s="384"/>
      <c r="R27" s="385"/>
      <c r="S27" s="196">
        <f t="shared" si="1"/>
        <v>0</v>
      </c>
      <c r="T27" s="196"/>
      <c r="U27" s="202"/>
      <c r="V27" s="200"/>
    </row>
    <row r="28" spans="1:22" x14ac:dyDescent="0.25">
      <c r="A28" s="202" t="s">
        <v>6</v>
      </c>
      <c r="B28" s="202"/>
      <c r="C28" s="202"/>
      <c r="D28" s="202"/>
      <c r="E28" s="386">
        <f>SUM(E4:E27)</f>
        <v>8</v>
      </c>
      <c r="F28" s="387"/>
      <c r="G28" s="386">
        <f>SUM(G4:G27)</f>
        <v>8</v>
      </c>
      <c r="H28" s="387"/>
      <c r="I28" s="386">
        <f>SUM(I4:I27)</f>
        <v>8</v>
      </c>
      <c r="J28" s="387"/>
      <c r="K28" s="386">
        <f>SUM(K4:K27)</f>
        <v>8</v>
      </c>
      <c r="L28" s="387"/>
      <c r="M28" s="386">
        <f>SUM(M4:M27)</f>
        <v>7</v>
      </c>
      <c r="N28" s="387"/>
      <c r="O28" s="386">
        <f>SUM(O4:O27)</f>
        <v>0</v>
      </c>
      <c r="P28" s="387"/>
      <c r="Q28" s="386">
        <f>SUM(Q4:Q27)</f>
        <v>0</v>
      </c>
      <c r="R28" s="387"/>
      <c r="S28" s="196">
        <f t="shared" si="1"/>
        <v>39</v>
      </c>
      <c r="T28" s="196"/>
      <c r="U28" s="202"/>
      <c r="V28" s="200"/>
    </row>
    <row r="29" spans="1:22" x14ac:dyDescent="0.25">
      <c r="A29" s="202" t="s">
        <v>2</v>
      </c>
      <c r="B29" s="202"/>
      <c r="C29" s="202"/>
      <c r="D29" s="202"/>
      <c r="E29" s="203"/>
      <c r="F29" s="204">
        <v>8</v>
      </c>
      <c r="G29" s="203"/>
      <c r="H29" s="204">
        <v>8</v>
      </c>
      <c r="I29" s="203"/>
      <c r="J29" s="204">
        <v>8</v>
      </c>
      <c r="K29" s="203"/>
      <c r="L29" s="204">
        <v>8</v>
      </c>
      <c r="M29" s="203"/>
      <c r="N29" s="204">
        <v>8</v>
      </c>
      <c r="O29" s="203"/>
      <c r="P29" s="204"/>
      <c r="Q29" s="203"/>
      <c r="R29" s="204"/>
      <c r="S29" s="196">
        <f>SUM(E29:R29)</f>
        <v>40</v>
      </c>
      <c r="T29" s="196">
        <f>SUM(T4:T28)</f>
        <v>39</v>
      </c>
      <c r="U29" s="200"/>
      <c r="V29" s="200"/>
    </row>
    <row r="30" spans="1:22" x14ac:dyDescent="0.25">
      <c r="A30" s="202" t="s">
        <v>41</v>
      </c>
      <c r="B30" s="202"/>
      <c r="C30" s="202"/>
      <c r="D30" s="202"/>
      <c r="E30" s="205"/>
      <c r="F30" s="205">
        <f>SUM(E28)-F29</f>
        <v>0</v>
      </c>
      <c r="G30" s="205"/>
      <c r="H30" s="205">
        <f>SUM(G28)-H29</f>
        <v>0</v>
      </c>
      <c r="I30" s="205"/>
      <c r="J30" s="205">
        <f>SUM(I28)-J29</f>
        <v>0</v>
      </c>
      <c r="K30" s="205"/>
      <c r="L30" s="205">
        <f>SUM(K28)-L29</f>
        <v>0</v>
      </c>
      <c r="M30" s="205"/>
      <c r="N30" s="205">
        <f>SUM(M28)-N29</f>
        <v>-1</v>
      </c>
      <c r="O30" s="205"/>
      <c r="P30" s="205">
        <f>SUM(O28)</f>
        <v>0</v>
      </c>
      <c r="Q30" s="205"/>
      <c r="R30" s="205">
        <f>SUM(Q28)</f>
        <v>0</v>
      </c>
      <c r="S30" s="200">
        <f>SUM(E30:R30)</f>
        <v>-1</v>
      </c>
      <c r="T30" s="200"/>
      <c r="U30" s="200">
        <f>SUM(U4:U29)</f>
        <v>0</v>
      </c>
      <c r="V30" s="200">
        <f>SUM(V4:V29)</f>
        <v>0</v>
      </c>
    </row>
    <row r="31" spans="1:22" x14ac:dyDescent="0.25">
      <c r="E31" s="206"/>
      <c r="F31" s="206"/>
      <c r="G31" s="206"/>
      <c r="H31" s="206"/>
    </row>
    <row r="32" spans="1:22" x14ac:dyDescent="0.25">
      <c r="A32" s="184" t="s">
        <v>25</v>
      </c>
      <c r="B32" s="185"/>
    </row>
    <row r="33" spans="1:9" x14ac:dyDescent="0.25">
      <c r="A33" s="186" t="s">
        <v>2</v>
      </c>
      <c r="C33" s="207">
        <f>SUM(T29)</f>
        <v>39</v>
      </c>
      <c r="I33" s="184">
        <v>3600</v>
      </c>
    </row>
    <row r="34" spans="1:9" x14ac:dyDescent="0.25">
      <c r="A34" s="186" t="s">
        <v>26</v>
      </c>
      <c r="C34" s="207">
        <f>U30</f>
        <v>0</v>
      </c>
      <c r="D34" s="208"/>
      <c r="I34" s="209">
        <v>18.5</v>
      </c>
    </row>
    <row r="35" spans="1:9" x14ac:dyDescent="0.25">
      <c r="A35" s="186" t="s">
        <v>27</v>
      </c>
      <c r="C35" s="208">
        <f>V30</f>
        <v>0</v>
      </c>
      <c r="I35" s="206"/>
    </row>
    <row r="36" spans="1:9" x14ac:dyDescent="0.25">
      <c r="A36" s="186" t="s">
        <v>28</v>
      </c>
      <c r="C36" s="208">
        <f>S26</f>
        <v>0</v>
      </c>
      <c r="I36" s="207"/>
    </row>
    <row r="37" spans="1:9" x14ac:dyDescent="0.25">
      <c r="A37" s="186" t="s">
        <v>4</v>
      </c>
      <c r="C37" s="208">
        <f>S27</f>
        <v>0</v>
      </c>
    </row>
    <row r="38" spans="1:9" ht="16.5" thickBot="1" x14ac:dyDescent="0.3">
      <c r="A38" s="187" t="s">
        <v>6</v>
      </c>
      <c r="C38" s="210">
        <f>SUM(C33:C37)</f>
        <v>39</v>
      </c>
      <c r="E38" s="187" t="s">
        <v>42</v>
      </c>
      <c r="F38" s="187"/>
      <c r="G38" s="211">
        <f>S28-C38</f>
        <v>0</v>
      </c>
    </row>
    <row r="39" spans="1:9" ht="16.5" thickTop="1" x14ac:dyDescent="0.25">
      <c r="A39" s="186" t="s">
        <v>29</v>
      </c>
      <c r="C39" s="212">
        <v>0</v>
      </c>
      <c r="D39" s="212"/>
    </row>
    <row r="40" spans="1:9" x14ac:dyDescent="0.25">
      <c r="A40" s="186" t="s">
        <v>36</v>
      </c>
      <c r="C40" s="212">
        <v>0</v>
      </c>
      <c r="D40" s="212"/>
    </row>
  </sheetData>
  <mergeCells count="182">
    <mergeCell ref="G18:H18"/>
    <mergeCell ref="I18:J18"/>
    <mergeCell ref="K18:L18"/>
    <mergeCell ref="M18:N18"/>
    <mergeCell ref="O18:P18"/>
    <mergeCell ref="Q18:R18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20:F20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Q17:R17"/>
    <mergeCell ref="E18:F18"/>
    <mergeCell ref="E14:F14"/>
    <mergeCell ref="O13:P13"/>
    <mergeCell ref="Q13:R13"/>
    <mergeCell ref="O22:P22"/>
    <mergeCell ref="Q22:R22"/>
    <mergeCell ref="E12:F12"/>
    <mergeCell ref="G12:H12"/>
    <mergeCell ref="I12:J12"/>
    <mergeCell ref="K12:L12"/>
    <mergeCell ref="M12:N12"/>
    <mergeCell ref="O12:P12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G23:H23"/>
    <mergeCell ref="I23:J23"/>
    <mergeCell ref="K23:L23"/>
    <mergeCell ref="M23:N23"/>
    <mergeCell ref="O23:P23"/>
    <mergeCell ref="Q12:R12"/>
    <mergeCell ref="E22:F22"/>
    <mergeCell ref="G22:H22"/>
    <mergeCell ref="I22:J22"/>
    <mergeCell ref="K22:L22"/>
    <mergeCell ref="M22:N22"/>
    <mergeCell ref="Q23:R23"/>
    <mergeCell ref="E13:F13"/>
    <mergeCell ref="G13:H13"/>
    <mergeCell ref="I13:J13"/>
    <mergeCell ref="K13:L13"/>
    <mergeCell ref="M13:N13"/>
    <mergeCell ref="E21:F21"/>
    <mergeCell ref="G21:H21"/>
    <mergeCell ref="I21:J21"/>
    <mergeCell ref="K21:L21"/>
    <mergeCell ref="M21:N21"/>
    <mergeCell ref="O21:P21"/>
    <mergeCell ref="Q21:R21"/>
    <mergeCell ref="M24:N24"/>
    <mergeCell ref="O24:P24"/>
    <mergeCell ref="Q24:R24"/>
    <mergeCell ref="E24:F24"/>
    <mergeCell ref="O26:P26"/>
    <mergeCell ref="Q26:R26"/>
    <mergeCell ref="E25:F25"/>
    <mergeCell ref="G25:H25"/>
    <mergeCell ref="I25:J25"/>
    <mergeCell ref="K25:L25"/>
    <mergeCell ref="M25:N25"/>
    <mergeCell ref="O25:P25"/>
    <mergeCell ref="Q25:R25"/>
    <mergeCell ref="E26:F26"/>
    <mergeCell ref="I17:J17"/>
    <mergeCell ref="K17:L1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G26:H26"/>
    <mergeCell ref="I26:J26"/>
    <mergeCell ref="K26:L26"/>
    <mergeCell ref="M26:N26"/>
    <mergeCell ref="Q27:R27"/>
    <mergeCell ref="E23:F23"/>
    <mergeCell ref="G24:H24"/>
    <mergeCell ref="I24:J24"/>
    <mergeCell ref="K24:L24"/>
    <mergeCell ref="M17:N17"/>
    <mergeCell ref="O17:P17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9:F19"/>
    <mergeCell ref="G19:H19"/>
    <mergeCell ref="I19:J19"/>
    <mergeCell ref="K19:L19"/>
    <mergeCell ref="M19:N19"/>
    <mergeCell ref="O19:P19"/>
    <mergeCell ref="Q19:R19"/>
    <mergeCell ref="E17:F17"/>
    <mergeCell ref="G17:H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workbookViewId="0">
      <selection activeCell="G12" sqref="G12:H12"/>
    </sheetView>
  </sheetViews>
  <sheetFormatPr defaultColWidth="10.42578125" defaultRowHeight="15.75" x14ac:dyDescent="0.25"/>
  <cols>
    <col min="1" max="1" width="9.5703125" style="218" customWidth="1"/>
    <col min="2" max="2" width="10.7109375" style="218" customWidth="1"/>
    <col min="3" max="3" width="10.42578125" style="218" customWidth="1"/>
    <col min="4" max="4" width="32.28515625" style="218" bestFit="1" customWidth="1"/>
    <col min="5" max="5" width="7" style="218" customWidth="1"/>
    <col min="6" max="6" width="6.85546875" style="218" customWidth="1"/>
    <col min="7" max="7" width="7" style="218" customWidth="1"/>
    <col min="8" max="8" width="6.85546875" style="218" customWidth="1"/>
    <col min="9" max="9" width="7" style="218" customWidth="1"/>
    <col min="10" max="10" width="6.85546875" style="218" customWidth="1"/>
    <col min="11" max="11" width="7" style="218" customWidth="1"/>
    <col min="12" max="12" width="6.85546875" style="218" customWidth="1"/>
    <col min="13" max="13" width="7" style="218" customWidth="1"/>
    <col min="14" max="14" width="6.85546875" style="218" customWidth="1"/>
    <col min="15" max="17" width="7" style="218" customWidth="1"/>
    <col min="18" max="18" width="7" style="219" customWidth="1"/>
    <col min="19" max="22" width="7.7109375" style="218" customWidth="1"/>
    <col min="23" max="16384" width="10.42578125" style="218"/>
  </cols>
  <sheetData>
    <row r="1" spans="1:22" x14ac:dyDescent="0.25">
      <c r="A1" s="216" t="s">
        <v>57</v>
      </c>
      <c r="B1" s="217"/>
      <c r="C1" s="217"/>
    </row>
    <row r="2" spans="1:22" s="224" customFormat="1" x14ac:dyDescent="0.25">
      <c r="A2" s="220" t="str">
        <f>Analysis!A3</f>
        <v>W/E 19.11.17</v>
      </c>
      <c r="B2" s="221"/>
      <c r="C2" s="221"/>
      <c r="D2" s="221"/>
      <c r="E2" s="408" t="s">
        <v>15</v>
      </c>
      <c r="F2" s="408"/>
      <c r="G2" s="408" t="s">
        <v>16</v>
      </c>
      <c r="H2" s="408"/>
      <c r="I2" s="408" t="s">
        <v>17</v>
      </c>
      <c r="J2" s="408"/>
      <c r="K2" s="408" t="s">
        <v>18</v>
      </c>
      <c r="L2" s="408"/>
      <c r="M2" s="408" t="s">
        <v>19</v>
      </c>
      <c r="N2" s="408"/>
      <c r="O2" s="408" t="s">
        <v>20</v>
      </c>
      <c r="P2" s="408"/>
      <c r="Q2" s="408" t="s">
        <v>21</v>
      </c>
      <c r="R2" s="408"/>
      <c r="S2" s="222" t="s">
        <v>24</v>
      </c>
      <c r="T2" s="222" t="s">
        <v>39</v>
      </c>
      <c r="U2" s="223" t="s">
        <v>26</v>
      </c>
      <c r="V2" s="223" t="s">
        <v>27</v>
      </c>
    </row>
    <row r="3" spans="1:22" x14ac:dyDescent="0.25">
      <c r="A3" s="225" t="s">
        <v>22</v>
      </c>
      <c r="B3" s="225" t="s">
        <v>23</v>
      </c>
      <c r="C3" s="225" t="s">
        <v>49</v>
      </c>
      <c r="D3" s="225" t="s">
        <v>32</v>
      </c>
      <c r="E3" s="226">
        <v>8</v>
      </c>
      <c r="F3" s="226">
        <v>16.3</v>
      </c>
      <c r="G3" s="226">
        <v>8</v>
      </c>
      <c r="H3" s="226">
        <v>16.3</v>
      </c>
      <c r="I3" s="226">
        <v>8</v>
      </c>
      <c r="J3" s="226">
        <v>16.3</v>
      </c>
      <c r="K3" s="226">
        <v>8</v>
      </c>
      <c r="L3" s="226">
        <v>16.3</v>
      </c>
      <c r="M3" s="345"/>
      <c r="N3" s="345"/>
      <c r="O3" s="226"/>
      <c r="P3" s="226"/>
      <c r="Q3" s="227"/>
      <c r="R3" s="227"/>
      <c r="S3" s="228"/>
      <c r="T3" s="228"/>
      <c r="U3" s="229"/>
      <c r="V3" s="229"/>
    </row>
    <row r="4" spans="1:22" x14ac:dyDescent="0.25">
      <c r="A4" s="348">
        <v>6738</v>
      </c>
      <c r="B4" s="357" t="s">
        <v>121</v>
      </c>
      <c r="C4" s="347">
        <v>2</v>
      </c>
      <c r="D4" s="25" t="s">
        <v>85</v>
      </c>
      <c r="E4" s="407">
        <v>8</v>
      </c>
      <c r="F4" s="407"/>
      <c r="G4" s="407">
        <v>6.5</v>
      </c>
      <c r="H4" s="407"/>
      <c r="I4" s="407">
        <v>8</v>
      </c>
      <c r="J4" s="407"/>
      <c r="K4" s="407">
        <v>8</v>
      </c>
      <c r="L4" s="407"/>
      <c r="M4" s="399"/>
      <c r="N4" s="399"/>
      <c r="O4" s="393"/>
      <c r="P4" s="394"/>
      <c r="Q4" s="395"/>
      <c r="R4" s="396"/>
      <c r="S4" s="228">
        <f>E4+G4+I4+K4+M4+O4+Q4</f>
        <v>30.5</v>
      </c>
      <c r="T4" s="228">
        <f t="shared" ref="T4:T20" si="0">SUM(S4-U4-V4)</f>
        <v>30.5</v>
      </c>
      <c r="U4" s="232"/>
      <c r="V4" s="232"/>
    </row>
    <row r="5" spans="1:22" x14ac:dyDescent="0.25">
      <c r="A5" s="288"/>
      <c r="B5" s="289"/>
      <c r="C5" s="289"/>
      <c r="D5" s="25"/>
      <c r="E5" s="407"/>
      <c r="F5" s="407"/>
      <c r="G5" s="407"/>
      <c r="H5" s="407"/>
      <c r="I5" s="407"/>
      <c r="J5" s="407"/>
      <c r="K5" s="407"/>
      <c r="L5" s="407"/>
      <c r="M5" s="399"/>
      <c r="N5" s="399"/>
      <c r="O5" s="393"/>
      <c r="P5" s="394"/>
      <c r="Q5" s="395"/>
      <c r="R5" s="396"/>
      <c r="S5" s="228">
        <f>E5+G5+I5+K5+M5+O5+Q5</f>
        <v>0</v>
      </c>
      <c r="T5" s="228">
        <f t="shared" si="0"/>
        <v>0</v>
      </c>
      <c r="U5" s="232"/>
      <c r="V5" s="232"/>
    </row>
    <row r="6" spans="1:22" x14ac:dyDescent="0.25">
      <c r="A6" s="333"/>
      <c r="B6" s="332"/>
      <c r="C6" s="332"/>
      <c r="D6" s="25"/>
      <c r="E6" s="407"/>
      <c r="F6" s="407"/>
      <c r="G6" s="407"/>
      <c r="H6" s="407"/>
      <c r="I6" s="407"/>
      <c r="J6" s="407"/>
      <c r="K6" s="407"/>
      <c r="L6" s="407"/>
      <c r="M6" s="399"/>
      <c r="N6" s="399"/>
      <c r="O6" s="393"/>
      <c r="P6" s="394"/>
      <c r="Q6" s="395"/>
      <c r="R6" s="396"/>
      <c r="S6" s="228">
        <f t="shared" ref="S6:S23" si="1">E6+G6+I6+K6+M6+O6+Q6</f>
        <v>0</v>
      </c>
      <c r="T6" s="228">
        <f t="shared" si="0"/>
        <v>0</v>
      </c>
      <c r="U6" s="232"/>
      <c r="V6" s="232"/>
    </row>
    <row r="7" spans="1:22" x14ac:dyDescent="0.25">
      <c r="A7" s="288"/>
      <c r="B7" s="289"/>
      <c r="C7" s="289"/>
      <c r="D7" s="25"/>
      <c r="E7" s="407"/>
      <c r="F7" s="407"/>
      <c r="G7" s="407"/>
      <c r="H7" s="407"/>
      <c r="I7" s="407"/>
      <c r="J7" s="407"/>
      <c r="K7" s="407"/>
      <c r="L7" s="407"/>
      <c r="M7" s="399"/>
      <c r="N7" s="399"/>
      <c r="O7" s="393"/>
      <c r="P7" s="394"/>
      <c r="Q7" s="395"/>
      <c r="R7" s="396"/>
      <c r="S7" s="228">
        <f t="shared" si="1"/>
        <v>0</v>
      </c>
      <c r="T7" s="228">
        <f t="shared" si="0"/>
        <v>0</v>
      </c>
      <c r="U7" s="232"/>
      <c r="V7" s="232"/>
    </row>
    <row r="8" spans="1:22" x14ac:dyDescent="0.25">
      <c r="A8" s="288"/>
      <c r="B8" s="289"/>
      <c r="C8" s="289"/>
      <c r="D8" s="25"/>
      <c r="E8" s="364"/>
      <c r="F8" s="369"/>
      <c r="G8" s="393"/>
      <c r="H8" s="394"/>
      <c r="I8" s="393"/>
      <c r="J8" s="394"/>
      <c r="K8" s="407"/>
      <c r="L8" s="407"/>
      <c r="M8" s="406"/>
      <c r="N8" s="401"/>
      <c r="O8" s="393"/>
      <c r="P8" s="394"/>
      <c r="Q8" s="395"/>
      <c r="R8" s="396"/>
      <c r="S8" s="228">
        <f>E8+G8+I8+K8+M8+O8+Q8</f>
        <v>0</v>
      </c>
      <c r="T8" s="228">
        <f t="shared" si="0"/>
        <v>0</v>
      </c>
      <c r="U8" s="232"/>
      <c r="V8" s="232"/>
    </row>
    <row r="9" spans="1:22" x14ac:dyDescent="0.25">
      <c r="A9" s="283"/>
      <c r="B9" s="284"/>
      <c r="C9" s="284"/>
      <c r="D9" s="25"/>
      <c r="E9" s="407"/>
      <c r="F9" s="407"/>
      <c r="G9" s="407"/>
      <c r="H9" s="407"/>
      <c r="I9" s="407"/>
      <c r="J9" s="407"/>
      <c r="K9" s="407"/>
      <c r="L9" s="407"/>
      <c r="M9" s="399"/>
      <c r="N9" s="399"/>
      <c r="O9" s="393"/>
      <c r="P9" s="394"/>
      <c r="Q9" s="395"/>
      <c r="R9" s="396"/>
      <c r="S9" s="228">
        <f t="shared" si="1"/>
        <v>0</v>
      </c>
      <c r="T9" s="228">
        <f t="shared" si="0"/>
        <v>0</v>
      </c>
      <c r="U9" s="232"/>
      <c r="V9" s="232"/>
    </row>
    <row r="10" spans="1:22" x14ac:dyDescent="0.25">
      <c r="A10" s="313"/>
      <c r="B10" s="314"/>
      <c r="C10" s="314"/>
      <c r="D10" s="25"/>
      <c r="E10" s="391"/>
      <c r="F10" s="392"/>
      <c r="G10" s="393"/>
      <c r="H10" s="394"/>
      <c r="I10" s="393"/>
      <c r="J10" s="394"/>
      <c r="K10" s="393"/>
      <c r="L10" s="394"/>
      <c r="M10" s="400"/>
      <c r="N10" s="401"/>
      <c r="O10" s="393"/>
      <c r="P10" s="394"/>
      <c r="Q10" s="395"/>
      <c r="R10" s="396"/>
      <c r="S10" s="228">
        <f t="shared" si="1"/>
        <v>0</v>
      </c>
      <c r="T10" s="228">
        <f t="shared" si="0"/>
        <v>0</v>
      </c>
      <c r="U10" s="232"/>
      <c r="V10" s="232"/>
    </row>
    <row r="11" spans="1:22" x14ac:dyDescent="0.25">
      <c r="A11" s="313"/>
      <c r="B11" s="32"/>
      <c r="C11" s="313"/>
      <c r="D11" s="25"/>
      <c r="E11" s="391"/>
      <c r="F11" s="392"/>
      <c r="G11" s="393"/>
      <c r="H11" s="394"/>
      <c r="I11" s="393"/>
      <c r="J11" s="394"/>
      <c r="K11" s="393"/>
      <c r="L11" s="394"/>
      <c r="M11" s="400"/>
      <c r="N11" s="401"/>
      <c r="O11" s="393"/>
      <c r="P11" s="394"/>
      <c r="Q11" s="395"/>
      <c r="R11" s="396"/>
      <c r="S11" s="228">
        <f>E11+G11+I11+K11+M11+O11+Q11</f>
        <v>0</v>
      </c>
      <c r="T11" s="228">
        <f>SUM(S11-U11-V11)</f>
        <v>0</v>
      </c>
      <c r="U11" s="232"/>
      <c r="V11" s="232"/>
    </row>
    <row r="12" spans="1:22" x14ac:dyDescent="0.25">
      <c r="A12" s="325"/>
      <c r="B12" s="32"/>
      <c r="C12" s="325"/>
      <c r="D12" s="25"/>
      <c r="E12" s="391"/>
      <c r="F12" s="392"/>
      <c r="G12" s="391"/>
      <c r="H12" s="392"/>
      <c r="I12" s="391"/>
      <c r="J12" s="392"/>
      <c r="K12" s="391"/>
      <c r="L12" s="392"/>
      <c r="M12" s="400"/>
      <c r="N12" s="401"/>
      <c r="O12" s="393"/>
      <c r="P12" s="394"/>
      <c r="Q12" s="395"/>
      <c r="R12" s="396"/>
      <c r="S12" s="228">
        <f>E12+G12+I12+K12+M12+O12+Q12</f>
        <v>0</v>
      </c>
      <c r="T12" s="228">
        <f>SUM(S12-U12-V12)</f>
        <v>0</v>
      </c>
      <c r="U12" s="232"/>
      <c r="V12" s="232"/>
    </row>
    <row r="13" spans="1:22" x14ac:dyDescent="0.25">
      <c r="A13" s="320"/>
      <c r="B13" s="233"/>
      <c r="C13" s="230"/>
      <c r="D13" s="25"/>
      <c r="E13" s="391"/>
      <c r="F13" s="392"/>
      <c r="G13" s="391"/>
      <c r="H13" s="392"/>
      <c r="I13" s="391"/>
      <c r="J13" s="392"/>
      <c r="K13" s="391"/>
      <c r="L13" s="392"/>
      <c r="M13" s="400"/>
      <c r="N13" s="401"/>
      <c r="O13" s="393"/>
      <c r="P13" s="394"/>
      <c r="Q13" s="395"/>
      <c r="R13" s="396"/>
      <c r="S13" s="228">
        <f>E13+G13+I13+K13+M13+O13+Q13</f>
        <v>0</v>
      </c>
      <c r="T13" s="228">
        <f>SUM(S13-U13-V13)</f>
        <v>0</v>
      </c>
      <c r="U13" s="232"/>
      <c r="V13" s="232"/>
    </row>
    <row r="14" spans="1:22" x14ac:dyDescent="0.25">
      <c r="A14" s="230"/>
      <c r="B14" s="230"/>
      <c r="C14" s="230"/>
      <c r="D14" s="234"/>
      <c r="E14" s="391"/>
      <c r="F14" s="392"/>
      <c r="G14" s="391"/>
      <c r="H14" s="392"/>
      <c r="I14" s="391"/>
      <c r="J14" s="392"/>
      <c r="K14" s="391"/>
      <c r="L14" s="392"/>
      <c r="M14" s="402"/>
      <c r="N14" s="403"/>
      <c r="O14" s="393"/>
      <c r="P14" s="394"/>
      <c r="Q14" s="395"/>
      <c r="R14" s="396"/>
      <c r="S14" s="228">
        <f t="shared" si="1"/>
        <v>0</v>
      </c>
      <c r="T14" s="228">
        <f t="shared" si="0"/>
        <v>0</v>
      </c>
      <c r="U14" s="232"/>
      <c r="V14" s="232"/>
    </row>
    <row r="15" spans="1:22" x14ac:dyDescent="0.25">
      <c r="A15" s="230"/>
      <c r="B15" s="230"/>
      <c r="C15" s="230"/>
      <c r="D15" s="234"/>
      <c r="E15" s="404"/>
      <c r="F15" s="405"/>
      <c r="G15" s="404"/>
      <c r="H15" s="405"/>
      <c r="I15" s="404"/>
      <c r="J15" s="405"/>
      <c r="K15" s="404"/>
      <c r="L15" s="405"/>
      <c r="M15" s="400"/>
      <c r="N15" s="401"/>
      <c r="O15" s="393"/>
      <c r="P15" s="394"/>
      <c r="Q15" s="395"/>
      <c r="R15" s="396"/>
      <c r="S15" s="228">
        <f t="shared" si="1"/>
        <v>0</v>
      </c>
      <c r="T15" s="228">
        <f t="shared" si="0"/>
        <v>0</v>
      </c>
      <c r="U15" s="232"/>
      <c r="V15" s="232"/>
    </row>
    <row r="16" spans="1:22" x14ac:dyDescent="0.25">
      <c r="A16" s="221"/>
      <c r="B16" s="221"/>
      <c r="C16" s="221"/>
      <c r="D16" s="231"/>
      <c r="E16" s="404"/>
      <c r="F16" s="405"/>
      <c r="G16" s="393"/>
      <c r="H16" s="394"/>
      <c r="I16" s="393"/>
      <c r="J16" s="394"/>
      <c r="K16" s="393"/>
      <c r="L16" s="394"/>
      <c r="M16" s="400"/>
      <c r="N16" s="401"/>
      <c r="O16" s="393"/>
      <c r="P16" s="394"/>
      <c r="Q16" s="395"/>
      <c r="R16" s="396"/>
      <c r="S16" s="228">
        <f>E16+G16+I16+K16+M16+O16+Q16</f>
        <v>0</v>
      </c>
      <c r="T16" s="228">
        <f>SUM(S16-U16-V16)</f>
        <v>0</v>
      </c>
      <c r="U16" s="232"/>
      <c r="V16" s="232"/>
    </row>
    <row r="17" spans="1:22" x14ac:dyDescent="0.25">
      <c r="A17" s="230"/>
      <c r="B17" s="230"/>
      <c r="C17" s="230"/>
      <c r="D17" s="231"/>
      <c r="E17" s="391"/>
      <c r="F17" s="392"/>
      <c r="G17" s="391"/>
      <c r="H17" s="392"/>
      <c r="I17" s="391"/>
      <c r="J17" s="392"/>
      <c r="K17" s="393"/>
      <c r="L17" s="394"/>
      <c r="M17" s="400"/>
      <c r="N17" s="401"/>
      <c r="O17" s="393"/>
      <c r="P17" s="394"/>
      <c r="Q17" s="395"/>
      <c r="R17" s="396"/>
      <c r="S17" s="228">
        <f t="shared" si="1"/>
        <v>0</v>
      </c>
      <c r="T17" s="228">
        <f t="shared" si="0"/>
        <v>0</v>
      </c>
      <c r="U17" s="232"/>
      <c r="V17" s="232"/>
    </row>
    <row r="18" spans="1:22" x14ac:dyDescent="0.25">
      <c r="A18" s="221"/>
      <c r="B18" s="221"/>
      <c r="C18" s="221"/>
      <c r="D18" s="231"/>
      <c r="E18" s="393"/>
      <c r="F18" s="394"/>
      <c r="G18" s="393"/>
      <c r="H18" s="394"/>
      <c r="I18" s="393"/>
      <c r="J18" s="394"/>
      <c r="K18" s="393"/>
      <c r="L18" s="394"/>
      <c r="M18" s="400"/>
      <c r="N18" s="401"/>
      <c r="O18" s="393"/>
      <c r="P18" s="394"/>
      <c r="Q18" s="395"/>
      <c r="R18" s="396"/>
      <c r="S18" s="228">
        <f t="shared" si="1"/>
        <v>0</v>
      </c>
      <c r="T18" s="228">
        <f t="shared" si="0"/>
        <v>0</v>
      </c>
      <c r="U18" s="232"/>
      <c r="V18" s="232"/>
    </row>
    <row r="19" spans="1:22" x14ac:dyDescent="0.25">
      <c r="A19" s="221"/>
      <c r="B19" s="221"/>
      <c r="C19" s="221"/>
      <c r="D19" s="25"/>
      <c r="E19" s="393"/>
      <c r="F19" s="394"/>
      <c r="G19" s="393"/>
      <c r="H19" s="394"/>
      <c r="I19" s="393"/>
      <c r="J19" s="394"/>
      <c r="K19" s="393"/>
      <c r="L19" s="394"/>
      <c r="M19" s="400"/>
      <c r="N19" s="401"/>
      <c r="O19" s="393"/>
      <c r="P19" s="394"/>
      <c r="Q19" s="395"/>
      <c r="R19" s="396"/>
      <c r="S19" s="228">
        <f t="shared" si="1"/>
        <v>0</v>
      </c>
      <c r="T19" s="228">
        <f t="shared" si="0"/>
        <v>0</v>
      </c>
      <c r="U19" s="232"/>
      <c r="V19" s="232"/>
    </row>
    <row r="20" spans="1:22" x14ac:dyDescent="0.25">
      <c r="A20" s="221">
        <v>3600</v>
      </c>
      <c r="B20" s="355" t="s">
        <v>120</v>
      </c>
      <c r="C20" s="221"/>
      <c r="D20" s="25" t="s">
        <v>93</v>
      </c>
      <c r="E20" s="393"/>
      <c r="F20" s="394"/>
      <c r="G20" s="393">
        <v>1.5</v>
      </c>
      <c r="H20" s="394"/>
      <c r="I20" s="393"/>
      <c r="J20" s="394"/>
      <c r="K20" s="393"/>
      <c r="L20" s="394"/>
      <c r="M20" s="400"/>
      <c r="N20" s="401"/>
      <c r="O20" s="393"/>
      <c r="P20" s="394"/>
      <c r="Q20" s="395"/>
      <c r="R20" s="396"/>
      <c r="S20" s="228">
        <f t="shared" si="1"/>
        <v>1.5</v>
      </c>
      <c r="T20" s="228">
        <f t="shared" si="0"/>
        <v>1.5</v>
      </c>
      <c r="U20" s="232"/>
      <c r="V20" s="232"/>
    </row>
    <row r="21" spans="1:22" x14ac:dyDescent="0.25">
      <c r="A21" s="225" t="s">
        <v>37</v>
      </c>
      <c r="B21" s="225"/>
      <c r="C21" s="234"/>
      <c r="D21" s="234"/>
      <c r="E21" s="393"/>
      <c r="F21" s="394"/>
      <c r="G21" s="393"/>
      <c r="H21" s="394"/>
      <c r="I21" s="393"/>
      <c r="J21" s="394"/>
      <c r="K21" s="393"/>
      <c r="L21" s="394"/>
      <c r="M21" s="400">
        <v>8</v>
      </c>
      <c r="N21" s="401"/>
      <c r="O21" s="393"/>
      <c r="P21" s="394"/>
      <c r="Q21" s="395"/>
      <c r="R21" s="396"/>
      <c r="S21" s="228">
        <f t="shared" si="1"/>
        <v>8</v>
      </c>
      <c r="T21" s="228"/>
      <c r="U21" s="235"/>
      <c r="V21" s="232"/>
    </row>
    <row r="22" spans="1:22" x14ac:dyDescent="0.25">
      <c r="A22" s="225" t="s">
        <v>38</v>
      </c>
      <c r="B22" s="225"/>
      <c r="C22" s="234"/>
      <c r="D22" s="234"/>
      <c r="E22" s="393"/>
      <c r="F22" s="394"/>
      <c r="G22" s="393"/>
      <c r="H22" s="394"/>
      <c r="I22" s="393"/>
      <c r="J22" s="394"/>
      <c r="K22" s="393"/>
      <c r="L22" s="394"/>
      <c r="M22" s="393"/>
      <c r="N22" s="394"/>
      <c r="O22" s="393"/>
      <c r="P22" s="394"/>
      <c r="Q22" s="395"/>
      <c r="R22" s="396"/>
      <c r="S22" s="228">
        <f t="shared" si="1"/>
        <v>0</v>
      </c>
      <c r="T22" s="228"/>
      <c r="U22" s="235"/>
      <c r="V22" s="232"/>
    </row>
    <row r="23" spans="1:22" x14ac:dyDescent="0.25">
      <c r="A23" s="235" t="s">
        <v>6</v>
      </c>
      <c r="B23" s="235"/>
      <c r="C23" s="235"/>
      <c r="D23" s="235"/>
      <c r="E23" s="397">
        <f>SUM(E4:E22)</f>
        <v>8</v>
      </c>
      <c r="F23" s="398"/>
      <c r="G23" s="397">
        <f>SUM(G4:G22)</f>
        <v>8</v>
      </c>
      <c r="H23" s="398"/>
      <c r="I23" s="397">
        <f>SUM(I4:I22)</f>
        <v>8</v>
      </c>
      <c r="J23" s="398"/>
      <c r="K23" s="397">
        <f>SUM(K4:K22)</f>
        <v>8</v>
      </c>
      <c r="L23" s="398"/>
      <c r="M23" s="397">
        <f>SUM(M4:M22)</f>
        <v>8</v>
      </c>
      <c r="N23" s="398"/>
      <c r="O23" s="397">
        <f>SUM(O4:O22)</f>
        <v>0</v>
      </c>
      <c r="P23" s="398"/>
      <c r="Q23" s="397">
        <f>SUM(Q4:Q22)</f>
        <v>0</v>
      </c>
      <c r="R23" s="398"/>
      <c r="S23" s="228">
        <f t="shared" si="1"/>
        <v>40</v>
      </c>
      <c r="T23" s="228"/>
      <c r="U23" s="235"/>
      <c r="V23" s="232"/>
    </row>
    <row r="24" spans="1:22" x14ac:dyDescent="0.25">
      <c r="A24" s="235" t="s">
        <v>2</v>
      </c>
      <c r="B24" s="235"/>
      <c r="C24" s="235"/>
      <c r="D24" s="235"/>
      <c r="E24" s="236"/>
      <c r="F24" s="237">
        <v>8</v>
      </c>
      <c r="G24" s="236"/>
      <c r="H24" s="237">
        <v>8</v>
      </c>
      <c r="I24" s="236"/>
      <c r="J24" s="237">
        <v>8</v>
      </c>
      <c r="K24" s="236"/>
      <c r="L24" s="237">
        <v>8</v>
      </c>
      <c r="M24" s="236"/>
      <c r="N24" s="237">
        <v>8</v>
      </c>
      <c r="O24" s="236"/>
      <c r="P24" s="237"/>
      <c r="Q24" s="236"/>
      <c r="R24" s="237"/>
      <c r="S24" s="228">
        <f>SUM(E24:R24)</f>
        <v>40</v>
      </c>
      <c r="T24" s="228">
        <f>SUM(T4:T23)</f>
        <v>32</v>
      </c>
      <c r="U24" s="232"/>
      <c r="V24" s="232"/>
    </row>
    <row r="25" spans="1:22" x14ac:dyDescent="0.25">
      <c r="A25" s="235" t="s">
        <v>41</v>
      </c>
      <c r="B25" s="235"/>
      <c r="C25" s="235"/>
      <c r="D25" s="235"/>
      <c r="E25" s="238"/>
      <c r="F25" s="238">
        <f>SUM(E23)-F24</f>
        <v>0</v>
      </c>
      <c r="G25" s="238"/>
      <c r="H25" s="238">
        <f>SUM(G23)-H24</f>
        <v>0</v>
      </c>
      <c r="I25" s="238"/>
      <c r="J25" s="238">
        <f>SUM(I23)-J24</f>
        <v>0</v>
      </c>
      <c r="K25" s="238"/>
      <c r="L25" s="238">
        <f>SUM(K23)-L24</f>
        <v>0</v>
      </c>
      <c r="M25" s="238"/>
      <c r="N25" s="238">
        <f>SUM(M23)-N24</f>
        <v>0</v>
      </c>
      <c r="O25" s="238"/>
      <c r="P25" s="238">
        <f>SUM(O23)</f>
        <v>0</v>
      </c>
      <c r="Q25" s="238"/>
      <c r="R25" s="238">
        <f>SUM(Q23)</f>
        <v>0</v>
      </c>
      <c r="S25" s="232">
        <f>SUM(E25:R25)</f>
        <v>0</v>
      </c>
      <c r="T25" s="232"/>
      <c r="U25" s="232">
        <f>SUM(U4:U24)</f>
        <v>0</v>
      </c>
      <c r="V25" s="232">
        <f>SUM(V4:V24)</f>
        <v>0</v>
      </c>
    </row>
    <row r="26" spans="1:22" x14ac:dyDescent="0.25">
      <c r="G26" s="239"/>
      <c r="H26" s="239"/>
    </row>
    <row r="27" spans="1:22" x14ac:dyDescent="0.25">
      <c r="A27" s="216" t="s">
        <v>25</v>
      </c>
      <c r="B27" s="217"/>
    </row>
    <row r="28" spans="1:22" x14ac:dyDescent="0.25">
      <c r="A28" s="218" t="s">
        <v>2</v>
      </c>
      <c r="C28" s="240">
        <f>SUM(T24)</f>
        <v>32</v>
      </c>
      <c r="I28" s="216">
        <v>3600</v>
      </c>
    </row>
    <row r="29" spans="1:22" x14ac:dyDescent="0.25">
      <c r="A29" s="218" t="s">
        <v>26</v>
      </c>
      <c r="C29" s="240">
        <f>U25</f>
        <v>0</v>
      </c>
      <c r="D29" s="241"/>
      <c r="I29" s="242">
        <v>1.5</v>
      </c>
    </row>
    <row r="30" spans="1:22" x14ac:dyDescent="0.25">
      <c r="A30" s="218" t="s">
        <v>27</v>
      </c>
      <c r="C30" s="241">
        <f>V25</f>
        <v>0</v>
      </c>
      <c r="I30" s="243"/>
    </row>
    <row r="31" spans="1:22" x14ac:dyDescent="0.25">
      <c r="A31" s="218" t="s">
        <v>28</v>
      </c>
      <c r="C31" s="241">
        <f>S21</f>
        <v>8</v>
      </c>
      <c r="I31" s="240"/>
    </row>
    <row r="32" spans="1:22" x14ac:dyDescent="0.25">
      <c r="A32" s="218" t="s">
        <v>4</v>
      </c>
      <c r="C32" s="241">
        <f>S22</f>
        <v>0</v>
      </c>
    </row>
    <row r="33" spans="1:7" ht="16.5" thickBot="1" x14ac:dyDescent="0.3">
      <c r="A33" s="219" t="s">
        <v>6</v>
      </c>
      <c r="C33" s="244">
        <f>SUM(C28:C32)</f>
        <v>40</v>
      </c>
      <c r="E33" s="219" t="s">
        <v>42</v>
      </c>
      <c r="F33" s="219"/>
      <c r="G33" s="245">
        <f>S23-C33</f>
        <v>0</v>
      </c>
    </row>
    <row r="34" spans="1:7" ht="16.5" thickTop="1" x14ac:dyDescent="0.25">
      <c r="A34" s="218" t="s">
        <v>29</v>
      </c>
      <c r="C34" s="246">
        <v>0</v>
      </c>
      <c r="D34" s="246"/>
    </row>
    <row r="35" spans="1:7" x14ac:dyDescent="0.25">
      <c r="A35" s="218" t="s">
        <v>36</v>
      </c>
      <c r="C35" s="246">
        <v>0</v>
      </c>
      <c r="D35" s="246"/>
    </row>
  </sheetData>
  <mergeCells count="147">
    <mergeCell ref="O17:P17"/>
    <mergeCell ref="Q21:R21"/>
    <mergeCell ref="M18:N18"/>
    <mergeCell ref="E21:F21"/>
    <mergeCell ref="G21:H21"/>
    <mergeCell ref="I21:J21"/>
    <mergeCell ref="K21:L21"/>
    <mergeCell ref="Q20:R20"/>
    <mergeCell ref="E19:F19"/>
    <mergeCell ref="G19:H19"/>
    <mergeCell ref="E20:F20"/>
    <mergeCell ref="G20:H20"/>
    <mergeCell ref="I20:J20"/>
    <mergeCell ref="K20:L20"/>
    <mergeCell ref="I19:J19"/>
    <mergeCell ref="Q19:R19"/>
    <mergeCell ref="M20:N20"/>
    <mergeCell ref="O20:P20"/>
    <mergeCell ref="O19:P19"/>
    <mergeCell ref="G12:H12"/>
    <mergeCell ref="I12:J12"/>
    <mergeCell ref="K12:L12"/>
    <mergeCell ref="E13:F13"/>
    <mergeCell ref="G13:H13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7:P7"/>
    <mergeCell ref="O18:P18"/>
    <mergeCell ref="M19:N19"/>
    <mergeCell ref="E17:F17"/>
    <mergeCell ref="E16:F16"/>
    <mergeCell ref="G16:H16"/>
    <mergeCell ref="I16:J16"/>
    <mergeCell ref="K16:L16"/>
    <mergeCell ref="E18:F18"/>
    <mergeCell ref="G18:H18"/>
    <mergeCell ref="I18:J18"/>
    <mergeCell ref="E14:F14"/>
    <mergeCell ref="G14:H14"/>
    <mergeCell ref="E15:F15"/>
    <mergeCell ref="G15:H15"/>
    <mergeCell ref="I15:J15"/>
    <mergeCell ref="O8:P8"/>
    <mergeCell ref="K15:L15"/>
    <mergeCell ref="I14:J14"/>
    <mergeCell ref="I13:J13"/>
    <mergeCell ref="K13:L13"/>
    <mergeCell ref="O13:P13"/>
    <mergeCell ref="K17:L17"/>
    <mergeCell ref="E12:F12"/>
    <mergeCell ref="Q9:R9"/>
    <mergeCell ref="M9:N9"/>
    <mergeCell ref="M16:N16"/>
    <mergeCell ref="O10:P10"/>
    <mergeCell ref="O15:P15"/>
    <mergeCell ref="O16:P16"/>
    <mergeCell ref="O14:P14"/>
    <mergeCell ref="Q10:R10"/>
    <mergeCell ref="Q15:R15"/>
    <mergeCell ref="Q14:R14"/>
    <mergeCell ref="Q16:R16"/>
    <mergeCell ref="M14:N14"/>
    <mergeCell ref="M15:N15"/>
    <mergeCell ref="M10:N10"/>
    <mergeCell ref="M11:N11"/>
    <mergeCell ref="O11:P11"/>
    <mergeCell ref="Q11:R11"/>
    <mergeCell ref="M12:N12"/>
    <mergeCell ref="O12:P12"/>
    <mergeCell ref="Q12:R12"/>
    <mergeCell ref="M13:N13"/>
    <mergeCell ref="Q13:R13"/>
    <mergeCell ref="O9:P9"/>
    <mergeCell ref="K14:L14"/>
    <mergeCell ref="G17:H17"/>
    <mergeCell ref="I17:J17"/>
    <mergeCell ref="K19:L19"/>
    <mergeCell ref="K18:L18"/>
    <mergeCell ref="Q17:R17"/>
    <mergeCell ref="Q18:R18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M17:N17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workbookViewId="0">
      <selection activeCell="G12" sqref="G12:H12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tr">
        <f>Analysis!A3</f>
        <v>W/E 19.11.17</v>
      </c>
      <c r="B2" s="6"/>
      <c r="C2" s="6"/>
      <c r="D2" s="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285"/>
      <c r="L3" s="285"/>
      <c r="M3" s="285"/>
      <c r="N3" s="285"/>
      <c r="O3" s="41"/>
      <c r="P3" s="41"/>
      <c r="Q3" s="35"/>
      <c r="R3" s="35"/>
      <c r="S3" s="12"/>
      <c r="T3" s="12"/>
      <c r="U3" s="13"/>
      <c r="V3" s="13"/>
    </row>
    <row r="4" spans="1:22" x14ac:dyDescent="0.25">
      <c r="A4" s="348">
        <v>6538</v>
      </c>
      <c r="B4" s="357" t="s">
        <v>117</v>
      </c>
      <c r="C4" s="348">
        <v>37</v>
      </c>
      <c r="D4" s="25" t="s">
        <v>86</v>
      </c>
      <c r="E4" s="376">
        <v>0.5</v>
      </c>
      <c r="F4" s="376"/>
      <c r="G4" s="376"/>
      <c r="H4" s="376"/>
      <c r="I4" s="376"/>
      <c r="J4" s="376"/>
      <c r="K4" s="375"/>
      <c r="L4" s="375"/>
      <c r="M4" s="375"/>
      <c r="N4" s="375"/>
      <c r="O4" s="364"/>
      <c r="P4" s="369"/>
      <c r="Q4" s="370"/>
      <c r="R4" s="371"/>
      <c r="S4" s="12">
        <f>E4+G4+I4+K4+M4+O4+Q4</f>
        <v>0.5</v>
      </c>
      <c r="T4" s="12">
        <f t="shared" ref="T4:T22" si="0">SUM(S4-U4-V4)</f>
        <v>0.5</v>
      </c>
      <c r="U4" s="15"/>
      <c r="V4" s="15"/>
    </row>
    <row r="5" spans="1:22" x14ac:dyDescent="0.25">
      <c r="A5" s="348">
        <v>6738</v>
      </c>
      <c r="B5" s="357" t="s">
        <v>121</v>
      </c>
      <c r="C5" s="347">
        <v>2</v>
      </c>
      <c r="D5" s="25" t="s">
        <v>85</v>
      </c>
      <c r="E5" s="376">
        <v>2</v>
      </c>
      <c r="F5" s="376"/>
      <c r="G5" s="364">
        <v>3.5</v>
      </c>
      <c r="H5" s="369"/>
      <c r="I5" s="364">
        <v>1.5</v>
      </c>
      <c r="J5" s="369"/>
      <c r="K5" s="375"/>
      <c r="L5" s="375"/>
      <c r="M5" s="375"/>
      <c r="N5" s="375"/>
      <c r="O5" s="364"/>
      <c r="P5" s="369"/>
      <c r="Q5" s="370"/>
      <c r="R5" s="371"/>
      <c r="S5" s="12">
        <f>E5+G5+I5+K5+M5+O5+Q5</f>
        <v>7</v>
      </c>
      <c r="T5" s="12">
        <f t="shared" si="0"/>
        <v>7</v>
      </c>
      <c r="U5" s="15"/>
      <c r="V5" s="15"/>
    </row>
    <row r="6" spans="1:22" x14ac:dyDescent="0.25">
      <c r="A6" s="348">
        <v>6686</v>
      </c>
      <c r="B6" s="357" t="s">
        <v>125</v>
      </c>
      <c r="C6" s="349">
        <v>6</v>
      </c>
      <c r="D6" s="25" t="s">
        <v>82</v>
      </c>
      <c r="E6" s="376">
        <v>5</v>
      </c>
      <c r="F6" s="376"/>
      <c r="G6" s="364">
        <v>3.5</v>
      </c>
      <c r="H6" s="369"/>
      <c r="I6" s="364"/>
      <c r="J6" s="369"/>
      <c r="K6" s="375"/>
      <c r="L6" s="375"/>
      <c r="M6" s="372"/>
      <c r="N6" s="373"/>
      <c r="O6" s="364"/>
      <c r="P6" s="369"/>
      <c r="Q6" s="370"/>
      <c r="R6" s="371"/>
      <c r="S6" s="12">
        <f t="shared" ref="S6:S24" si="1">E6+G6+I6+K6+M6+O6+Q6</f>
        <v>8.5</v>
      </c>
      <c r="T6" s="12">
        <f t="shared" si="0"/>
        <v>8.5</v>
      </c>
      <c r="U6" s="15"/>
      <c r="V6" s="15"/>
    </row>
    <row r="7" spans="1:22" x14ac:dyDescent="0.25">
      <c r="A7" s="348" t="s">
        <v>79</v>
      </c>
      <c r="B7" s="357" t="s">
        <v>116</v>
      </c>
      <c r="C7" s="230">
        <v>3</v>
      </c>
      <c r="D7" s="25" t="s">
        <v>80</v>
      </c>
      <c r="E7" s="376"/>
      <c r="F7" s="376"/>
      <c r="G7" s="364">
        <v>1</v>
      </c>
      <c r="H7" s="369"/>
      <c r="I7" s="364">
        <v>6.5</v>
      </c>
      <c r="J7" s="369"/>
      <c r="K7" s="375"/>
      <c r="L7" s="375"/>
      <c r="M7" s="372"/>
      <c r="N7" s="373"/>
      <c r="O7" s="364"/>
      <c r="P7" s="369"/>
      <c r="Q7" s="370"/>
      <c r="R7" s="371"/>
      <c r="S7" s="12">
        <f t="shared" si="1"/>
        <v>7.5</v>
      </c>
      <c r="T7" s="12">
        <f t="shared" si="0"/>
        <v>7.5</v>
      </c>
      <c r="U7" s="15"/>
      <c r="V7" s="15"/>
    </row>
    <row r="8" spans="1:22" ht="16.5" customHeight="1" x14ac:dyDescent="0.25">
      <c r="A8" s="313"/>
      <c r="B8" s="32"/>
      <c r="C8" s="313"/>
      <c r="D8" s="25"/>
      <c r="E8" s="376"/>
      <c r="F8" s="376"/>
      <c r="G8" s="364"/>
      <c r="H8" s="369"/>
      <c r="I8" s="364"/>
      <c r="J8" s="369"/>
      <c r="K8" s="375"/>
      <c r="L8" s="375"/>
      <c r="M8" s="372"/>
      <c r="N8" s="373"/>
      <c r="O8" s="364"/>
      <c r="P8" s="369"/>
      <c r="Q8" s="370"/>
      <c r="R8" s="371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313"/>
      <c r="B9" s="201"/>
      <c r="C9" s="290"/>
      <c r="D9" s="25"/>
      <c r="E9" s="376"/>
      <c r="F9" s="376"/>
      <c r="G9" s="364"/>
      <c r="H9" s="369"/>
      <c r="I9" s="364"/>
      <c r="J9" s="369"/>
      <c r="K9" s="372"/>
      <c r="L9" s="373"/>
      <c r="M9" s="372"/>
      <c r="N9" s="373"/>
      <c r="O9" s="364"/>
      <c r="P9" s="369"/>
      <c r="Q9" s="370"/>
      <c r="R9" s="37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94"/>
      <c r="B10" s="32"/>
      <c r="C10" s="290"/>
      <c r="D10" s="25"/>
      <c r="E10" s="376"/>
      <c r="F10" s="376"/>
      <c r="G10" s="364"/>
      <c r="H10" s="369"/>
      <c r="I10" s="364"/>
      <c r="J10" s="369"/>
      <c r="K10" s="372"/>
      <c r="L10" s="373"/>
      <c r="M10" s="372"/>
      <c r="N10" s="373"/>
      <c r="O10" s="364"/>
      <c r="P10" s="369"/>
      <c r="Q10" s="370"/>
      <c r="R10" s="371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96"/>
      <c r="B11" s="32"/>
      <c r="C11" s="96"/>
      <c r="D11" s="25"/>
      <c r="E11" s="376"/>
      <c r="F11" s="376"/>
      <c r="G11" s="364"/>
      <c r="H11" s="369"/>
      <c r="I11" s="376"/>
      <c r="J11" s="376"/>
      <c r="K11" s="375"/>
      <c r="L11" s="375"/>
      <c r="M11" s="372"/>
      <c r="N11" s="373"/>
      <c r="O11" s="364"/>
      <c r="P11" s="369"/>
      <c r="Q11" s="370"/>
      <c r="R11" s="371"/>
      <c r="S11" s="12">
        <f t="shared" si="1"/>
        <v>0</v>
      </c>
      <c r="T11" s="12">
        <f t="shared" si="0"/>
        <v>0</v>
      </c>
      <c r="U11" s="15"/>
      <c r="V11" s="15"/>
    </row>
    <row r="12" spans="1:22" ht="15" customHeight="1" x14ac:dyDescent="0.25">
      <c r="A12" s="348"/>
      <c r="B12" s="233"/>
      <c r="C12" s="230"/>
      <c r="D12" s="25"/>
      <c r="E12" s="376"/>
      <c r="F12" s="376"/>
      <c r="G12" s="364"/>
      <c r="H12" s="369"/>
      <c r="I12" s="376"/>
      <c r="J12" s="376"/>
      <c r="K12" s="372"/>
      <c r="L12" s="373"/>
      <c r="M12" s="372"/>
      <c r="N12" s="373"/>
      <c r="O12" s="364"/>
      <c r="P12" s="369"/>
      <c r="Q12" s="370"/>
      <c r="R12" s="371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348"/>
      <c r="B13" s="349"/>
      <c r="C13" s="349"/>
      <c r="D13" s="25"/>
      <c r="E13" s="376"/>
      <c r="F13" s="376"/>
      <c r="G13" s="364"/>
      <c r="H13" s="369"/>
      <c r="I13" s="376"/>
      <c r="J13" s="376"/>
      <c r="K13" s="372"/>
      <c r="L13" s="373"/>
      <c r="M13" s="372"/>
      <c r="N13" s="373"/>
      <c r="O13" s="364"/>
      <c r="P13" s="369"/>
      <c r="Q13" s="370"/>
      <c r="R13" s="371"/>
      <c r="S13" s="12">
        <f t="shared" si="1"/>
        <v>0</v>
      </c>
      <c r="T13" s="12">
        <f t="shared" si="0"/>
        <v>0</v>
      </c>
      <c r="U13" s="15"/>
      <c r="V13" s="15"/>
    </row>
    <row r="14" spans="1:22" ht="15" customHeight="1" x14ac:dyDescent="0.25">
      <c r="A14" s="58"/>
      <c r="B14" s="32"/>
      <c r="C14" s="58"/>
      <c r="D14" s="25"/>
      <c r="E14" s="364"/>
      <c r="F14" s="369"/>
      <c r="G14" s="364"/>
      <c r="H14" s="369"/>
      <c r="I14" s="364"/>
      <c r="J14" s="369"/>
      <c r="K14" s="372"/>
      <c r="L14" s="373"/>
      <c r="M14" s="372"/>
      <c r="N14" s="373"/>
      <c r="O14" s="364"/>
      <c r="P14" s="369"/>
      <c r="Q14" s="370"/>
      <c r="R14" s="371"/>
      <c r="S14" s="12">
        <f t="shared" ref="S14:S20" si="2">E14+G14+I14+K14+M14+O14+Q14</f>
        <v>0</v>
      </c>
      <c r="T14" s="12">
        <f t="shared" ref="T14:T20" si="3">SUM(S14-U14-V14)</f>
        <v>0</v>
      </c>
      <c r="U14" s="15"/>
      <c r="V14" s="15"/>
    </row>
    <row r="15" spans="1:22" ht="15" customHeight="1" x14ac:dyDescent="0.25">
      <c r="A15" s="57"/>
      <c r="B15" s="32"/>
      <c r="C15" s="57"/>
      <c r="D15" s="25"/>
      <c r="E15" s="364"/>
      <c r="F15" s="369"/>
      <c r="G15" s="364"/>
      <c r="H15" s="369"/>
      <c r="I15" s="364"/>
      <c r="J15" s="369"/>
      <c r="K15" s="372"/>
      <c r="L15" s="373"/>
      <c r="M15" s="372"/>
      <c r="N15" s="373"/>
      <c r="O15" s="364"/>
      <c r="P15" s="369"/>
      <c r="Q15" s="370"/>
      <c r="R15" s="371"/>
      <c r="S15" s="12">
        <f t="shared" si="2"/>
        <v>0</v>
      </c>
      <c r="T15" s="12">
        <f t="shared" si="3"/>
        <v>0</v>
      </c>
      <c r="U15" s="15"/>
      <c r="V15" s="15"/>
    </row>
    <row r="16" spans="1:22" ht="15" customHeight="1" x14ac:dyDescent="0.25">
      <c r="A16" s="53"/>
      <c r="B16" s="53"/>
      <c r="C16" s="31"/>
      <c r="D16" s="25"/>
      <c r="E16" s="364"/>
      <c r="F16" s="369"/>
      <c r="G16" s="364"/>
      <c r="H16" s="369"/>
      <c r="I16" s="364"/>
      <c r="J16" s="369"/>
      <c r="K16" s="372"/>
      <c r="L16" s="373"/>
      <c r="M16" s="372"/>
      <c r="N16" s="373"/>
      <c r="O16" s="364"/>
      <c r="P16" s="369"/>
      <c r="Q16" s="370"/>
      <c r="R16" s="371"/>
      <c r="S16" s="12">
        <f t="shared" si="2"/>
        <v>0</v>
      </c>
      <c r="T16" s="12">
        <f t="shared" si="3"/>
        <v>0</v>
      </c>
      <c r="U16" s="15"/>
      <c r="V16" s="15"/>
    </row>
    <row r="17" spans="1:22" x14ac:dyDescent="0.25">
      <c r="A17" s="64"/>
      <c r="B17" s="64"/>
      <c r="C17" s="64"/>
      <c r="D17" s="14"/>
      <c r="E17" s="364"/>
      <c r="F17" s="369"/>
      <c r="G17" s="364"/>
      <c r="H17" s="369"/>
      <c r="I17" s="364"/>
      <c r="J17" s="369"/>
      <c r="K17" s="372"/>
      <c r="L17" s="373"/>
      <c r="M17" s="372"/>
      <c r="N17" s="373"/>
      <c r="O17" s="364"/>
      <c r="P17" s="369"/>
      <c r="Q17" s="370"/>
      <c r="R17" s="371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70"/>
      <c r="B18" s="70"/>
      <c r="C18" s="70"/>
      <c r="D18" s="14"/>
      <c r="E18" s="364"/>
      <c r="F18" s="369"/>
      <c r="G18" s="364"/>
      <c r="H18" s="369"/>
      <c r="I18" s="364"/>
      <c r="J18" s="369"/>
      <c r="K18" s="372"/>
      <c r="L18" s="373"/>
      <c r="M18" s="372"/>
      <c r="N18" s="373"/>
      <c r="O18" s="364"/>
      <c r="P18" s="369"/>
      <c r="Q18" s="370"/>
      <c r="R18" s="371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68"/>
      <c r="B19" s="68"/>
      <c r="C19" s="68"/>
      <c r="D19" s="25"/>
      <c r="E19" s="364"/>
      <c r="F19" s="369"/>
      <c r="G19" s="364"/>
      <c r="H19" s="369"/>
      <c r="I19" s="364"/>
      <c r="J19" s="369"/>
      <c r="K19" s="372"/>
      <c r="L19" s="373"/>
      <c r="M19" s="372"/>
      <c r="N19" s="373"/>
      <c r="O19" s="364"/>
      <c r="P19" s="369"/>
      <c r="Q19" s="370"/>
      <c r="R19" s="371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69"/>
      <c r="B20" s="69"/>
      <c r="C20" s="69"/>
      <c r="D20" s="14"/>
      <c r="E20" s="364"/>
      <c r="F20" s="369"/>
      <c r="G20" s="364"/>
      <c r="H20" s="369"/>
      <c r="I20" s="364"/>
      <c r="J20" s="369"/>
      <c r="K20" s="372"/>
      <c r="L20" s="373"/>
      <c r="M20" s="372"/>
      <c r="N20" s="373"/>
      <c r="O20" s="364"/>
      <c r="P20" s="369"/>
      <c r="Q20" s="370"/>
      <c r="R20" s="371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177">
        <v>3600</v>
      </c>
      <c r="B21" s="177" t="s">
        <v>120</v>
      </c>
      <c r="C21" s="177"/>
      <c r="D21" s="25" t="s">
        <v>70</v>
      </c>
      <c r="E21" s="364">
        <v>0.5</v>
      </c>
      <c r="F21" s="369"/>
      <c r="G21" s="364"/>
      <c r="H21" s="369"/>
      <c r="I21" s="364"/>
      <c r="J21" s="369"/>
      <c r="K21" s="372"/>
      <c r="L21" s="373"/>
      <c r="M21" s="372"/>
      <c r="N21" s="373"/>
      <c r="O21" s="364"/>
      <c r="P21" s="369"/>
      <c r="Q21" s="370"/>
      <c r="R21" s="371"/>
      <c r="S21" s="12">
        <f>E21+G21+I21+K21+M21+O21+Q21</f>
        <v>0.5</v>
      </c>
      <c r="T21" s="12">
        <f t="shared" si="0"/>
        <v>0.5</v>
      </c>
      <c r="U21" s="15"/>
      <c r="V21" s="15"/>
    </row>
    <row r="22" spans="1:22" x14ac:dyDescent="0.25">
      <c r="A22" s="67"/>
      <c r="B22" s="67"/>
      <c r="C22" s="67"/>
      <c r="D22" s="25"/>
      <c r="E22" s="364"/>
      <c r="F22" s="369"/>
      <c r="G22" s="364"/>
      <c r="H22" s="369"/>
      <c r="I22" s="364"/>
      <c r="J22" s="369"/>
      <c r="K22" s="372"/>
      <c r="L22" s="373"/>
      <c r="M22" s="372"/>
      <c r="N22" s="373"/>
      <c r="O22" s="364"/>
      <c r="P22" s="369"/>
      <c r="Q22" s="370"/>
      <c r="R22" s="371"/>
      <c r="S22" s="12">
        <f t="shared" si="1"/>
        <v>0</v>
      </c>
      <c r="T22" s="12">
        <f t="shared" si="0"/>
        <v>0</v>
      </c>
      <c r="U22" s="15"/>
      <c r="V22" s="15"/>
    </row>
    <row r="23" spans="1:22" x14ac:dyDescent="0.25">
      <c r="A23" s="10" t="s">
        <v>37</v>
      </c>
      <c r="B23" s="10"/>
      <c r="C23" s="10"/>
      <c r="D23" s="10"/>
      <c r="E23" s="364"/>
      <c r="F23" s="369"/>
      <c r="G23" s="364"/>
      <c r="H23" s="369"/>
      <c r="I23" s="364"/>
      <c r="J23" s="369"/>
      <c r="K23" s="372">
        <v>8</v>
      </c>
      <c r="L23" s="373"/>
      <c r="M23" s="372">
        <v>8</v>
      </c>
      <c r="N23" s="373"/>
      <c r="O23" s="370"/>
      <c r="P23" s="371"/>
      <c r="Q23" s="370"/>
      <c r="R23" s="371"/>
      <c r="S23" s="12">
        <f t="shared" si="1"/>
        <v>16</v>
      </c>
      <c r="T23" s="12"/>
      <c r="U23" s="16"/>
      <c r="V23" s="15"/>
    </row>
    <row r="24" spans="1:22" x14ac:dyDescent="0.25">
      <c r="A24" s="10" t="s">
        <v>38</v>
      </c>
      <c r="B24" s="10"/>
      <c r="C24" s="10"/>
      <c r="D24" s="10"/>
      <c r="E24" s="364"/>
      <c r="F24" s="369"/>
      <c r="G24" s="364"/>
      <c r="H24" s="369"/>
      <c r="I24" s="364"/>
      <c r="J24" s="369"/>
      <c r="K24" s="364"/>
      <c r="L24" s="369"/>
      <c r="M24" s="364"/>
      <c r="N24" s="369"/>
      <c r="O24" s="370"/>
      <c r="P24" s="371"/>
      <c r="Q24" s="370"/>
      <c r="R24" s="371"/>
      <c r="S24" s="12">
        <f t="shared" si="1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367">
        <f>SUM(E4:E24)</f>
        <v>8</v>
      </c>
      <c r="F25" s="368"/>
      <c r="G25" s="367">
        <f>SUM(G4:G24)</f>
        <v>8</v>
      </c>
      <c r="H25" s="368"/>
      <c r="I25" s="367">
        <f>SUM(I4:I24)</f>
        <v>8</v>
      </c>
      <c r="J25" s="368"/>
      <c r="K25" s="367">
        <f>SUM(K4:K24)</f>
        <v>8</v>
      </c>
      <c r="L25" s="368"/>
      <c r="M25" s="367">
        <f>SUM(M4:M24)</f>
        <v>8</v>
      </c>
      <c r="N25" s="368"/>
      <c r="O25" s="367">
        <f>SUM(O4:O24)</f>
        <v>0</v>
      </c>
      <c r="P25" s="368"/>
      <c r="Q25" s="367">
        <f>SUM(Q4:Q24)</f>
        <v>0</v>
      </c>
      <c r="R25" s="368"/>
      <c r="S25" s="12">
        <f>SUM(S2:S24)</f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SUM(T2:T23)</f>
        <v>24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SUM(U2:U26)</f>
        <v>0</v>
      </c>
      <c r="V27" s="15">
        <f>SUM(V2:V26)</f>
        <v>0</v>
      </c>
    </row>
    <row r="29" spans="1:22" x14ac:dyDescent="0.25">
      <c r="A29" s="1" t="s">
        <v>25</v>
      </c>
      <c r="B29" s="2"/>
    </row>
    <row r="30" spans="1:22" x14ac:dyDescent="0.25">
      <c r="A30" s="3" t="s">
        <v>2</v>
      </c>
      <c r="C30" s="27">
        <f>SUM(T26)</f>
        <v>24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0.5</v>
      </c>
    </row>
    <row r="32" spans="1:22" x14ac:dyDescent="0.25">
      <c r="A32" s="3" t="s">
        <v>27</v>
      </c>
      <c r="C32" s="20">
        <f>V27</f>
        <v>0</v>
      </c>
      <c r="I32" s="29"/>
    </row>
    <row r="33" spans="1:9" x14ac:dyDescent="0.25">
      <c r="A33" s="3" t="s">
        <v>28</v>
      </c>
      <c r="C33" s="20">
        <f>S23</f>
        <v>16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</row>
    <row r="36" spans="1:9" ht="16.5" thickTop="1" x14ac:dyDescent="0.25">
      <c r="A36" s="3" t="s">
        <v>29</v>
      </c>
      <c r="C36" s="23">
        <v>0</v>
      </c>
      <c r="D36" s="23"/>
    </row>
    <row r="37" spans="1:9" x14ac:dyDescent="0.25">
      <c r="A37" s="3" t="s">
        <v>36</v>
      </c>
      <c r="C37" s="23">
        <v>0</v>
      </c>
      <c r="D37" s="23"/>
    </row>
  </sheetData>
  <mergeCells count="161">
    <mergeCell ref="E19:F19"/>
    <mergeCell ref="G19:H19"/>
    <mergeCell ref="I19:J19"/>
    <mergeCell ref="K19:L19"/>
    <mergeCell ref="E12:F12"/>
    <mergeCell ref="G12:H12"/>
    <mergeCell ref="I12:J12"/>
    <mergeCell ref="K12:L12"/>
    <mergeCell ref="M12:N12"/>
    <mergeCell ref="E17:F17"/>
    <mergeCell ref="E16:F16"/>
    <mergeCell ref="G16:H16"/>
    <mergeCell ref="I16:J16"/>
    <mergeCell ref="K16:L16"/>
    <mergeCell ref="M16:N16"/>
    <mergeCell ref="E14:F14"/>
    <mergeCell ref="G14:H14"/>
    <mergeCell ref="I14:J14"/>
    <mergeCell ref="K14:L14"/>
    <mergeCell ref="M14:N14"/>
    <mergeCell ref="E15:F15"/>
    <mergeCell ref="G15:H15"/>
    <mergeCell ref="I15:J15"/>
    <mergeCell ref="K15:L15"/>
    <mergeCell ref="G18:H18"/>
    <mergeCell ref="I18:J18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Q17:R17"/>
    <mergeCell ref="Q22:R22"/>
    <mergeCell ref="Q21:R21"/>
    <mergeCell ref="M20:N20"/>
    <mergeCell ref="I20:J20"/>
    <mergeCell ref="I21:J21"/>
    <mergeCell ref="O12:P12"/>
    <mergeCell ref="Q12:R12"/>
    <mergeCell ref="Q13:R13"/>
    <mergeCell ref="O13:P13"/>
    <mergeCell ref="M13:N13"/>
    <mergeCell ref="M19:N19"/>
    <mergeCell ref="O19:P19"/>
    <mergeCell ref="Q19:R19"/>
    <mergeCell ref="O16:P16"/>
    <mergeCell ref="Q16:R16"/>
    <mergeCell ref="O14:P14"/>
    <mergeCell ref="Q14:R14"/>
    <mergeCell ref="M15:N15"/>
    <mergeCell ref="O15:P15"/>
    <mergeCell ref="Q15:R15"/>
    <mergeCell ref="E13:F13"/>
    <mergeCell ref="G13:H13"/>
    <mergeCell ref="K13:L13"/>
    <mergeCell ref="K11:L11"/>
    <mergeCell ref="I13:J13"/>
    <mergeCell ref="Q23:R23"/>
    <mergeCell ref="E23:F23"/>
    <mergeCell ref="K21:L21"/>
    <mergeCell ref="M22:N22"/>
    <mergeCell ref="O22:P22"/>
    <mergeCell ref="G20:H20"/>
    <mergeCell ref="K23:L23"/>
    <mergeCell ref="I23:J23"/>
    <mergeCell ref="O23:P23"/>
    <mergeCell ref="M23:N23"/>
    <mergeCell ref="K22:L22"/>
    <mergeCell ref="I22:J22"/>
    <mergeCell ref="E21:F21"/>
    <mergeCell ref="G21:H21"/>
    <mergeCell ref="E22:F22"/>
    <mergeCell ref="G22:H22"/>
    <mergeCell ref="I11:J11"/>
    <mergeCell ref="Q20:R20"/>
    <mergeCell ref="M21:N21"/>
    <mergeCell ref="Q9:R9"/>
    <mergeCell ref="M11:N11"/>
    <mergeCell ref="O11:P11"/>
    <mergeCell ref="O10:P10"/>
    <mergeCell ref="Q11:R11"/>
    <mergeCell ref="Q10:R10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4:N24"/>
    <mergeCell ref="O24:P24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0:P20"/>
    <mergeCell ref="O21:P21"/>
    <mergeCell ref="K20:L20"/>
    <mergeCell ref="G23:H23"/>
    <mergeCell ref="E11:F11"/>
    <mergeCell ref="G11:H11"/>
    <mergeCell ref="E20:F20"/>
    <mergeCell ref="E18:F18"/>
    <mergeCell ref="E2:F2"/>
    <mergeCell ref="G2:H2"/>
    <mergeCell ref="I2:J2"/>
    <mergeCell ref="K2:L2"/>
    <mergeCell ref="E4:F4"/>
    <mergeCell ref="G5:H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Q2:R2"/>
    <mergeCell ref="M4:N4"/>
    <mergeCell ref="M2:N2"/>
    <mergeCell ref="O2:P2"/>
    <mergeCell ref="O4:P4"/>
    <mergeCell ref="Q4:R4"/>
    <mergeCell ref="I24:J24"/>
    <mergeCell ref="K24:L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3"/>
  <sheetViews>
    <sheetView zoomScale="90" zoomScaleNormal="90" zoomScalePageLayoutView="89" workbookViewId="0">
      <selection activeCell="G12" sqref="G12:H12"/>
    </sheetView>
  </sheetViews>
  <sheetFormatPr defaultRowHeight="15.75" x14ac:dyDescent="0.25"/>
  <cols>
    <col min="1" max="1" width="9.7109375" style="116" customWidth="1"/>
    <col min="2" max="2" width="10.7109375" style="116" customWidth="1"/>
    <col min="3" max="3" width="10" style="116" customWidth="1"/>
    <col min="4" max="4" width="28.7109375" style="116" customWidth="1"/>
    <col min="5" max="5" width="6.85546875" style="116" customWidth="1"/>
    <col min="6" max="13" width="7" style="116" customWidth="1"/>
    <col min="14" max="14" width="6.85546875" style="116" customWidth="1"/>
    <col min="15" max="17" width="7" style="116" customWidth="1"/>
    <col min="18" max="18" width="7" style="117" customWidth="1"/>
    <col min="19" max="19" width="7.7109375" style="116" customWidth="1"/>
    <col min="20" max="21" width="7.85546875" style="116" customWidth="1"/>
    <col min="22" max="22" width="7.7109375" style="116" customWidth="1"/>
    <col min="23" max="16384" width="9.140625" style="116"/>
  </cols>
  <sheetData>
    <row r="1" spans="1:22" x14ac:dyDescent="0.25">
      <c r="A1" s="114" t="s">
        <v>12</v>
      </c>
      <c r="B1" s="115"/>
      <c r="C1" s="115"/>
    </row>
    <row r="2" spans="1:22" s="122" customFormat="1" x14ac:dyDescent="0.25">
      <c r="A2" s="118" t="str">
        <f>Analysis!A3</f>
        <v>W/E 19.11.17</v>
      </c>
      <c r="B2" s="119"/>
      <c r="C2" s="119"/>
      <c r="D2" s="119"/>
      <c r="E2" s="416" t="s">
        <v>15</v>
      </c>
      <c r="F2" s="416"/>
      <c r="G2" s="416" t="s">
        <v>16</v>
      </c>
      <c r="H2" s="416"/>
      <c r="I2" s="416" t="s">
        <v>17</v>
      </c>
      <c r="J2" s="416"/>
      <c r="K2" s="416" t="s">
        <v>18</v>
      </c>
      <c r="L2" s="416"/>
      <c r="M2" s="416" t="s">
        <v>19</v>
      </c>
      <c r="N2" s="416"/>
      <c r="O2" s="416" t="s">
        <v>20</v>
      </c>
      <c r="P2" s="416"/>
      <c r="Q2" s="416" t="s">
        <v>21</v>
      </c>
      <c r="R2" s="416"/>
      <c r="S2" s="120" t="s">
        <v>24</v>
      </c>
      <c r="T2" s="120" t="s">
        <v>39</v>
      </c>
      <c r="U2" s="121" t="s">
        <v>26</v>
      </c>
      <c r="V2" s="121" t="s">
        <v>27</v>
      </c>
    </row>
    <row r="3" spans="1:22" x14ac:dyDescent="0.25">
      <c r="A3" s="123" t="s">
        <v>22</v>
      </c>
      <c r="B3" s="123" t="s">
        <v>23</v>
      </c>
      <c r="C3" s="123" t="s">
        <v>49</v>
      </c>
      <c r="D3" s="123" t="s">
        <v>32</v>
      </c>
      <c r="E3" s="124">
        <v>8</v>
      </c>
      <c r="F3" s="124">
        <v>16.3</v>
      </c>
      <c r="G3" s="124">
        <v>8</v>
      </c>
      <c r="H3" s="124">
        <v>16.3</v>
      </c>
      <c r="I3" s="124">
        <v>8</v>
      </c>
      <c r="J3" s="124">
        <v>16.3</v>
      </c>
      <c r="K3" s="124">
        <v>8</v>
      </c>
      <c r="L3" s="124">
        <v>16.3</v>
      </c>
      <c r="M3" s="124">
        <v>8</v>
      </c>
      <c r="N3" s="124">
        <v>16.3</v>
      </c>
      <c r="O3" s="124"/>
      <c r="P3" s="124"/>
      <c r="Q3" s="125"/>
      <c r="R3" s="125"/>
      <c r="S3" s="126"/>
      <c r="T3" s="126"/>
      <c r="U3" s="127"/>
      <c r="V3" s="127"/>
    </row>
    <row r="4" spans="1:22" x14ac:dyDescent="0.25">
      <c r="A4" s="348">
        <v>6738</v>
      </c>
      <c r="B4" s="357" t="s">
        <v>121</v>
      </c>
      <c r="C4" s="347">
        <v>2</v>
      </c>
      <c r="D4" s="25" t="s">
        <v>85</v>
      </c>
      <c r="E4" s="411">
        <v>0.5</v>
      </c>
      <c r="F4" s="411"/>
      <c r="G4" s="411">
        <v>8</v>
      </c>
      <c r="H4" s="411"/>
      <c r="I4" s="411">
        <v>8</v>
      </c>
      <c r="J4" s="411"/>
      <c r="K4" s="411">
        <v>8</v>
      </c>
      <c r="L4" s="411"/>
      <c r="M4" s="411">
        <v>8</v>
      </c>
      <c r="N4" s="411"/>
      <c r="O4" s="411"/>
      <c r="P4" s="411"/>
      <c r="Q4" s="412"/>
      <c r="R4" s="413"/>
      <c r="S4" s="126">
        <f>E4+G4+I4+K4+M4+O4+Q4</f>
        <v>32.5</v>
      </c>
      <c r="T4" s="126">
        <f>SUM(S4-U4-V4)</f>
        <v>32.5</v>
      </c>
      <c r="U4" s="130"/>
      <c r="V4" s="130"/>
    </row>
    <row r="5" spans="1:22" x14ac:dyDescent="0.25">
      <c r="A5" s="348" t="s">
        <v>75</v>
      </c>
      <c r="B5" s="357" t="s">
        <v>116</v>
      </c>
      <c r="C5" s="346">
        <v>1</v>
      </c>
      <c r="D5" s="25" t="s">
        <v>71</v>
      </c>
      <c r="E5" s="411">
        <v>1.5</v>
      </c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2"/>
      <c r="R5" s="413"/>
      <c r="S5" s="126">
        <f t="shared" ref="S5:S20" si="0">E5+G5+I5+K5+M5+O5+Q5</f>
        <v>1.5</v>
      </c>
      <c r="T5" s="126">
        <f t="shared" ref="T5:T18" si="1">SUM(S5-U5-V5)</f>
        <v>1.5</v>
      </c>
      <c r="U5" s="130"/>
      <c r="V5" s="130"/>
    </row>
    <row r="6" spans="1:22" x14ac:dyDescent="0.25">
      <c r="A6" s="288"/>
      <c r="B6" s="286"/>
      <c r="C6" s="290"/>
      <c r="D6" s="25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2"/>
      <c r="R6" s="413"/>
      <c r="S6" s="126">
        <f t="shared" si="0"/>
        <v>0</v>
      </c>
      <c r="T6" s="126">
        <f t="shared" si="1"/>
        <v>0</v>
      </c>
      <c r="U6" s="130"/>
      <c r="V6" s="130"/>
    </row>
    <row r="7" spans="1:22" x14ac:dyDescent="0.25">
      <c r="A7" s="348"/>
      <c r="B7" s="347"/>
      <c r="C7" s="347"/>
      <c r="D7" s="25"/>
      <c r="E7" s="414"/>
      <c r="F7" s="415"/>
      <c r="G7" s="414"/>
      <c r="H7" s="415"/>
      <c r="I7" s="417"/>
      <c r="J7" s="415"/>
      <c r="K7" s="417"/>
      <c r="L7" s="415"/>
      <c r="M7" s="417"/>
      <c r="N7" s="415"/>
      <c r="O7" s="411"/>
      <c r="P7" s="411"/>
      <c r="Q7" s="412"/>
      <c r="R7" s="413"/>
      <c r="S7" s="126">
        <f t="shared" si="0"/>
        <v>0</v>
      </c>
      <c r="T7" s="126">
        <f t="shared" si="1"/>
        <v>0</v>
      </c>
      <c r="U7" s="130"/>
      <c r="V7" s="130"/>
    </row>
    <row r="8" spans="1:22" x14ac:dyDescent="0.25">
      <c r="A8" s="310"/>
      <c r="B8" s="213"/>
      <c r="C8" s="213"/>
      <c r="D8" s="25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2"/>
      <c r="R8" s="413"/>
      <c r="S8" s="126">
        <f t="shared" si="0"/>
        <v>0</v>
      </c>
      <c r="T8" s="126">
        <f t="shared" si="1"/>
        <v>0</v>
      </c>
      <c r="U8" s="130"/>
      <c r="V8" s="130"/>
    </row>
    <row r="9" spans="1:22" x14ac:dyDescent="0.25">
      <c r="A9" s="128"/>
      <c r="B9" s="131"/>
      <c r="C9" s="128"/>
      <c r="D9" s="129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11"/>
      <c r="P9" s="411"/>
      <c r="Q9" s="412"/>
      <c r="R9" s="413"/>
      <c r="S9" s="126">
        <f t="shared" si="0"/>
        <v>0</v>
      </c>
      <c r="T9" s="126">
        <f t="shared" si="1"/>
        <v>0</v>
      </c>
      <c r="U9" s="130"/>
      <c r="V9" s="130"/>
    </row>
    <row r="10" spans="1:22" x14ac:dyDescent="0.25">
      <c r="A10" s="128"/>
      <c r="B10" s="131"/>
      <c r="C10" s="128"/>
      <c r="D10" s="129"/>
      <c r="E10" s="414"/>
      <c r="F10" s="415"/>
      <c r="G10" s="414"/>
      <c r="H10" s="415"/>
      <c r="I10" s="414"/>
      <c r="J10" s="415"/>
      <c r="K10" s="411"/>
      <c r="L10" s="411"/>
      <c r="M10" s="411"/>
      <c r="N10" s="411"/>
      <c r="O10" s="411"/>
      <c r="P10" s="411"/>
      <c r="Q10" s="412"/>
      <c r="R10" s="413"/>
      <c r="S10" s="126">
        <f t="shared" si="0"/>
        <v>0</v>
      </c>
      <c r="T10" s="126">
        <f t="shared" si="1"/>
        <v>0</v>
      </c>
      <c r="U10" s="130"/>
      <c r="V10" s="130"/>
    </row>
    <row r="11" spans="1:22" x14ac:dyDescent="0.25">
      <c r="A11" s="119"/>
      <c r="B11" s="119"/>
      <c r="C11" s="119"/>
      <c r="D11" s="129"/>
      <c r="E11" s="411"/>
      <c r="F11" s="411"/>
      <c r="G11" s="411"/>
      <c r="H11" s="411"/>
      <c r="I11" s="411"/>
      <c r="J11" s="411"/>
      <c r="K11" s="411"/>
      <c r="L11" s="411"/>
      <c r="M11" s="411"/>
      <c r="N11" s="411"/>
      <c r="O11" s="411"/>
      <c r="P11" s="411"/>
      <c r="Q11" s="412"/>
      <c r="R11" s="413"/>
      <c r="S11" s="126">
        <f t="shared" si="0"/>
        <v>0</v>
      </c>
      <c r="T11" s="126">
        <f t="shared" si="1"/>
        <v>0</v>
      </c>
      <c r="U11" s="130"/>
      <c r="V11" s="130"/>
    </row>
    <row r="12" spans="1:22" x14ac:dyDescent="0.25">
      <c r="A12" s="119"/>
      <c r="B12" s="119"/>
      <c r="C12" s="119"/>
      <c r="D12" s="129"/>
      <c r="E12" s="411"/>
      <c r="F12" s="411"/>
      <c r="G12" s="411"/>
      <c r="H12" s="411"/>
      <c r="I12" s="411"/>
      <c r="J12" s="411"/>
      <c r="K12" s="411"/>
      <c r="L12" s="411"/>
      <c r="M12" s="411"/>
      <c r="N12" s="411"/>
      <c r="O12" s="411"/>
      <c r="P12" s="411"/>
      <c r="Q12" s="412"/>
      <c r="R12" s="413"/>
      <c r="S12" s="126">
        <f t="shared" si="0"/>
        <v>0</v>
      </c>
      <c r="T12" s="126">
        <f t="shared" si="1"/>
        <v>0</v>
      </c>
      <c r="U12" s="130"/>
      <c r="V12" s="130"/>
    </row>
    <row r="13" spans="1:22" x14ac:dyDescent="0.25">
      <c r="A13" s="128"/>
      <c r="B13" s="128"/>
      <c r="C13" s="128"/>
      <c r="D13" s="132"/>
      <c r="E13" s="411"/>
      <c r="F13" s="411"/>
      <c r="G13" s="411"/>
      <c r="H13" s="411"/>
      <c r="I13" s="411"/>
      <c r="J13" s="411"/>
      <c r="K13" s="411"/>
      <c r="L13" s="411"/>
      <c r="M13" s="411"/>
      <c r="N13" s="411"/>
      <c r="O13" s="411"/>
      <c r="P13" s="411"/>
      <c r="Q13" s="412"/>
      <c r="R13" s="413"/>
      <c r="S13" s="126">
        <f t="shared" si="0"/>
        <v>0</v>
      </c>
      <c r="T13" s="126">
        <f t="shared" si="1"/>
        <v>0</v>
      </c>
      <c r="U13" s="130"/>
      <c r="V13" s="130"/>
    </row>
    <row r="14" spans="1:22" x14ac:dyDescent="0.25">
      <c r="A14" s="128"/>
      <c r="B14" s="128"/>
      <c r="C14" s="128"/>
      <c r="D14" s="14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2"/>
      <c r="R14" s="413"/>
      <c r="S14" s="126">
        <f t="shared" si="0"/>
        <v>0</v>
      </c>
      <c r="T14" s="126">
        <f t="shared" si="1"/>
        <v>0</v>
      </c>
      <c r="U14" s="130"/>
      <c r="V14" s="130"/>
    </row>
    <row r="15" spans="1:22" x14ac:dyDescent="0.25">
      <c r="A15" s="316"/>
      <c r="B15" s="316"/>
      <c r="C15" s="316"/>
      <c r="D15" s="25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2"/>
      <c r="R15" s="413"/>
      <c r="S15" s="126">
        <f t="shared" si="0"/>
        <v>0</v>
      </c>
      <c r="T15" s="126">
        <f t="shared" si="1"/>
        <v>0</v>
      </c>
      <c r="U15" s="130"/>
      <c r="V15" s="130"/>
    </row>
    <row r="16" spans="1:22" x14ac:dyDescent="0.25">
      <c r="A16" s="323"/>
      <c r="B16" s="323"/>
      <c r="C16" s="323"/>
      <c r="D16" s="25"/>
      <c r="E16" s="414"/>
      <c r="F16" s="415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2"/>
      <c r="R16" s="413"/>
      <c r="S16" s="126">
        <f t="shared" si="0"/>
        <v>0</v>
      </c>
      <c r="T16" s="126">
        <f t="shared" si="1"/>
        <v>0</v>
      </c>
      <c r="U16" s="130"/>
      <c r="V16" s="130"/>
    </row>
    <row r="17" spans="1:22" x14ac:dyDescent="0.25">
      <c r="A17" s="323">
        <v>3600</v>
      </c>
      <c r="B17" s="355" t="s">
        <v>120</v>
      </c>
      <c r="C17" s="323"/>
      <c r="D17" s="25" t="s">
        <v>95</v>
      </c>
      <c r="E17" s="414">
        <v>4</v>
      </c>
      <c r="F17" s="415"/>
      <c r="G17" s="411"/>
      <c r="H17" s="411"/>
      <c r="I17" s="411"/>
      <c r="J17" s="411"/>
      <c r="K17" s="411"/>
      <c r="L17" s="411"/>
      <c r="M17" s="411"/>
      <c r="N17" s="411"/>
      <c r="O17" s="411"/>
      <c r="P17" s="411"/>
      <c r="Q17" s="412"/>
      <c r="R17" s="413"/>
      <c r="S17" s="126">
        <f t="shared" si="0"/>
        <v>4</v>
      </c>
      <c r="T17" s="126">
        <f t="shared" si="1"/>
        <v>4</v>
      </c>
      <c r="U17" s="130"/>
      <c r="V17" s="130"/>
    </row>
    <row r="18" spans="1:22" x14ac:dyDescent="0.25">
      <c r="A18" s="160">
        <v>3600</v>
      </c>
      <c r="B18" s="32" t="s">
        <v>120</v>
      </c>
      <c r="C18" s="160"/>
      <c r="D18" s="25" t="s">
        <v>94</v>
      </c>
      <c r="E18" s="414">
        <v>2</v>
      </c>
      <c r="F18" s="415"/>
      <c r="G18" s="414"/>
      <c r="H18" s="415"/>
      <c r="I18" s="414"/>
      <c r="J18" s="415"/>
      <c r="K18" s="411"/>
      <c r="L18" s="411"/>
      <c r="M18" s="411"/>
      <c r="N18" s="411"/>
      <c r="O18" s="411"/>
      <c r="P18" s="411"/>
      <c r="Q18" s="412"/>
      <c r="R18" s="413"/>
      <c r="S18" s="126">
        <f t="shared" si="0"/>
        <v>2</v>
      </c>
      <c r="T18" s="126">
        <f t="shared" si="1"/>
        <v>2</v>
      </c>
      <c r="U18" s="130"/>
      <c r="V18" s="130"/>
    </row>
    <row r="19" spans="1:22" x14ac:dyDescent="0.25">
      <c r="A19" s="123" t="s">
        <v>37</v>
      </c>
      <c r="B19" s="123"/>
      <c r="C19" s="123"/>
      <c r="D19" s="123"/>
      <c r="E19" s="411"/>
      <c r="F19" s="411"/>
      <c r="G19" s="411"/>
      <c r="H19" s="411"/>
      <c r="I19" s="411"/>
      <c r="J19" s="411"/>
      <c r="K19" s="411"/>
      <c r="L19" s="411"/>
      <c r="M19" s="411"/>
      <c r="N19" s="411"/>
      <c r="O19" s="411"/>
      <c r="P19" s="411"/>
      <c r="Q19" s="412"/>
      <c r="R19" s="413"/>
      <c r="S19" s="126">
        <f t="shared" si="0"/>
        <v>0</v>
      </c>
      <c r="T19" s="126"/>
      <c r="U19" s="133"/>
      <c r="V19" s="130"/>
    </row>
    <row r="20" spans="1:22" x14ac:dyDescent="0.25">
      <c r="A20" s="123" t="s">
        <v>38</v>
      </c>
      <c r="B20" s="123"/>
      <c r="C20" s="123"/>
      <c r="D20" s="123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2"/>
      <c r="R20" s="413"/>
      <c r="S20" s="126">
        <f t="shared" si="0"/>
        <v>0</v>
      </c>
      <c r="T20" s="126"/>
      <c r="U20" s="133"/>
      <c r="V20" s="130"/>
    </row>
    <row r="21" spans="1:22" x14ac:dyDescent="0.25">
      <c r="A21" s="133" t="s">
        <v>6</v>
      </c>
      <c r="B21" s="133"/>
      <c r="C21" s="133"/>
      <c r="D21" s="133"/>
      <c r="E21" s="409">
        <f>SUM(E4:E20)</f>
        <v>8</v>
      </c>
      <c r="F21" s="410"/>
      <c r="G21" s="409">
        <f>SUM(G4:G20)</f>
        <v>8</v>
      </c>
      <c r="H21" s="410"/>
      <c r="I21" s="409">
        <f>SUM(I4:I20)</f>
        <v>8</v>
      </c>
      <c r="J21" s="410"/>
      <c r="K21" s="409">
        <f>SUM(K4:K20)</f>
        <v>8</v>
      </c>
      <c r="L21" s="410"/>
      <c r="M21" s="409">
        <f>SUM(M4:M20)</f>
        <v>8</v>
      </c>
      <c r="N21" s="410"/>
      <c r="O21" s="409">
        <f>SUM(O4:O20)</f>
        <v>0</v>
      </c>
      <c r="P21" s="410"/>
      <c r="Q21" s="409">
        <f>SUM(Q4:Q20)</f>
        <v>0</v>
      </c>
      <c r="R21" s="410"/>
      <c r="S21" s="126">
        <f>E21+G21+I21+K21+M21+O21+Q21</f>
        <v>40</v>
      </c>
      <c r="T21" s="126"/>
      <c r="U21" s="133"/>
      <c r="V21" s="130"/>
    </row>
    <row r="22" spans="1:22" x14ac:dyDescent="0.25">
      <c r="A22" s="133" t="s">
        <v>2</v>
      </c>
      <c r="B22" s="133"/>
      <c r="C22" s="133"/>
      <c r="D22" s="133"/>
      <c r="E22" s="134"/>
      <c r="F22" s="135">
        <v>8</v>
      </c>
      <c r="G22" s="134"/>
      <c r="H22" s="135">
        <v>8</v>
      </c>
      <c r="I22" s="134"/>
      <c r="J22" s="135">
        <v>8</v>
      </c>
      <c r="K22" s="134"/>
      <c r="L22" s="135">
        <v>8</v>
      </c>
      <c r="M22" s="134"/>
      <c r="N22" s="135">
        <v>8</v>
      </c>
      <c r="O22" s="134"/>
      <c r="P22" s="135"/>
      <c r="Q22" s="134"/>
      <c r="R22" s="135"/>
      <c r="S22" s="126">
        <f>SUM(E22:R22)</f>
        <v>40</v>
      </c>
      <c r="T22" s="126">
        <f>SUM(T4:T21)</f>
        <v>40</v>
      </c>
      <c r="U22" s="130"/>
      <c r="V22" s="130"/>
    </row>
    <row r="23" spans="1:22" x14ac:dyDescent="0.25">
      <c r="A23" s="133" t="s">
        <v>41</v>
      </c>
      <c r="B23" s="133"/>
      <c r="C23" s="133"/>
      <c r="D23" s="133"/>
      <c r="E23" s="136"/>
      <c r="F23" s="136">
        <f>SUM(E21)-F22</f>
        <v>0</v>
      </c>
      <c r="G23" s="136"/>
      <c r="H23" s="136">
        <f>SUM(G21)-H22</f>
        <v>0</v>
      </c>
      <c r="I23" s="136"/>
      <c r="J23" s="136">
        <f>SUM(I21)-J22</f>
        <v>0</v>
      </c>
      <c r="K23" s="136"/>
      <c r="L23" s="136">
        <f>SUM(K21)-L22</f>
        <v>0</v>
      </c>
      <c r="M23" s="136"/>
      <c r="N23" s="136">
        <f>SUM(M21)-N22</f>
        <v>0</v>
      </c>
      <c r="O23" s="136"/>
      <c r="P23" s="136">
        <f>SUM(O21)</f>
        <v>0</v>
      </c>
      <c r="Q23" s="136"/>
      <c r="R23" s="136">
        <f>SUM(Q21)</f>
        <v>0</v>
      </c>
      <c r="S23" s="130">
        <f>SUM(E23:R23)</f>
        <v>0</v>
      </c>
      <c r="T23" s="130"/>
      <c r="U23" s="130">
        <f>SUM(U4:U22)</f>
        <v>0</v>
      </c>
      <c r="V23" s="130">
        <f>SUM(V4:V22)</f>
        <v>0</v>
      </c>
    </row>
    <row r="25" spans="1:22" x14ac:dyDescent="0.25">
      <c r="A25" s="114" t="s">
        <v>25</v>
      </c>
      <c r="B25" s="115"/>
    </row>
    <row r="26" spans="1:22" x14ac:dyDescent="0.25">
      <c r="A26" s="116" t="s">
        <v>2</v>
      </c>
      <c r="C26" s="137">
        <f>SUM(T22)</f>
        <v>40</v>
      </c>
      <c r="I26" s="114">
        <v>3600</v>
      </c>
    </row>
    <row r="27" spans="1:22" x14ac:dyDescent="0.25">
      <c r="A27" s="116" t="s">
        <v>26</v>
      </c>
      <c r="C27" s="137">
        <f>U23</f>
        <v>0</v>
      </c>
      <c r="D27" s="138"/>
      <c r="I27" s="139">
        <v>6</v>
      </c>
    </row>
    <row r="28" spans="1:22" x14ac:dyDescent="0.25">
      <c r="A28" s="116" t="s">
        <v>27</v>
      </c>
      <c r="C28" s="138">
        <f>V23</f>
        <v>0</v>
      </c>
      <c r="I28" s="140"/>
    </row>
    <row r="29" spans="1:22" x14ac:dyDescent="0.25">
      <c r="A29" s="116" t="s">
        <v>28</v>
      </c>
      <c r="C29" s="138">
        <f>S19</f>
        <v>0</v>
      </c>
      <c r="I29" s="137"/>
    </row>
    <row r="30" spans="1:22" x14ac:dyDescent="0.25">
      <c r="A30" s="116" t="s">
        <v>4</v>
      </c>
      <c r="C30" s="138">
        <f>S20</f>
        <v>0</v>
      </c>
    </row>
    <row r="31" spans="1:22" ht="16.5" thickBot="1" x14ac:dyDescent="0.3">
      <c r="A31" s="117" t="s">
        <v>6</v>
      </c>
      <c r="C31" s="141">
        <f>SUM(C26:C30)</f>
        <v>40</v>
      </c>
      <c r="E31" s="117" t="s">
        <v>42</v>
      </c>
      <c r="F31" s="117"/>
      <c r="G31" s="142">
        <v>0</v>
      </c>
    </row>
    <row r="32" spans="1:22" ht="16.5" thickTop="1" x14ac:dyDescent="0.25">
      <c r="A32" s="116" t="s">
        <v>29</v>
      </c>
      <c r="C32" s="143">
        <v>0</v>
      </c>
      <c r="D32" s="143"/>
    </row>
    <row r="33" spans="1:4" x14ac:dyDescent="0.25">
      <c r="A33" s="116" t="s">
        <v>36</v>
      </c>
      <c r="C33" s="143">
        <v>0</v>
      </c>
      <c r="D33" s="143"/>
    </row>
  </sheetData>
  <mergeCells count="133">
    <mergeCell ref="O17:P17"/>
    <mergeCell ref="I14:J14"/>
    <mergeCell ref="Q17:R17"/>
    <mergeCell ref="E17:F17"/>
    <mergeCell ref="G17:H17"/>
    <mergeCell ref="I17:J17"/>
    <mergeCell ref="K17:L17"/>
    <mergeCell ref="O14:P14"/>
    <mergeCell ref="Q14:R14"/>
    <mergeCell ref="E14:F14"/>
    <mergeCell ref="M17:N17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E13:F13"/>
    <mergeCell ref="E12:F12"/>
    <mergeCell ref="E10:F10"/>
    <mergeCell ref="Q13:R13"/>
    <mergeCell ref="O13:P13"/>
    <mergeCell ref="O16:P16"/>
    <mergeCell ref="M12:N12"/>
    <mergeCell ref="K11:L11"/>
    <mergeCell ref="G11:H11"/>
    <mergeCell ref="M11:N11"/>
    <mergeCell ref="M13:N13"/>
    <mergeCell ref="G14:H14"/>
    <mergeCell ref="K14:L14"/>
    <mergeCell ref="M14:N14"/>
    <mergeCell ref="K13:L13"/>
    <mergeCell ref="G12:H12"/>
    <mergeCell ref="G13:H13"/>
    <mergeCell ref="K12:L12"/>
    <mergeCell ref="I12:J12"/>
    <mergeCell ref="I13:J13"/>
    <mergeCell ref="I11:J11"/>
    <mergeCell ref="Q16:R16"/>
    <mergeCell ref="O12:P12"/>
    <mergeCell ref="O10:P10"/>
    <mergeCell ref="Q9:R9"/>
    <mergeCell ref="Q12:R12"/>
    <mergeCell ref="O8:P8"/>
    <mergeCell ref="M9:N9"/>
    <mergeCell ref="O9:P9"/>
    <mergeCell ref="E9:F9"/>
    <mergeCell ref="K10:L10"/>
    <mergeCell ref="I10:J10"/>
    <mergeCell ref="G10:H10"/>
    <mergeCell ref="E11:F11"/>
    <mergeCell ref="O11:P11"/>
    <mergeCell ref="G9:H9"/>
    <mergeCell ref="M10:N10"/>
    <mergeCell ref="G8:H8"/>
    <mergeCell ref="I8:J8"/>
    <mergeCell ref="I9:J9"/>
    <mergeCell ref="K9:L9"/>
    <mergeCell ref="E6:F6"/>
    <mergeCell ref="Q8:R8"/>
    <mergeCell ref="Q11:R11"/>
    <mergeCell ref="Q10:R10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K8:L8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9:P19"/>
    <mergeCell ref="Q19:R19"/>
    <mergeCell ref="E18:F18"/>
    <mergeCell ref="G18:H18"/>
    <mergeCell ref="I18:J18"/>
    <mergeCell ref="K18:L18"/>
    <mergeCell ref="M18:N18"/>
    <mergeCell ref="O18:P18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1"/>
  <sheetViews>
    <sheetView zoomScale="90" zoomScaleNormal="90" zoomScaleSheetLayoutView="100" workbookViewId="0">
      <selection activeCell="G12" sqref="G12:H1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</row>
    <row r="2" spans="1:22" s="9" customFormat="1" x14ac:dyDescent="0.25">
      <c r="A2" s="5" t="str">
        <f>Analysis!A3</f>
        <v>W/E 19.11.17</v>
      </c>
      <c r="B2" s="6"/>
      <c r="C2" s="6"/>
      <c r="D2" s="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36"/>
      <c r="P3" s="36"/>
      <c r="Q3" s="36"/>
      <c r="R3" s="36"/>
      <c r="S3" s="12"/>
      <c r="T3" s="12"/>
      <c r="U3" s="13"/>
      <c r="V3" s="13"/>
    </row>
    <row r="4" spans="1:22" x14ac:dyDescent="0.25">
      <c r="A4" s="288" t="s">
        <v>79</v>
      </c>
      <c r="B4" s="357" t="s">
        <v>116</v>
      </c>
      <c r="C4" s="290">
        <v>4</v>
      </c>
      <c r="D4" s="25" t="s">
        <v>89</v>
      </c>
      <c r="E4" s="376">
        <v>8</v>
      </c>
      <c r="F4" s="376"/>
      <c r="G4" s="376">
        <v>8</v>
      </c>
      <c r="H4" s="376"/>
      <c r="I4" s="376">
        <v>6</v>
      </c>
      <c r="J4" s="376"/>
      <c r="K4" s="376"/>
      <c r="L4" s="376"/>
      <c r="M4" s="376">
        <v>2</v>
      </c>
      <c r="N4" s="376"/>
      <c r="O4" s="364"/>
      <c r="P4" s="369"/>
      <c r="Q4" s="370"/>
      <c r="R4" s="371"/>
      <c r="S4" s="12">
        <f>E4+G4+I4+K4+M4+O4+Q4</f>
        <v>24</v>
      </c>
      <c r="T4" s="12">
        <f t="shared" ref="T4:T16" si="0">SUM(S4-U4-V4)</f>
        <v>24</v>
      </c>
      <c r="U4" s="15"/>
      <c r="V4" s="15"/>
    </row>
    <row r="5" spans="1:22" x14ac:dyDescent="0.25">
      <c r="A5" s="288">
        <v>6538</v>
      </c>
      <c r="B5" s="357" t="s">
        <v>117</v>
      </c>
      <c r="C5" s="290">
        <v>36</v>
      </c>
      <c r="D5" s="25" t="s">
        <v>98</v>
      </c>
      <c r="E5" s="376"/>
      <c r="F5" s="376"/>
      <c r="G5" s="376"/>
      <c r="H5" s="376"/>
      <c r="I5" s="376">
        <v>2</v>
      </c>
      <c r="J5" s="376"/>
      <c r="K5" s="376">
        <v>8</v>
      </c>
      <c r="L5" s="376"/>
      <c r="M5" s="376">
        <v>6</v>
      </c>
      <c r="N5" s="376"/>
      <c r="O5" s="364"/>
      <c r="P5" s="369"/>
      <c r="Q5" s="370"/>
      <c r="R5" s="371"/>
      <c r="S5" s="12">
        <f>E5+G5+I5+K5+M5+O5+Q5</f>
        <v>16</v>
      </c>
      <c r="T5" s="12">
        <f t="shared" si="0"/>
        <v>16</v>
      </c>
      <c r="U5" s="15"/>
      <c r="V5" s="15"/>
    </row>
    <row r="6" spans="1:22" x14ac:dyDescent="0.25">
      <c r="A6" s="288"/>
      <c r="B6" s="286"/>
      <c r="C6" s="290"/>
      <c r="D6" s="25"/>
      <c r="E6" s="376"/>
      <c r="F6" s="376"/>
      <c r="G6" s="376"/>
      <c r="H6" s="376"/>
      <c r="I6" s="381"/>
      <c r="J6" s="369"/>
      <c r="K6" s="381"/>
      <c r="L6" s="369"/>
      <c r="M6" s="381"/>
      <c r="N6" s="369"/>
      <c r="O6" s="364"/>
      <c r="P6" s="369"/>
      <c r="Q6" s="370"/>
      <c r="R6" s="371"/>
      <c r="S6" s="12">
        <f>E6+G6+I6+K6+M6+O6+Q6</f>
        <v>0</v>
      </c>
      <c r="T6" s="12">
        <f>SUM(S6-U6-V6)</f>
        <v>0</v>
      </c>
      <c r="U6" s="15"/>
      <c r="V6" s="15"/>
    </row>
    <row r="7" spans="1:22" x14ac:dyDescent="0.25">
      <c r="A7" s="110"/>
      <c r="B7" s="109"/>
      <c r="C7" s="109"/>
      <c r="D7" s="25"/>
      <c r="E7" s="376"/>
      <c r="F7" s="376"/>
      <c r="G7" s="376"/>
      <c r="H7" s="376"/>
      <c r="I7" s="381"/>
      <c r="J7" s="369"/>
      <c r="K7" s="381"/>
      <c r="L7" s="369"/>
      <c r="M7" s="381"/>
      <c r="N7" s="369"/>
      <c r="O7" s="364"/>
      <c r="P7" s="369"/>
      <c r="Q7" s="370"/>
      <c r="R7" s="371"/>
      <c r="S7" s="12">
        <f t="shared" ref="S7:S19" si="1">E7+G7+I7+K7+M7+O7+Q7</f>
        <v>0</v>
      </c>
      <c r="T7" s="12">
        <f t="shared" si="0"/>
        <v>0</v>
      </c>
      <c r="U7" s="15"/>
      <c r="V7" s="15"/>
    </row>
    <row r="8" spans="1:22" x14ac:dyDescent="0.25">
      <c r="A8" s="81"/>
      <c r="B8" s="32"/>
      <c r="C8" s="81"/>
      <c r="D8" s="25"/>
      <c r="E8" s="376"/>
      <c r="F8" s="376"/>
      <c r="G8" s="376"/>
      <c r="H8" s="376"/>
      <c r="I8" s="381"/>
      <c r="J8" s="369"/>
      <c r="K8" s="364"/>
      <c r="L8" s="369"/>
      <c r="M8" s="364"/>
      <c r="N8" s="369"/>
      <c r="O8" s="364"/>
      <c r="P8" s="369"/>
      <c r="Q8" s="370"/>
      <c r="R8" s="371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13"/>
      <c r="B9" s="32"/>
      <c r="C9" s="113"/>
      <c r="D9" s="25"/>
      <c r="E9" s="364"/>
      <c r="F9" s="369"/>
      <c r="G9" s="364"/>
      <c r="H9" s="369"/>
      <c r="I9" s="364"/>
      <c r="J9" s="369"/>
      <c r="K9" s="364"/>
      <c r="L9" s="369"/>
      <c r="M9" s="364"/>
      <c r="N9" s="369"/>
      <c r="O9" s="364"/>
      <c r="P9" s="369"/>
      <c r="Q9" s="370"/>
      <c r="R9" s="37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52"/>
      <c r="B10" s="30"/>
      <c r="C10" s="30"/>
      <c r="D10" s="25"/>
      <c r="E10" s="364"/>
      <c r="F10" s="369"/>
      <c r="G10" s="364"/>
      <c r="H10" s="369"/>
      <c r="I10" s="364"/>
      <c r="J10" s="369"/>
      <c r="K10" s="364"/>
      <c r="L10" s="369"/>
      <c r="M10" s="364"/>
      <c r="N10" s="369"/>
      <c r="O10" s="364"/>
      <c r="P10" s="369"/>
      <c r="Q10" s="370"/>
      <c r="R10" s="371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53"/>
      <c r="B11" s="32"/>
      <c r="C11" s="53"/>
      <c r="D11" s="25"/>
      <c r="E11" s="376"/>
      <c r="F11" s="376"/>
      <c r="G11" s="376"/>
      <c r="H11" s="376"/>
      <c r="I11" s="381"/>
      <c r="J11" s="369"/>
      <c r="K11" s="364"/>
      <c r="L11" s="369"/>
      <c r="M11" s="364"/>
      <c r="N11" s="369"/>
      <c r="O11" s="364"/>
      <c r="P11" s="369"/>
      <c r="Q11" s="370"/>
      <c r="R11" s="37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334"/>
      <c r="B12" s="334"/>
      <c r="C12" s="334"/>
      <c r="D12" s="25"/>
      <c r="E12" s="364"/>
      <c r="F12" s="369"/>
      <c r="G12" s="364"/>
      <c r="H12" s="369"/>
      <c r="I12" s="381"/>
      <c r="J12" s="369"/>
      <c r="K12" s="364"/>
      <c r="L12" s="369"/>
      <c r="M12" s="364"/>
      <c r="N12" s="369"/>
      <c r="O12" s="364"/>
      <c r="P12" s="369"/>
      <c r="Q12" s="370"/>
      <c r="R12" s="371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315"/>
      <c r="B13" s="316"/>
      <c r="C13" s="316"/>
      <c r="D13" s="25"/>
      <c r="E13" s="376"/>
      <c r="F13" s="376"/>
      <c r="G13" s="376"/>
      <c r="H13" s="376"/>
      <c r="I13" s="381"/>
      <c r="J13" s="369"/>
      <c r="K13" s="364"/>
      <c r="L13" s="369"/>
      <c r="M13" s="364"/>
      <c r="N13" s="369"/>
      <c r="O13" s="364"/>
      <c r="P13" s="369"/>
      <c r="Q13" s="370"/>
      <c r="R13" s="371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332"/>
      <c r="B14" s="332"/>
      <c r="C14" s="332"/>
      <c r="D14" s="25"/>
      <c r="E14" s="376"/>
      <c r="F14" s="376"/>
      <c r="G14" s="376"/>
      <c r="H14" s="376"/>
      <c r="I14" s="381"/>
      <c r="J14" s="369"/>
      <c r="K14" s="364"/>
      <c r="L14" s="369"/>
      <c r="M14" s="364"/>
      <c r="N14" s="369"/>
      <c r="O14" s="364"/>
      <c r="P14" s="369"/>
      <c r="Q14" s="370"/>
      <c r="R14" s="37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286"/>
      <c r="B15" s="144"/>
      <c r="C15" s="144"/>
      <c r="D15" s="25"/>
      <c r="E15" s="364"/>
      <c r="F15" s="369"/>
      <c r="G15" s="364"/>
      <c r="H15" s="369"/>
      <c r="I15" s="364"/>
      <c r="J15" s="369"/>
      <c r="K15" s="364"/>
      <c r="L15" s="369"/>
      <c r="M15" s="364"/>
      <c r="N15" s="369"/>
      <c r="O15" s="364"/>
      <c r="P15" s="369"/>
      <c r="Q15" s="370"/>
      <c r="R15" s="37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86"/>
      <c r="B16" s="286"/>
      <c r="C16" s="286"/>
      <c r="D16" s="25"/>
      <c r="E16" s="358"/>
      <c r="F16" s="359"/>
      <c r="G16" s="364"/>
      <c r="H16" s="369"/>
      <c r="I16" s="381"/>
      <c r="J16" s="369"/>
      <c r="K16" s="364"/>
      <c r="L16" s="369"/>
      <c r="M16" s="364"/>
      <c r="N16" s="369"/>
      <c r="O16" s="364"/>
      <c r="P16" s="369"/>
      <c r="Q16" s="370"/>
      <c r="R16" s="371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0" t="s">
        <v>37</v>
      </c>
      <c r="B17" s="10"/>
      <c r="C17" s="10"/>
      <c r="D17" s="10"/>
      <c r="E17" s="364"/>
      <c r="F17" s="369"/>
      <c r="G17" s="364"/>
      <c r="H17" s="369"/>
      <c r="I17" s="364"/>
      <c r="J17" s="369"/>
      <c r="K17" s="364"/>
      <c r="L17" s="369"/>
      <c r="M17" s="364"/>
      <c r="N17" s="369"/>
      <c r="O17" s="370"/>
      <c r="P17" s="371"/>
      <c r="Q17" s="370"/>
      <c r="R17" s="371"/>
      <c r="S17" s="12">
        <f t="shared" si="1"/>
        <v>0</v>
      </c>
      <c r="T17" s="12"/>
      <c r="U17" s="16"/>
      <c r="V17" s="15"/>
    </row>
    <row r="18" spans="1:22" x14ac:dyDescent="0.25">
      <c r="A18" s="10" t="s">
        <v>38</v>
      </c>
      <c r="B18" s="10"/>
      <c r="C18" s="10"/>
      <c r="D18" s="10"/>
      <c r="E18" s="364"/>
      <c r="F18" s="369"/>
      <c r="G18" s="364"/>
      <c r="H18" s="369"/>
      <c r="I18" s="364"/>
      <c r="J18" s="369"/>
      <c r="K18" s="364"/>
      <c r="L18" s="369"/>
      <c r="M18" s="364"/>
      <c r="N18" s="369"/>
      <c r="O18" s="370"/>
      <c r="P18" s="371"/>
      <c r="Q18" s="370"/>
      <c r="R18" s="371"/>
      <c r="S18" s="12">
        <f t="shared" si="1"/>
        <v>0</v>
      </c>
      <c r="T18" s="12"/>
      <c r="U18" s="16"/>
      <c r="V18" s="15"/>
    </row>
    <row r="19" spans="1:22" x14ac:dyDescent="0.25">
      <c r="A19" s="16" t="s">
        <v>6</v>
      </c>
      <c r="B19" s="16"/>
      <c r="C19" s="16"/>
      <c r="D19" s="16"/>
      <c r="E19" s="367">
        <f>SUM(E4:E18)</f>
        <v>8</v>
      </c>
      <c r="F19" s="368"/>
      <c r="G19" s="367">
        <f>SUM(G4:G18)</f>
        <v>8</v>
      </c>
      <c r="H19" s="368"/>
      <c r="I19" s="367">
        <f>SUM(I4:I18)</f>
        <v>8</v>
      </c>
      <c r="J19" s="368"/>
      <c r="K19" s="367">
        <f>SUM(K4:K18)</f>
        <v>8</v>
      </c>
      <c r="L19" s="368"/>
      <c r="M19" s="367">
        <f>SUM(M4:M18)</f>
        <v>8</v>
      </c>
      <c r="N19" s="368"/>
      <c r="O19" s="367">
        <f>SUM(O4:O18)</f>
        <v>0</v>
      </c>
      <c r="P19" s="368"/>
      <c r="Q19" s="367">
        <f>SUM(Q4:Q18)</f>
        <v>0</v>
      </c>
      <c r="R19" s="368"/>
      <c r="S19" s="12">
        <f t="shared" si="1"/>
        <v>40</v>
      </c>
      <c r="T19" s="12"/>
      <c r="U19" s="16"/>
      <c r="V19" s="15"/>
    </row>
    <row r="20" spans="1:22" x14ac:dyDescent="0.25">
      <c r="A20" s="16" t="s">
        <v>2</v>
      </c>
      <c r="B20" s="16"/>
      <c r="C20" s="16"/>
      <c r="D20" s="16"/>
      <c r="E20" s="17"/>
      <c r="F20" s="18">
        <v>8</v>
      </c>
      <c r="G20" s="83"/>
      <c r="H20" s="84">
        <v>8</v>
      </c>
      <c r="I20" s="17"/>
      <c r="J20" s="18">
        <v>8</v>
      </c>
      <c r="K20" s="17"/>
      <c r="L20" s="18">
        <v>8</v>
      </c>
      <c r="M20" s="17"/>
      <c r="N20" s="18">
        <v>8</v>
      </c>
      <c r="O20" s="17"/>
      <c r="P20" s="18"/>
      <c r="Q20" s="17"/>
      <c r="R20" s="18"/>
      <c r="S20" s="12">
        <f>SUM(E20:R20)</f>
        <v>40</v>
      </c>
      <c r="T20" s="12">
        <f>SUM(T4:T19)</f>
        <v>40</v>
      </c>
      <c r="U20" s="15"/>
      <c r="V20" s="15"/>
    </row>
    <row r="21" spans="1:22" x14ac:dyDescent="0.25">
      <c r="A21" s="16" t="s">
        <v>41</v>
      </c>
      <c r="B21" s="16"/>
      <c r="C21" s="16"/>
      <c r="D21" s="16"/>
      <c r="E21" s="19"/>
      <c r="F21" s="19">
        <f>SUM(E19)-F20</f>
        <v>0</v>
      </c>
      <c r="G21" s="19"/>
      <c r="H21" s="19">
        <f>SUM(G19)-H20</f>
        <v>0</v>
      </c>
      <c r="I21" s="19"/>
      <c r="J21" s="19">
        <f>SUM(I19)-J20</f>
        <v>0</v>
      </c>
      <c r="K21" s="19"/>
      <c r="L21" s="19">
        <f>SUM(K19)-L20</f>
        <v>0</v>
      </c>
      <c r="M21" s="19"/>
      <c r="N21" s="19">
        <f>SUM(M19)-N20</f>
        <v>0</v>
      </c>
      <c r="O21" s="19"/>
      <c r="P21" s="19">
        <f>SUM(O19)</f>
        <v>0</v>
      </c>
      <c r="Q21" s="19"/>
      <c r="R21" s="19">
        <f>SUM(Q19)</f>
        <v>0</v>
      </c>
      <c r="S21" s="15">
        <f>SUM(E21:R21)</f>
        <v>0</v>
      </c>
      <c r="T21" s="15"/>
      <c r="U21" s="15">
        <f>SUM(U4:U20)</f>
        <v>0</v>
      </c>
      <c r="V21" s="15">
        <f>SUM(V4:V20)</f>
        <v>0</v>
      </c>
    </row>
    <row r="23" spans="1:22" x14ac:dyDescent="0.25">
      <c r="A23" s="1" t="s">
        <v>25</v>
      </c>
      <c r="B23" s="2"/>
    </row>
    <row r="24" spans="1:22" x14ac:dyDescent="0.25">
      <c r="A24" s="3" t="s">
        <v>2</v>
      </c>
      <c r="C24" s="27">
        <f>SUM(T20)</f>
        <v>40</v>
      </c>
      <c r="I24" s="1">
        <v>3600</v>
      </c>
    </row>
    <row r="25" spans="1:22" x14ac:dyDescent="0.25">
      <c r="A25" s="3" t="s">
        <v>26</v>
      </c>
      <c r="C25" s="27">
        <f>U21</f>
        <v>0</v>
      </c>
      <c r="D25" s="20"/>
      <c r="I25" s="28"/>
    </row>
    <row r="26" spans="1:22" x14ac:dyDescent="0.25">
      <c r="A26" s="3" t="s">
        <v>27</v>
      </c>
      <c r="C26" s="20">
        <f>V21</f>
        <v>0</v>
      </c>
      <c r="I26" s="29"/>
    </row>
    <row r="27" spans="1:22" x14ac:dyDescent="0.25">
      <c r="A27" s="3" t="s">
        <v>28</v>
      </c>
      <c r="C27" s="20">
        <f>S17</f>
        <v>0</v>
      </c>
      <c r="I27" s="27"/>
    </row>
    <row r="28" spans="1:22" x14ac:dyDescent="0.25">
      <c r="A28" s="3" t="s">
        <v>4</v>
      </c>
      <c r="C28" s="20">
        <f>S18</f>
        <v>0</v>
      </c>
    </row>
    <row r="29" spans="1:22" ht="16.5" thickBot="1" x14ac:dyDescent="0.3">
      <c r="A29" s="4" t="s">
        <v>6</v>
      </c>
      <c r="C29" s="26">
        <f>SUM(C24:C28)</f>
        <v>40</v>
      </c>
      <c r="E29" s="4" t="s">
        <v>42</v>
      </c>
      <c r="F29" s="4"/>
      <c r="G29" s="22">
        <f>S19-C29</f>
        <v>0</v>
      </c>
    </row>
    <row r="30" spans="1:22" ht="16.5" thickTop="1" x14ac:dyDescent="0.25">
      <c r="A30" s="3" t="s">
        <v>29</v>
      </c>
      <c r="C30" s="23">
        <v>0</v>
      </c>
      <c r="D30" s="23"/>
    </row>
    <row r="31" spans="1:22" x14ac:dyDescent="0.25">
      <c r="A31" s="3" t="s">
        <v>36</v>
      </c>
      <c r="C31" s="23">
        <v>0</v>
      </c>
      <c r="D31" s="23"/>
    </row>
  </sheetData>
  <mergeCells count="119">
    <mergeCell ref="E5:F5"/>
    <mergeCell ref="G12:H12"/>
    <mergeCell ref="G13:H13"/>
    <mergeCell ref="I13:J13"/>
    <mergeCell ref="E11:F11"/>
    <mergeCell ref="G11:H11"/>
    <mergeCell ref="I11:J11"/>
    <mergeCell ref="E12:F12"/>
    <mergeCell ref="E8:F8"/>
    <mergeCell ref="G8:H8"/>
    <mergeCell ref="E13:F13"/>
    <mergeCell ref="E9:F9"/>
    <mergeCell ref="G9:H9"/>
    <mergeCell ref="E10:F10"/>
    <mergeCell ref="G10:H10"/>
    <mergeCell ref="I10:J10"/>
    <mergeCell ref="K13:L13"/>
    <mergeCell ref="Q13:R13"/>
    <mergeCell ref="O13:P13"/>
    <mergeCell ref="Q12:R12"/>
    <mergeCell ref="O12:P12"/>
    <mergeCell ref="M11:N11"/>
    <mergeCell ref="O11:P11"/>
    <mergeCell ref="Q11:R11"/>
    <mergeCell ref="K12:L12"/>
    <mergeCell ref="M13:N13"/>
    <mergeCell ref="M12:N12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7:F17"/>
    <mergeCell ref="G17:H17"/>
    <mergeCell ref="O16:P16"/>
    <mergeCell ref="Q16:R16"/>
    <mergeCell ref="E15:F15"/>
    <mergeCell ref="G15:H15"/>
    <mergeCell ref="I15:J15"/>
    <mergeCell ref="K15:L15"/>
    <mergeCell ref="M15:N15"/>
    <mergeCell ref="O15:P15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Q17:R17"/>
    <mergeCell ref="E2:F2"/>
    <mergeCell ref="I12:J12"/>
    <mergeCell ref="E14:F14"/>
    <mergeCell ref="I14:J14"/>
    <mergeCell ref="Q19:R19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M18:N18"/>
    <mergeCell ref="O18:P18"/>
    <mergeCell ref="Q18:R18"/>
    <mergeCell ref="Q14:R14"/>
    <mergeCell ref="G14:H14"/>
    <mergeCell ref="K14:L14"/>
    <mergeCell ref="M14:N14"/>
    <mergeCell ref="O14:P1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topLeftCell="A10" zoomScale="90" zoomScaleNormal="90" workbookViewId="0">
      <selection activeCell="G12" sqref="G12:H12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  <c r="S1" s="3"/>
    </row>
    <row r="2" spans="1:22" s="9" customFormat="1" x14ac:dyDescent="0.25">
      <c r="A2" s="5" t="str">
        <f>Analysis!A3</f>
        <v>W/E 19.11.17</v>
      </c>
      <c r="B2" s="6"/>
      <c r="C2" s="6"/>
      <c r="D2" s="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11"/>
      <c r="R3" s="11"/>
      <c r="S3" s="12"/>
      <c r="T3" s="12"/>
      <c r="U3" s="13"/>
      <c r="V3" s="13"/>
    </row>
    <row r="4" spans="1:22" x14ac:dyDescent="0.25">
      <c r="A4" s="266">
        <v>6538</v>
      </c>
      <c r="B4" s="357" t="s">
        <v>117</v>
      </c>
      <c r="C4" s="266">
        <v>35</v>
      </c>
      <c r="D4" s="25" t="s">
        <v>87</v>
      </c>
      <c r="E4" s="364">
        <v>4</v>
      </c>
      <c r="F4" s="369"/>
      <c r="G4" s="364"/>
      <c r="H4" s="369"/>
      <c r="I4" s="364"/>
      <c r="J4" s="369"/>
      <c r="K4" s="364"/>
      <c r="L4" s="369"/>
      <c r="M4" s="364"/>
      <c r="N4" s="369"/>
      <c r="O4" s="364"/>
      <c r="P4" s="369"/>
      <c r="Q4" s="370"/>
      <c r="R4" s="371"/>
      <c r="S4" s="12">
        <f>E4+G4+I4+K4+M4+O4+Q4</f>
        <v>4</v>
      </c>
      <c r="T4" s="12">
        <f>SUM(S4-U4-V4)</f>
        <v>4</v>
      </c>
      <c r="U4" s="15"/>
      <c r="V4" s="15"/>
    </row>
    <row r="5" spans="1:22" ht="15.75" customHeight="1" x14ac:dyDescent="0.25">
      <c r="A5" s="348" t="s">
        <v>79</v>
      </c>
      <c r="B5" s="357" t="s">
        <v>116</v>
      </c>
      <c r="C5" s="347">
        <v>4</v>
      </c>
      <c r="D5" s="25" t="s">
        <v>89</v>
      </c>
      <c r="E5" s="364">
        <v>3</v>
      </c>
      <c r="F5" s="369"/>
      <c r="G5" s="364">
        <v>6</v>
      </c>
      <c r="H5" s="369"/>
      <c r="I5" s="364">
        <v>7</v>
      </c>
      <c r="J5" s="369"/>
      <c r="K5" s="364">
        <v>7</v>
      </c>
      <c r="L5" s="369"/>
      <c r="M5" s="364">
        <v>7</v>
      </c>
      <c r="N5" s="369"/>
      <c r="O5" s="364"/>
      <c r="P5" s="369"/>
      <c r="Q5" s="370"/>
      <c r="R5" s="371"/>
      <c r="S5" s="12">
        <f>E5+G5+I5+K5+M5+O5+Q5</f>
        <v>30</v>
      </c>
      <c r="T5" s="12">
        <f>SUM(S5-U5-V5)</f>
        <v>30</v>
      </c>
      <c r="U5" s="15"/>
      <c r="V5" s="15"/>
    </row>
    <row r="6" spans="1:22" x14ac:dyDescent="0.25">
      <c r="A6" s="348">
        <v>6538</v>
      </c>
      <c r="B6" s="357" t="s">
        <v>117</v>
      </c>
      <c r="C6" s="348">
        <v>37</v>
      </c>
      <c r="D6" s="25" t="s">
        <v>86</v>
      </c>
      <c r="E6" s="364"/>
      <c r="F6" s="369"/>
      <c r="G6" s="364">
        <v>1</v>
      </c>
      <c r="H6" s="369"/>
      <c r="I6" s="376"/>
      <c r="J6" s="376"/>
      <c r="K6" s="364"/>
      <c r="L6" s="369"/>
      <c r="M6" s="364"/>
      <c r="N6" s="369"/>
      <c r="O6" s="364"/>
      <c r="P6" s="369"/>
      <c r="Q6" s="370"/>
      <c r="R6" s="371"/>
      <c r="S6" s="12">
        <f t="shared" ref="S6:S23" si="0">E6+G6+I6+K6+M6+O6+Q6</f>
        <v>1</v>
      </c>
      <c r="T6" s="12">
        <f t="shared" ref="T6:T20" si="1">SUM(S6-U6-V6)</f>
        <v>1</v>
      </c>
      <c r="U6" s="15"/>
      <c r="V6" s="15"/>
    </row>
    <row r="7" spans="1:22" x14ac:dyDescent="0.25">
      <c r="A7" s="182"/>
      <c r="B7" s="181"/>
      <c r="C7" s="181"/>
      <c r="D7" s="25"/>
      <c r="E7" s="364"/>
      <c r="F7" s="369"/>
      <c r="G7" s="364"/>
      <c r="H7" s="369"/>
      <c r="I7" s="364"/>
      <c r="J7" s="369"/>
      <c r="K7" s="364"/>
      <c r="L7" s="369"/>
      <c r="M7" s="364"/>
      <c r="N7" s="369"/>
      <c r="O7" s="364"/>
      <c r="P7" s="369"/>
      <c r="Q7" s="370"/>
      <c r="R7" s="371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12"/>
      <c r="B8" s="111"/>
      <c r="C8" s="111"/>
      <c r="D8" s="25"/>
      <c r="E8" s="364"/>
      <c r="F8" s="369"/>
      <c r="G8" s="364"/>
      <c r="H8" s="369"/>
      <c r="I8" s="364"/>
      <c r="J8" s="369"/>
      <c r="K8" s="376"/>
      <c r="L8" s="376"/>
      <c r="M8" s="376"/>
      <c r="N8" s="376"/>
      <c r="O8" s="364"/>
      <c r="P8" s="369"/>
      <c r="Q8" s="370"/>
      <c r="R8" s="371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313"/>
      <c r="B9" s="314"/>
      <c r="C9" s="314"/>
      <c r="D9" s="25"/>
      <c r="E9" s="364"/>
      <c r="F9" s="369"/>
      <c r="G9" s="364"/>
      <c r="H9" s="369"/>
      <c r="I9" s="364"/>
      <c r="J9" s="369"/>
      <c r="K9" s="376"/>
      <c r="L9" s="376"/>
      <c r="M9" s="376"/>
      <c r="N9" s="376"/>
      <c r="O9" s="364"/>
      <c r="P9" s="369"/>
      <c r="Q9" s="370"/>
      <c r="R9" s="371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313"/>
      <c r="B10" s="312"/>
      <c r="C10" s="312"/>
      <c r="D10" s="25"/>
      <c r="E10" s="364"/>
      <c r="F10" s="369"/>
      <c r="G10" s="364"/>
      <c r="H10" s="369"/>
      <c r="I10" s="364"/>
      <c r="J10" s="369"/>
      <c r="K10" s="364"/>
      <c r="L10" s="369"/>
      <c r="M10" s="364"/>
      <c r="N10" s="369"/>
      <c r="O10" s="364"/>
      <c r="P10" s="369"/>
      <c r="Q10" s="370"/>
      <c r="R10" s="371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322"/>
      <c r="B11" s="32"/>
      <c r="C11" s="322"/>
      <c r="D11" s="25"/>
      <c r="E11" s="364"/>
      <c r="F11" s="369"/>
      <c r="G11" s="364"/>
      <c r="H11" s="369"/>
      <c r="I11" s="364"/>
      <c r="J11" s="369"/>
      <c r="K11" s="364"/>
      <c r="L11" s="369"/>
      <c r="M11" s="364"/>
      <c r="N11" s="369"/>
      <c r="O11" s="364"/>
      <c r="P11" s="369"/>
      <c r="Q11" s="370"/>
      <c r="R11" s="371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87"/>
      <c r="B12" s="32"/>
      <c r="C12" s="87"/>
      <c r="D12" s="25"/>
      <c r="E12" s="364"/>
      <c r="F12" s="369"/>
      <c r="G12" s="364"/>
      <c r="H12" s="369"/>
      <c r="I12" s="364"/>
      <c r="J12" s="369"/>
      <c r="K12" s="364"/>
      <c r="L12" s="369"/>
      <c r="M12" s="364"/>
      <c r="N12" s="369"/>
      <c r="O12" s="364"/>
      <c r="P12" s="369"/>
      <c r="Q12" s="370"/>
      <c r="R12" s="371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75"/>
      <c r="B13" s="75"/>
      <c r="C13" s="75"/>
      <c r="D13" s="25"/>
      <c r="E13" s="364"/>
      <c r="F13" s="369"/>
      <c r="G13" s="364"/>
      <c r="H13" s="369"/>
      <c r="I13" s="364"/>
      <c r="J13" s="369"/>
      <c r="K13" s="364"/>
      <c r="L13" s="369"/>
      <c r="M13" s="364"/>
      <c r="N13" s="369"/>
      <c r="O13" s="364"/>
      <c r="P13" s="369"/>
      <c r="Q13" s="370"/>
      <c r="R13" s="371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76"/>
      <c r="B14" s="32"/>
      <c r="C14" s="76"/>
      <c r="E14" s="364"/>
      <c r="F14" s="369"/>
      <c r="G14" s="364"/>
      <c r="H14" s="369"/>
      <c r="I14" s="364"/>
      <c r="J14" s="369"/>
      <c r="K14" s="364"/>
      <c r="L14" s="369"/>
      <c r="M14" s="364"/>
      <c r="N14" s="369"/>
      <c r="O14" s="364"/>
      <c r="P14" s="369"/>
      <c r="Q14" s="370"/>
      <c r="R14" s="371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30"/>
      <c r="B15" s="30"/>
      <c r="C15" s="30"/>
      <c r="D15" s="25"/>
      <c r="E15" s="364"/>
      <c r="F15" s="369"/>
      <c r="G15" s="364"/>
      <c r="H15" s="369"/>
      <c r="I15" s="364"/>
      <c r="J15" s="369"/>
      <c r="K15" s="364"/>
      <c r="L15" s="369"/>
      <c r="M15" s="364"/>
      <c r="N15" s="369"/>
      <c r="O15" s="364"/>
      <c r="P15" s="369"/>
      <c r="Q15" s="370"/>
      <c r="R15" s="371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30"/>
      <c r="B16" s="30"/>
      <c r="C16" s="30"/>
      <c r="D16" s="25"/>
      <c r="E16" s="364"/>
      <c r="F16" s="369"/>
      <c r="G16" s="364"/>
      <c r="H16" s="369"/>
      <c r="I16" s="364"/>
      <c r="J16" s="369"/>
      <c r="K16" s="364"/>
      <c r="L16" s="369"/>
      <c r="M16" s="364"/>
      <c r="N16" s="369"/>
      <c r="O16" s="364"/>
      <c r="P16" s="369"/>
      <c r="Q16" s="370"/>
      <c r="R16" s="371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321"/>
      <c r="B17" s="321"/>
      <c r="C17" s="321"/>
      <c r="D17" s="231"/>
      <c r="E17" s="364"/>
      <c r="F17" s="369"/>
      <c r="G17" s="364"/>
      <c r="H17" s="369"/>
      <c r="I17" s="364"/>
      <c r="J17" s="369"/>
      <c r="K17" s="364"/>
      <c r="L17" s="369"/>
      <c r="M17" s="364"/>
      <c r="N17" s="369"/>
      <c r="O17" s="364"/>
      <c r="P17" s="369"/>
      <c r="Q17" s="370"/>
      <c r="R17" s="371"/>
      <c r="S17" s="12">
        <f t="shared" si="0"/>
        <v>0</v>
      </c>
      <c r="T17" s="12">
        <f t="shared" si="1"/>
        <v>0</v>
      </c>
      <c r="U17" s="15"/>
      <c r="V17" s="15"/>
    </row>
    <row r="18" spans="1:22" s="4" customFormat="1" x14ac:dyDescent="0.25">
      <c r="A18" s="108"/>
      <c r="B18" s="108"/>
      <c r="C18" s="108"/>
      <c r="D18" s="25"/>
      <c r="E18" s="364"/>
      <c r="F18" s="369"/>
      <c r="G18" s="364"/>
      <c r="H18" s="369"/>
      <c r="I18" s="364"/>
      <c r="J18" s="369"/>
      <c r="K18" s="364"/>
      <c r="L18" s="369"/>
      <c r="M18" s="364"/>
      <c r="N18" s="369"/>
      <c r="O18" s="364"/>
      <c r="P18" s="369"/>
      <c r="Q18" s="370"/>
      <c r="R18" s="371"/>
      <c r="S18" s="12">
        <f t="shared" si="0"/>
        <v>0</v>
      </c>
      <c r="T18" s="12">
        <f t="shared" si="1"/>
        <v>0</v>
      </c>
      <c r="U18" s="15"/>
      <c r="V18" s="15"/>
    </row>
    <row r="19" spans="1:22" s="4" customFormat="1" x14ac:dyDescent="0.25">
      <c r="A19" s="108"/>
      <c r="B19" s="108"/>
      <c r="C19" s="108"/>
      <c r="D19" s="25"/>
      <c r="E19" s="364"/>
      <c r="F19" s="369"/>
      <c r="G19" s="364"/>
      <c r="H19" s="369"/>
      <c r="I19" s="364"/>
      <c r="J19" s="369"/>
      <c r="K19" s="364"/>
      <c r="L19" s="369"/>
      <c r="M19" s="364"/>
      <c r="N19" s="369"/>
      <c r="O19" s="364"/>
      <c r="P19" s="369"/>
      <c r="Q19" s="370"/>
      <c r="R19" s="371"/>
      <c r="S19" s="12">
        <f t="shared" si="0"/>
        <v>0</v>
      </c>
      <c r="T19" s="12">
        <f t="shared" si="1"/>
        <v>0</v>
      </c>
      <c r="U19" s="15"/>
      <c r="V19" s="15"/>
    </row>
    <row r="20" spans="1:22" s="4" customFormat="1" x14ac:dyDescent="0.25">
      <c r="A20" s="50">
        <v>3600</v>
      </c>
      <c r="B20" s="50" t="s">
        <v>120</v>
      </c>
      <c r="C20" s="50"/>
      <c r="D20" s="14" t="s">
        <v>64</v>
      </c>
      <c r="E20" s="364">
        <v>1</v>
      </c>
      <c r="F20" s="369"/>
      <c r="G20" s="364">
        <v>1</v>
      </c>
      <c r="H20" s="369"/>
      <c r="I20" s="364">
        <v>1</v>
      </c>
      <c r="J20" s="369"/>
      <c r="K20" s="364">
        <v>1</v>
      </c>
      <c r="L20" s="369"/>
      <c r="M20" s="364">
        <v>1</v>
      </c>
      <c r="N20" s="369"/>
      <c r="O20" s="364"/>
      <c r="P20" s="369"/>
      <c r="Q20" s="370"/>
      <c r="R20" s="371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0" t="s">
        <v>37</v>
      </c>
      <c r="B21" s="34"/>
      <c r="C21" s="6"/>
      <c r="D21" s="6"/>
      <c r="E21" s="364"/>
      <c r="F21" s="369"/>
      <c r="G21" s="364"/>
      <c r="H21" s="369"/>
      <c r="I21" s="364"/>
      <c r="J21" s="369"/>
      <c r="K21" s="364"/>
      <c r="L21" s="369"/>
      <c r="M21" s="364"/>
      <c r="N21" s="369"/>
      <c r="O21" s="364"/>
      <c r="P21" s="369"/>
      <c r="Q21" s="370"/>
      <c r="R21" s="371"/>
      <c r="S21" s="12">
        <f t="shared" si="0"/>
        <v>0</v>
      </c>
      <c r="T21" s="12"/>
      <c r="U21" s="16"/>
      <c r="V21" s="15"/>
    </row>
    <row r="22" spans="1:22" x14ac:dyDescent="0.25">
      <c r="A22" s="34" t="s">
        <v>38</v>
      </c>
      <c r="B22" s="34"/>
      <c r="C22" s="6"/>
      <c r="D22" s="6"/>
      <c r="E22" s="364"/>
      <c r="F22" s="369"/>
      <c r="G22" s="364"/>
      <c r="H22" s="369"/>
      <c r="I22" s="364"/>
      <c r="J22" s="369"/>
      <c r="K22" s="364"/>
      <c r="L22" s="369"/>
      <c r="M22" s="364"/>
      <c r="N22" s="369"/>
      <c r="O22" s="370"/>
      <c r="P22" s="371"/>
      <c r="Q22" s="370"/>
      <c r="R22" s="371"/>
      <c r="S22" s="12">
        <f t="shared" si="0"/>
        <v>0</v>
      </c>
      <c r="T22" s="12"/>
      <c r="U22" s="16"/>
      <c r="V22" s="15"/>
    </row>
    <row r="23" spans="1:22" x14ac:dyDescent="0.25">
      <c r="A23" s="16" t="s">
        <v>6</v>
      </c>
      <c r="B23" s="16"/>
      <c r="C23" s="16"/>
      <c r="D23" s="16"/>
      <c r="E23" s="367">
        <f>SUM(E4:E22)</f>
        <v>8</v>
      </c>
      <c r="F23" s="368"/>
      <c r="G23" s="367">
        <f>SUM(G4:G22)</f>
        <v>8</v>
      </c>
      <c r="H23" s="368"/>
      <c r="I23" s="367">
        <f>SUM(I4:I22)</f>
        <v>8</v>
      </c>
      <c r="J23" s="368"/>
      <c r="K23" s="367">
        <f>SUM(K4:K22)</f>
        <v>8</v>
      </c>
      <c r="L23" s="368"/>
      <c r="M23" s="367">
        <f>SUM(M4:M22)</f>
        <v>8</v>
      </c>
      <c r="N23" s="368"/>
      <c r="O23" s="367">
        <f>SUM(O4:O22)</f>
        <v>0</v>
      </c>
      <c r="P23" s="368"/>
      <c r="Q23" s="367">
        <f>SUM(Q4:Q22)</f>
        <v>0</v>
      </c>
      <c r="R23" s="368"/>
      <c r="S23" s="12">
        <f t="shared" si="0"/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48"/>
      <c r="J24" s="49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SUM(T4:T23)</f>
        <v>40</v>
      </c>
      <c r="U24" s="15"/>
      <c r="V24" s="15"/>
    </row>
    <row r="25" spans="1:22" x14ac:dyDescent="0.25">
      <c r="A25" s="16" t="s">
        <v>41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6" spans="1:22" x14ac:dyDescent="0.25">
      <c r="E26" s="29"/>
      <c r="F26" s="29"/>
      <c r="M26" s="29"/>
      <c r="N26" s="29"/>
      <c r="S26" s="3"/>
    </row>
    <row r="27" spans="1:22" x14ac:dyDescent="0.25">
      <c r="A27" s="1" t="s">
        <v>25</v>
      </c>
      <c r="B27" s="2"/>
      <c r="S27" s="3"/>
    </row>
    <row r="28" spans="1:22" x14ac:dyDescent="0.25">
      <c r="A28" s="3" t="s">
        <v>2</v>
      </c>
      <c r="C28" s="27">
        <f>SUM(T24)</f>
        <v>40</v>
      </c>
      <c r="I28" s="1">
        <v>3600</v>
      </c>
      <c r="S28" s="3"/>
    </row>
    <row r="29" spans="1:22" x14ac:dyDescent="0.25">
      <c r="A29" s="3" t="s">
        <v>26</v>
      </c>
      <c r="C29" s="27">
        <f>U25</f>
        <v>0</v>
      </c>
      <c r="D29" s="20"/>
      <c r="I29" s="28">
        <v>5</v>
      </c>
      <c r="S29" s="3"/>
    </row>
    <row r="30" spans="1:22" x14ac:dyDescent="0.25">
      <c r="A30" s="3" t="s">
        <v>27</v>
      </c>
      <c r="C30" s="20">
        <f>V25</f>
        <v>0</v>
      </c>
      <c r="I30" s="29"/>
      <c r="S30" s="3"/>
    </row>
    <row r="31" spans="1:22" x14ac:dyDescent="0.25">
      <c r="A31" s="3" t="s">
        <v>28</v>
      </c>
      <c r="C31" s="20">
        <f>S21</f>
        <v>0</v>
      </c>
      <c r="I31" s="27"/>
      <c r="S31" s="3"/>
    </row>
    <row r="32" spans="1:22" x14ac:dyDescent="0.25">
      <c r="A32" s="3" t="s">
        <v>4</v>
      </c>
      <c r="C32" s="20">
        <f>S22</f>
        <v>0</v>
      </c>
      <c r="S32" s="3"/>
    </row>
    <row r="33" spans="1:19" ht="16.5" thickBot="1" x14ac:dyDescent="0.3">
      <c r="A33" s="4" t="s">
        <v>6</v>
      </c>
      <c r="C33" s="26">
        <f>SUM(C28:C32)</f>
        <v>40</v>
      </c>
      <c r="E33" s="4" t="s">
        <v>42</v>
      </c>
      <c r="F33" s="4"/>
      <c r="G33" s="22">
        <f>S23-C33</f>
        <v>0</v>
      </c>
      <c r="S33" s="3"/>
    </row>
    <row r="34" spans="1:19" ht="16.5" thickTop="1" x14ac:dyDescent="0.25">
      <c r="A34" s="3" t="s">
        <v>29</v>
      </c>
      <c r="C34" s="23">
        <v>0</v>
      </c>
      <c r="D34" s="23"/>
      <c r="S34" s="3"/>
    </row>
    <row r="35" spans="1:19" x14ac:dyDescent="0.25">
      <c r="A35" s="3" t="s">
        <v>36</v>
      </c>
      <c r="C35" s="23">
        <v>0</v>
      </c>
      <c r="D35" s="23"/>
      <c r="S35" s="3"/>
    </row>
    <row r="36" spans="1:19" x14ac:dyDescent="0.25">
      <c r="S36" s="3"/>
    </row>
    <row r="37" spans="1:19" x14ac:dyDescent="0.25">
      <c r="S37" s="3"/>
    </row>
    <row r="38" spans="1:19" x14ac:dyDescent="0.25">
      <c r="S38" s="3"/>
    </row>
  </sheetData>
  <mergeCells count="147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O17:P17"/>
    <mergeCell ref="Q17:R17"/>
    <mergeCell ref="E12:F12"/>
    <mergeCell ref="G12:H12"/>
    <mergeCell ref="I12:J12"/>
    <mergeCell ref="K12:L12"/>
    <mergeCell ref="M12:N12"/>
    <mergeCell ref="O12:P12"/>
    <mergeCell ref="I18:J18"/>
    <mergeCell ref="K18:L18"/>
    <mergeCell ref="M18:N18"/>
    <mergeCell ref="O18:P18"/>
    <mergeCell ref="Q12:R12"/>
    <mergeCell ref="E17:F17"/>
    <mergeCell ref="G17:H17"/>
    <mergeCell ref="I17:J17"/>
    <mergeCell ref="K17:L17"/>
    <mergeCell ref="M17:N17"/>
    <mergeCell ref="Q18:R18"/>
    <mergeCell ref="E13:F13"/>
    <mergeCell ref="G13:H13"/>
    <mergeCell ref="I13:J13"/>
    <mergeCell ref="K13:L13"/>
    <mergeCell ref="M13:N13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6"/>
  <sheetViews>
    <sheetView topLeftCell="A7" zoomScale="90" zoomScaleNormal="90" workbookViewId="0">
      <selection activeCell="G12" sqref="G12:H12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13</v>
      </c>
      <c r="B1" s="2"/>
      <c r="C1" s="2"/>
    </row>
    <row r="2" spans="1:22" s="9" customFormat="1" x14ac:dyDescent="0.25">
      <c r="A2" s="5" t="str">
        <f>Analysis!A3</f>
        <v>W/E 19.11.17</v>
      </c>
      <c r="B2" s="6"/>
      <c r="C2" s="6"/>
      <c r="D2" s="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285"/>
      <c r="J3" s="285"/>
      <c r="K3" s="41">
        <v>8</v>
      </c>
      <c r="L3" s="41">
        <v>16.3</v>
      </c>
      <c r="M3" s="285"/>
      <c r="N3" s="285"/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266">
        <v>6538</v>
      </c>
      <c r="B4" s="357" t="s">
        <v>117</v>
      </c>
      <c r="C4" s="266">
        <v>35</v>
      </c>
      <c r="D4" s="25" t="s">
        <v>87</v>
      </c>
      <c r="E4" s="364">
        <v>4</v>
      </c>
      <c r="F4" s="369"/>
      <c r="G4" s="364">
        <v>2</v>
      </c>
      <c r="H4" s="369"/>
      <c r="I4" s="372"/>
      <c r="J4" s="373"/>
      <c r="K4" s="364"/>
      <c r="L4" s="369"/>
      <c r="M4" s="372"/>
      <c r="N4" s="373"/>
      <c r="O4" s="376"/>
      <c r="P4" s="376"/>
      <c r="Q4" s="418"/>
      <c r="R4" s="418"/>
      <c r="S4" s="12">
        <f t="shared" ref="S4:S11" si="0">E4+G4+I4+K4+M4+O4+Q4</f>
        <v>6</v>
      </c>
      <c r="T4" s="12">
        <f t="shared" ref="T4:T11" si="1">SUM(S4-U4-V4)</f>
        <v>6</v>
      </c>
      <c r="U4" s="15"/>
      <c r="V4" s="15"/>
    </row>
    <row r="5" spans="1:22" x14ac:dyDescent="0.25">
      <c r="A5" s="348" t="s">
        <v>79</v>
      </c>
      <c r="B5" s="357" t="s">
        <v>116</v>
      </c>
      <c r="C5" s="347">
        <v>4</v>
      </c>
      <c r="D5" s="25" t="s">
        <v>89</v>
      </c>
      <c r="E5" s="364">
        <v>3</v>
      </c>
      <c r="F5" s="369"/>
      <c r="G5" s="364">
        <v>5</v>
      </c>
      <c r="H5" s="369"/>
      <c r="I5" s="372"/>
      <c r="J5" s="373"/>
      <c r="K5" s="364">
        <v>6</v>
      </c>
      <c r="L5" s="369"/>
      <c r="M5" s="372"/>
      <c r="N5" s="373"/>
      <c r="O5" s="376"/>
      <c r="P5" s="376"/>
      <c r="Q5" s="418"/>
      <c r="R5" s="418"/>
      <c r="S5" s="12">
        <f t="shared" si="0"/>
        <v>14</v>
      </c>
      <c r="T5" s="12">
        <f t="shared" si="1"/>
        <v>14</v>
      </c>
      <c r="U5" s="15"/>
      <c r="V5" s="15"/>
    </row>
    <row r="6" spans="1:22" x14ac:dyDescent="0.25">
      <c r="A6" s="339"/>
      <c r="B6" s="340"/>
      <c r="C6" s="340"/>
      <c r="D6" s="25"/>
      <c r="E6" s="364"/>
      <c r="F6" s="369"/>
      <c r="G6" s="364"/>
      <c r="H6" s="369"/>
      <c r="I6" s="375"/>
      <c r="J6" s="375"/>
      <c r="K6" s="364"/>
      <c r="L6" s="369"/>
      <c r="M6" s="372"/>
      <c r="N6" s="373"/>
      <c r="O6" s="376"/>
      <c r="P6" s="376"/>
      <c r="Q6" s="418"/>
      <c r="R6" s="418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320"/>
      <c r="B7" s="319"/>
      <c r="C7" s="319"/>
      <c r="D7" s="25"/>
      <c r="E7" s="364"/>
      <c r="F7" s="369"/>
      <c r="G7" s="364"/>
      <c r="H7" s="369"/>
      <c r="I7" s="372"/>
      <c r="J7" s="373"/>
      <c r="K7" s="364"/>
      <c r="L7" s="369"/>
      <c r="M7" s="372"/>
      <c r="N7" s="373"/>
      <c r="O7" s="376"/>
      <c r="P7" s="376"/>
      <c r="Q7" s="418"/>
      <c r="R7" s="418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88"/>
      <c r="B8" s="287"/>
      <c r="C8" s="287"/>
      <c r="D8" s="25"/>
      <c r="E8" s="364"/>
      <c r="F8" s="369"/>
      <c r="G8" s="364"/>
      <c r="H8" s="369"/>
      <c r="I8" s="372"/>
      <c r="J8" s="373"/>
      <c r="K8" s="376"/>
      <c r="L8" s="376"/>
      <c r="M8" s="375"/>
      <c r="N8" s="375"/>
      <c r="O8" s="376"/>
      <c r="P8" s="376"/>
      <c r="Q8" s="418"/>
      <c r="R8" s="418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288"/>
      <c r="B9" s="287"/>
      <c r="C9" s="287"/>
      <c r="D9" s="25"/>
      <c r="E9" s="364"/>
      <c r="F9" s="369"/>
      <c r="G9" s="364"/>
      <c r="H9" s="369"/>
      <c r="I9" s="372"/>
      <c r="J9" s="373"/>
      <c r="K9" s="376"/>
      <c r="L9" s="376"/>
      <c r="M9" s="375"/>
      <c r="N9" s="375"/>
      <c r="O9" s="364"/>
      <c r="P9" s="369"/>
      <c r="Q9" s="370"/>
      <c r="R9" s="371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288"/>
      <c r="B10" s="287"/>
      <c r="C10" s="287"/>
      <c r="D10" s="25"/>
      <c r="E10" s="364"/>
      <c r="F10" s="369"/>
      <c r="G10" s="364"/>
      <c r="H10" s="369"/>
      <c r="I10" s="372"/>
      <c r="J10" s="373"/>
      <c r="K10" s="364"/>
      <c r="L10" s="369"/>
      <c r="M10" s="372"/>
      <c r="N10" s="373"/>
      <c r="O10" s="364"/>
      <c r="P10" s="369"/>
      <c r="Q10" s="370"/>
      <c r="R10" s="371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88"/>
      <c r="B11" s="287"/>
      <c r="C11" s="287"/>
      <c r="D11" s="25"/>
      <c r="E11" s="364"/>
      <c r="F11" s="369"/>
      <c r="G11" s="364"/>
      <c r="H11" s="369"/>
      <c r="I11" s="372"/>
      <c r="J11" s="373"/>
      <c r="K11" s="364"/>
      <c r="L11" s="369"/>
      <c r="M11" s="372"/>
      <c r="N11" s="373"/>
      <c r="O11" s="364"/>
      <c r="P11" s="369"/>
      <c r="Q11" s="370"/>
      <c r="R11" s="371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88"/>
      <c r="B12" s="32"/>
      <c r="C12" s="288"/>
      <c r="D12" s="25"/>
      <c r="E12" s="364"/>
      <c r="F12" s="369"/>
      <c r="G12" s="364"/>
      <c r="H12" s="369"/>
      <c r="I12" s="372"/>
      <c r="J12" s="373"/>
      <c r="K12" s="364"/>
      <c r="L12" s="369"/>
      <c r="M12" s="372"/>
      <c r="N12" s="373"/>
      <c r="O12" s="364"/>
      <c r="P12" s="369"/>
      <c r="Q12" s="370"/>
      <c r="R12" s="371"/>
      <c r="S12" s="12">
        <f t="shared" ref="S12:S23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87"/>
      <c r="B13" s="287"/>
      <c r="C13" s="287"/>
      <c r="D13" s="25"/>
      <c r="E13" s="364"/>
      <c r="F13" s="369"/>
      <c r="G13" s="364"/>
      <c r="H13" s="369"/>
      <c r="I13" s="372"/>
      <c r="J13" s="373"/>
      <c r="K13" s="364"/>
      <c r="L13" s="369"/>
      <c r="M13" s="372"/>
      <c r="N13" s="373"/>
      <c r="O13" s="364"/>
      <c r="P13" s="369"/>
      <c r="Q13" s="370"/>
      <c r="R13" s="371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288"/>
      <c r="B14" s="32"/>
      <c r="C14" s="288"/>
      <c r="E14" s="364"/>
      <c r="F14" s="369"/>
      <c r="G14" s="364"/>
      <c r="H14" s="369"/>
      <c r="I14" s="372"/>
      <c r="J14" s="373"/>
      <c r="K14" s="364"/>
      <c r="L14" s="369"/>
      <c r="M14" s="372"/>
      <c r="N14" s="373"/>
      <c r="O14" s="364"/>
      <c r="P14" s="369"/>
      <c r="Q14" s="370"/>
      <c r="R14" s="371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88"/>
      <c r="B15" s="288"/>
      <c r="C15" s="288"/>
      <c r="D15" s="25"/>
      <c r="E15" s="364"/>
      <c r="F15" s="369"/>
      <c r="G15" s="364"/>
      <c r="H15" s="369"/>
      <c r="I15" s="372"/>
      <c r="J15" s="373"/>
      <c r="K15" s="364"/>
      <c r="L15" s="369"/>
      <c r="M15" s="372"/>
      <c r="N15" s="373"/>
      <c r="O15" s="364"/>
      <c r="P15" s="369"/>
      <c r="Q15" s="370"/>
      <c r="R15" s="371"/>
      <c r="S15" s="12">
        <f t="shared" si="2"/>
        <v>0</v>
      </c>
      <c r="T15" s="12">
        <f t="shared" ref="T15:T21" si="3">SUM(S15-U15-V15)</f>
        <v>0</v>
      </c>
      <c r="U15" s="15"/>
      <c r="V15" s="15"/>
    </row>
    <row r="16" spans="1:22" x14ac:dyDescent="0.25">
      <c r="A16" s="288"/>
      <c r="B16" s="288"/>
      <c r="C16" s="288"/>
      <c r="D16" s="25"/>
      <c r="E16" s="364"/>
      <c r="F16" s="369"/>
      <c r="G16" s="364"/>
      <c r="H16" s="369"/>
      <c r="I16" s="372"/>
      <c r="J16" s="373"/>
      <c r="K16" s="364"/>
      <c r="L16" s="369"/>
      <c r="M16" s="372"/>
      <c r="N16" s="373"/>
      <c r="O16" s="364"/>
      <c r="P16" s="369"/>
      <c r="Q16" s="370"/>
      <c r="R16" s="371"/>
      <c r="S16" s="12">
        <f t="shared" si="2"/>
        <v>0</v>
      </c>
      <c r="T16" s="12">
        <f t="shared" si="3"/>
        <v>0</v>
      </c>
      <c r="U16" s="15"/>
      <c r="V16" s="15"/>
    </row>
    <row r="17" spans="1:22" x14ac:dyDescent="0.25">
      <c r="A17" s="51"/>
      <c r="B17" s="288"/>
      <c r="C17" s="288"/>
      <c r="D17" s="14"/>
      <c r="E17" s="364"/>
      <c r="F17" s="369"/>
      <c r="G17" s="364"/>
      <c r="H17" s="369"/>
      <c r="I17" s="372"/>
      <c r="J17" s="373"/>
      <c r="K17" s="364"/>
      <c r="L17" s="369"/>
      <c r="M17" s="372"/>
      <c r="N17" s="373"/>
      <c r="O17" s="364"/>
      <c r="P17" s="369"/>
      <c r="Q17" s="370"/>
      <c r="R17" s="371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287"/>
      <c r="B18" s="287" t="s">
        <v>120</v>
      </c>
      <c r="C18" s="287"/>
      <c r="D18" s="354" t="s">
        <v>104</v>
      </c>
      <c r="E18" s="364"/>
      <c r="F18" s="369"/>
      <c r="G18" s="364"/>
      <c r="H18" s="369"/>
      <c r="I18" s="372"/>
      <c r="J18" s="373"/>
      <c r="K18" s="364">
        <v>1</v>
      </c>
      <c r="L18" s="369"/>
      <c r="M18" s="372"/>
      <c r="N18" s="373"/>
      <c r="O18" s="364"/>
      <c r="P18" s="369"/>
      <c r="Q18" s="370"/>
      <c r="R18" s="371"/>
      <c r="S18" s="12">
        <f t="shared" si="2"/>
        <v>1</v>
      </c>
      <c r="T18" s="12">
        <f t="shared" si="3"/>
        <v>1</v>
      </c>
      <c r="U18" s="15"/>
      <c r="V18" s="15"/>
    </row>
    <row r="19" spans="1:22" x14ac:dyDescent="0.25">
      <c r="A19" s="287"/>
      <c r="B19" s="287"/>
      <c r="C19" s="287"/>
      <c r="D19" s="25"/>
      <c r="E19" s="364"/>
      <c r="F19" s="369"/>
      <c r="G19" s="364"/>
      <c r="H19" s="369"/>
      <c r="I19" s="372"/>
      <c r="J19" s="373"/>
      <c r="K19" s="364"/>
      <c r="L19" s="369"/>
      <c r="M19" s="372"/>
      <c r="N19" s="373"/>
      <c r="O19" s="364"/>
      <c r="P19" s="369"/>
      <c r="Q19" s="370"/>
      <c r="R19" s="371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287">
        <v>3600</v>
      </c>
      <c r="B20" s="287" t="s">
        <v>120</v>
      </c>
      <c r="C20" s="287"/>
      <c r="D20" s="14" t="s">
        <v>64</v>
      </c>
      <c r="E20" s="364">
        <v>1</v>
      </c>
      <c r="F20" s="369"/>
      <c r="G20" s="364">
        <v>1</v>
      </c>
      <c r="H20" s="369"/>
      <c r="I20" s="372"/>
      <c r="J20" s="373"/>
      <c r="K20" s="364">
        <v>1</v>
      </c>
      <c r="L20" s="369"/>
      <c r="M20" s="372"/>
      <c r="N20" s="373"/>
      <c r="O20" s="364"/>
      <c r="P20" s="369"/>
      <c r="Q20" s="370"/>
      <c r="R20" s="371"/>
      <c r="S20" s="12">
        <f t="shared" si="2"/>
        <v>3</v>
      </c>
      <c r="T20" s="12">
        <f t="shared" si="3"/>
        <v>3</v>
      </c>
      <c r="U20" s="15"/>
      <c r="V20" s="15"/>
    </row>
    <row r="21" spans="1:22" x14ac:dyDescent="0.25">
      <c r="A21" s="103"/>
      <c r="B21" s="103"/>
      <c r="C21" s="103"/>
      <c r="D21" s="14"/>
      <c r="E21" s="364"/>
      <c r="F21" s="369"/>
      <c r="G21" s="364"/>
      <c r="H21" s="369"/>
      <c r="I21" s="372"/>
      <c r="J21" s="373"/>
      <c r="K21" s="364"/>
      <c r="L21" s="369"/>
      <c r="M21" s="372"/>
      <c r="N21" s="373"/>
      <c r="O21" s="364"/>
      <c r="P21" s="369"/>
      <c r="Q21" s="370"/>
      <c r="R21" s="371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10" t="s">
        <v>37</v>
      </c>
      <c r="B22" s="10"/>
      <c r="C22" s="10"/>
      <c r="D22" s="10"/>
      <c r="E22" s="364"/>
      <c r="F22" s="369"/>
      <c r="G22" s="364"/>
      <c r="H22" s="369"/>
      <c r="I22" s="372">
        <v>8</v>
      </c>
      <c r="J22" s="373"/>
      <c r="K22" s="364"/>
      <c r="L22" s="369"/>
      <c r="M22" s="372">
        <v>8</v>
      </c>
      <c r="N22" s="373"/>
      <c r="O22" s="364"/>
      <c r="P22" s="369"/>
      <c r="Q22" s="370"/>
      <c r="R22" s="371"/>
      <c r="S22" s="12">
        <f t="shared" si="2"/>
        <v>16</v>
      </c>
      <c r="T22" s="12"/>
      <c r="U22" s="15"/>
      <c r="V22" s="15"/>
    </row>
    <row r="23" spans="1:22" x14ac:dyDescent="0.25">
      <c r="A23" s="10" t="s">
        <v>38</v>
      </c>
      <c r="B23" s="10"/>
      <c r="C23" s="10"/>
      <c r="D23" s="10"/>
      <c r="E23" s="364"/>
      <c r="F23" s="369"/>
      <c r="G23" s="364"/>
      <c r="H23" s="369"/>
      <c r="I23" s="364"/>
      <c r="J23" s="369"/>
      <c r="K23" s="364"/>
      <c r="L23" s="369"/>
      <c r="M23" s="364"/>
      <c r="N23" s="369"/>
      <c r="O23" s="364"/>
      <c r="P23" s="369"/>
      <c r="Q23" s="370"/>
      <c r="R23" s="371"/>
      <c r="S23" s="12">
        <f t="shared" si="2"/>
        <v>0</v>
      </c>
      <c r="T23" s="12"/>
      <c r="U23" s="15"/>
      <c r="V23" s="15"/>
    </row>
    <row r="24" spans="1:22" x14ac:dyDescent="0.25">
      <c r="A24" s="16" t="s">
        <v>6</v>
      </c>
      <c r="B24" s="16"/>
      <c r="C24" s="16"/>
      <c r="D24" s="16"/>
      <c r="E24" s="367">
        <f>SUM(E4:E23)</f>
        <v>8</v>
      </c>
      <c r="F24" s="368"/>
      <c r="G24" s="367">
        <f>SUM(G4:G23)</f>
        <v>8</v>
      </c>
      <c r="H24" s="368"/>
      <c r="I24" s="367">
        <f>SUM(I4:I23)</f>
        <v>8</v>
      </c>
      <c r="J24" s="368"/>
      <c r="K24" s="367">
        <f>SUM(K4:K23)</f>
        <v>8</v>
      </c>
      <c r="L24" s="368"/>
      <c r="M24" s="367">
        <f>SUM(M4:M23)</f>
        <v>8</v>
      </c>
      <c r="N24" s="368"/>
      <c r="O24" s="367">
        <f>SUM(O4:O23)</f>
        <v>0</v>
      </c>
      <c r="P24" s="368"/>
      <c r="Q24" s="367">
        <f>SUM(Q4:Q23)</f>
        <v>0</v>
      </c>
      <c r="R24" s="368"/>
      <c r="S24" s="12">
        <f>SUM(S4:S23)</f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SUM(T4:T22)</f>
        <v>24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8" spans="1:22" x14ac:dyDescent="0.25">
      <c r="A28" s="1" t="s">
        <v>25</v>
      </c>
      <c r="B28" s="2"/>
      <c r="C28" s="29"/>
    </row>
    <row r="29" spans="1:22" x14ac:dyDescent="0.25">
      <c r="A29" s="3" t="s">
        <v>2</v>
      </c>
      <c r="C29" s="27">
        <f>SUM(T25)</f>
        <v>24</v>
      </c>
      <c r="I29" s="1">
        <v>3600</v>
      </c>
    </row>
    <row r="30" spans="1:22" x14ac:dyDescent="0.25">
      <c r="A30" s="3" t="s">
        <v>26</v>
      </c>
      <c r="C30" s="27">
        <f>U26</f>
        <v>0</v>
      </c>
      <c r="D30" s="20"/>
      <c r="I30" s="28">
        <v>3</v>
      </c>
    </row>
    <row r="31" spans="1:22" x14ac:dyDescent="0.25">
      <c r="A31" s="3" t="s">
        <v>27</v>
      </c>
      <c r="C31" s="20">
        <f>V26</f>
        <v>0</v>
      </c>
      <c r="I31" s="20"/>
    </row>
    <row r="32" spans="1:22" x14ac:dyDescent="0.25">
      <c r="A32" s="21" t="s">
        <v>28</v>
      </c>
      <c r="B32" s="21"/>
      <c r="C32" s="24">
        <f>S22</f>
        <v>16</v>
      </c>
      <c r="D32" s="21"/>
      <c r="I32" s="29"/>
      <c r="J32" s="29"/>
      <c r="K32" s="29"/>
      <c r="L32" s="29"/>
      <c r="M32" s="29"/>
      <c r="N32" s="29"/>
    </row>
    <row r="33" spans="1:14" x14ac:dyDescent="0.25">
      <c r="A33" s="3" t="s">
        <v>4</v>
      </c>
      <c r="C33" s="20">
        <f>S23</f>
        <v>0</v>
      </c>
      <c r="I33" s="29"/>
      <c r="J33" s="29"/>
      <c r="K33" s="29"/>
      <c r="L33" s="29"/>
      <c r="M33" s="29"/>
      <c r="N33" s="29"/>
    </row>
    <row r="34" spans="1:14" ht="16.5" thickBot="1" x14ac:dyDescent="0.3">
      <c r="A34" s="4" t="s">
        <v>6</v>
      </c>
      <c r="B34" s="4"/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14" ht="16.5" thickTop="1" x14ac:dyDescent="0.25">
      <c r="A35" s="3" t="s">
        <v>29</v>
      </c>
      <c r="C35" s="23">
        <v>0</v>
      </c>
      <c r="D35" s="23"/>
    </row>
    <row r="36" spans="1:14" x14ac:dyDescent="0.25">
      <c r="A36" s="3" t="s">
        <v>36</v>
      </c>
      <c r="C36" s="23">
        <v>0</v>
      </c>
      <c r="D36" s="23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0:H20"/>
    <mergeCell ref="G21:H21"/>
    <mergeCell ref="G19:H19"/>
    <mergeCell ref="I23:J23"/>
    <mergeCell ref="E20:F20"/>
    <mergeCell ref="E21:F21"/>
    <mergeCell ref="G23:H23"/>
    <mergeCell ref="G22:H22"/>
    <mergeCell ref="I20:J20"/>
    <mergeCell ref="I21:J21"/>
    <mergeCell ref="I19:J19"/>
    <mergeCell ref="E19:F19"/>
    <mergeCell ref="E24:F24"/>
    <mergeCell ref="G24:H24"/>
    <mergeCell ref="E23:F23"/>
    <mergeCell ref="E22:F22"/>
    <mergeCell ref="I22:J22"/>
    <mergeCell ref="I24:J24"/>
    <mergeCell ref="Q24:R24"/>
    <mergeCell ref="M22:N22"/>
    <mergeCell ref="Q22:R22"/>
    <mergeCell ref="O23:P23"/>
    <mergeCell ref="Q23:R23"/>
    <mergeCell ref="O22:P22"/>
    <mergeCell ref="M24:N24"/>
    <mergeCell ref="O24:P24"/>
    <mergeCell ref="M23:N23"/>
    <mergeCell ref="K19:L19"/>
    <mergeCell ref="M21:N21"/>
    <mergeCell ref="M19:N19"/>
    <mergeCell ref="K24:L24"/>
    <mergeCell ref="K23:L23"/>
    <mergeCell ref="K22:L22"/>
    <mergeCell ref="K20:L20"/>
    <mergeCell ref="K21:L21"/>
    <mergeCell ref="Q20:R20"/>
    <mergeCell ref="O19:P19"/>
    <mergeCell ref="Q21:R21"/>
    <mergeCell ref="O21:P21"/>
    <mergeCell ref="M18:N18"/>
    <mergeCell ref="M17:N17"/>
    <mergeCell ref="M20:N20"/>
    <mergeCell ref="E17:F17"/>
    <mergeCell ref="G17:H17"/>
    <mergeCell ref="E18:F18"/>
    <mergeCell ref="G18:H18"/>
    <mergeCell ref="K18:L18"/>
    <mergeCell ref="Q13:R13"/>
    <mergeCell ref="O20:P20"/>
    <mergeCell ref="Q17:R17"/>
    <mergeCell ref="O17:P17"/>
    <mergeCell ref="O16:P16"/>
    <mergeCell ref="O18:P18"/>
    <mergeCell ref="Q18:R18"/>
    <mergeCell ref="Q19:R19"/>
    <mergeCell ref="I16:J16"/>
    <mergeCell ref="K16:L16"/>
    <mergeCell ref="K17:L17"/>
    <mergeCell ref="I17:J17"/>
    <mergeCell ref="I18:J18"/>
    <mergeCell ref="Q15:R15"/>
    <mergeCell ref="Q16:R16"/>
    <mergeCell ref="M15:N15"/>
    <mergeCell ref="O15:P15"/>
    <mergeCell ref="M16:N16"/>
    <mergeCell ref="G16:H16"/>
    <mergeCell ref="E16:F16"/>
    <mergeCell ref="E15:F15"/>
    <mergeCell ref="G15:H15"/>
    <mergeCell ref="E8:F8"/>
    <mergeCell ref="G8:H8"/>
    <mergeCell ref="E13:F13"/>
    <mergeCell ref="G13:H13"/>
    <mergeCell ref="O13:P13"/>
    <mergeCell ref="I15:J15"/>
    <mergeCell ref="K15:L15"/>
    <mergeCell ref="I8:J8"/>
    <mergeCell ref="K9:L9"/>
    <mergeCell ref="I12:J12"/>
    <mergeCell ref="K12:L12"/>
    <mergeCell ref="K8:L8"/>
    <mergeCell ref="I13:J13"/>
    <mergeCell ref="K13:L13"/>
    <mergeCell ref="M13:N13"/>
    <mergeCell ref="E12:F12"/>
    <mergeCell ref="G12:H12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2:N12"/>
    <mergeCell ref="Q12:R12"/>
    <mergeCell ref="O12:P12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9"/>
  <sheetViews>
    <sheetView zoomScale="90" zoomScaleNormal="90" workbookViewId="0">
      <selection activeCell="E13" sqref="E13:R23"/>
    </sheetView>
  </sheetViews>
  <sheetFormatPr defaultRowHeight="15.75" x14ac:dyDescent="0.25"/>
  <cols>
    <col min="1" max="1" width="10.5703125" style="254" customWidth="1"/>
    <col min="2" max="2" width="10.7109375" style="254" customWidth="1"/>
    <col min="3" max="3" width="10.42578125" style="254" customWidth="1"/>
    <col min="4" max="4" width="28.7109375" style="254" customWidth="1"/>
    <col min="5" max="13" width="7" style="254" customWidth="1"/>
    <col min="14" max="14" width="6.85546875" style="254" customWidth="1"/>
    <col min="15" max="17" width="7" style="254" customWidth="1"/>
    <col min="18" max="18" width="6.85546875" style="255" customWidth="1"/>
    <col min="19" max="19" width="7.7109375" style="254" customWidth="1"/>
    <col min="20" max="21" width="7.85546875" style="254" customWidth="1"/>
    <col min="22" max="22" width="7.7109375" style="254" customWidth="1"/>
    <col min="23" max="16384" width="9.140625" style="254"/>
  </cols>
  <sheetData>
    <row r="1" spans="1:22" x14ac:dyDescent="0.25">
      <c r="A1" s="252" t="s">
        <v>14</v>
      </c>
      <c r="B1" s="253"/>
      <c r="C1" s="253"/>
    </row>
    <row r="2" spans="1:22" s="260" customFormat="1" x14ac:dyDescent="0.25">
      <c r="A2" s="256" t="str">
        <f>Analysis!A3</f>
        <v>W/E 19.11.17</v>
      </c>
      <c r="B2" s="257"/>
      <c r="C2" s="257"/>
      <c r="D2" s="257"/>
      <c r="E2" s="425" t="s">
        <v>15</v>
      </c>
      <c r="F2" s="425"/>
      <c r="G2" s="425" t="s">
        <v>16</v>
      </c>
      <c r="H2" s="425"/>
      <c r="I2" s="425" t="s">
        <v>17</v>
      </c>
      <c r="J2" s="425"/>
      <c r="K2" s="425" t="s">
        <v>18</v>
      </c>
      <c r="L2" s="425"/>
      <c r="M2" s="425" t="s">
        <v>19</v>
      </c>
      <c r="N2" s="425"/>
      <c r="O2" s="425" t="s">
        <v>20</v>
      </c>
      <c r="P2" s="425"/>
      <c r="Q2" s="425" t="s">
        <v>21</v>
      </c>
      <c r="R2" s="425"/>
      <c r="S2" s="258" t="s">
        <v>24</v>
      </c>
      <c r="T2" s="258" t="s">
        <v>39</v>
      </c>
      <c r="U2" s="259" t="s">
        <v>26</v>
      </c>
      <c r="V2" s="259" t="s">
        <v>27</v>
      </c>
    </row>
    <row r="3" spans="1:22" x14ac:dyDescent="0.25">
      <c r="A3" s="261" t="s">
        <v>22</v>
      </c>
      <c r="B3" s="261" t="s">
        <v>23</v>
      </c>
      <c r="C3" s="261" t="s">
        <v>49</v>
      </c>
      <c r="D3" s="261" t="s">
        <v>32</v>
      </c>
      <c r="E3" s="262">
        <v>7</v>
      </c>
      <c r="F3" s="262">
        <v>16.3</v>
      </c>
      <c r="G3" s="342"/>
      <c r="H3" s="342"/>
      <c r="I3" s="262">
        <v>8</v>
      </c>
      <c r="J3" s="262">
        <v>16.3</v>
      </c>
      <c r="K3" s="262">
        <v>8</v>
      </c>
      <c r="L3" s="262">
        <v>16.3</v>
      </c>
      <c r="M3" s="262">
        <v>8</v>
      </c>
      <c r="N3" s="262">
        <v>16.3</v>
      </c>
      <c r="O3" s="262"/>
      <c r="P3" s="262"/>
      <c r="Q3" s="263">
        <v>15</v>
      </c>
      <c r="R3" s="263">
        <v>15.75</v>
      </c>
      <c r="S3" s="264"/>
      <c r="T3" s="264"/>
      <c r="U3" s="265"/>
      <c r="V3" s="265"/>
    </row>
    <row r="4" spans="1:22" x14ac:dyDescent="0.25">
      <c r="A4" s="266">
        <v>6641</v>
      </c>
      <c r="B4" s="357" t="s">
        <v>118</v>
      </c>
      <c r="C4" s="266">
        <v>13</v>
      </c>
      <c r="D4" s="25" t="s">
        <v>76</v>
      </c>
      <c r="E4" s="421">
        <v>0.5</v>
      </c>
      <c r="F4" s="422"/>
      <c r="G4" s="419"/>
      <c r="H4" s="420"/>
      <c r="I4" s="426"/>
      <c r="J4" s="422"/>
      <c r="K4" s="421"/>
      <c r="L4" s="422"/>
      <c r="M4" s="421"/>
      <c r="N4" s="422"/>
      <c r="O4" s="421"/>
      <c r="P4" s="422"/>
      <c r="Q4" s="423"/>
      <c r="R4" s="424"/>
      <c r="S4" s="264">
        <f t="shared" ref="S4:S23" si="0">E4+G4+I4+K4+M4+O4+Q4</f>
        <v>0.5</v>
      </c>
      <c r="T4" s="264">
        <f t="shared" ref="T4:T23" si="1">SUM(S4-U4-V4)</f>
        <v>0.5</v>
      </c>
      <c r="U4" s="268"/>
      <c r="V4" s="268"/>
    </row>
    <row r="5" spans="1:22" x14ac:dyDescent="0.25">
      <c r="A5" s="348">
        <v>6710</v>
      </c>
      <c r="B5" s="357" t="s">
        <v>122</v>
      </c>
      <c r="C5" s="347">
        <v>3</v>
      </c>
      <c r="D5" s="25" t="s">
        <v>76</v>
      </c>
      <c r="E5" s="421"/>
      <c r="F5" s="422"/>
      <c r="G5" s="419"/>
      <c r="H5" s="420"/>
      <c r="I5" s="421">
        <v>0.5</v>
      </c>
      <c r="J5" s="422"/>
      <c r="K5" s="421"/>
      <c r="L5" s="422"/>
      <c r="M5" s="421"/>
      <c r="N5" s="422"/>
      <c r="O5" s="421"/>
      <c r="P5" s="422"/>
      <c r="Q5" s="423"/>
      <c r="R5" s="424"/>
      <c r="S5" s="264">
        <f t="shared" si="0"/>
        <v>0.5</v>
      </c>
      <c r="T5" s="264">
        <f t="shared" si="1"/>
        <v>0.5</v>
      </c>
      <c r="U5" s="268"/>
      <c r="V5" s="268"/>
    </row>
    <row r="6" spans="1:22" x14ac:dyDescent="0.25">
      <c r="A6" s="266">
        <v>6649</v>
      </c>
      <c r="B6" s="357" t="s">
        <v>119</v>
      </c>
      <c r="C6" s="257">
        <v>22</v>
      </c>
      <c r="D6" s="25" t="s">
        <v>76</v>
      </c>
      <c r="E6" s="421"/>
      <c r="F6" s="422"/>
      <c r="G6" s="419"/>
      <c r="H6" s="420"/>
      <c r="I6" s="421"/>
      <c r="J6" s="422"/>
      <c r="K6" s="421">
        <v>0.5</v>
      </c>
      <c r="L6" s="422"/>
      <c r="M6" s="421"/>
      <c r="N6" s="422"/>
      <c r="O6" s="421"/>
      <c r="P6" s="422"/>
      <c r="Q6" s="423"/>
      <c r="R6" s="424"/>
      <c r="S6" s="264">
        <f t="shared" si="0"/>
        <v>0.5</v>
      </c>
      <c r="T6" s="264">
        <f t="shared" si="1"/>
        <v>0.5</v>
      </c>
      <c r="U6" s="268"/>
      <c r="V6" s="268"/>
    </row>
    <row r="7" spans="1:22" x14ac:dyDescent="0.25">
      <c r="A7" s="266"/>
      <c r="B7" s="257"/>
      <c r="C7" s="257"/>
      <c r="D7" s="25"/>
      <c r="E7" s="421"/>
      <c r="F7" s="422"/>
      <c r="G7" s="419"/>
      <c r="H7" s="420"/>
      <c r="I7" s="421"/>
      <c r="J7" s="422"/>
      <c r="K7" s="421"/>
      <c r="L7" s="422"/>
      <c r="M7" s="421"/>
      <c r="N7" s="422"/>
      <c r="O7" s="421"/>
      <c r="P7" s="422"/>
      <c r="Q7" s="423"/>
      <c r="R7" s="424"/>
      <c r="S7" s="264">
        <f t="shared" si="0"/>
        <v>0</v>
      </c>
      <c r="T7" s="264">
        <f t="shared" si="1"/>
        <v>0</v>
      </c>
      <c r="U7" s="268"/>
      <c r="V7" s="268"/>
    </row>
    <row r="8" spans="1:22" x14ac:dyDescent="0.25">
      <c r="A8" s="333"/>
      <c r="B8" s="257"/>
      <c r="C8" s="257"/>
      <c r="D8" s="25"/>
      <c r="E8" s="421"/>
      <c r="F8" s="422"/>
      <c r="G8" s="419"/>
      <c r="H8" s="420"/>
      <c r="I8" s="421"/>
      <c r="J8" s="422"/>
      <c r="K8" s="421"/>
      <c r="L8" s="422"/>
      <c r="M8" s="421"/>
      <c r="N8" s="422"/>
      <c r="O8" s="421"/>
      <c r="P8" s="422"/>
      <c r="Q8" s="423"/>
      <c r="R8" s="424"/>
      <c r="S8" s="264">
        <f t="shared" si="0"/>
        <v>0</v>
      </c>
      <c r="T8" s="264">
        <f t="shared" si="1"/>
        <v>0</v>
      </c>
      <c r="U8" s="268"/>
      <c r="V8" s="268"/>
    </row>
    <row r="9" spans="1:22" x14ac:dyDescent="0.25">
      <c r="A9" s="333"/>
      <c r="B9" s="269"/>
      <c r="C9" s="266"/>
      <c r="D9" s="25"/>
      <c r="E9" s="421"/>
      <c r="F9" s="422"/>
      <c r="G9" s="419"/>
      <c r="H9" s="420"/>
      <c r="I9" s="421"/>
      <c r="J9" s="422"/>
      <c r="K9" s="421"/>
      <c r="L9" s="422"/>
      <c r="M9" s="421"/>
      <c r="N9" s="422"/>
      <c r="O9" s="421"/>
      <c r="P9" s="422"/>
      <c r="Q9" s="423"/>
      <c r="R9" s="424"/>
      <c r="S9" s="264">
        <f t="shared" si="0"/>
        <v>0</v>
      </c>
      <c r="T9" s="264">
        <f t="shared" si="1"/>
        <v>0</v>
      </c>
      <c r="U9" s="268"/>
      <c r="V9" s="268"/>
    </row>
    <row r="10" spans="1:22" x14ac:dyDescent="0.25">
      <c r="A10" s="266"/>
      <c r="B10" s="269"/>
      <c r="C10" s="266"/>
      <c r="D10" s="25"/>
      <c r="E10" s="421"/>
      <c r="F10" s="422"/>
      <c r="G10" s="419"/>
      <c r="H10" s="420"/>
      <c r="I10" s="421"/>
      <c r="J10" s="422"/>
      <c r="K10" s="421"/>
      <c r="L10" s="422"/>
      <c r="M10" s="421"/>
      <c r="N10" s="422"/>
      <c r="O10" s="421"/>
      <c r="P10" s="422"/>
      <c r="Q10" s="423"/>
      <c r="R10" s="424"/>
      <c r="S10" s="264">
        <f t="shared" si="0"/>
        <v>0</v>
      </c>
      <c r="T10" s="264">
        <f t="shared" si="1"/>
        <v>0</v>
      </c>
      <c r="U10" s="268"/>
      <c r="V10" s="268"/>
    </row>
    <row r="11" spans="1:22" x14ac:dyDescent="0.25">
      <c r="A11" s="266"/>
      <c r="B11" s="269"/>
      <c r="C11" s="266"/>
      <c r="D11" s="25"/>
      <c r="E11" s="421"/>
      <c r="F11" s="422"/>
      <c r="G11" s="419"/>
      <c r="H11" s="420"/>
      <c r="I11" s="421"/>
      <c r="J11" s="422"/>
      <c r="K11" s="421"/>
      <c r="L11" s="422"/>
      <c r="M11" s="421"/>
      <c r="N11" s="422"/>
      <c r="O11" s="421"/>
      <c r="P11" s="422"/>
      <c r="Q11" s="423"/>
      <c r="R11" s="424"/>
      <c r="S11" s="264">
        <f t="shared" si="0"/>
        <v>0</v>
      </c>
      <c r="T11" s="264">
        <f t="shared" si="1"/>
        <v>0</v>
      </c>
      <c r="U11" s="268"/>
      <c r="V11" s="268"/>
    </row>
    <row r="12" spans="1:22" x14ac:dyDescent="0.25">
      <c r="A12" s="257"/>
      <c r="B12" s="257"/>
      <c r="C12" s="257"/>
      <c r="D12" s="267"/>
      <c r="E12" s="421"/>
      <c r="F12" s="422"/>
      <c r="G12" s="419"/>
      <c r="H12" s="420"/>
      <c r="I12" s="421"/>
      <c r="J12" s="422"/>
      <c r="K12" s="421"/>
      <c r="L12" s="422"/>
      <c r="M12" s="421"/>
      <c r="N12" s="422"/>
      <c r="O12" s="421"/>
      <c r="P12" s="422"/>
      <c r="Q12" s="423"/>
      <c r="R12" s="424"/>
      <c r="S12" s="264">
        <f t="shared" si="0"/>
        <v>0</v>
      </c>
      <c r="T12" s="264">
        <f t="shared" si="1"/>
        <v>0</v>
      </c>
      <c r="U12" s="268"/>
      <c r="V12" s="268"/>
    </row>
    <row r="13" spans="1:22" x14ac:dyDescent="0.25">
      <c r="A13" s="266">
        <v>3600</v>
      </c>
      <c r="B13" s="32" t="s">
        <v>120</v>
      </c>
      <c r="C13" s="266"/>
      <c r="D13" s="3" t="s">
        <v>114</v>
      </c>
      <c r="E13" s="421">
        <v>1</v>
      </c>
      <c r="F13" s="422"/>
      <c r="G13" s="419"/>
      <c r="H13" s="420"/>
      <c r="I13" s="421"/>
      <c r="J13" s="422"/>
      <c r="K13" s="421"/>
      <c r="L13" s="422"/>
      <c r="M13" s="421"/>
      <c r="N13" s="422"/>
      <c r="O13" s="421"/>
      <c r="P13" s="422"/>
      <c r="Q13" s="423">
        <v>0.75</v>
      </c>
      <c r="R13" s="424"/>
      <c r="S13" s="264">
        <f t="shared" ref="S13:S14" si="2">E13+G13+I13+K13+M13+O13+Q13</f>
        <v>1.75</v>
      </c>
      <c r="T13" s="264">
        <f t="shared" ref="T13:T14" si="3">SUM(S13-U13-V13)</f>
        <v>1.75</v>
      </c>
      <c r="U13" s="268"/>
      <c r="V13" s="268"/>
    </row>
    <row r="14" spans="1:22" x14ac:dyDescent="0.25">
      <c r="A14" s="257">
        <v>3600</v>
      </c>
      <c r="B14" s="32" t="s">
        <v>120</v>
      </c>
      <c r="C14" s="257"/>
      <c r="D14" s="25" t="s">
        <v>113</v>
      </c>
      <c r="E14" s="421"/>
      <c r="F14" s="422"/>
      <c r="G14" s="419"/>
      <c r="H14" s="420"/>
      <c r="I14" s="421"/>
      <c r="J14" s="422"/>
      <c r="K14" s="421"/>
      <c r="L14" s="422"/>
      <c r="M14" s="421">
        <v>1</v>
      </c>
      <c r="N14" s="422"/>
      <c r="O14" s="421"/>
      <c r="P14" s="422"/>
      <c r="Q14" s="423"/>
      <c r="R14" s="424"/>
      <c r="S14" s="264">
        <f t="shared" si="2"/>
        <v>1</v>
      </c>
      <c r="T14" s="264">
        <f t="shared" si="3"/>
        <v>1</v>
      </c>
      <c r="U14" s="268"/>
      <c r="V14" s="268"/>
    </row>
    <row r="15" spans="1:22" x14ac:dyDescent="0.25">
      <c r="A15" s="160">
        <v>3600</v>
      </c>
      <c r="B15" s="32" t="s">
        <v>120</v>
      </c>
      <c r="C15" s="160"/>
      <c r="D15" s="25" t="s">
        <v>112</v>
      </c>
      <c r="E15" s="421"/>
      <c r="F15" s="422"/>
      <c r="G15" s="419"/>
      <c r="H15" s="420"/>
      <c r="I15" s="421"/>
      <c r="J15" s="422"/>
      <c r="K15" s="421"/>
      <c r="L15" s="422"/>
      <c r="M15" s="421">
        <v>0.5</v>
      </c>
      <c r="N15" s="422"/>
      <c r="O15" s="421"/>
      <c r="P15" s="422"/>
      <c r="Q15" s="423"/>
      <c r="R15" s="424"/>
      <c r="S15" s="264">
        <f t="shared" si="0"/>
        <v>0.5</v>
      </c>
      <c r="T15" s="264">
        <f t="shared" si="1"/>
        <v>0.5</v>
      </c>
      <c r="U15" s="268"/>
      <c r="V15" s="268"/>
    </row>
    <row r="16" spans="1:22" ht="15.75" customHeight="1" x14ac:dyDescent="0.25">
      <c r="A16" s="160">
        <v>3600</v>
      </c>
      <c r="B16" s="32" t="s">
        <v>120</v>
      </c>
      <c r="C16" s="160"/>
      <c r="D16" s="25" t="s">
        <v>111</v>
      </c>
      <c r="E16" s="421"/>
      <c r="F16" s="422"/>
      <c r="G16" s="419"/>
      <c r="H16" s="420"/>
      <c r="I16" s="421"/>
      <c r="J16" s="422"/>
      <c r="K16" s="421"/>
      <c r="L16" s="422"/>
      <c r="M16" s="421">
        <v>1</v>
      </c>
      <c r="N16" s="422"/>
      <c r="O16" s="421"/>
      <c r="P16" s="422"/>
      <c r="Q16" s="423"/>
      <c r="R16" s="424"/>
      <c r="S16" s="264">
        <f t="shared" si="0"/>
        <v>1</v>
      </c>
      <c r="T16" s="264">
        <f t="shared" si="1"/>
        <v>1</v>
      </c>
      <c r="U16" s="268"/>
      <c r="V16" s="268"/>
    </row>
    <row r="17" spans="1:22" x14ac:dyDescent="0.25">
      <c r="A17" s="337">
        <v>3600</v>
      </c>
      <c r="B17" s="32" t="s">
        <v>120</v>
      </c>
      <c r="C17" s="337"/>
      <c r="D17" s="25" t="s">
        <v>110</v>
      </c>
      <c r="E17" s="421"/>
      <c r="F17" s="422"/>
      <c r="G17" s="419"/>
      <c r="H17" s="420"/>
      <c r="I17" s="421"/>
      <c r="J17" s="422"/>
      <c r="K17" s="421"/>
      <c r="L17" s="422"/>
      <c r="M17" s="421">
        <v>1.5</v>
      </c>
      <c r="N17" s="422"/>
      <c r="O17" s="421"/>
      <c r="P17" s="422"/>
      <c r="Q17" s="423"/>
      <c r="R17" s="424"/>
      <c r="S17" s="264">
        <f t="shared" si="0"/>
        <v>1.5</v>
      </c>
      <c r="T17" s="264">
        <f t="shared" si="1"/>
        <v>1.5</v>
      </c>
      <c r="U17" s="268"/>
      <c r="V17" s="268"/>
    </row>
    <row r="18" spans="1:22" x14ac:dyDescent="0.25">
      <c r="A18" s="160">
        <v>3600</v>
      </c>
      <c r="B18" s="32" t="s">
        <v>120</v>
      </c>
      <c r="C18" s="160"/>
      <c r="D18" s="25" t="s">
        <v>100</v>
      </c>
      <c r="E18" s="421"/>
      <c r="F18" s="422"/>
      <c r="G18" s="419"/>
      <c r="H18" s="420"/>
      <c r="I18" s="421"/>
      <c r="J18" s="422"/>
      <c r="K18" s="421">
        <v>2</v>
      </c>
      <c r="L18" s="422"/>
      <c r="M18" s="421"/>
      <c r="N18" s="422"/>
      <c r="O18" s="421"/>
      <c r="P18" s="422"/>
      <c r="Q18" s="423"/>
      <c r="R18" s="424"/>
      <c r="S18" s="264">
        <f t="shared" si="0"/>
        <v>2</v>
      </c>
      <c r="T18" s="264">
        <f t="shared" si="1"/>
        <v>2</v>
      </c>
      <c r="U18" s="268"/>
      <c r="V18" s="268"/>
    </row>
    <row r="19" spans="1:22" x14ac:dyDescent="0.25">
      <c r="A19" s="160">
        <v>3600</v>
      </c>
      <c r="B19" s="32" t="s">
        <v>120</v>
      </c>
      <c r="C19" s="160"/>
      <c r="D19" s="25" t="s">
        <v>99</v>
      </c>
      <c r="E19" s="421"/>
      <c r="F19" s="422"/>
      <c r="G19" s="419"/>
      <c r="H19" s="420"/>
      <c r="I19" s="421">
        <v>0.5</v>
      </c>
      <c r="J19" s="422"/>
      <c r="K19" s="427"/>
      <c r="L19" s="427"/>
      <c r="M19" s="421"/>
      <c r="N19" s="422"/>
      <c r="O19" s="421"/>
      <c r="P19" s="422"/>
      <c r="Q19" s="423"/>
      <c r="R19" s="424"/>
      <c r="S19" s="264">
        <f t="shared" si="0"/>
        <v>0.5</v>
      </c>
      <c r="T19" s="264">
        <f t="shared" si="1"/>
        <v>0.5</v>
      </c>
      <c r="U19" s="268"/>
      <c r="V19" s="268"/>
    </row>
    <row r="20" spans="1:22" x14ac:dyDescent="0.25">
      <c r="A20" s="257">
        <v>3600</v>
      </c>
      <c r="B20" s="32" t="s">
        <v>120</v>
      </c>
      <c r="C20" s="257"/>
      <c r="D20" s="261" t="s">
        <v>65</v>
      </c>
      <c r="E20" s="421">
        <v>0.25</v>
      </c>
      <c r="F20" s="422"/>
      <c r="G20" s="419"/>
      <c r="H20" s="420"/>
      <c r="I20" s="421">
        <v>0.5</v>
      </c>
      <c r="J20" s="422"/>
      <c r="K20" s="421"/>
      <c r="L20" s="422"/>
      <c r="M20" s="421"/>
      <c r="N20" s="422"/>
      <c r="O20" s="421"/>
      <c r="P20" s="422"/>
      <c r="Q20" s="423"/>
      <c r="R20" s="424"/>
      <c r="S20" s="264">
        <f t="shared" si="0"/>
        <v>0.75</v>
      </c>
      <c r="T20" s="264">
        <f t="shared" si="1"/>
        <v>0.75</v>
      </c>
      <c r="U20" s="268"/>
      <c r="V20" s="268"/>
    </row>
    <row r="21" spans="1:22" x14ac:dyDescent="0.25">
      <c r="A21" s="257">
        <v>3600</v>
      </c>
      <c r="B21" s="32" t="s">
        <v>120</v>
      </c>
      <c r="C21" s="257"/>
      <c r="D21" s="261" t="s">
        <v>66</v>
      </c>
      <c r="E21" s="421">
        <v>1.5</v>
      </c>
      <c r="F21" s="422"/>
      <c r="G21" s="419"/>
      <c r="H21" s="420"/>
      <c r="I21" s="421"/>
      <c r="J21" s="422"/>
      <c r="K21" s="421">
        <v>0.5</v>
      </c>
      <c r="L21" s="422"/>
      <c r="M21" s="421"/>
      <c r="N21" s="422"/>
      <c r="O21" s="421"/>
      <c r="P21" s="422"/>
      <c r="Q21" s="423"/>
      <c r="R21" s="424"/>
      <c r="S21" s="264">
        <f t="shared" si="0"/>
        <v>2</v>
      </c>
      <c r="T21" s="264">
        <f t="shared" si="1"/>
        <v>2</v>
      </c>
      <c r="U21" s="268"/>
      <c r="V21" s="268"/>
    </row>
    <row r="22" spans="1:22" ht="15.75" customHeight="1" x14ac:dyDescent="0.25">
      <c r="A22" s="266">
        <v>3600</v>
      </c>
      <c r="B22" s="32" t="s">
        <v>120</v>
      </c>
      <c r="C22" s="266"/>
      <c r="D22" s="270" t="s">
        <v>67</v>
      </c>
      <c r="E22" s="421">
        <v>6</v>
      </c>
      <c r="F22" s="422"/>
      <c r="G22" s="419"/>
      <c r="H22" s="420"/>
      <c r="I22" s="421">
        <v>6.75</v>
      </c>
      <c r="J22" s="422"/>
      <c r="K22" s="421">
        <v>5.25</v>
      </c>
      <c r="L22" s="422"/>
      <c r="M22" s="421">
        <v>4.25</v>
      </c>
      <c r="N22" s="422"/>
      <c r="O22" s="421"/>
      <c r="P22" s="422"/>
      <c r="Q22" s="423"/>
      <c r="R22" s="424"/>
      <c r="S22" s="264">
        <f t="shared" si="0"/>
        <v>22.25</v>
      </c>
      <c r="T22" s="264">
        <f t="shared" si="1"/>
        <v>18.5</v>
      </c>
      <c r="U22" s="268">
        <v>3.75</v>
      </c>
      <c r="V22" s="268"/>
    </row>
    <row r="23" spans="1:22" x14ac:dyDescent="0.25">
      <c r="A23" s="266">
        <v>3600</v>
      </c>
      <c r="B23" s="32" t="s">
        <v>120</v>
      </c>
      <c r="C23" s="266"/>
      <c r="D23" s="270" t="s">
        <v>68</v>
      </c>
      <c r="E23" s="421">
        <v>0.25</v>
      </c>
      <c r="F23" s="422"/>
      <c r="G23" s="419"/>
      <c r="H23" s="420"/>
      <c r="I23" s="421">
        <v>0.25</v>
      </c>
      <c r="J23" s="422"/>
      <c r="K23" s="421">
        <v>0.25</v>
      </c>
      <c r="L23" s="422"/>
      <c r="M23" s="421">
        <v>0.25</v>
      </c>
      <c r="N23" s="422"/>
      <c r="O23" s="421"/>
      <c r="P23" s="422"/>
      <c r="Q23" s="423"/>
      <c r="R23" s="424"/>
      <c r="S23" s="264">
        <f t="shared" si="0"/>
        <v>1</v>
      </c>
      <c r="T23" s="264">
        <f t="shared" si="1"/>
        <v>1</v>
      </c>
      <c r="U23" s="268"/>
      <c r="V23" s="268"/>
    </row>
    <row r="24" spans="1:22" x14ac:dyDescent="0.25">
      <c r="A24" s="261" t="s">
        <v>37</v>
      </c>
      <c r="B24" s="261"/>
      <c r="C24" s="261"/>
      <c r="D24" s="261"/>
      <c r="E24" s="421"/>
      <c r="F24" s="422"/>
      <c r="G24" s="419">
        <v>8</v>
      </c>
      <c r="H24" s="420"/>
      <c r="I24" s="421"/>
      <c r="J24" s="422"/>
      <c r="K24" s="421"/>
      <c r="L24" s="422"/>
      <c r="M24" s="421"/>
      <c r="N24" s="422"/>
      <c r="O24" s="423"/>
      <c r="P24" s="424"/>
      <c r="Q24" s="423"/>
      <c r="R24" s="424"/>
      <c r="S24" s="264">
        <f>E24+G24+I24+K24+M24+O24+Q24</f>
        <v>8</v>
      </c>
      <c r="T24" s="264"/>
      <c r="U24" s="271"/>
      <c r="V24" s="268"/>
    </row>
    <row r="25" spans="1:22" x14ac:dyDescent="0.25">
      <c r="A25" s="261" t="s">
        <v>38</v>
      </c>
      <c r="B25" s="261"/>
      <c r="C25" s="261"/>
      <c r="D25" s="261"/>
      <c r="E25" s="421"/>
      <c r="F25" s="422"/>
      <c r="G25" s="421"/>
      <c r="H25" s="422"/>
      <c r="I25" s="421"/>
      <c r="J25" s="422"/>
      <c r="K25" s="421"/>
      <c r="L25" s="422"/>
      <c r="M25" s="421"/>
      <c r="N25" s="422"/>
      <c r="O25" s="423"/>
      <c r="P25" s="424"/>
      <c r="Q25" s="423"/>
      <c r="R25" s="424"/>
      <c r="S25" s="264">
        <f>E25+G25+I25+K25+M25+O25+Q25</f>
        <v>0</v>
      </c>
      <c r="T25" s="264"/>
      <c r="U25" s="271"/>
      <c r="V25" s="268"/>
    </row>
    <row r="26" spans="1:22" x14ac:dyDescent="0.25">
      <c r="A26" s="271" t="s">
        <v>6</v>
      </c>
      <c r="B26" s="271"/>
      <c r="C26" s="271"/>
      <c r="D26" s="271"/>
      <c r="E26" s="428">
        <f>SUM(E4:E25)</f>
        <v>9.5</v>
      </c>
      <c r="F26" s="429"/>
      <c r="G26" s="428">
        <f>SUM(G4:G25)</f>
        <v>8</v>
      </c>
      <c r="H26" s="429"/>
      <c r="I26" s="428">
        <f>SUM(I4:I25)</f>
        <v>8.5</v>
      </c>
      <c r="J26" s="429"/>
      <c r="K26" s="428">
        <f>SUM(K4:K25)</f>
        <v>8.5</v>
      </c>
      <c r="L26" s="429"/>
      <c r="M26" s="428">
        <f t="shared" ref="M26" si="4">SUM(M4:M25)</f>
        <v>8.5</v>
      </c>
      <c r="N26" s="429"/>
      <c r="O26" s="428">
        <f>SUM(O4:O25)</f>
        <v>0</v>
      </c>
      <c r="P26" s="429"/>
      <c r="Q26" s="428">
        <f>SUM(Q4:Q25)</f>
        <v>0.75</v>
      </c>
      <c r="R26" s="429"/>
      <c r="S26" s="264">
        <f>SUM(S4:S25)</f>
        <v>43.75</v>
      </c>
      <c r="T26" s="264"/>
      <c r="U26" s="271"/>
      <c r="V26" s="268"/>
    </row>
    <row r="27" spans="1:22" x14ac:dyDescent="0.25">
      <c r="A27" s="271" t="s">
        <v>2</v>
      </c>
      <c r="B27" s="271"/>
      <c r="C27" s="271"/>
      <c r="D27" s="271"/>
      <c r="E27" s="272"/>
      <c r="F27" s="273">
        <v>8</v>
      </c>
      <c r="G27" s="272"/>
      <c r="H27" s="273">
        <v>8</v>
      </c>
      <c r="I27" s="272"/>
      <c r="J27" s="273">
        <v>8</v>
      </c>
      <c r="K27" s="272"/>
      <c r="L27" s="273">
        <v>8</v>
      </c>
      <c r="M27" s="272"/>
      <c r="N27" s="273">
        <v>8</v>
      </c>
      <c r="O27" s="272"/>
      <c r="P27" s="273"/>
      <c r="Q27" s="272"/>
      <c r="R27" s="273"/>
      <c r="S27" s="264">
        <f>SUM(E27:R27)</f>
        <v>40</v>
      </c>
      <c r="T27" s="264">
        <f>SUM(T4:T24)</f>
        <v>32</v>
      </c>
      <c r="U27" s="268"/>
      <c r="V27" s="268"/>
    </row>
    <row r="28" spans="1:22" x14ac:dyDescent="0.25">
      <c r="A28" s="271" t="s">
        <v>41</v>
      </c>
      <c r="B28" s="271"/>
      <c r="C28" s="271"/>
      <c r="D28" s="271"/>
      <c r="E28" s="274"/>
      <c r="F28" s="274">
        <f>SUM(E26)-F27</f>
        <v>1.5</v>
      </c>
      <c r="G28" s="274"/>
      <c r="H28" s="274">
        <f>SUM(G26)-H27</f>
        <v>0</v>
      </c>
      <c r="I28" s="274"/>
      <c r="J28" s="274">
        <f>SUM(I26)-J27</f>
        <v>0.5</v>
      </c>
      <c r="K28" s="274"/>
      <c r="L28" s="274">
        <f>SUM(K26)-L27</f>
        <v>0.5</v>
      </c>
      <c r="M28" s="274"/>
      <c r="N28" s="274">
        <f>SUM(M26)-N27</f>
        <v>0.5</v>
      </c>
      <c r="O28" s="274"/>
      <c r="P28" s="274">
        <f>SUM(O26)</f>
        <v>0</v>
      </c>
      <c r="Q28" s="274"/>
      <c r="R28" s="274">
        <f>SUM(Q26)</f>
        <v>0.75</v>
      </c>
      <c r="S28" s="268">
        <v>2.5</v>
      </c>
      <c r="T28" s="268"/>
      <c r="U28" s="268">
        <f>SUM(U4:U27)</f>
        <v>3.75</v>
      </c>
      <c r="V28" s="268">
        <f>SUM(V4:V27)</f>
        <v>0</v>
      </c>
    </row>
    <row r="30" spans="1:22" x14ac:dyDescent="0.25">
      <c r="A30" s="252" t="s">
        <v>25</v>
      </c>
      <c r="B30" s="253"/>
    </row>
    <row r="31" spans="1:22" x14ac:dyDescent="0.25">
      <c r="A31" s="254" t="s">
        <v>2</v>
      </c>
      <c r="C31" s="275">
        <f>SUM(T27)</f>
        <v>32</v>
      </c>
      <c r="I31" s="252">
        <v>3600</v>
      </c>
    </row>
    <row r="32" spans="1:22" x14ac:dyDescent="0.25">
      <c r="A32" s="254" t="s">
        <v>26</v>
      </c>
      <c r="C32" s="275">
        <f>U28</f>
        <v>3.75</v>
      </c>
      <c r="D32" s="276"/>
      <c r="I32" s="277">
        <v>34.25</v>
      </c>
    </row>
    <row r="33" spans="1:9" x14ac:dyDescent="0.25">
      <c r="A33" s="254" t="s">
        <v>27</v>
      </c>
      <c r="C33" s="276">
        <f>V28</f>
        <v>0</v>
      </c>
      <c r="I33" s="278"/>
    </row>
    <row r="34" spans="1:9" x14ac:dyDescent="0.25">
      <c r="A34" s="254" t="s">
        <v>28</v>
      </c>
      <c r="C34" s="276">
        <f>S24</f>
        <v>8</v>
      </c>
      <c r="I34" s="275"/>
    </row>
    <row r="35" spans="1:9" x14ac:dyDescent="0.25">
      <c r="A35" s="254" t="s">
        <v>4</v>
      </c>
      <c r="C35" s="276">
        <f>S25</f>
        <v>0</v>
      </c>
    </row>
    <row r="36" spans="1:9" ht="16.5" thickBot="1" x14ac:dyDescent="0.3">
      <c r="A36" s="255" t="s">
        <v>6</v>
      </c>
      <c r="C36" s="279">
        <f>SUM(C31:C35)</f>
        <v>43.75</v>
      </c>
      <c r="E36" s="255" t="s">
        <v>42</v>
      </c>
      <c r="F36" s="255"/>
      <c r="G36" s="280">
        <f>S26-C36</f>
        <v>0</v>
      </c>
    </row>
    <row r="37" spans="1:9" ht="16.5" thickTop="1" x14ac:dyDescent="0.25">
      <c r="A37" s="254" t="s">
        <v>29</v>
      </c>
      <c r="C37" s="281">
        <v>0</v>
      </c>
      <c r="D37" s="281"/>
    </row>
    <row r="38" spans="1:9" x14ac:dyDescent="0.25">
      <c r="A38" s="254" t="s">
        <v>36</v>
      </c>
      <c r="C38" s="281">
        <v>0</v>
      </c>
      <c r="D38" s="281"/>
    </row>
    <row r="39" spans="1:9" ht="13.5" customHeight="1" x14ac:dyDescent="0.25"/>
  </sheetData>
  <mergeCells count="168">
    <mergeCell ref="Q22:R22"/>
    <mergeCell ref="O22:P22"/>
    <mergeCell ref="Q20:R20"/>
    <mergeCell ref="Q21:R21"/>
    <mergeCell ref="O20:P20"/>
    <mergeCell ref="O21:P21"/>
    <mergeCell ref="Q19:R19"/>
    <mergeCell ref="Q16:R16"/>
    <mergeCell ref="Q18:R18"/>
    <mergeCell ref="O19:P19"/>
    <mergeCell ref="Q17:R17"/>
    <mergeCell ref="O18:P18"/>
    <mergeCell ref="O17:P17"/>
    <mergeCell ref="Q26:R26"/>
    <mergeCell ref="Q23:R23"/>
    <mergeCell ref="O23:P23"/>
    <mergeCell ref="Q24:R24"/>
    <mergeCell ref="M24:N24"/>
    <mergeCell ref="Q25:R25"/>
    <mergeCell ref="O25:P25"/>
    <mergeCell ref="O24:P24"/>
    <mergeCell ref="O26:P26"/>
    <mergeCell ref="G25:H25"/>
    <mergeCell ref="M25:N25"/>
    <mergeCell ref="I25:J25"/>
    <mergeCell ref="K25:L25"/>
    <mergeCell ref="K24:L24"/>
    <mergeCell ref="I24:J24"/>
    <mergeCell ref="K23:L23"/>
    <mergeCell ref="M23:N23"/>
    <mergeCell ref="E26:F26"/>
    <mergeCell ref="G26:H26"/>
    <mergeCell ref="I26:J26"/>
    <mergeCell ref="K26:L26"/>
    <mergeCell ref="M26:N26"/>
    <mergeCell ref="E24:F24"/>
    <mergeCell ref="G24:H24"/>
    <mergeCell ref="E25:F25"/>
    <mergeCell ref="E23:F23"/>
    <mergeCell ref="G23:H23"/>
    <mergeCell ref="I23:J23"/>
    <mergeCell ref="M19:N19"/>
    <mergeCell ref="M11:N11"/>
    <mergeCell ref="M15:N15"/>
    <mergeCell ref="M22:N22"/>
    <mergeCell ref="I22:J22"/>
    <mergeCell ref="K22:L22"/>
    <mergeCell ref="G21:H21"/>
    <mergeCell ref="I21:J21"/>
    <mergeCell ref="K21:L21"/>
    <mergeCell ref="M20:N20"/>
    <mergeCell ref="M21:N21"/>
    <mergeCell ref="G16:H16"/>
    <mergeCell ref="M18:N18"/>
    <mergeCell ref="M17:N17"/>
    <mergeCell ref="M14:N14"/>
    <mergeCell ref="K14:L14"/>
    <mergeCell ref="M16:N16"/>
    <mergeCell ref="I15:J15"/>
    <mergeCell ref="K15:L15"/>
    <mergeCell ref="E22:F22"/>
    <mergeCell ref="E20:F20"/>
    <mergeCell ref="I16:J16"/>
    <mergeCell ref="K20:L20"/>
    <mergeCell ref="G20:H20"/>
    <mergeCell ref="I20:J20"/>
    <mergeCell ref="G19:H19"/>
    <mergeCell ref="I19:J19"/>
    <mergeCell ref="K19:L19"/>
    <mergeCell ref="E21:F21"/>
    <mergeCell ref="E16:F16"/>
    <mergeCell ref="K16:L16"/>
    <mergeCell ref="G22:H22"/>
    <mergeCell ref="G18:H18"/>
    <mergeCell ref="I18:J18"/>
    <mergeCell ref="K18:L18"/>
    <mergeCell ref="E18:F18"/>
    <mergeCell ref="E19:F19"/>
    <mergeCell ref="I17:J17"/>
    <mergeCell ref="K17:L17"/>
    <mergeCell ref="E17:F17"/>
    <mergeCell ref="G17:H17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1:P11"/>
    <mergeCell ref="O15:P15"/>
    <mergeCell ref="Q11:R11"/>
    <mergeCell ref="Q15:R15"/>
    <mergeCell ref="O5:P5"/>
    <mergeCell ref="Q7:R7"/>
    <mergeCell ref="Q8:R8"/>
    <mergeCell ref="O13:P13"/>
    <mergeCell ref="Q13:R13"/>
    <mergeCell ref="Q10:R10"/>
    <mergeCell ref="Q12:R12"/>
    <mergeCell ref="Q9:R9"/>
    <mergeCell ref="O14:P14"/>
    <mergeCell ref="Q14:R14"/>
    <mergeCell ref="O7:P7"/>
    <mergeCell ref="O8:P8"/>
    <mergeCell ref="O10:P10"/>
    <mergeCell ref="O12:P12"/>
    <mergeCell ref="E14:F14"/>
    <mergeCell ref="G14:H14"/>
    <mergeCell ref="I14:J14"/>
    <mergeCell ref="E13:F13"/>
    <mergeCell ref="G13:H13"/>
    <mergeCell ref="I13:J13"/>
    <mergeCell ref="K13:L13"/>
    <mergeCell ref="O6:P6"/>
    <mergeCell ref="O16:P16"/>
    <mergeCell ref="M9:N9"/>
    <mergeCell ref="E9:F9"/>
    <mergeCell ref="G9:H9"/>
    <mergeCell ref="M13:N13"/>
    <mergeCell ref="M12:N12"/>
    <mergeCell ref="E12:F12"/>
    <mergeCell ref="G12:H12"/>
    <mergeCell ref="I12:J12"/>
    <mergeCell ref="K12:L12"/>
    <mergeCell ref="I9:J9"/>
    <mergeCell ref="K9:L9"/>
    <mergeCell ref="E15:F15"/>
    <mergeCell ref="G15:H15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>
      <selection activeCell="H12" sqref="H1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Normal="100" workbookViewId="0">
      <selection activeCell="E17" sqref="E17:N20"/>
    </sheetView>
  </sheetViews>
  <sheetFormatPr defaultRowHeight="15.75" x14ac:dyDescent="0.25"/>
  <cols>
    <col min="1" max="1" width="10.28515625" style="148" customWidth="1"/>
    <col min="2" max="2" width="10.85546875" style="148" customWidth="1"/>
    <col min="3" max="3" width="10.42578125" style="148" customWidth="1"/>
    <col min="4" max="4" width="28.7109375" style="148" customWidth="1"/>
    <col min="5" max="17" width="7" style="148" customWidth="1"/>
    <col min="18" max="18" width="6.85546875" style="149" customWidth="1"/>
    <col min="19" max="19" width="7.7109375" style="149" customWidth="1"/>
    <col min="20" max="21" width="7.85546875" style="148" customWidth="1"/>
    <col min="22" max="22" width="7.7109375" style="148" customWidth="1"/>
    <col min="23" max="16384" width="9.140625" style="148"/>
  </cols>
  <sheetData>
    <row r="1" spans="1:22" x14ac:dyDescent="0.25">
      <c r="A1" s="146" t="s">
        <v>56</v>
      </c>
      <c r="B1" s="147"/>
      <c r="C1" s="147"/>
      <c r="S1" s="148"/>
    </row>
    <row r="2" spans="1:22" s="154" customFormat="1" x14ac:dyDescent="0.25">
      <c r="A2" s="150" t="str">
        <f>Analysis!A3</f>
        <v>W/E 19.11.17</v>
      </c>
      <c r="B2" s="151"/>
      <c r="C2" s="151"/>
      <c r="D2" s="151"/>
      <c r="E2" s="360" t="s">
        <v>15</v>
      </c>
      <c r="F2" s="360"/>
      <c r="G2" s="360" t="s">
        <v>16</v>
      </c>
      <c r="H2" s="360"/>
      <c r="I2" s="360" t="s">
        <v>17</v>
      </c>
      <c r="J2" s="360"/>
      <c r="K2" s="360" t="s">
        <v>18</v>
      </c>
      <c r="L2" s="360"/>
      <c r="M2" s="360" t="s">
        <v>19</v>
      </c>
      <c r="N2" s="360"/>
      <c r="O2" s="360" t="s">
        <v>20</v>
      </c>
      <c r="P2" s="360"/>
      <c r="Q2" s="360" t="s">
        <v>21</v>
      </c>
      <c r="R2" s="360"/>
      <c r="S2" s="152" t="s">
        <v>24</v>
      </c>
      <c r="T2" s="152" t="s">
        <v>39</v>
      </c>
      <c r="U2" s="153" t="s">
        <v>26</v>
      </c>
      <c r="V2" s="153" t="s">
        <v>27</v>
      </c>
    </row>
    <row r="3" spans="1:22" x14ac:dyDescent="0.25">
      <c r="A3" s="155" t="s">
        <v>22</v>
      </c>
      <c r="B3" s="155" t="s">
        <v>23</v>
      </c>
      <c r="C3" s="155" t="s">
        <v>49</v>
      </c>
      <c r="D3" s="155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156"/>
      <c r="P3" s="156"/>
      <c r="Q3" s="157"/>
      <c r="R3" s="157"/>
      <c r="S3" s="158"/>
      <c r="T3" s="158"/>
      <c r="U3" s="159"/>
      <c r="V3" s="159"/>
    </row>
    <row r="4" spans="1:22" x14ac:dyDescent="0.25">
      <c r="A4" s="348" t="s">
        <v>79</v>
      </c>
      <c r="B4" s="357" t="s">
        <v>116</v>
      </c>
      <c r="C4" s="347">
        <v>4</v>
      </c>
      <c r="D4" s="25" t="s">
        <v>89</v>
      </c>
      <c r="E4" s="358">
        <v>3</v>
      </c>
      <c r="F4" s="359"/>
      <c r="G4" s="358">
        <v>7</v>
      </c>
      <c r="H4" s="359"/>
      <c r="I4" s="358">
        <v>7</v>
      </c>
      <c r="J4" s="359"/>
      <c r="K4" s="358">
        <v>5.5</v>
      </c>
      <c r="L4" s="359"/>
      <c r="M4" s="361">
        <v>7</v>
      </c>
      <c r="N4" s="361"/>
      <c r="O4" s="358"/>
      <c r="P4" s="359"/>
      <c r="Q4" s="362"/>
      <c r="R4" s="363"/>
      <c r="S4" s="158">
        <f>E4+G4+I4+K4+M4+O4+Q4</f>
        <v>29.5</v>
      </c>
      <c r="T4" s="158">
        <f t="shared" ref="T4:T20" si="0">SUM(S4-U4-V4)</f>
        <v>29.5</v>
      </c>
      <c r="U4" s="162"/>
      <c r="V4" s="162"/>
    </row>
    <row r="5" spans="1:22" x14ac:dyDescent="0.25">
      <c r="A5" s="266">
        <v>6538</v>
      </c>
      <c r="B5" s="357" t="s">
        <v>117</v>
      </c>
      <c r="C5" s="266">
        <v>35</v>
      </c>
      <c r="D5" s="25" t="s">
        <v>87</v>
      </c>
      <c r="E5" s="358">
        <v>4</v>
      </c>
      <c r="F5" s="359"/>
      <c r="G5" s="358"/>
      <c r="H5" s="359"/>
      <c r="I5" s="358"/>
      <c r="J5" s="359"/>
      <c r="K5" s="358"/>
      <c r="L5" s="359"/>
      <c r="M5" s="358"/>
      <c r="N5" s="359"/>
      <c r="O5" s="358"/>
      <c r="P5" s="359"/>
      <c r="Q5" s="362"/>
      <c r="R5" s="363"/>
      <c r="S5" s="158">
        <f>E5+G5+I5+K5+M5+O5+Q5</f>
        <v>4</v>
      </c>
      <c r="T5" s="158">
        <f t="shared" si="0"/>
        <v>4</v>
      </c>
      <c r="U5" s="162"/>
      <c r="V5" s="162"/>
    </row>
    <row r="6" spans="1:22" x14ac:dyDescent="0.25">
      <c r="A6" s="266">
        <v>6641</v>
      </c>
      <c r="B6" s="357" t="s">
        <v>118</v>
      </c>
      <c r="C6" s="266">
        <v>13</v>
      </c>
      <c r="D6" s="25" t="s">
        <v>76</v>
      </c>
      <c r="E6" s="358">
        <v>0.5</v>
      </c>
      <c r="F6" s="359"/>
      <c r="G6" s="358"/>
      <c r="H6" s="359"/>
      <c r="I6" s="358"/>
      <c r="J6" s="359"/>
      <c r="K6" s="358"/>
      <c r="L6" s="359"/>
      <c r="M6" s="358"/>
      <c r="N6" s="359"/>
      <c r="O6" s="358"/>
      <c r="P6" s="359"/>
      <c r="Q6" s="362"/>
      <c r="R6" s="363"/>
      <c r="S6" s="158">
        <f>E6+G6+I6+K6+M6+O6+Q6</f>
        <v>0.5</v>
      </c>
      <c r="T6" s="158">
        <f t="shared" si="0"/>
        <v>0.5</v>
      </c>
      <c r="U6" s="162"/>
      <c r="V6" s="162"/>
    </row>
    <row r="7" spans="1:22" x14ac:dyDescent="0.25">
      <c r="A7" s="160">
        <v>6649</v>
      </c>
      <c r="B7" s="357" t="s">
        <v>119</v>
      </c>
      <c r="C7" s="178">
        <v>22</v>
      </c>
      <c r="D7" s="25" t="s">
        <v>76</v>
      </c>
      <c r="E7" s="364"/>
      <c r="F7" s="359"/>
      <c r="G7" s="358"/>
      <c r="H7" s="359"/>
      <c r="I7" s="358"/>
      <c r="J7" s="359"/>
      <c r="K7" s="358">
        <v>0.5</v>
      </c>
      <c r="L7" s="359"/>
      <c r="M7" s="358"/>
      <c r="N7" s="359"/>
      <c r="O7" s="358"/>
      <c r="P7" s="359"/>
      <c r="Q7" s="362"/>
      <c r="R7" s="363"/>
      <c r="S7" s="158">
        <f t="shared" ref="S7:S23" si="1">E7+G7+I7+K7+M7+O7+Q7</f>
        <v>0.5</v>
      </c>
      <c r="T7" s="158">
        <f t="shared" si="0"/>
        <v>0.5</v>
      </c>
      <c r="U7" s="162"/>
      <c r="V7" s="162"/>
    </row>
    <row r="8" spans="1:22" x14ac:dyDescent="0.25">
      <c r="A8" s="160"/>
      <c r="B8" s="315"/>
      <c r="C8" s="316"/>
      <c r="D8" s="25"/>
      <c r="E8" s="358"/>
      <c r="F8" s="359"/>
      <c r="G8" s="358"/>
      <c r="H8" s="359"/>
      <c r="I8" s="358"/>
      <c r="J8" s="359"/>
      <c r="K8" s="358"/>
      <c r="L8" s="359"/>
      <c r="M8" s="358"/>
      <c r="N8" s="359"/>
      <c r="O8" s="358"/>
      <c r="P8" s="359"/>
      <c r="Q8" s="362"/>
      <c r="R8" s="363"/>
      <c r="S8" s="158">
        <f t="shared" si="1"/>
        <v>0</v>
      </c>
      <c r="T8" s="158">
        <f t="shared" si="0"/>
        <v>0</v>
      </c>
      <c r="U8" s="162"/>
      <c r="V8" s="162"/>
    </row>
    <row r="9" spans="1:22" x14ac:dyDescent="0.25">
      <c r="A9" s="160"/>
      <c r="B9" s="151"/>
      <c r="C9" s="151"/>
      <c r="D9" s="161"/>
      <c r="E9" s="358"/>
      <c r="F9" s="359"/>
      <c r="G9" s="358"/>
      <c r="H9" s="359"/>
      <c r="I9" s="358"/>
      <c r="J9" s="359"/>
      <c r="K9" s="358"/>
      <c r="L9" s="359"/>
      <c r="M9" s="358"/>
      <c r="N9" s="359"/>
      <c r="O9" s="358"/>
      <c r="P9" s="359"/>
      <c r="Q9" s="362"/>
      <c r="R9" s="363"/>
      <c r="S9" s="158">
        <f>E9+G9+I9+K9+M9+O9+Q9</f>
        <v>0</v>
      </c>
      <c r="T9" s="158">
        <f>SUM(S9-U9-V9)</f>
        <v>0</v>
      </c>
      <c r="U9" s="162"/>
      <c r="V9" s="162"/>
    </row>
    <row r="10" spans="1:22" ht="15.75" customHeight="1" x14ac:dyDescent="0.25">
      <c r="A10" s="160"/>
      <c r="B10" s="151"/>
      <c r="C10" s="151"/>
      <c r="D10" s="161"/>
      <c r="E10" s="358"/>
      <c r="F10" s="359"/>
      <c r="G10" s="358"/>
      <c r="H10" s="359"/>
      <c r="I10" s="358"/>
      <c r="J10" s="359"/>
      <c r="K10" s="358"/>
      <c r="L10" s="359"/>
      <c r="M10" s="358"/>
      <c r="N10" s="359"/>
      <c r="O10" s="358"/>
      <c r="P10" s="359"/>
      <c r="Q10" s="362"/>
      <c r="R10" s="363"/>
      <c r="S10" s="158">
        <f t="shared" si="1"/>
        <v>0</v>
      </c>
      <c r="T10" s="158">
        <f t="shared" si="0"/>
        <v>0</v>
      </c>
      <c r="U10" s="162"/>
      <c r="V10" s="162"/>
    </row>
    <row r="11" spans="1:22" x14ac:dyDescent="0.25">
      <c r="A11" s="160"/>
      <c r="B11" s="151"/>
      <c r="C11" s="151"/>
      <c r="D11" s="161"/>
      <c r="E11" s="358"/>
      <c r="F11" s="359"/>
      <c r="G11" s="358"/>
      <c r="H11" s="359"/>
      <c r="I11" s="358"/>
      <c r="J11" s="359"/>
      <c r="K11" s="358"/>
      <c r="L11" s="359"/>
      <c r="M11" s="358"/>
      <c r="N11" s="359"/>
      <c r="O11" s="358"/>
      <c r="P11" s="359"/>
      <c r="Q11" s="362"/>
      <c r="R11" s="363"/>
      <c r="S11" s="158">
        <f t="shared" si="1"/>
        <v>0</v>
      </c>
      <c r="T11" s="158">
        <f t="shared" si="0"/>
        <v>0</v>
      </c>
      <c r="U11" s="162"/>
      <c r="V11" s="162"/>
    </row>
    <row r="12" spans="1:22" x14ac:dyDescent="0.25">
      <c r="A12" s="160"/>
      <c r="B12" s="163"/>
      <c r="C12" s="160"/>
      <c r="D12" s="25"/>
      <c r="E12" s="358"/>
      <c r="F12" s="359"/>
      <c r="G12" s="358"/>
      <c r="H12" s="359"/>
      <c r="I12" s="358"/>
      <c r="J12" s="359"/>
      <c r="K12" s="358"/>
      <c r="L12" s="359"/>
      <c r="M12" s="358"/>
      <c r="N12" s="359"/>
      <c r="O12" s="358"/>
      <c r="P12" s="359"/>
      <c r="Q12" s="362"/>
      <c r="R12" s="363"/>
      <c r="S12" s="158">
        <f t="shared" ref="S12:S18" si="2">E12+G12+I12+K12+M12+O12+Q12</f>
        <v>0</v>
      </c>
      <c r="T12" s="158">
        <f t="shared" ref="T12:T18" si="3">SUM(S12-U12-V12)</f>
        <v>0</v>
      </c>
      <c r="U12" s="162"/>
      <c r="V12" s="162"/>
    </row>
    <row r="13" spans="1:22" ht="15" customHeight="1" x14ac:dyDescent="0.25">
      <c r="A13" s="160"/>
      <c r="B13" s="163"/>
      <c r="C13" s="160"/>
      <c r="D13" s="25"/>
      <c r="E13" s="358"/>
      <c r="F13" s="359"/>
      <c r="G13" s="358"/>
      <c r="H13" s="359"/>
      <c r="I13" s="358"/>
      <c r="J13" s="359"/>
      <c r="K13" s="358"/>
      <c r="L13" s="359"/>
      <c r="M13" s="358"/>
      <c r="N13" s="359"/>
      <c r="O13" s="358"/>
      <c r="P13" s="359"/>
      <c r="Q13" s="362"/>
      <c r="R13" s="363"/>
      <c r="S13" s="158">
        <f t="shared" si="2"/>
        <v>0</v>
      </c>
      <c r="T13" s="158">
        <f t="shared" si="3"/>
        <v>0</v>
      </c>
      <c r="U13" s="162"/>
      <c r="V13" s="162"/>
    </row>
    <row r="14" spans="1:22" x14ac:dyDescent="0.25">
      <c r="A14" s="160"/>
      <c r="B14" s="163"/>
      <c r="C14" s="160"/>
      <c r="D14" s="25"/>
      <c r="E14" s="358"/>
      <c r="F14" s="359"/>
      <c r="G14" s="358"/>
      <c r="H14" s="359"/>
      <c r="I14" s="358"/>
      <c r="J14" s="359"/>
      <c r="K14" s="358"/>
      <c r="L14" s="359"/>
      <c r="M14" s="358"/>
      <c r="N14" s="359"/>
      <c r="O14" s="358"/>
      <c r="P14" s="359"/>
      <c r="Q14" s="362"/>
      <c r="R14" s="363"/>
      <c r="S14" s="158">
        <f t="shared" si="2"/>
        <v>0</v>
      </c>
      <c r="T14" s="158">
        <f t="shared" si="3"/>
        <v>0</v>
      </c>
      <c r="U14" s="162"/>
      <c r="V14" s="162"/>
    </row>
    <row r="15" spans="1:22" x14ac:dyDescent="0.25">
      <c r="A15" s="160"/>
      <c r="B15" s="163"/>
      <c r="C15" s="160"/>
      <c r="D15" s="25"/>
      <c r="E15" s="358"/>
      <c r="F15" s="359"/>
      <c r="G15" s="358"/>
      <c r="H15" s="359"/>
      <c r="I15" s="358"/>
      <c r="J15" s="359"/>
      <c r="K15" s="358"/>
      <c r="L15" s="359"/>
      <c r="M15" s="358"/>
      <c r="N15" s="359"/>
      <c r="O15" s="358"/>
      <c r="P15" s="359"/>
      <c r="Q15" s="362"/>
      <c r="R15" s="363"/>
      <c r="S15" s="158">
        <f t="shared" si="2"/>
        <v>0</v>
      </c>
      <c r="T15" s="158">
        <f t="shared" si="3"/>
        <v>0</v>
      </c>
      <c r="U15" s="162"/>
      <c r="V15" s="162"/>
    </row>
    <row r="16" spans="1:22" x14ac:dyDescent="0.25">
      <c r="A16" s="160"/>
      <c r="B16" s="163"/>
      <c r="C16" s="160"/>
      <c r="D16" s="25"/>
      <c r="E16" s="358"/>
      <c r="F16" s="359"/>
      <c r="G16" s="358"/>
      <c r="H16" s="359"/>
      <c r="I16" s="358"/>
      <c r="J16" s="359"/>
      <c r="K16" s="358"/>
      <c r="L16" s="359"/>
      <c r="M16" s="358"/>
      <c r="N16" s="359"/>
      <c r="O16" s="358"/>
      <c r="P16" s="359"/>
      <c r="Q16" s="362"/>
      <c r="R16" s="363"/>
      <c r="S16" s="158">
        <f t="shared" si="2"/>
        <v>0</v>
      </c>
      <c r="T16" s="158">
        <f t="shared" si="3"/>
        <v>0</v>
      </c>
      <c r="U16" s="162"/>
      <c r="V16" s="162"/>
    </row>
    <row r="17" spans="1:22" x14ac:dyDescent="0.25">
      <c r="A17" s="160">
        <v>3600</v>
      </c>
      <c r="B17" s="32" t="s">
        <v>120</v>
      </c>
      <c r="C17" s="160"/>
      <c r="D17" s="25" t="s">
        <v>81</v>
      </c>
      <c r="E17" s="358">
        <v>0.5</v>
      </c>
      <c r="F17" s="359"/>
      <c r="G17" s="358"/>
      <c r="H17" s="359"/>
      <c r="I17" s="358">
        <v>0.5</v>
      </c>
      <c r="J17" s="359"/>
      <c r="K17" s="358"/>
      <c r="L17" s="359"/>
      <c r="M17" s="358"/>
      <c r="N17" s="359"/>
      <c r="O17" s="358"/>
      <c r="P17" s="359"/>
      <c r="Q17" s="362"/>
      <c r="R17" s="363"/>
      <c r="S17" s="158">
        <f t="shared" si="2"/>
        <v>1</v>
      </c>
      <c r="T17" s="158">
        <f t="shared" si="3"/>
        <v>1</v>
      </c>
      <c r="U17" s="162"/>
      <c r="V17" s="162"/>
    </row>
    <row r="18" spans="1:22" x14ac:dyDescent="0.25">
      <c r="A18" s="151">
        <v>3600</v>
      </c>
      <c r="B18" s="32" t="s">
        <v>120</v>
      </c>
      <c r="C18" s="151"/>
      <c r="D18" s="25" t="s">
        <v>102</v>
      </c>
      <c r="E18" s="358"/>
      <c r="F18" s="359"/>
      <c r="G18" s="358"/>
      <c r="H18" s="359"/>
      <c r="I18" s="358"/>
      <c r="J18" s="359"/>
      <c r="K18" s="358">
        <v>1</v>
      </c>
      <c r="L18" s="359"/>
      <c r="M18" s="358"/>
      <c r="N18" s="359"/>
      <c r="O18" s="358"/>
      <c r="P18" s="359"/>
      <c r="Q18" s="362"/>
      <c r="R18" s="363"/>
      <c r="S18" s="158">
        <f t="shared" si="2"/>
        <v>1</v>
      </c>
      <c r="T18" s="158">
        <f t="shared" si="3"/>
        <v>1</v>
      </c>
      <c r="U18" s="162"/>
      <c r="V18" s="162"/>
    </row>
    <row r="19" spans="1:22" x14ac:dyDescent="0.25">
      <c r="A19" s="151">
        <v>3600</v>
      </c>
      <c r="B19" s="32" t="s">
        <v>120</v>
      </c>
      <c r="C19" s="151"/>
      <c r="D19" s="25" t="s">
        <v>105</v>
      </c>
      <c r="E19" s="358"/>
      <c r="F19" s="359"/>
      <c r="G19" s="358">
        <v>0.5</v>
      </c>
      <c r="H19" s="359"/>
      <c r="I19" s="358">
        <v>0.5</v>
      </c>
      <c r="J19" s="359"/>
      <c r="K19" s="358">
        <v>1</v>
      </c>
      <c r="L19" s="359"/>
      <c r="M19" s="358">
        <v>1</v>
      </c>
      <c r="N19" s="359"/>
      <c r="O19" s="358"/>
      <c r="P19" s="359"/>
      <c r="Q19" s="362"/>
      <c r="R19" s="363"/>
      <c r="S19" s="158">
        <f t="shared" si="1"/>
        <v>3</v>
      </c>
      <c r="T19" s="158">
        <f t="shared" si="0"/>
        <v>3</v>
      </c>
      <c r="U19" s="162"/>
      <c r="V19" s="162"/>
    </row>
    <row r="20" spans="1:22" s="149" customFormat="1" x14ac:dyDescent="0.25">
      <c r="A20" s="151">
        <v>3600</v>
      </c>
      <c r="B20" s="32" t="s">
        <v>120</v>
      </c>
      <c r="C20" s="151"/>
      <c r="D20" s="25" t="s">
        <v>96</v>
      </c>
      <c r="E20" s="358"/>
      <c r="F20" s="359"/>
      <c r="G20" s="358">
        <v>0.5</v>
      </c>
      <c r="H20" s="359"/>
      <c r="I20" s="358"/>
      <c r="J20" s="359"/>
      <c r="K20" s="358"/>
      <c r="L20" s="359"/>
      <c r="M20" s="358"/>
      <c r="N20" s="359"/>
      <c r="O20" s="358"/>
      <c r="P20" s="359"/>
      <c r="Q20" s="362"/>
      <c r="R20" s="363"/>
      <c r="S20" s="158">
        <f t="shared" si="1"/>
        <v>0.5</v>
      </c>
      <c r="T20" s="158">
        <f t="shared" si="0"/>
        <v>0.5</v>
      </c>
      <c r="U20" s="162"/>
      <c r="V20" s="162"/>
    </row>
    <row r="21" spans="1:22" s="149" customFormat="1" x14ac:dyDescent="0.25">
      <c r="A21" s="164" t="s">
        <v>37</v>
      </c>
      <c r="B21" s="164"/>
      <c r="C21" s="151"/>
      <c r="D21" s="164"/>
      <c r="E21" s="358"/>
      <c r="F21" s="359"/>
      <c r="G21" s="358"/>
      <c r="H21" s="359"/>
      <c r="I21" s="358"/>
      <c r="J21" s="359"/>
      <c r="K21" s="358"/>
      <c r="L21" s="359"/>
      <c r="M21" s="358"/>
      <c r="N21" s="359"/>
      <c r="O21" s="362"/>
      <c r="P21" s="363"/>
      <c r="Q21" s="362"/>
      <c r="R21" s="363"/>
      <c r="S21" s="158">
        <f t="shared" si="1"/>
        <v>0</v>
      </c>
      <c r="T21" s="158"/>
      <c r="U21" s="165"/>
      <c r="V21" s="162"/>
    </row>
    <row r="22" spans="1:22" x14ac:dyDescent="0.25">
      <c r="A22" s="164" t="s">
        <v>38</v>
      </c>
      <c r="B22" s="164"/>
      <c r="C22" s="151"/>
      <c r="D22" s="151"/>
      <c r="E22" s="358"/>
      <c r="F22" s="359"/>
      <c r="G22" s="358"/>
      <c r="H22" s="359"/>
      <c r="I22" s="358"/>
      <c r="J22" s="359"/>
      <c r="K22" s="358"/>
      <c r="L22" s="359"/>
      <c r="M22" s="358"/>
      <c r="N22" s="359"/>
      <c r="O22" s="362"/>
      <c r="P22" s="363"/>
      <c r="Q22" s="362"/>
      <c r="R22" s="363"/>
      <c r="S22" s="158">
        <f t="shared" si="1"/>
        <v>0</v>
      </c>
      <c r="T22" s="158"/>
      <c r="U22" s="165"/>
      <c r="V22" s="162"/>
    </row>
    <row r="23" spans="1:22" x14ac:dyDescent="0.25">
      <c r="A23" s="165" t="s">
        <v>6</v>
      </c>
      <c r="B23" s="165"/>
      <c r="C23" s="165"/>
      <c r="D23" s="165"/>
      <c r="E23" s="365">
        <f>SUM(E4:E22)</f>
        <v>8</v>
      </c>
      <c r="F23" s="366"/>
      <c r="G23" s="365">
        <f>SUM(G4:G22)</f>
        <v>8</v>
      </c>
      <c r="H23" s="366"/>
      <c r="I23" s="365">
        <f>SUM(I4:I22)</f>
        <v>8</v>
      </c>
      <c r="J23" s="366"/>
      <c r="K23" s="365">
        <f>SUM(K4:K22)</f>
        <v>8</v>
      </c>
      <c r="L23" s="366"/>
      <c r="M23" s="365">
        <f>SUM(M4:M22)</f>
        <v>8</v>
      </c>
      <c r="N23" s="366"/>
      <c r="O23" s="365">
        <f>SUM(O4:O22)</f>
        <v>0</v>
      </c>
      <c r="P23" s="366"/>
      <c r="Q23" s="365">
        <f>SUM(Q4:Q22)</f>
        <v>0</v>
      </c>
      <c r="R23" s="366"/>
      <c r="S23" s="158">
        <f t="shared" si="1"/>
        <v>40</v>
      </c>
      <c r="T23" s="158"/>
      <c r="U23" s="165"/>
      <c r="V23" s="162"/>
    </row>
    <row r="24" spans="1:22" x14ac:dyDescent="0.25">
      <c r="A24" s="165" t="s">
        <v>2</v>
      </c>
      <c r="B24" s="165"/>
      <c r="C24" s="165"/>
      <c r="D24" s="165"/>
      <c r="E24" s="166"/>
      <c r="F24" s="167">
        <v>8</v>
      </c>
      <c r="G24" s="166"/>
      <c r="H24" s="167">
        <v>8</v>
      </c>
      <c r="I24" s="166"/>
      <c r="J24" s="167">
        <v>8</v>
      </c>
      <c r="K24" s="166"/>
      <c r="L24" s="167">
        <v>8</v>
      </c>
      <c r="M24" s="166"/>
      <c r="N24" s="167">
        <v>8</v>
      </c>
      <c r="O24" s="166"/>
      <c r="P24" s="167"/>
      <c r="Q24" s="166"/>
      <c r="R24" s="167"/>
      <c r="S24" s="158">
        <f>SUM(E24:R24)</f>
        <v>40</v>
      </c>
      <c r="T24" s="158">
        <f>SUM(T4:T23)</f>
        <v>40</v>
      </c>
      <c r="U24" s="162"/>
      <c r="V24" s="162"/>
    </row>
    <row r="25" spans="1:22" x14ac:dyDescent="0.25">
      <c r="A25" s="165" t="s">
        <v>41</v>
      </c>
      <c r="B25" s="165"/>
      <c r="C25" s="165"/>
      <c r="D25" s="165"/>
      <c r="E25" s="168"/>
      <c r="F25" s="168">
        <f>SUM(E23)-F24</f>
        <v>0</v>
      </c>
      <c r="G25" s="168"/>
      <c r="H25" s="168">
        <f>SUM(G23)-H24</f>
        <v>0</v>
      </c>
      <c r="I25" s="168"/>
      <c r="J25" s="168">
        <f>SUM(I23)-J24</f>
        <v>0</v>
      </c>
      <c r="K25" s="168"/>
      <c r="L25" s="168">
        <f t="shared" ref="L25" si="4">SUM(K23)-L24</f>
        <v>0</v>
      </c>
      <c r="M25" s="168"/>
      <c r="N25" s="168">
        <f t="shared" ref="N25" si="5">SUM(M23)-N24</f>
        <v>0</v>
      </c>
      <c r="O25" s="168"/>
      <c r="P25" s="168">
        <f>SUM(O23)</f>
        <v>0</v>
      </c>
      <c r="Q25" s="168"/>
      <c r="R25" s="168">
        <f>SUM(Q23)</f>
        <v>0</v>
      </c>
      <c r="S25" s="162">
        <f>SUM(E25:R25)</f>
        <v>0</v>
      </c>
      <c r="T25" s="162"/>
      <c r="U25" s="162">
        <f>SUM(U4:U24)</f>
        <v>0</v>
      </c>
      <c r="V25" s="162">
        <f>SUM(V4:V24)</f>
        <v>0</v>
      </c>
    </row>
    <row r="26" spans="1:22" x14ac:dyDescent="0.25">
      <c r="S26" s="148"/>
    </row>
    <row r="27" spans="1:22" x14ac:dyDescent="0.25">
      <c r="A27" s="146" t="s">
        <v>25</v>
      </c>
      <c r="B27" s="147"/>
      <c r="S27" s="148"/>
    </row>
    <row r="28" spans="1:22" x14ac:dyDescent="0.25">
      <c r="A28" s="148" t="s">
        <v>2</v>
      </c>
      <c r="C28" s="169">
        <f>SUM(T24)</f>
        <v>40</v>
      </c>
      <c r="I28" s="146">
        <v>3600</v>
      </c>
      <c r="S28" s="148"/>
    </row>
    <row r="29" spans="1:22" x14ac:dyDescent="0.25">
      <c r="A29" s="148" t="s">
        <v>26</v>
      </c>
      <c r="C29" s="169">
        <f>U25</f>
        <v>0</v>
      </c>
      <c r="D29" s="170"/>
      <c r="I29" s="171">
        <v>5.5</v>
      </c>
      <c r="S29" s="148"/>
    </row>
    <row r="30" spans="1:22" x14ac:dyDescent="0.25">
      <c r="A30" s="148" t="s">
        <v>27</v>
      </c>
      <c r="C30" s="170">
        <f>V25</f>
        <v>0</v>
      </c>
      <c r="I30" s="172"/>
      <c r="S30" s="148"/>
    </row>
    <row r="31" spans="1:22" x14ac:dyDescent="0.25">
      <c r="A31" s="148" t="s">
        <v>28</v>
      </c>
      <c r="C31" s="170">
        <f>S21</f>
        <v>0</v>
      </c>
      <c r="I31" s="169"/>
      <c r="S31" s="148"/>
    </row>
    <row r="32" spans="1:22" x14ac:dyDescent="0.25">
      <c r="A32" s="148" t="s">
        <v>4</v>
      </c>
      <c r="C32" s="170">
        <f>S22</f>
        <v>0</v>
      </c>
      <c r="S32" s="148"/>
    </row>
    <row r="33" spans="1:19" ht="16.5" thickBot="1" x14ac:dyDescent="0.3">
      <c r="A33" s="149" t="s">
        <v>6</v>
      </c>
      <c r="C33" s="173">
        <f>SUM(C28:C32)</f>
        <v>40</v>
      </c>
      <c r="E33" s="149" t="s">
        <v>42</v>
      </c>
      <c r="F33" s="149"/>
      <c r="G33" s="174">
        <f>S23-C33</f>
        <v>0</v>
      </c>
      <c r="S33" s="148"/>
    </row>
    <row r="34" spans="1:19" ht="16.5" thickTop="1" x14ac:dyDescent="0.25">
      <c r="A34" s="148" t="s">
        <v>29</v>
      </c>
      <c r="C34" s="175">
        <v>0</v>
      </c>
      <c r="D34" s="175"/>
      <c r="S34" s="148"/>
    </row>
    <row r="35" spans="1:19" x14ac:dyDescent="0.25">
      <c r="A35" s="148" t="s">
        <v>36</v>
      </c>
      <c r="C35" s="175">
        <v>0</v>
      </c>
      <c r="D35" s="175"/>
      <c r="S35" s="148"/>
    </row>
    <row r="36" spans="1:19" ht="15" x14ac:dyDescent="0.2">
      <c r="R36" s="148"/>
      <c r="S36" s="148"/>
    </row>
    <row r="37" spans="1:19" ht="15" x14ac:dyDescent="0.2">
      <c r="R37" s="148"/>
      <c r="S37" s="148"/>
    </row>
    <row r="38" spans="1:19" ht="15" x14ac:dyDescent="0.2">
      <c r="R38" s="148"/>
      <c r="S38" s="148"/>
    </row>
  </sheetData>
  <mergeCells count="147">
    <mergeCell ref="Q13:R13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E14:F14"/>
    <mergeCell ref="G14:H14"/>
    <mergeCell ref="I14:J14"/>
    <mergeCell ref="K14:L14"/>
    <mergeCell ref="M14:N14"/>
    <mergeCell ref="O14:P14"/>
    <mergeCell ref="Q14:R14"/>
    <mergeCell ref="M18:N18"/>
    <mergeCell ref="O18:P18"/>
    <mergeCell ref="Q18:R18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Q20:R20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9:F19"/>
    <mergeCell ref="G19:H19"/>
    <mergeCell ref="I19:J19"/>
    <mergeCell ref="K19:L19"/>
    <mergeCell ref="M19:N19"/>
    <mergeCell ref="O19:P19"/>
    <mergeCell ref="Q19:R19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E18:F18"/>
    <mergeCell ref="G18:H18"/>
    <mergeCell ref="I18:J18"/>
    <mergeCell ref="K18:L18"/>
    <mergeCell ref="Q11:R11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G12" sqref="G12:H12"/>
    </sheetView>
  </sheetViews>
  <sheetFormatPr defaultColWidth="11.85546875" defaultRowHeight="15.75" x14ac:dyDescent="0.25"/>
  <cols>
    <col min="1" max="1" width="10.425781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8" width="6.85546875" style="3" customWidth="1"/>
    <col min="9" max="11" width="7" style="3" customWidth="1"/>
    <col min="12" max="12" width="6.85546875" style="3" customWidth="1"/>
    <col min="13" max="14" width="7" style="3" customWidth="1"/>
    <col min="15" max="15" width="6.85546875" style="3" customWidth="1"/>
    <col min="16" max="17" width="7" style="3" customWidth="1"/>
    <col min="18" max="18" width="7" style="4" customWidth="1"/>
    <col min="19" max="19" width="7.7109375" style="4" customWidth="1"/>
    <col min="20" max="22" width="7.7109375" style="3" customWidth="1"/>
    <col min="23" max="16384" width="11.85546875" style="3"/>
  </cols>
  <sheetData>
    <row r="1" spans="1:22" x14ac:dyDescent="0.25">
      <c r="A1" s="1" t="s">
        <v>45</v>
      </c>
      <c r="B1" s="2"/>
      <c r="C1" s="2"/>
    </row>
    <row r="2" spans="1:22" s="9" customFormat="1" x14ac:dyDescent="0.25">
      <c r="A2" s="5" t="str">
        <f>Analysis!A3</f>
        <v>W/E 19.11.17</v>
      </c>
      <c r="B2" s="6"/>
      <c r="C2" s="6"/>
      <c r="D2" s="6"/>
      <c r="E2" s="377" t="s">
        <v>15</v>
      </c>
      <c r="F2" s="377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285"/>
      <c r="F3" s="285"/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36"/>
      <c r="P3" s="36"/>
      <c r="Q3" s="41"/>
      <c r="R3" s="41"/>
      <c r="S3" s="12"/>
      <c r="T3" s="12"/>
      <c r="U3" s="13"/>
      <c r="V3" s="13"/>
    </row>
    <row r="4" spans="1:22" x14ac:dyDescent="0.25">
      <c r="A4" s="327" t="s">
        <v>83</v>
      </c>
      <c r="B4" s="357" t="s">
        <v>116</v>
      </c>
      <c r="C4" s="328">
        <v>99</v>
      </c>
      <c r="D4" s="25" t="s">
        <v>73</v>
      </c>
      <c r="E4" s="375"/>
      <c r="F4" s="375"/>
      <c r="G4" s="376">
        <v>8</v>
      </c>
      <c r="H4" s="376"/>
      <c r="I4" s="376">
        <v>8</v>
      </c>
      <c r="J4" s="376"/>
      <c r="K4" s="376">
        <v>8</v>
      </c>
      <c r="L4" s="376"/>
      <c r="M4" s="376">
        <v>8</v>
      </c>
      <c r="N4" s="376"/>
      <c r="O4" s="364"/>
      <c r="P4" s="369"/>
      <c r="Q4" s="370"/>
      <c r="R4" s="371"/>
      <c r="S4" s="12">
        <f>E4+G4+I4+K4+M4+O4+Q4</f>
        <v>32</v>
      </c>
      <c r="T4" s="12">
        <f t="shared" ref="T4:T15" si="0">SUM(S4-U4-V4)</f>
        <v>32</v>
      </c>
      <c r="U4" s="15"/>
      <c r="V4" s="15"/>
    </row>
    <row r="5" spans="1:22" x14ac:dyDescent="0.25">
      <c r="A5" s="335"/>
      <c r="B5" s="269"/>
      <c r="C5" s="288"/>
      <c r="D5" s="25"/>
      <c r="E5" s="372"/>
      <c r="F5" s="373"/>
      <c r="G5" s="364"/>
      <c r="H5" s="369"/>
      <c r="I5" s="364"/>
      <c r="J5" s="369"/>
      <c r="K5" s="364"/>
      <c r="L5" s="369"/>
      <c r="M5" s="364"/>
      <c r="N5" s="369"/>
      <c r="O5" s="364"/>
      <c r="P5" s="369"/>
      <c r="Q5" s="370"/>
      <c r="R5" s="371"/>
      <c r="S5" s="12">
        <f t="shared" ref="S5:S18" si="1">E5+G5+I5+K5+M5+O5+Q5</f>
        <v>0</v>
      </c>
      <c r="T5" s="12">
        <f t="shared" si="0"/>
        <v>0</v>
      </c>
      <c r="U5" s="15"/>
      <c r="V5" s="15"/>
    </row>
    <row r="6" spans="1:22" x14ac:dyDescent="0.25">
      <c r="A6" s="250"/>
      <c r="B6" s="249"/>
      <c r="C6" s="249"/>
      <c r="D6" s="25"/>
      <c r="E6" s="372"/>
      <c r="F6" s="373"/>
      <c r="G6" s="364"/>
      <c r="H6" s="369"/>
      <c r="I6" s="364"/>
      <c r="J6" s="369"/>
      <c r="K6" s="364"/>
      <c r="L6" s="369"/>
      <c r="M6" s="364"/>
      <c r="N6" s="369"/>
      <c r="O6" s="364"/>
      <c r="P6" s="369"/>
      <c r="Q6" s="370"/>
      <c r="R6" s="371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88"/>
      <c r="B7" s="269"/>
      <c r="C7" s="288"/>
      <c r="D7" s="25"/>
      <c r="E7" s="372"/>
      <c r="F7" s="373"/>
      <c r="G7" s="364"/>
      <c r="H7" s="369"/>
      <c r="I7" s="364"/>
      <c r="J7" s="369"/>
      <c r="K7" s="364"/>
      <c r="L7" s="369"/>
      <c r="M7" s="364"/>
      <c r="N7" s="369"/>
      <c r="O7" s="364"/>
      <c r="P7" s="369"/>
      <c r="Q7" s="370"/>
      <c r="R7" s="371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48"/>
      <c r="B8" s="247"/>
      <c r="C8" s="247"/>
      <c r="D8" s="25"/>
      <c r="E8" s="372"/>
      <c r="F8" s="373"/>
      <c r="G8" s="364"/>
      <c r="H8" s="369"/>
      <c r="I8" s="364"/>
      <c r="J8" s="369"/>
      <c r="K8" s="364"/>
      <c r="L8" s="369"/>
      <c r="M8" s="364"/>
      <c r="N8" s="369"/>
      <c r="O8" s="364"/>
      <c r="P8" s="369"/>
      <c r="Q8" s="370"/>
      <c r="R8" s="371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48"/>
      <c r="B9" s="247"/>
      <c r="C9" s="247"/>
      <c r="D9" s="25"/>
      <c r="E9" s="372"/>
      <c r="F9" s="373"/>
      <c r="G9" s="364"/>
      <c r="H9" s="369"/>
      <c r="I9" s="364"/>
      <c r="J9" s="369"/>
      <c r="K9" s="364"/>
      <c r="L9" s="369"/>
      <c r="M9" s="364"/>
      <c r="N9" s="369"/>
      <c r="O9" s="364"/>
      <c r="P9" s="369"/>
      <c r="Q9" s="370"/>
      <c r="R9" s="37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83"/>
      <c r="B10" s="282"/>
      <c r="C10" s="282"/>
      <c r="D10" s="25"/>
      <c r="E10" s="372"/>
      <c r="F10" s="373"/>
      <c r="G10" s="364"/>
      <c r="H10" s="369"/>
      <c r="I10" s="364"/>
      <c r="J10" s="369"/>
      <c r="K10" s="364"/>
      <c r="L10" s="369"/>
      <c r="M10" s="364"/>
      <c r="N10" s="369"/>
      <c r="O10" s="364"/>
      <c r="P10" s="369"/>
      <c r="Q10" s="370"/>
      <c r="R10" s="371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88"/>
      <c r="B11" s="269"/>
      <c r="C11" s="288"/>
      <c r="D11" s="25"/>
      <c r="E11" s="372"/>
      <c r="F11" s="373"/>
      <c r="G11" s="364"/>
      <c r="H11" s="369"/>
      <c r="I11" s="364"/>
      <c r="J11" s="369"/>
      <c r="K11" s="364"/>
      <c r="L11" s="369"/>
      <c r="M11" s="364"/>
      <c r="N11" s="369"/>
      <c r="O11" s="364"/>
      <c r="P11" s="369"/>
      <c r="Q11" s="370"/>
      <c r="R11" s="37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323"/>
      <c r="B12" s="323"/>
      <c r="C12" s="323"/>
      <c r="D12" s="25"/>
      <c r="E12" s="372"/>
      <c r="F12" s="373"/>
      <c r="G12" s="364"/>
      <c r="H12" s="369"/>
      <c r="I12" s="364"/>
      <c r="J12" s="369"/>
      <c r="K12" s="364"/>
      <c r="L12" s="369"/>
      <c r="M12" s="364"/>
      <c r="N12" s="369"/>
      <c r="O12" s="364"/>
      <c r="P12" s="369"/>
      <c r="Q12" s="370"/>
      <c r="R12" s="371"/>
      <c r="S12" s="12">
        <f t="shared" si="1"/>
        <v>0</v>
      </c>
      <c r="T12" s="12">
        <f t="shared" si="0"/>
        <v>0</v>
      </c>
      <c r="U12" s="15"/>
      <c r="V12" s="15"/>
    </row>
    <row r="13" spans="1:22" s="4" customFormat="1" x14ac:dyDescent="0.25">
      <c r="A13" s="160"/>
      <c r="B13" s="163"/>
      <c r="C13" s="160"/>
      <c r="D13" s="25"/>
      <c r="E13" s="372"/>
      <c r="F13" s="373"/>
      <c r="G13" s="364"/>
      <c r="H13" s="369"/>
      <c r="I13" s="364"/>
      <c r="J13" s="369"/>
      <c r="K13" s="364"/>
      <c r="L13" s="369"/>
      <c r="M13" s="364"/>
      <c r="N13" s="369"/>
      <c r="O13" s="364"/>
      <c r="P13" s="369"/>
      <c r="Q13" s="370"/>
      <c r="R13" s="371"/>
      <c r="S13" s="12">
        <f t="shared" si="1"/>
        <v>0</v>
      </c>
      <c r="T13" s="12">
        <f t="shared" si="0"/>
        <v>0</v>
      </c>
      <c r="U13" s="15"/>
      <c r="V13" s="15"/>
    </row>
    <row r="14" spans="1:22" s="4" customFormat="1" x14ac:dyDescent="0.25">
      <c r="A14" s="323"/>
      <c r="B14" s="323"/>
      <c r="C14" s="323"/>
      <c r="D14" s="25"/>
      <c r="E14" s="372"/>
      <c r="F14" s="373"/>
      <c r="G14" s="364"/>
      <c r="H14" s="369"/>
      <c r="I14" s="364"/>
      <c r="J14" s="369"/>
      <c r="K14" s="364"/>
      <c r="L14" s="369"/>
      <c r="M14" s="364"/>
      <c r="N14" s="369"/>
      <c r="O14" s="364"/>
      <c r="P14" s="369"/>
      <c r="Q14" s="370"/>
      <c r="R14" s="371"/>
      <c r="S14" s="12">
        <f t="shared" si="1"/>
        <v>0</v>
      </c>
      <c r="T14" s="12">
        <f t="shared" si="0"/>
        <v>0</v>
      </c>
      <c r="U14" s="15"/>
      <c r="V14" s="15"/>
    </row>
    <row r="15" spans="1:22" s="4" customFormat="1" x14ac:dyDescent="0.25">
      <c r="A15" s="323"/>
      <c r="B15" s="323"/>
      <c r="C15" s="323"/>
      <c r="D15" s="25"/>
      <c r="E15" s="372"/>
      <c r="F15" s="373"/>
      <c r="G15" s="364"/>
      <c r="H15" s="369"/>
      <c r="I15" s="364"/>
      <c r="J15" s="369"/>
      <c r="K15" s="364"/>
      <c r="L15" s="369"/>
      <c r="M15" s="364"/>
      <c r="N15" s="369"/>
      <c r="O15" s="364"/>
      <c r="P15" s="369"/>
      <c r="Q15" s="370"/>
      <c r="R15" s="371"/>
      <c r="S15" s="12">
        <f t="shared" si="1"/>
        <v>0</v>
      </c>
      <c r="T15" s="12">
        <f t="shared" si="0"/>
        <v>0</v>
      </c>
      <c r="U15" s="15"/>
      <c r="V15" s="15"/>
    </row>
    <row r="16" spans="1:22" s="4" customFormat="1" x14ac:dyDescent="0.25">
      <c r="A16" s="10" t="s">
        <v>37</v>
      </c>
      <c r="B16" s="10"/>
      <c r="C16" s="10"/>
      <c r="D16" s="10"/>
      <c r="E16" s="372">
        <v>8</v>
      </c>
      <c r="F16" s="373"/>
      <c r="G16" s="364"/>
      <c r="H16" s="369"/>
      <c r="I16" s="364"/>
      <c r="J16" s="369"/>
      <c r="K16" s="364"/>
      <c r="L16" s="369"/>
      <c r="M16" s="364"/>
      <c r="N16" s="369"/>
      <c r="O16" s="370"/>
      <c r="P16" s="371"/>
      <c r="Q16" s="370"/>
      <c r="R16" s="371"/>
      <c r="S16" s="12">
        <f t="shared" si="1"/>
        <v>8</v>
      </c>
      <c r="T16" s="12"/>
      <c r="U16" s="16"/>
      <c r="V16" s="15"/>
    </row>
    <row r="17" spans="1:22" x14ac:dyDescent="0.25">
      <c r="A17" s="10" t="s">
        <v>38</v>
      </c>
      <c r="B17" s="10"/>
      <c r="C17" s="10"/>
      <c r="D17" s="10"/>
      <c r="E17" s="364"/>
      <c r="F17" s="369"/>
      <c r="G17" s="364"/>
      <c r="H17" s="369"/>
      <c r="I17" s="364"/>
      <c r="J17" s="369"/>
      <c r="K17" s="364"/>
      <c r="L17" s="369"/>
      <c r="M17" s="364"/>
      <c r="N17" s="369"/>
      <c r="O17" s="370"/>
      <c r="P17" s="371"/>
      <c r="Q17" s="370"/>
      <c r="R17" s="371"/>
      <c r="S17" s="12">
        <f t="shared" si="1"/>
        <v>0</v>
      </c>
      <c r="T17" s="12"/>
      <c r="U17" s="16"/>
      <c r="V17" s="15"/>
    </row>
    <row r="18" spans="1:22" x14ac:dyDescent="0.25">
      <c r="A18" s="16" t="s">
        <v>6</v>
      </c>
      <c r="B18" s="16"/>
      <c r="C18" s="16"/>
      <c r="D18" s="16"/>
      <c r="E18" s="367">
        <f>SUM(E4:E17)</f>
        <v>8</v>
      </c>
      <c r="F18" s="368"/>
      <c r="G18" s="367">
        <f>SUM(G4:G17)</f>
        <v>8</v>
      </c>
      <c r="H18" s="368"/>
      <c r="I18" s="367">
        <f>SUM(I4:I17)</f>
        <v>8</v>
      </c>
      <c r="J18" s="368"/>
      <c r="K18" s="367">
        <f>SUM(K4:K17)</f>
        <v>8</v>
      </c>
      <c r="L18" s="368"/>
      <c r="M18" s="367">
        <f>SUM(M4:M17)</f>
        <v>8</v>
      </c>
      <c r="N18" s="368"/>
      <c r="O18" s="367">
        <f>SUM(O4:O17)</f>
        <v>0</v>
      </c>
      <c r="P18" s="368"/>
      <c r="Q18" s="367">
        <f>SUM(Q4:Q17)</f>
        <v>0</v>
      </c>
      <c r="R18" s="368"/>
      <c r="S18" s="12">
        <f t="shared" si="1"/>
        <v>40</v>
      </c>
      <c r="T18" s="12"/>
      <c r="U18" s="16"/>
      <c r="V18" s="15"/>
    </row>
    <row r="19" spans="1:22" x14ac:dyDescent="0.25">
      <c r="A19" s="16" t="s">
        <v>2</v>
      </c>
      <c r="B19" s="16"/>
      <c r="C19" s="16"/>
      <c r="D19" s="16"/>
      <c r="E19" s="17"/>
      <c r="F19" s="18">
        <v>8</v>
      </c>
      <c r="G19" s="17"/>
      <c r="H19" s="18">
        <v>8</v>
      </c>
      <c r="I19" s="17"/>
      <c r="J19" s="18">
        <v>8</v>
      </c>
      <c r="K19" s="17"/>
      <c r="L19" s="18">
        <v>8</v>
      </c>
      <c r="M19" s="17"/>
      <c r="N19" s="18">
        <v>8</v>
      </c>
      <c r="O19" s="17"/>
      <c r="P19" s="18"/>
      <c r="Q19" s="17"/>
      <c r="R19" s="18"/>
      <c r="S19" s="12">
        <f>SUM(E19:R19)</f>
        <v>40</v>
      </c>
      <c r="T19" s="12">
        <f>SUM(T4:T18)</f>
        <v>32</v>
      </c>
      <c r="U19" s="15"/>
      <c r="V19" s="15"/>
    </row>
    <row r="20" spans="1:22" x14ac:dyDescent="0.25">
      <c r="A20" s="16" t="s">
        <v>41</v>
      </c>
      <c r="B20" s="16"/>
      <c r="C20" s="16"/>
      <c r="D20" s="16"/>
      <c r="E20" s="19"/>
      <c r="F20" s="19">
        <f>SUM(E18)-F19</f>
        <v>0</v>
      </c>
      <c r="G20" s="19"/>
      <c r="H20" s="19">
        <f>SUM(G18)-H19</f>
        <v>0</v>
      </c>
      <c r="I20" s="19"/>
      <c r="J20" s="19">
        <f>SUM(I18)-J19</f>
        <v>0</v>
      </c>
      <c r="K20" s="19"/>
      <c r="L20" s="19">
        <f>SUM(K18)-L19</f>
        <v>0</v>
      </c>
      <c r="M20" s="19"/>
      <c r="N20" s="19">
        <f>SUM(M18)-N19</f>
        <v>0</v>
      </c>
      <c r="O20" s="19"/>
      <c r="P20" s="19">
        <f>SUM(O18)</f>
        <v>0</v>
      </c>
      <c r="Q20" s="19"/>
      <c r="R20" s="19">
        <f>SUM(Q18)</f>
        <v>0</v>
      </c>
      <c r="S20" s="15">
        <f>SUM(E20:R20)</f>
        <v>0</v>
      </c>
      <c r="T20" s="15"/>
      <c r="U20" s="15">
        <f>SUM(U4:U19)</f>
        <v>0</v>
      </c>
      <c r="V20" s="15">
        <f>SUM(V4:V19)</f>
        <v>0</v>
      </c>
    </row>
    <row r="21" spans="1:22" x14ac:dyDescent="0.25">
      <c r="S21" s="3"/>
    </row>
    <row r="22" spans="1:22" x14ac:dyDescent="0.25">
      <c r="A22" s="1" t="s">
        <v>25</v>
      </c>
      <c r="B22" s="2"/>
      <c r="S22" s="3"/>
    </row>
    <row r="23" spans="1:22" x14ac:dyDescent="0.25">
      <c r="A23" s="3" t="s">
        <v>2</v>
      </c>
      <c r="C23" s="27">
        <f>SUM(T19)</f>
        <v>32</v>
      </c>
      <c r="I23" s="1">
        <v>3600</v>
      </c>
      <c r="S23" s="3"/>
    </row>
    <row r="24" spans="1:22" x14ac:dyDescent="0.25">
      <c r="A24" s="3" t="s">
        <v>26</v>
      </c>
      <c r="C24" s="27">
        <f>U20</f>
        <v>0</v>
      </c>
      <c r="D24" s="20"/>
      <c r="I24" s="28"/>
      <c r="S24" s="3"/>
    </row>
    <row r="25" spans="1:22" x14ac:dyDescent="0.25">
      <c r="A25" s="3" t="s">
        <v>27</v>
      </c>
      <c r="C25" s="20">
        <f>V20</f>
        <v>0</v>
      </c>
      <c r="I25" s="29"/>
      <c r="S25" s="3"/>
    </row>
    <row r="26" spans="1:22" x14ac:dyDescent="0.25">
      <c r="A26" s="3" t="s">
        <v>28</v>
      </c>
      <c r="C26" s="20">
        <f>S16</f>
        <v>8</v>
      </c>
      <c r="I26" s="27"/>
      <c r="S26" s="3"/>
    </row>
    <row r="27" spans="1:22" x14ac:dyDescent="0.25">
      <c r="A27" s="3" t="s">
        <v>4</v>
      </c>
      <c r="C27" s="20">
        <f>S17</f>
        <v>0</v>
      </c>
      <c r="S27" s="3"/>
    </row>
    <row r="28" spans="1:22" ht="16.5" thickBot="1" x14ac:dyDescent="0.3">
      <c r="A28" s="4" t="s">
        <v>6</v>
      </c>
      <c r="C28" s="26">
        <f>SUM(C23:C27)</f>
        <v>40</v>
      </c>
      <c r="E28" s="4" t="s">
        <v>42</v>
      </c>
      <c r="F28" s="4"/>
      <c r="G28" s="22">
        <f>S18-C28</f>
        <v>0</v>
      </c>
      <c r="S28" s="3"/>
    </row>
    <row r="29" spans="1:22" ht="16.5" thickTop="1" x14ac:dyDescent="0.25">
      <c r="A29" s="3" t="s">
        <v>29</v>
      </c>
      <c r="C29" s="23">
        <v>0</v>
      </c>
      <c r="D29" s="23"/>
      <c r="S29" s="3"/>
    </row>
    <row r="30" spans="1:22" x14ac:dyDescent="0.25">
      <c r="A30" s="3" t="s">
        <v>36</v>
      </c>
      <c r="C30" s="23">
        <v>0</v>
      </c>
      <c r="D30" s="23"/>
      <c r="S30" s="3"/>
    </row>
    <row r="31" spans="1:22" x14ac:dyDescent="0.25">
      <c r="S31" s="3"/>
    </row>
    <row r="32" spans="1:22" x14ac:dyDescent="0.25">
      <c r="S32" s="3"/>
    </row>
    <row r="33" spans="19:19" x14ac:dyDescent="0.25">
      <c r="S33" s="3"/>
    </row>
    <row r="34" spans="19:19" x14ac:dyDescent="0.25">
      <c r="S34" s="3"/>
    </row>
  </sheetData>
  <mergeCells count="112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0:R10"/>
    <mergeCell ref="E12:F12"/>
    <mergeCell ref="G12:H12"/>
    <mergeCell ref="I12:J12"/>
    <mergeCell ref="K12:L12"/>
    <mergeCell ref="M12:N12"/>
    <mergeCell ref="O12:P12"/>
    <mergeCell ref="Q12:R12"/>
    <mergeCell ref="M13:N13"/>
    <mergeCell ref="O13:P13"/>
    <mergeCell ref="Q13:R13"/>
    <mergeCell ref="E13:F13"/>
    <mergeCell ref="G13:H13"/>
    <mergeCell ref="I13:J13"/>
    <mergeCell ref="K13:L13"/>
    <mergeCell ref="O15:P15"/>
    <mergeCell ref="Q15:R15"/>
    <mergeCell ref="E14:F14"/>
    <mergeCell ref="G14:H14"/>
    <mergeCell ref="I14:J14"/>
    <mergeCell ref="K14:L14"/>
    <mergeCell ref="M14:N14"/>
    <mergeCell ref="O14:P14"/>
    <mergeCell ref="E16:F16"/>
    <mergeCell ref="G16:H16"/>
    <mergeCell ref="I16:J16"/>
    <mergeCell ref="K16:L16"/>
    <mergeCell ref="M16:N16"/>
    <mergeCell ref="O16:P16"/>
    <mergeCell ref="Q14:R14"/>
    <mergeCell ref="E15:F15"/>
    <mergeCell ref="G15:H15"/>
    <mergeCell ref="I15:J15"/>
    <mergeCell ref="K15:L15"/>
    <mergeCell ref="M15:N15"/>
    <mergeCell ref="Q16:R16"/>
    <mergeCell ref="Q18:R18"/>
    <mergeCell ref="E18:F18"/>
    <mergeCell ref="G18:H18"/>
    <mergeCell ref="I18:J18"/>
    <mergeCell ref="K18:L18"/>
    <mergeCell ref="M18:N18"/>
    <mergeCell ref="O18:P18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90" zoomScaleNormal="90" workbookViewId="0">
      <selection activeCell="G12" sqref="G12:H12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tr">
        <f>Analysis!A3</f>
        <v>W/E 19.11.17</v>
      </c>
      <c r="B2" s="6"/>
      <c r="C2" s="6"/>
      <c r="D2" s="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88" t="s">
        <v>63</v>
      </c>
      <c r="J3" s="88"/>
      <c r="K3" s="88" t="s">
        <v>63</v>
      </c>
      <c r="L3" s="88"/>
      <c r="M3" s="88" t="s">
        <v>63</v>
      </c>
      <c r="N3" s="88"/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10" t="s">
        <v>83</v>
      </c>
      <c r="B4" s="357" t="s">
        <v>116</v>
      </c>
      <c r="C4" s="311">
        <v>99</v>
      </c>
      <c r="D4" s="25" t="s">
        <v>73</v>
      </c>
      <c r="E4" s="376">
        <v>8</v>
      </c>
      <c r="F4" s="376"/>
      <c r="G4" s="376">
        <v>8</v>
      </c>
      <c r="H4" s="376"/>
      <c r="I4" s="380"/>
      <c r="J4" s="380"/>
      <c r="K4" s="380"/>
      <c r="L4" s="380"/>
      <c r="M4" s="380"/>
      <c r="N4" s="380"/>
      <c r="O4" s="364"/>
      <c r="P4" s="369"/>
      <c r="Q4" s="370"/>
      <c r="R4" s="371"/>
      <c r="S4" s="12">
        <f>E4+G4+I4+K4+M4+O4+Q4</f>
        <v>16</v>
      </c>
      <c r="T4" s="12">
        <f t="shared" ref="T4:T22" si="0">SUM(S4-U4-V4)</f>
        <v>16</v>
      </c>
      <c r="U4" s="15"/>
      <c r="V4" s="15"/>
    </row>
    <row r="5" spans="1:22" x14ac:dyDescent="0.25">
      <c r="A5" s="330"/>
      <c r="B5" s="251"/>
      <c r="C5" s="251"/>
      <c r="D5" s="25"/>
      <c r="E5" s="376"/>
      <c r="F5" s="376"/>
      <c r="G5" s="376"/>
      <c r="H5" s="376"/>
      <c r="I5" s="380"/>
      <c r="J5" s="380"/>
      <c r="K5" s="380"/>
      <c r="L5" s="380"/>
      <c r="M5" s="380"/>
      <c r="N5" s="380"/>
      <c r="O5" s="364"/>
      <c r="P5" s="369"/>
      <c r="Q5" s="370"/>
      <c r="R5" s="371"/>
      <c r="S5" s="12">
        <f t="shared" ref="S5:S25" si="1">E5+G5+I5+K5+M5+O5+Q5</f>
        <v>0</v>
      </c>
      <c r="T5" s="12">
        <f t="shared" si="0"/>
        <v>0</v>
      </c>
      <c r="U5" s="15"/>
      <c r="V5" s="15"/>
    </row>
    <row r="6" spans="1:22" x14ac:dyDescent="0.25">
      <c r="A6" s="330"/>
      <c r="B6" s="329"/>
      <c r="C6" s="329"/>
      <c r="D6" s="25"/>
      <c r="E6" s="376"/>
      <c r="F6" s="376"/>
      <c r="G6" s="376"/>
      <c r="H6" s="376"/>
      <c r="I6" s="380"/>
      <c r="J6" s="380"/>
      <c r="K6" s="380"/>
      <c r="L6" s="380"/>
      <c r="M6" s="380"/>
      <c r="N6" s="380"/>
      <c r="O6" s="364"/>
      <c r="P6" s="369"/>
      <c r="Q6" s="370"/>
      <c r="R6" s="371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77"/>
      <c r="B7" s="176"/>
      <c r="C7" s="176"/>
      <c r="D7" s="25"/>
      <c r="E7" s="376"/>
      <c r="F7" s="376"/>
      <c r="G7" s="376"/>
      <c r="H7" s="376"/>
      <c r="I7" s="380"/>
      <c r="J7" s="380"/>
      <c r="K7" s="380"/>
      <c r="L7" s="380"/>
      <c r="M7" s="380"/>
      <c r="N7" s="380"/>
      <c r="O7" s="364"/>
      <c r="P7" s="369"/>
      <c r="Q7" s="370"/>
      <c r="R7" s="371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83"/>
      <c r="B8" s="282"/>
      <c r="C8" s="282"/>
      <c r="D8" s="25"/>
      <c r="E8" s="376"/>
      <c r="F8" s="376"/>
      <c r="G8" s="376"/>
      <c r="H8" s="376"/>
      <c r="I8" s="380"/>
      <c r="J8" s="380"/>
      <c r="K8" s="380"/>
      <c r="L8" s="380"/>
      <c r="M8" s="380"/>
      <c r="N8" s="380"/>
      <c r="O8" s="364"/>
      <c r="P8" s="369"/>
      <c r="Q8" s="370"/>
      <c r="R8" s="371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80"/>
      <c r="B9" s="32"/>
      <c r="C9" s="180"/>
      <c r="D9" s="25"/>
      <c r="E9" s="376"/>
      <c r="F9" s="376"/>
      <c r="G9" s="376"/>
      <c r="H9" s="376"/>
      <c r="I9" s="380"/>
      <c r="J9" s="380"/>
      <c r="K9" s="380"/>
      <c r="L9" s="380"/>
      <c r="M9" s="380"/>
      <c r="N9" s="380"/>
      <c r="O9" s="364"/>
      <c r="P9" s="369"/>
      <c r="Q9" s="370"/>
      <c r="R9" s="37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60"/>
      <c r="B10" s="179"/>
      <c r="C10" s="179"/>
      <c r="D10" s="161"/>
      <c r="E10" s="376"/>
      <c r="F10" s="376"/>
      <c r="G10" s="376"/>
      <c r="H10" s="376"/>
      <c r="I10" s="380"/>
      <c r="J10" s="380"/>
      <c r="K10" s="380"/>
      <c r="L10" s="380"/>
      <c r="M10" s="380"/>
      <c r="N10" s="380"/>
      <c r="O10" s="364"/>
      <c r="P10" s="369"/>
      <c r="Q10" s="370"/>
      <c r="R10" s="371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06"/>
      <c r="B11" s="105"/>
      <c r="C11" s="105"/>
      <c r="D11" s="25"/>
      <c r="E11" s="376"/>
      <c r="F11" s="376"/>
      <c r="G11" s="376"/>
      <c r="H11" s="376"/>
      <c r="I11" s="380"/>
      <c r="J11" s="380"/>
      <c r="K11" s="380"/>
      <c r="L11" s="380"/>
      <c r="M11" s="380"/>
      <c r="N11" s="380"/>
      <c r="O11" s="364"/>
      <c r="P11" s="369"/>
      <c r="Q11" s="370"/>
      <c r="R11" s="37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06"/>
      <c r="B12" s="32"/>
      <c r="C12" s="106"/>
      <c r="D12" s="25"/>
      <c r="E12" s="376"/>
      <c r="F12" s="376"/>
      <c r="G12" s="376"/>
      <c r="H12" s="376"/>
      <c r="I12" s="380"/>
      <c r="J12" s="380"/>
      <c r="K12" s="378"/>
      <c r="L12" s="379"/>
      <c r="M12" s="378"/>
      <c r="N12" s="379"/>
      <c r="O12" s="364"/>
      <c r="P12" s="369"/>
      <c r="Q12" s="370"/>
      <c r="R12" s="371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00"/>
      <c r="B13" s="32"/>
      <c r="C13" s="100"/>
      <c r="D13" s="25"/>
      <c r="E13" s="376"/>
      <c r="F13" s="376"/>
      <c r="G13" s="376"/>
      <c r="H13" s="376"/>
      <c r="I13" s="378"/>
      <c r="J13" s="379"/>
      <c r="K13" s="378"/>
      <c r="L13" s="379"/>
      <c r="M13" s="378"/>
      <c r="N13" s="379"/>
      <c r="O13" s="364"/>
      <c r="P13" s="369"/>
      <c r="Q13" s="370"/>
      <c r="R13" s="371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99"/>
      <c r="B14" s="32"/>
      <c r="C14" s="98"/>
      <c r="D14" s="25"/>
      <c r="E14" s="364"/>
      <c r="F14" s="369"/>
      <c r="G14" s="364"/>
      <c r="H14" s="369"/>
      <c r="I14" s="378"/>
      <c r="J14" s="379"/>
      <c r="K14" s="378"/>
      <c r="L14" s="379"/>
      <c r="M14" s="378"/>
      <c r="N14" s="379"/>
      <c r="O14" s="364"/>
      <c r="P14" s="369"/>
      <c r="Q14" s="370"/>
      <c r="R14" s="37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99"/>
      <c r="B15" s="32"/>
      <c r="C15" s="98"/>
      <c r="D15" s="25"/>
      <c r="E15" s="376"/>
      <c r="F15" s="376"/>
      <c r="G15" s="376"/>
      <c r="H15" s="376"/>
      <c r="I15" s="378"/>
      <c r="J15" s="379"/>
      <c r="K15" s="378"/>
      <c r="L15" s="379"/>
      <c r="M15" s="378"/>
      <c r="N15" s="379"/>
      <c r="O15" s="364"/>
      <c r="P15" s="369"/>
      <c r="Q15" s="370"/>
      <c r="R15" s="371"/>
      <c r="S15" s="12">
        <f t="shared" ref="S15:S20" si="2">E15+G15+I15+K15+M15+O15+Q15</f>
        <v>0</v>
      </c>
      <c r="T15" s="12">
        <f t="shared" ref="T15:T20" si="3">SUM(S15-U15-V15)</f>
        <v>0</v>
      </c>
      <c r="U15" s="15"/>
      <c r="V15" s="15"/>
    </row>
    <row r="16" spans="1:22" ht="15" customHeight="1" x14ac:dyDescent="0.25">
      <c r="A16" s="97"/>
      <c r="B16" s="97"/>
      <c r="C16" s="97"/>
      <c r="D16" s="25"/>
      <c r="E16" s="376"/>
      <c r="F16" s="376"/>
      <c r="G16" s="376"/>
      <c r="H16" s="376"/>
      <c r="I16" s="378"/>
      <c r="J16" s="379"/>
      <c r="K16" s="378"/>
      <c r="L16" s="379"/>
      <c r="M16" s="378"/>
      <c r="N16" s="379"/>
      <c r="O16" s="364"/>
      <c r="P16" s="369"/>
      <c r="Q16" s="370"/>
      <c r="R16" s="371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62"/>
      <c r="B17" s="32"/>
      <c r="C17" s="62"/>
      <c r="D17" s="25"/>
      <c r="E17" s="376"/>
      <c r="F17" s="376"/>
      <c r="G17" s="376"/>
      <c r="H17" s="376"/>
      <c r="I17" s="378"/>
      <c r="J17" s="379"/>
      <c r="K17" s="378"/>
      <c r="L17" s="379"/>
      <c r="M17" s="378"/>
      <c r="N17" s="379"/>
      <c r="O17" s="364"/>
      <c r="P17" s="369"/>
      <c r="Q17" s="370"/>
      <c r="R17" s="371"/>
      <c r="S17" s="12">
        <f>E17+G17+I17+K17+M17+O17+Q17</f>
        <v>0</v>
      </c>
      <c r="T17" s="12">
        <f>SUM(S17-U17-V17)</f>
        <v>0</v>
      </c>
      <c r="U17" s="15"/>
      <c r="V17" s="15"/>
    </row>
    <row r="18" spans="1:22" ht="15" customHeight="1" x14ac:dyDescent="0.25">
      <c r="A18" s="62"/>
      <c r="B18" s="32"/>
      <c r="C18" s="62"/>
      <c r="D18" s="25"/>
      <c r="E18" s="376"/>
      <c r="F18" s="376"/>
      <c r="G18" s="376"/>
      <c r="H18" s="376"/>
      <c r="I18" s="378"/>
      <c r="J18" s="379"/>
      <c r="K18" s="378"/>
      <c r="L18" s="379"/>
      <c r="M18" s="378"/>
      <c r="N18" s="379"/>
      <c r="O18" s="364"/>
      <c r="P18" s="369"/>
      <c r="Q18" s="370"/>
      <c r="R18" s="371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30"/>
      <c r="B19" s="30"/>
      <c r="C19" s="30"/>
      <c r="D19" s="14"/>
      <c r="E19" s="376"/>
      <c r="F19" s="376"/>
      <c r="G19" s="376"/>
      <c r="H19" s="376"/>
      <c r="I19" s="378"/>
      <c r="J19" s="379"/>
      <c r="K19" s="378"/>
      <c r="L19" s="379"/>
      <c r="M19" s="378"/>
      <c r="N19" s="379"/>
      <c r="O19" s="364"/>
      <c r="P19" s="369"/>
      <c r="Q19" s="370"/>
      <c r="R19" s="371"/>
      <c r="S19" s="12">
        <f t="shared" si="2"/>
        <v>0</v>
      </c>
      <c r="T19" s="12">
        <f t="shared" si="3"/>
        <v>0</v>
      </c>
      <c r="U19" s="15"/>
      <c r="V19" s="15"/>
    </row>
    <row r="20" spans="1:22" ht="15" customHeight="1" x14ac:dyDescent="0.25">
      <c r="A20" s="30"/>
      <c r="B20" s="30"/>
      <c r="C20" s="30"/>
      <c r="D20" s="14"/>
      <c r="E20" s="376"/>
      <c r="F20" s="376"/>
      <c r="G20" s="376"/>
      <c r="H20" s="376"/>
      <c r="I20" s="378"/>
      <c r="J20" s="379"/>
      <c r="K20" s="378"/>
      <c r="L20" s="379"/>
      <c r="M20" s="378"/>
      <c r="N20" s="379"/>
      <c r="O20" s="364"/>
      <c r="P20" s="369"/>
      <c r="Q20" s="370"/>
      <c r="R20" s="371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30"/>
      <c r="B21" s="30"/>
      <c r="C21" s="30"/>
      <c r="D21" s="14"/>
      <c r="E21" s="376"/>
      <c r="F21" s="376"/>
      <c r="G21" s="376"/>
      <c r="H21" s="376"/>
      <c r="I21" s="378"/>
      <c r="J21" s="379"/>
      <c r="K21" s="378"/>
      <c r="L21" s="379"/>
      <c r="M21" s="378"/>
      <c r="N21" s="379"/>
      <c r="O21" s="364"/>
      <c r="P21" s="369"/>
      <c r="Q21" s="370"/>
      <c r="R21" s="371"/>
      <c r="S21" s="12">
        <f t="shared" si="1"/>
        <v>0</v>
      </c>
      <c r="T21" s="12">
        <f t="shared" si="0"/>
        <v>0</v>
      </c>
      <c r="U21" s="15"/>
      <c r="V21" s="15"/>
    </row>
    <row r="22" spans="1:22" x14ac:dyDescent="0.25">
      <c r="A22" s="104"/>
      <c r="B22" s="104"/>
      <c r="C22" s="104"/>
      <c r="D22" s="25"/>
      <c r="E22" s="364"/>
      <c r="F22" s="369"/>
      <c r="G22" s="364"/>
      <c r="H22" s="369"/>
      <c r="I22" s="378"/>
      <c r="J22" s="379"/>
      <c r="K22" s="378"/>
      <c r="L22" s="379"/>
      <c r="M22" s="378"/>
      <c r="N22" s="379"/>
      <c r="O22" s="364"/>
      <c r="P22" s="369"/>
      <c r="Q22" s="370"/>
      <c r="R22" s="371"/>
      <c r="S22" s="12">
        <f t="shared" si="1"/>
        <v>0</v>
      </c>
      <c r="T22" s="12">
        <f t="shared" si="0"/>
        <v>0</v>
      </c>
      <c r="U22" s="15"/>
      <c r="V22" s="15"/>
    </row>
    <row r="23" spans="1:22" x14ac:dyDescent="0.25">
      <c r="A23" s="10" t="s">
        <v>37</v>
      </c>
      <c r="B23" s="10"/>
      <c r="C23" s="10"/>
      <c r="D23" s="10"/>
      <c r="E23" s="364"/>
      <c r="F23" s="369"/>
      <c r="G23" s="364"/>
      <c r="H23" s="369"/>
      <c r="I23" s="378"/>
      <c r="J23" s="379"/>
      <c r="K23" s="378"/>
      <c r="L23" s="379"/>
      <c r="M23" s="378"/>
      <c r="N23" s="379"/>
      <c r="O23" s="364"/>
      <c r="P23" s="369"/>
      <c r="Q23" s="370"/>
      <c r="R23" s="371"/>
      <c r="S23" s="12">
        <f t="shared" si="1"/>
        <v>0</v>
      </c>
      <c r="T23" s="12"/>
      <c r="U23" s="16"/>
      <c r="V23" s="15"/>
    </row>
    <row r="24" spans="1:22" x14ac:dyDescent="0.25">
      <c r="A24" s="10" t="s">
        <v>38</v>
      </c>
      <c r="B24" s="10"/>
      <c r="C24" s="10"/>
      <c r="D24" s="10"/>
      <c r="E24" s="364"/>
      <c r="F24" s="369"/>
      <c r="G24" s="364"/>
      <c r="H24" s="369"/>
      <c r="I24" s="364"/>
      <c r="J24" s="369"/>
      <c r="K24" s="364"/>
      <c r="L24" s="369"/>
      <c r="M24" s="364"/>
      <c r="N24" s="369"/>
      <c r="O24" s="370"/>
      <c r="P24" s="371"/>
      <c r="Q24" s="370"/>
      <c r="R24" s="371"/>
      <c r="S24" s="12">
        <f t="shared" si="1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367">
        <f>SUM(E4:E24)</f>
        <v>8</v>
      </c>
      <c r="F25" s="368"/>
      <c r="G25" s="367">
        <f>SUM(G4:G24)</f>
        <v>8</v>
      </c>
      <c r="H25" s="368"/>
      <c r="I25" s="367">
        <f>SUM(I4:I24)</f>
        <v>0</v>
      </c>
      <c r="J25" s="368"/>
      <c r="K25" s="367">
        <f>SUM(K4:K24)</f>
        <v>0</v>
      </c>
      <c r="L25" s="368"/>
      <c r="M25" s="367">
        <f>SUM(M4:M24)</f>
        <v>0</v>
      </c>
      <c r="N25" s="368"/>
      <c r="O25" s="367">
        <f>SUM(O4:O24)</f>
        <v>0</v>
      </c>
      <c r="P25" s="368"/>
      <c r="Q25" s="367">
        <f>SUM(Q4:Q24)</f>
        <v>0</v>
      </c>
      <c r="R25" s="368"/>
      <c r="S25" s="12">
        <f t="shared" si="1"/>
        <v>16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83"/>
      <c r="F26" s="84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16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-8</v>
      </c>
      <c r="K27" s="19"/>
      <c r="L27" s="19">
        <f>SUM(K25)-L26</f>
        <v>-8</v>
      </c>
      <c r="M27" s="19"/>
      <c r="N27" s="19">
        <f>SUM(M25)-N26</f>
        <v>-8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-24</v>
      </c>
      <c r="T27" s="15"/>
      <c r="U27" s="15">
        <f>SUM(U4:U26)</f>
        <v>0</v>
      </c>
      <c r="V27" s="15">
        <f>SUM(V4:V26)</f>
        <v>0</v>
      </c>
    </row>
    <row r="28" spans="1:22" x14ac:dyDescent="0.25">
      <c r="I28" s="29"/>
      <c r="J28" s="29"/>
      <c r="K28" s="29"/>
      <c r="L28" s="29"/>
    </row>
    <row r="29" spans="1:22" x14ac:dyDescent="0.25">
      <c r="A29" s="1" t="s">
        <v>25</v>
      </c>
      <c r="B29" s="2"/>
    </row>
    <row r="30" spans="1:22" x14ac:dyDescent="0.25">
      <c r="A30" s="3" t="s">
        <v>2</v>
      </c>
      <c r="C30" s="27">
        <f>SUM(T26)</f>
        <v>16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/>
    </row>
    <row r="32" spans="1:22" x14ac:dyDescent="0.25">
      <c r="A32" s="3" t="s">
        <v>27</v>
      </c>
      <c r="C32" s="20">
        <f>V27</f>
        <v>0</v>
      </c>
      <c r="I32" s="29"/>
    </row>
    <row r="33" spans="1:9" x14ac:dyDescent="0.25">
      <c r="A33" s="3" t="s">
        <v>28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16</v>
      </c>
      <c r="E35" s="4" t="s">
        <v>42</v>
      </c>
      <c r="F35" s="4"/>
      <c r="G35" s="22">
        <f>S25-C35</f>
        <v>0</v>
      </c>
    </row>
    <row r="36" spans="1:9" ht="16.5" thickTop="1" x14ac:dyDescent="0.25">
      <c r="A36" s="3" t="s">
        <v>29</v>
      </c>
      <c r="C36" s="23">
        <v>0</v>
      </c>
      <c r="D36" s="23"/>
    </row>
    <row r="37" spans="1:9" x14ac:dyDescent="0.25">
      <c r="A37" s="3" t="s">
        <v>36</v>
      </c>
      <c r="C37" s="23">
        <v>0</v>
      </c>
      <c r="D37" s="23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M13:N13"/>
    <mergeCell ref="O13:P13"/>
    <mergeCell ref="Q13:R13"/>
    <mergeCell ref="M12:N12"/>
    <mergeCell ref="Q12:R12"/>
    <mergeCell ref="Q14:R14"/>
    <mergeCell ref="M14:N14"/>
    <mergeCell ref="E12:F12"/>
    <mergeCell ref="G12:H12"/>
    <mergeCell ref="I12:J12"/>
    <mergeCell ref="K12:L12"/>
    <mergeCell ref="O12:P12"/>
    <mergeCell ref="E14:F14"/>
    <mergeCell ref="G14:H14"/>
    <mergeCell ref="I14:J14"/>
    <mergeCell ref="K14:L14"/>
    <mergeCell ref="E13:F13"/>
    <mergeCell ref="G13:H13"/>
    <mergeCell ref="I13:J13"/>
    <mergeCell ref="K13:L13"/>
    <mergeCell ref="O14:P14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tr">
        <f>Analysis!A3</f>
        <v>W/E 19.11.17</v>
      </c>
      <c r="B2" s="6"/>
      <c r="C2" s="6"/>
      <c r="D2" s="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266">
        <v>6641</v>
      </c>
      <c r="B4" s="357" t="s">
        <v>118</v>
      </c>
      <c r="C4" s="266">
        <v>13</v>
      </c>
      <c r="D4" s="25" t="s">
        <v>76</v>
      </c>
      <c r="E4" s="376">
        <v>0.5</v>
      </c>
      <c r="F4" s="376"/>
      <c r="G4" s="376">
        <v>8</v>
      </c>
      <c r="H4" s="376"/>
      <c r="I4" s="376">
        <v>7.75</v>
      </c>
      <c r="J4" s="376"/>
      <c r="K4" s="376">
        <v>8</v>
      </c>
      <c r="L4" s="376"/>
      <c r="M4" s="376">
        <v>7.5</v>
      </c>
      <c r="N4" s="376"/>
      <c r="O4" s="364"/>
      <c r="P4" s="369"/>
      <c r="Q4" s="370"/>
      <c r="R4" s="371"/>
      <c r="S4" s="12">
        <f>E4+G4+I4+K4+M4+O4+Q4</f>
        <v>31.75</v>
      </c>
      <c r="T4" s="12">
        <f>SUM(S4-U4-V4)</f>
        <v>31.75</v>
      </c>
      <c r="U4" s="15"/>
      <c r="V4" s="15"/>
    </row>
    <row r="5" spans="1:22" x14ac:dyDescent="0.25">
      <c r="A5" s="348">
        <v>6738</v>
      </c>
      <c r="B5" s="357" t="s">
        <v>121</v>
      </c>
      <c r="C5" s="347">
        <v>2</v>
      </c>
      <c r="D5" s="25" t="s">
        <v>85</v>
      </c>
      <c r="E5" s="364">
        <v>7.5</v>
      </c>
      <c r="F5" s="369"/>
      <c r="G5" s="364"/>
      <c r="H5" s="369"/>
      <c r="I5" s="364"/>
      <c r="J5" s="369"/>
      <c r="K5" s="364"/>
      <c r="L5" s="369"/>
      <c r="M5" s="364"/>
      <c r="N5" s="369"/>
      <c r="O5" s="364"/>
      <c r="P5" s="369"/>
      <c r="Q5" s="370"/>
      <c r="R5" s="371"/>
      <c r="S5" s="12">
        <f t="shared" ref="S5:S24" si="0">E5+G5+I5+K5+M5+O5+Q5</f>
        <v>7.5</v>
      </c>
      <c r="T5" s="12">
        <f t="shared" ref="T5:T21" si="1">SUM(S5-U5-V5)</f>
        <v>7.5</v>
      </c>
      <c r="U5" s="15"/>
      <c r="V5" s="15"/>
    </row>
    <row r="6" spans="1:22" x14ac:dyDescent="0.25">
      <c r="A6" s="339">
        <v>6710</v>
      </c>
      <c r="B6" s="357" t="s">
        <v>122</v>
      </c>
      <c r="C6" s="338">
        <v>3</v>
      </c>
      <c r="D6" s="25" t="s">
        <v>76</v>
      </c>
      <c r="E6" s="364"/>
      <c r="F6" s="369"/>
      <c r="G6" s="364"/>
      <c r="H6" s="369"/>
      <c r="I6" s="364">
        <v>0.25</v>
      </c>
      <c r="J6" s="369"/>
      <c r="K6" s="364"/>
      <c r="L6" s="369"/>
      <c r="M6" s="376"/>
      <c r="N6" s="376"/>
      <c r="O6" s="364"/>
      <c r="P6" s="369"/>
      <c r="Q6" s="370"/>
      <c r="R6" s="371"/>
      <c r="S6" s="12">
        <f t="shared" si="0"/>
        <v>0.25</v>
      </c>
      <c r="T6" s="12">
        <f t="shared" si="1"/>
        <v>0.25</v>
      </c>
      <c r="U6" s="15"/>
      <c r="V6" s="15"/>
    </row>
    <row r="7" spans="1:22" x14ac:dyDescent="0.25">
      <c r="A7" s="145"/>
      <c r="B7" s="111"/>
      <c r="C7" s="111"/>
      <c r="D7" s="25"/>
      <c r="E7" s="364"/>
      <c r="F7" s="369"/>
      <c r="G7" s="364"/>
      <c r="H7" s="369"/>
      <c r="I7" s="364"/>
      <c r="J7" s="369"/>
      <c r="K7" s="364"/>
      <c r="L7" s="369"/>
      <c r="M7" s="376"/>
      <c r="N7" s="376"/>
      <c r="O7" s="364"/>
      <c r="P7" s="369"/>
      <c r="Q7" s="370"/>
      <c r="R7" s="371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12"/>
      <c r="B8" s="111"/>
      <c r="C8" s="111"/>
      <c r="D8" s="25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64"/>
      <c r="P8" s="369"/>
      <c r="Q8" s="370"/>
      <c r="R8" s="371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82"/>
      <c r="B9" s="32"/>
      <c r="C9" s="182"/>
      <c r="D9" s="25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64"/>
      <c r="P9" s="369"/>
      <c r="Q9" s="370"/>
      <c r="R9" s="371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82"/>
      <c r="B10" s="181"/>
      <c r="C10" s="181"/>
      <c r="D10" s="25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64"/>
      <c r="P10" s="369"/>
      <c r="Q10" s="370"/>
      <c r="R10" s="371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95"/>
      <c r="B11" s="32"/>
      <c r="C11" s="95"/>
      <c r="D11" s="25"/>
      <c r="E11" s="364"/>
      <c r="F11" s="369"/>
      <c r="G11" s="364"/>
      <c r="H11" s="369"/>
      <c r="I11" s="364"/>
      <c r="J11" s="369"/>
      <c r="K11" s="364"/>
      <c r="L11" s="369"/>
      <c r="M11" s="364"/>
      <c r="N11" s="369"/>
      <c r="O11" s="364"/>
      <c r="P11" s="369"/>
      <c r="Q11" s="370"/>
      <c r="R11" s="371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90"/>
      <c r="B12" s="32"/>
      <c r="C12" s="90"/>
      <c r="D12" s="25"/>
      <c r="E12" s="364"/>
      <c r="F12" s="369"/>
      <c r="G12" s="364"/>
      <c r="H12" s="369"/>
      <c r="I12" s="364"/>
      <c r="J12" s="369"/>
      <c r="K12" s="364"/>
      <c r="L12" s="369"/>
      <c r="M12" s="364"/>
      <c r="N12" s="369"/>
      <c r="O12" s="364"/>
      <c r="P12" s="369"/>
      <c r="Q12" s="370"/>
      <c r="R12" s="371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91"/>
      <c r="B13" s="32"/>
      <c r="C13" s="91"/>
      <c r="D13" s="25"/>
      <c r="E13" s="364"/>
      <c r="F13" s="369"/>
      <c r="G13" s="364"/>
      <c r="H13" s="369"/>
      <c r="I13" s="364"/>
      <c r="J13" s="369"/>
      <c r="K13" s="364"/>
      <c r="L13" s="369"/>
      <c r="M13" s="364"/>
      <c r="N13" s="369"/>
      <c r="O13" s="364"/>
      <c r="P13" s="369"/>
      <c r="Q13" s="370"/>
      <c r="R13" s="371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85"/>
      <c r="B14" s="32"/>
      <c r="C14" s="85"/>
      <c r="D14" s="25"/>
      <c r="E14" s="364"/>
      <c r="F14" s="369"/>
      <c r="G14" s="364"/>
      <c r="H14" s="369"/>
      <c r="I14" s="364"/>
      <c r="J14" s="369"/>
      <c r="K14" s="364"/>
      <c r="L14" s="369"/>
      <c r="M14" s="364"/>
      <c r="N14" s="369"/>
      <c r="O14" s="364"/>
      <c r="P14" s="369"/>
      <c r="Q14" s="370"/>
      <c r="R14" s="371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92"/>
      <c r="B15" s="32"/>
      <c r="C15" s="92"/>
      <c r="D15" s="25"/>
      <c r="E15" s="364"/>
      <c r="F15" s="369"/>
      <c r="G15" s="364"/>
      <c r="H15" s="369"/>
      <c r="I15" s="364"/>
      <c r="J15" s="369"/>
      <c r="K15" s="364"/>
      <c r="L15" s="369"/>
      <c r="M15" s="364"/>
      <c r="N15" s="369"/>
      <c r="O15" s="364"/>
      <c r="P15" s="369"/>
      <c r="Q15" s="370"/>
      <c r="R15" s="371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80"/>
      <c r="B16" s="32"/>
      <c r="C16" s="80"/>
      <c r="D16" s="25"/>
      <c r="E16" s="364"/>
      <c r="F16" s="369"/>
      <c r="G16" s="364"/>
      <c r="H16" s="369"/>
      <c r="I16" s="364"/>
      <c r="J16" s="369"/>
      <c r="K16" s="364"/>
      <c r="L16" s="369"/>
      <c r="M16" s="364"/>
      <c r="N16" s="369"/>
      <c r="O16" s="364"/>
      <c r="P16" s="369"/>
      <c r="Q16" s="370"/>
      <c r="R16" s="371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x14ac:dyDescent="0.25">
      <c r="A17" s="93"/>
      <c r="B17" s="93"/>
      <c r="C17" s="93"/>
      <c r="D17" s="25"/>
      <c r="E17" s="364"/>
      <c r="F17" s="369"/>
      <c r="G17" s="364"/>
      <c r="H17" s="369"/>
      <c r="I17" s="364"/>
      <c r="J17" s="369"/>
      <c r="K17" s="364"/>
      <c r="L17" s="369"/>
      <c r="M17" s="364"/>
      <c r="N17" s="369"/>
      <c r="O17" s="364"/>
      <c r="P17" s="369"/>
      <c r="Q17" s="370"/>
      <c r="R17" s="371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101"/>
      <c r="B18" s="101"/>
      <c r="C18" s="101"/>
      <c r="D18" s="25"/>
      <c r="E18" s="364"/>
      <c r="F18" s="369"/>
      <c r="G18" s="364"/>
      <c r="H18" s="369"/>
      <c r="I18" s="364"/>
      <c r="J18" s="369"/>
      <c r="K18" s="364"/>
      <c r="L18" s="369"/>
      <c r="M18" s="364"/>
      <c r="N18" s="369"/>
      <c r="O18" s="364"/>
      <c r="P18" s="369"/>
      <c r="Q18" s="370"/>
      <c r="R18" s="371"/>
      <c r="S18" s="12">
        <f t="shared" si="0"/>
        <v>0</v>
      </c>
      <c r="T18" s="12">
        <f t="shared" si="1"/>
        <v>0</v>
      </c>
      <c r="U18" s="15"/>
      <c r="V18" s="15"/>
    </row>
    <row r="19" spans="1:22" x14ac:dyDescent="0.25">
      <c r="A19" s="341"/>
      <c r="B19" s="341"/>
      <c r="C19" s="341"/>
      <c r="D19" s="25"/>
      <c r="E19" s="364"/>
      <c r="F19" s="369"/>
      <c r="G19" s="364"/>
      <c r="H19" s="369"/>
      <c r="I19" s="364"/>
      <c r="J19" s="369"/>
      <c r="K19" s="364"/>
      <c r="L19" s="369"/>
      <c r="M19" s="364"/>
      <c r="N19" s="369"/>
      <c r="O19" s="364"/>
      <c r="P19" s="369"/>
      <c r="Q19" s="370"/>
      <c r="R19" s="371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60"/>
      <c r="B20" s="163"/>
      <c r="C20" s="160"/>
      <c r="D20" s="25"/>
      <c r="E20" s="364"/>
      <c r="F20" s="369"/>
      <c r="G20" s="364"/>
      <c r="H20" s="369"/>
      <c r="I20" s="364"/>
      <c r="J20" s="369"/>
      <c r="K20" s="364"/>
      <c r="L20" s="369"/>
      <c r="M20" s="364"/>
      <c r="N20" s="369"/>
      <c r="O20" s="364"/>
      <c r="P20" s="369"/>
      <c r="Q20" s="370"/>
      <c r="R20" s="371"/>
      <c r="S20" s="12">
        <f t="shared" si="0"/>
        <v>0</v>
      </c>
      <c r="T20" s="12">
        <f t="shared" si="1"/>
        <v>0</v>
      </c>
      <c r="U20" s="15"/>
      <c r="V20" s="15"/>
    </row>
    <row r="21" spans="1:22" x14ac:dyDescent="0.25">
      <c r="A21" s="323">
        <v>3600</v>
      </c>
      <c r="B21" s="355" t="s">
        <v>120</v>
      </c>
      <c r="C21" s="323"/>
      <c r="D21" s="25" t="s">
        <v>115</v>
      </c>
      <c r="E21" s="364"/>
      <c r="F21" s="369"/>
      <c r="G21" s="364"/>
      <c r="H21" s="369"/>
      <c r="I21" s="364"/>
      <c r="J21" s="369"/>
      <c r="K21" s="364"/>
      <c r="L21" s="369"/>
      <c r="M21" s="364">
        <v>0.5</v>
      </c>
      <c r="N21" s="369"/>
      <c r="O21" s="364"/>
      <c r="P21" s="369"/>
      <c r="Q21" s="370"/>
      <c r="R21" s="371"/>
      <c r="S21" s="12">
        <f>E21+G21+I21+K21+M21+O21+Q21</f>
        <v>0.5</v>
      </c>
      <c r="T21" s="12">
        <f t="shared" si="1"/>
        <v>0.5</v>
      </c>
      <c r="U21" s="15"/>
      <c r="V21" s="15"/>
    </row>
    <row r="22" spans="1:22" x14ac:dyDescent="0.25">
      <c r="A22" s="10" t="s">
        <v>37</v>
      </c>
      <c r="B22" s="10"/>
      <c r="C22" s="10"/>
      <c r="D22" s="10"/>
      <c r="E22" s="364"/>
      <c r="F22" s="369"/>
      <c r="G22" s="364"/>
      <c r="H22" s="369"/>
      <c r="I22" s="364"/>
      <c r="J22" s="369"/>
      <c r="K22" s="364"/>
      <c r="L22" s="369"/>
      <c r="M22" s="364"/>
      <c r="N22" s="369"/>
      <c r="O22" s="364"/>
      <c r="P22" s="369"/>
      <c r="Q22" s="370"/>
      <c r="R22" s="371"/>
      <c r="S22" s="12">
        <f t="shared" si="0"/>
        <v>0</v>
      </c>
      <c r="T22" s="12"/>
      <c r="U22" s="16"/>
      <c r="V22" s="15"/>
    </row>
    <row r="23" spans="1:22" x14ac:dyDescent="0.25">
      <c r="A23" s="10" t="s">
        <v>38</v>
      </c>
      <c r="B23" s="10"/>
      <c r="C23" s="10"/>
      <c r="D23" s="10"/>
      <c r="E23" s="364"/>
      <c r="F23" s="369"/>
      <c r="G23" s="364"/>
      <c r="H23" s="369"/>
      <c r="I23" s="364"/>
      <c r="J23" s="369"/>
      <c r="K23" s="364"/>
      <c r="L23" s="369"/>
      <c r="M23" s="364"/>
      <c r="N23" s="369"/>
      <c r="O23" s="370"/>
      <c r="P23" s="371"/>
      <c r="Q23" s="370"/>
      <c r="R23" s="371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67">
        <f>SUM(E4:E23)</f>
        <v>8</v>
      </c>
      <c r="F24" s="368"/>
      <c r="G24" s="367">
        <f>SUM(G4:G23)</f>
        <v>8</v>
      </c>
      <c r="H24" s="368"/>
      <c r="I24" s="367">
        <f>SUM(I4:I23)</f>
        <v>8</v>
      </c>
      <c r="J24" s="368"/>
      <c r="K24" s="367">
        <f>SUM(K4:K23)</f>
        <v>8</v>
      </c>
      <c r="L24" s="368"/>
      <c r="M24" s="367">
        <f>SUM(M4:M23)</f>
        <v>8</v>
      </c>
      <c r="N24" s="368"/>
      <c r="O24" s="367">
        <f>SUM(O4:O23)</f>
        <v>0</v>
      </c>
      <c r="P24" s="368"/>
      <c r="Q24" s="367">
        <f>SUM(Q4:Q23)</f>
        <v>0</v>
      </c>
      <c r="R24" s="368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83"/>
      <c r="F25" s="84">
        <v>8</v>
      </c>
      <c r="G25" s="17"/>
      <c r="H25" s="18">
        <v>8</v>
      </c>
      <c r="I25" s="17"/>
      <c r="J25" s="18">
        <v>8</v>
      </c>
      <c r="K25" s="42"/>
      <c r="L25" s="43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8" spans="1:22" x14ac:dyDescent="0.25">
      <c r="A28" s="1" t="s">
        <v>25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26</v>
      </c>
      <c r="C30" s="27">
        <f>U26</f>
        <v>0</v>
      </c>
      <c r="D30" s="20"/>
      <c r="I30" s="28">
        <v>0.5</v>
      </c>
    </row>
    <row r="31" spans="1:22" x14ac:dyDescent="0.25">
      <c r="A31" s="3" t="s">
        <v>27</v>
      </c>
      <c r="C31" s="20">
        <f>V26</f>
        <v>0</v>
      </c>
      <c r="I31" s="29"/>
    </row>
    <row r="32" spans="1:22" x14ac:dyDescent="0.25">
      <c r="A32" s="3" t="s">
        <v>28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42</v>
      </c>
      <c r="F34" s="4"/>
      <c r="G34" s="22">
        <f>S24-C34</f>
        <v>0</v>
      </c>
    </row>
    <row r="35" spans="1:7" ht="16.5" thickTop="1" x14ac:dyDescent="0.25">
      <c r="A35" s="3" t="s">
        <v>29</v>
      </c>
      <c r="C35" s="23">
        <v>0</v>
      </c>
      <c r="D35" s="23"/>
    </row>
    <row r="36" spans="1:7" x14ac:dyDescent="0.25">
      <c r="A36" s="3" t="s">
        <v>36</v>
      </c>
      <c r="C36" s="23">
        <v>0</v>
      </c>
      <c r="D36" s="23"/>
    </row>
  </sheetData>
  <mergeCells count="154">
    <mergeCell ref="M17:N17"/>
    <mergeCell ref="O17:P17"/>
    <mergeCell ref="Q17:R17"/>
    <mergeCell ref="E14:F14"/>
    <mergeCell ref="G14:H14"/>
    <mergeCell ref="I14:J14"/>
    <mergeCell ref="K14:L14"/>
    <mergeCell ref="M14:N14"/>
    <mergeCell ref="O14:P14"/>
    <mergeCell ref="Q14:R14"/>
    <mergeCell ref="Q15:R15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Q11:R11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1"/>
  <sheetViews>
    <sheetView topLeftCell="B1" workbookViewId="0">
      <selection activeCell="I8" sqref="I8:J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9.85546875" style="3" customWidth="1"/>
    <col min="4" max="4" width="31" style="3" customWidth="1"/>
    <col min="5" max="5" width="6.85546875" style="3" customWidth="1"/>
    <col min="6" max="7" width="7" style="3" customWidth="1"/>
    <col min="8" max="8" width="7.140625" style="3" customWidth="1"/>
    <col min="9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tr">
        <f>Analysis!A3</f>
        <v>W/E 19.11.17</v>
      </c>
      <c r="B2" s="39"/>
      <c r="C2" s="39"/>
      <c r="D2" s="39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16.45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0"/>
      <c r="P3" s="40"/>
      <c r="Q3" s="44"/>
      <c r="R3" s="44"/>
      <c r="S3" s="12"/>
      <c r="T3" s="12"/>
      <c r="U3" s="13"/>
      <c r="V3" s="13"/>
    </row>
    <row r="4" spans="1:22" x14ac:dyDescent="0.25">
      <c r="A4" s="344">
        <v>6738</v>
      </c>
      <c r="B4" s="357" t="s">
        <v>121</v>
      </c>
      <c r="C4" s="343">
        <v>2</v>
      </c>
      <c r="D4" s="25" t="s">
        <v>85</v>
      </c>
      <c r="E4" s="376"/>
      <c r="F4" s="376"/>
      <c r="G4" s="376">
        <v>8</v>
      </c>
      <c r="H4" s="376"/>
      <c r="I4" s="376">
        <v>8</v>
      </c>
      <c r="J4" s="376"/>
      <c r="K4" s="376">
        <v>7.75</v>
      </c>
      <c r="L4" s="376"/>
      <c r="M4" s="376">
        <v>8</v>
      </c>
      <c r="N4" s="376"/>
      <c r="O4" s="364"/>
      <c r="P4" s="369"/>
      <c r="Q4" s="370"/>
      <c r="R4" s="371"/>
      <c r="S4" s="12">
        <f>E4+G4+I4+K4+M4+O4+Q4</f>
        <v>31.75</v>
      </c>
      <c r="T4" s="12">
        <f>SUM(S4-U4-V4)</f>
        <v>31.75</v>
      </c>
      <c r="U4" s="15"/>
      <c r="V4" s="15"/>
    </row>
    <row r="5" spans="1:22" x14ac:dyDescent="0.25">
      <c r="A5" s="288">
        <v>6649</v>
      </c>
      <c r="B5" s="357" t="s">
        <v>119</v>
      </c>
      <c r="C5" s="317">
        <v>22</v>
      </c>
      <c r="D5" s="25" t="s">
        <v>76</v>
      </c>
      <c r="E5" s="376"/>
      <c r="F5" s="376"/>
      <c r="G5" s="376"/>
      <c r="H5" s="376"/>
      <c r="I5" s="376"/>
      <c r="J5" s="376"/>
      <c r="K5" s="376">
        <v>0.25</v>
      </c>
      <c r="L5" s="376"/>
      <c r="M5" s="376"/>
      <c r="N5" s="376"/>
      <c r="O5" s="364"/>
      <c r="P5" s="369"/>
      <c r="Q5" s="370"/>
      <c r="R5" s="371"/>
      <c r="S5" s="12">
        <f t="shared" ref="S5:S19" si="0">E5+G5+I5+K5+M5+O5+Q5</f>
        <v>0.25</v>
      </c>
      <c r="T5" s="12">
        <f t="shared" ref="T5:T16" si="1">SUM(S5-U5-V5)</f>
        <v>0.25</v>
      </c>
      <c r="U5" s="15"/>
      <c r="V5" s="15"/>
    </row>
    <row r="6" spans="1:22" x14ac:dyDescent="0.25">
      <c r="A6" s="248"/>
      <c r="B6" s="247"/>
      <c r="C6" s="247"/>
      <c r="D6" s="25"/>
      <c r="E6" s="376"/>
      <c r="F6" s="376"/>
      <c r="G6" s="381"/>
      <c r="H6" s="369"/>
      <c r="I6" s="381"/>
      <c r="J6" s="369"/>
      <c r="K6" s="381"/>
      <c r="L6" s="369"/>
      <c r="M6" s="381"/>
      <c r="N6" s="369"/>
      <c r="O6" s="364"/>
      <c r="P6" s="369"/>
      <c r="Q6" s="370"/>
      <c r="R6" s="371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88"/>
      <c r="B7" s="287"/>
      <c r="C7" s="287"/>
      <c r="D7" s="25"/>
      <c r="E7" s="376"/>
      <c r="F7" s="376"/>
      <c r="G7" s="381"/>
      <c r="H7" s="369"/>
      <c r="I7" s="381"/>
      <c r="J7" s="369"/>
      <c r="K7" s="364"/>
      <c r="L7" s="369"/>
      <c r="M7" s="364"/>
      <c r="N7" s="369"/>
      <c r="O7" s="364"/>
      <c r="P7" s="369"/>
      <c r="Q7" s="370"/>
      <c r="R7" s="371"/>
      <c r="S7" s="12">
        <f>E7+G7+I7+K7+M7+O7+Q7</f>
        <v>0</v>
      </c>
      <c r="T7" s="12">
        <f>SUM(S7-U7-V7)</f>
        <v>0</v>
      </c>
      <c r="U7" s="15"/>
      <c r="V7" s="15"/>
    </row>
    <row r="8" spans="1:22" x14ac:dyDescent="0.25">
      <c r="A8" s="288">
        <v>3601</v>
      </c>
      <c r="B8" s="287" t="s">
        <v>123</v>
      </c>
      <c r="C8" s="287">
        <v>18</v>
      </c>
      <c r="D8" s="25" t="s">
        <v>84</v>
      </c>
      <c r="E8" s="376">
        <v>8</v>
      </c>
      <c r="F8" s="376"/>
      <c r="G8" s="381"/>
      <c r="H8" s="369"/>
      <c r="I8" s="381"/>
      <c r="J8" s="369"/>
      <c r="K8" s="381"/>
      <c r="L8" s="369"/>
      <c r="M8" s="381"/>
      <c r="N8" s="369"/>
      <c r="O8" s="364"/>
      <c r="P8" s="369"/>
      <c r="Q8" s="370"/>
      <c r="R8" s="371"/>
      <c r="S8" s="12">
        <f>E8+G8+I8+K8+M8+O8+Q8</f>
        <v>8</v>
      </c>
      <c r="T8" s="12">
        <f>SUM(S8-U8-V8)</f>
        <v>8</v>
      </c>
      <c r="U8" s="15"/>
      <c r="V8" s="15"/>
    </row>
    <row r="9" spans="1:22" x14ac:dyDescent="0.25">
      <c r="A9" s="215"/>
      <c r="B9" s="214"/>
      <c r="C9" s="214"/>
      <c r="D9" s="25"/>
      <c r="E9" s="364"/>
      <c r="F9" s="369"/>
      <c r="G9" s="364"/>
      <c r="H9" s="369"/>
      <c r="I9" s="364"/>
      <c r="J9" s="369"/>
      <c r="K9" s="364"/>
      <c r="L9" s="369"/>
      <c r="M9" s="364"/>
      <c r="N9" s="369"/>
      <c r="O9" s="364"/>
      <c r="P9" s="369"/>
      <c r="Q9" s="370"/>
      <c r="R9" s="371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324"/>
      <c r="B10" s="324"/>
      <c r="C10" s="324"/>
      <c r="D10" s="25"/>
      <c r="E10" s="364"/>
      <c r="F10" s="369"/>
      <c r="G10" s="364"/>
      <c r="H10" s="369"/>
      <c r="I10" s="364"/>
      <c r="J10" s="369"/>
      <c r="K10" s="364"/>
      <c r="L10" s="369"/>
      <c r="M10" s="364"/>
      <c r="N10" s="369"/>
      <c r="O10" s="364"/>
      <c r="P10" s="369"/>
      <c r="Q10" s="370"/>
      <c r="R10" s="371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324"/>
      <c r="B11" s="324"/>
      <c r="C11" s="324"/>
      <c r="D11" s="25"/>
      <c r="E11" s="364"/>
      <c r="F11" s="369"/>
      <c r="G11" s="364"/>
      <c r="H11" s="369"/>
      <c r="I11" s="364"/>
      <c r="J11" s="369"/>
      <c r="K11" s="364"/>
      <c r="L11" s="369"/>
      <c r="M11" s="364"/>
      <c r="N11" s="369"/>
      <c r="O11" s="364"/>
      <c r="P11" s="369"/>
      <c r="Q11" s="370"/>
      <c r="R11" s="371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334"/>
      <c r="B12" s="334"/>
      <c r="C12" s="334"/>
      <c r="D12" s="25"/>
      <c r="E12" s="364"/>
      <c r="F12" s="369"/>
      <c r="G12" s="364"/>
      <c r="H12" s="369"/>
      <c r="I12" s="364"/>
      <c r="J12" s="369"/>
      <c r="K12" s="364"/>
      <c r="L12" s="369"/>
      <c r="M12" s="364"/>
      <c r="N12" s="369"/>
      <c r="O12" s="364"/>
      <c r="P12" s="369"/>
      <c r="Q12" s="370"/>
      <c r="R12" s="371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323"/>
      <c r="B13" s="323"/>
      <c r="C13" s="323"/>
      <c r="D13" s="25"/>
      <c r="E13" s="358"/>
      <c r="F13" s="359"/>
      <c r="G13" s="364"/>
      <c r="H13" s="369"/>
      <c r="I13" s="364"/>
      <c r="J13" s="369"/>
      <c r="K13" s="364"/>
      <c r="L13" s="369"/>
      <c r="M13" s="364"/>
      <c r="N13" s="369"/>
      <c r="O13" s="364"/>
      <c r="P13" s="369"/>
      <c r="Q13" s="370"/>
      <c r="R13" s="371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160"/>
      <c r="B14" s="163"/>
      <c r="C14" s="160"/>
      <c r="D14" s="25"/>
      <c r="E14" s="364"/>
      <c r="F14" s="369"/>
      <c r="G14" s="364"/>
      <c r="H14" s="369"/>
      <c r="I14" s="364"/>
      <c r="J14" s="369"/>
      <c r="K14" s="364"/>
      <c r="L14" s="369"/>
      <c r="M14" s="364"/>
      <c r="N14" s="369"/>
      <c r="O14" s="364"/>
      <c r="P14" s="369"/>
      <c r="Q14" s="370"/>
      <c r="R14" s="371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324"/>
      <c r="B15" s="324"/>
      <c r="C15" s="324"/>
      <c r="D15" s="25"/>
      <c r="E15" s="364"/>
      <c r="F15" s="369"/>
      <c r="G15" s="364"/>
      <c r="H15" s="369"/>
      <c r="I15" s="364"/>
      <c r="J15" s="369"/>
      <c r="K15" s="364"/>
      <c r="L15" s="369"/>
      <c r="M15" s="364"/>
      <c r="N15" s="369"/>
      <c r="O15" s="364"/>
      <c r="P15" s="369"/>
      <c r="Q15" s="370"/>
      <c r="R15" s="371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160"/>
      <c r="B16" s="163"/>
      <c r="C16" s="160"/>
      <c r="D16" s="25"/>
      <c r="E16" s="364"/>
      <c r="F16" s="369"/>
      <c r="G16" s="364"/>
      <c r="H16" s="369"/>
      <c r="I16" s="364"/>
      <c r="J16" s="369"/>
      <c r="K16" s="364"/>
      <c r="L16" s="369"/>
      <c r="M16" s="364"/>
      <c r="N16" s="369"/>
      <c r="O16" s="364"/>
      <c r="P16" s="369"/>
      <c r="Q16" s="370"/>
      <c r="R16" s="371"/>
      <c r="S16" s="12">
        <f t="shared" si="0"/>
        <v>0</v>
      </c>
      <c r="T16" s="12">
        <f t="shared" si="1"/>
        <v>0</v>
      </c>
      <c r="U16" s="15"/>
      <c r="V16" s="15"/>
    </row>
    <row r="17" spans="1:22" x14ac:dyDescent="0.25">
      <c r="A17" s="10" t="s">
        <v>37</v>
      </c>
      <c r="B17" s="10"/>
      <c r="C17" s="10"/>
      <c r="D17" s="10"/>
      <c r="E17" s="364"/>
      <c r="F17" s="369"/>
      <c r="G17" s="364"/>
      <c r="H17" s="369"/>
      <c r="I17" s="364"/>
      <c r="J17" s="369"/>
      <c r="K17" s="364"/>
      <c r="L17" s="369"/>
      <c r="M17" s="364"/>
      <c r="N17" s="369"/>
      <c r="O17" s="370"/>
      <c r="P17" s="371"/>
      <c r="Q17" s="370"/>
      <c r="R17" s="371"/>
      <c r="S17" s="12">
        <f t="shared" si="0"/>
        <v>0</v>
      </c>
      <c r="T17" s="12"/>
      <c r="U17" s="16"/>
      <c r="V17" s="15"/>
    </row>
    <row r="18" spans="1:22" x14ac:dyDescent="0.25">
      <c r="A18" s="10" t="s">
        <v>38</v>
      </c>
      <c r="B18" s="10"/>
      <c r="C18" s="10"/>
      <c r="D18" s="10"/>
      <c r="E18" s="364"/>
      <c r="F18" s="369"/>
      <c r="G18" s="364"/>
      <c r="H18" s="369"/>
      <c r="I18" s="364"/>
      <c r="J18" s="369"/>
      <c r="K18" s="364"/>
      <c r="L18" s="369"/>
      <c r="M18" s="364"/>
      <c r="N18" s="369"/>
      <c r="O18" s="370"/>
      <c r="P18" s="371"/>
      <c r="Q18" s="370"/>
      <c r="R18" s="371"/>
      <c r="S18" s="12">
        <f t="shared" si="0"/>
        <v>0</v>
      </c>
      <c r="T18" s="12"/>
      <c r="U18" s="16"/>
      <c r="V18" s="15"/>
    </row>
    <row r="19" spans="1:22" x14ac:dyDescent="0.25">
      <c r="A19" s="16" t="s">
        <v>6</v>
      </c>
      <c r="B19" s="16"/>
      <c r="C19" s="16"/>
      <c r="D19" s="16"/>
      <c r="E19" s="367">
        <f>SUM(E4:E18)</f>
        <v>8</v>
      </c>
      <c r="F19" s="368"/>
      <c r="G19" s="367">
        <f>SUM(G4:G18)</f>
        <v>8</v>
      </c>
      <c r="H19" s="368"/>
      <c r="I19" s="367">
        <f>SUM(I4:I18)</f>
        <v>8</v>
      </c>
      <c r="J19" s="368"/>
      <c r="K19" s="367">
        <f>SUM(K4:K18)</f>
        <v>8</v>
      </c>
      <c r="L19" s="368"/>
      <c r="M19" s="367">
        <f>SUM(M4:M18)</f>
        <v>8</v>
      </c>
      <c r="N19" s="368"/>
      <c r="O19" s="367">
        <f>SUM(O4:O18)</f>
        <v>0</v>
      </c>
      <c r="P19" s="368"/>
      <c r="Q19" s="367">
        <f>SUM(Q4:Q18)</f>
        <v>0</v>
      </c>
      <c r="R19" s="368"/>
      <c r="S19" s="12">
        <f t="shared" si="0"/>
        <v>40</v>
      </c>
      <c r="T19" s="12"/>
      <c r="U19" s="16"/>
      <c r="V19" s="15"/>
    </row>
    <row r="20" spans="1:22" x14ac:dyDescent="0.25">
      <c r="A20" s="16" t="s">
        <v>2</v>
      </c>
      <c r="B20" s="16"/>
      <c r="C20" s="16"/>
      <c r="D20" s="16"/>
      <c r="E20" s="37"/>
      <c r="F20" s="38">
        <v>8</v>
      </c>
      <c r="G20" s="83"/>
      <c r="H20" s="84">
        <v>8</v>
      </c>
      <c r="I20" s="37"/>
      <c r="J20" s="38">
        <v>8</v>
      </c>
      <c r="K20" s="37"/>
      <c r="L20" s="38">
        <v>8</v>
      </c>
      <c r="M20" s="54"/>
      <c r="N20" s="55">
        <v>8</v>
      </c>
      <c r="O20" s="37"/>
      <c r="P20" s="38"/>
      <c r="Q20" s="37"/>
      <c r="R20" s="38"/>
      <c r="S20" s="12">
        <f>SUM(E20:R20)</f>
        <v>40</v>
      </c>
      <c r="T20" s="12">
        <f>SUM(T4:T19)</f>
        <v>40</v>
      </c>
      <c r="U20" s="15"/>
      <c r="V20" s="15"/>
    </row>
    <row r="21" spans="1:22" x14ac:dyDescent="0.25">
      <c r="A21" s="16" t="s">
        <v>41</v>
      </c>
      <c r="B21" s="16"/>
      <c r="C21" s="16"/>
      <c r="D21" s="16"/>
      <c r="E21" s="19"/>
      <c r="F21" s="19">
        <f>SUM(E19)-F20</f>
        <v>0</v>
      </c>
      <c r="G21" s="19"/>
      <c r="H21" s="19">
        <f>SUM(G19)-H20</f>
        <v>0</v>
      </c>
      <c r="I21" s="19"/>
      <c r="J21" s="19">
        <f>SUM(I19)-J20</f>
        <v>0</v>
      </c>
      <c r="K21" s="19"/>
      <c r="L21" s="19">
        <f>SUM(K19)-L20</f>
        <v>0</v>
      </c>
      <c r="M21" s="56"/>
      <c r="N21" s="56">
        <f>SUM(M19)-N20</f>
        <v>0</v>
      </c>
      <c r="O21" s="19"/>
      <c r="P21" s="19">
        <f>SUM(O19)</f>
        <v>0</v>
      </c>
      <c r="Q21" s="19"/>
      <c r="R21" s="19">
        <f>SUM(Q19)</f>
        <v>0</v>
      </c>
      <c r="S21" s="15">
        <f>SUM(E21:R21)</f>
        <v>0</v>
      </c>
      <c r="T21" s="15"/>
      <c r="U21" s="15">
        <f>SUM(U4:U20)</f>
        <v>0</v>
      </c>
      <c r="V21" s="15">
        <f>SUM(V4:V20)</f>
        <v>0</v>
      </c>
    </row>
    <row r="23" spans="1:22" x14ac:dyDescent="0.25">
      <c r="A23" s="1" t="s">
        <v>25</v>
      </c>
      <c r="B23" s="2"/>
    </row>
    <row r="24" spans="1:22" x14ac:dyDescent="0.25">
      <c r="A24" s="3" t="s">
        <v>2</v>
      </c>
      <c r="C24" s="27">
        <f>SUM(T20)</f>
        <v>40</v>
      </c>
      <c r="I24" s="1">
        <v>3600</v>
      </c>
    </row>
    <row r="25" spans="1:22" x14ac:dyDescent="0.25">
      <c r="A25" s="3" t="s">
        <v>26</v>
      </c>
      <c r="C25" s="27">
        <f>U21</f>
        <v>0</v>
      </c>
      <c r="D25" s="20"/>
      <c r="I25" s="28"/>
    </row>
    <row r="26" spans="1:22" x14ac:dyDescent="0.25">
      <c r="A26" s="3" t="s">
        <v>27</v>
      </c>
      <c r="C26" s="20">
        <f>V21</f>
        <v>0</v>
      </c>
      <c r="I26" s="29"/>
    </row>
    <row r="27" spans="1:22" x14ac:dyDescent="0.25">
      <c r="A27" s="3" t="s">
        <v>28</v>
      </c>
      <c r="C27" s="20">
        <f>S17</f>
        <v>0</v>
      </c>
      <c r="I27" s="27"/>
    </row>
    <row r="28" spans="1:22" x14ac:dyDescent="0.25">
      <c r="A28" s="3" t="s">
        <v>4</v>
      </c>
      <c r="C28" s="20">
        <f>S18</f>
        <v>0</v>
      </c>
    </row>
    <row r="29" spans="1:22" ht="16.5" thickBot="1" x14ac:dyDescent="0.3">
      <c r="A29" s="4" t="s">
        <v>6</v>
      </c>
      <c r="C29" s="26">
        <f>SUM(C24:C28)</f>
        <v>40</v>
      </c>
      <c r="E29" s="4" t="s">
        <v>42</v>
      </c>
      <c r="F29" s="4"/>
      <c r="G29" s="22">
        <f>S19-C29</f>
        <v>0</v>
      </c>
    </row>
    <row r="30" spans="1:22" ht="16.5" thickTop="1" x14ac:dyDescent="0.25">
      <c r="A30" s="3" t="s">
        <v>29</v>
      </c>
      <c r="C30" s="23">
        <v>0</v>
      </c>
      <c r="D30" s="23"/>
    </row>
    <row r="31" spans="1:22" x14ac:dyDescent="0.25">
      <c r="A31" s="3" t="s">
        <v>36</v>
      </c>
      <c r="C31" s="23">
        <v>0</v>
      </c>
      <c r="D31" s="23"/>
    </row>
  </sheetData>
  <mergeCells count="119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1:F11"/>
    <mergeCell ref="G11:H11"/>
    <mergeCell ref="I11:J11"/>
    <mergeCell ref="M11:N11"/>
    <mergeCell ref="O11:P11"/>
    <mergeCell ref="K11:L11"/>
    <mergeCell ref="Q12:R12"/>
    <mergeCell ref="E13:F13"/>
    <mergeCell ref="G13:H13"/>
    <mergeCell ref="I13:J13"/>
    <mergeCell ref="M13:N13"/>
    <mergeCell ref="O13:P13"/>
    <mergeCell ref="Q13:R13"/>
    <mergeCell ref="E12:F12"/>
    <mergeCell ref="G12:H12"/>
    <mergeCell ref="I12:J12"/>
    <mergeCell ref="M12:N12"/>
    <mergeCell ref="O12:P12"/>
    <mergeCell ref="K12:L12"/>
    <mergeCell ref="K13:L13"/>
    <mergeCell ref="Q14:R14"/>
    <mergeCell ref="E15:F15"/>
    <mergeCell ref="G15:H15"/>
    <mergeCell ref="I15:J15"/>
    <mergeCell ref="M15:N15"/>
    <mergeCell ref="O15:P15"/>
    <mergeCell ref="Q15:R15"/>
    <mergeCell ref="E14:F14"/>
    <mergeCell ref="G14:H14"/>
    <mergeCell ref="I14:J14"/>
    <mergeCell ref="M14:N14"/>
    <mergeCell ref="O14:P14"/>
    <mergeCell ref="K14:L14"/>
    <mergeCell ref="K15:L15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M16:N16"/>
    <mergeCell ref="O16:P16"/>
    <mergeCell ref="K16:L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1"/>
  <sheetViews>
    <sheetView zoomScale="90" zoomScaleNormal="90" workbookViewId="0">
      <selection activeCell="G12" sqref="G12:H12"/>
    </sheetView>
  </sheetViews>
  <sheetFormatPr defaultRowHeight="15.75" x14ac:dyDescent="0.25"/>
  <cols>
    <col min="1" max="1" width="9.85546875" style="3" customWidth="1"/>
    <col min="2" max="2" width="10.7109375" style="3" customWidth="1"/>
    <col min="3" max="3" width="10.28515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</v>
      </c>
      <c r="B1" s="2"/>
      <c r="C1" s="2"/>
    </row>
    <row r="2" spans="1:22" s="9" customFormat="1" x14ac:dyDescent="0.25">
      <c r="A2" s="5" t="str">
        <f>Analysis!A3</f>
        <v>W/E 19.11.17</v>
      </c>
      <c r="B2" s="6"/>
      <c r="C2" s="6"/>
      <c r="D2" s="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285"/>
      <c r="N3" s="285"/>
      <c r="O3" s="47"/>
      <c r="P3" s="47"/>
      <c r="Q3" s="11"/>
      <c r="R3" s="11"/>
      <c r="S3" s="12"/>
      <c r="T3" s="12"/>
      <c r="U3" s="13"/>
      <c r="V3" s="13"/>
    </row>
    <row r="4" spans="1:22" x14ac:dyDescent="0.25">
      <c r="A4" s="344">
        <v>6538</v>
      </c>
      <c r="B4" s="357" t="s">
        <v>117</v>
      </c>
      <c r="C4" s="344">
        <v>37</v>
      </c>
      <c r="D4" s="25" t="s">
        <v>86</v>
      </c>
      <c r="E4" s="376">
        <v>8</v>
      </c>
      <c r="F4" s="376"/>
      <c r="G4" s="376">
        <v>3</v>
      </c>
      <c r="H4" s="376"/>
      <c r="I4" s="376"/>
      <c r="J4" s="376"/>
      <c r="K4" s="376"/>
      <c r="L4" s="376"/>
      <c r="M4" s="375"/>
      <c r="N4" s="375"/>
      <c r="O4" s="364"/>
      <c r="P4" s="369"/>
      <c r="Q4" s="370"/>
      <c r="R4" s="371"/>
      <c r="S4" s="12">
        <f>E4+G4+I4+K4+M4+O4+Q4</f>
        <v>11</v>
      </c>
      <c r="T4" s="12">
        <f>SUM(S4-U4-V4)</f>
        <v>11</v>
      </c>
      <c r="U4" s="15"/>
      <c r="V4" s="15"/>
    </row>
    <row r="5" spans="1:22" x14ac:dyDescent="0.25">
      <c r="A5" s="250" t="s">
        <v>79</v>
      </c>
      <c r="B5" s="357" t="s">
        <v>116</v>
      </c>
      <c r="C5" s="249">
        <v>4</v>
      </c>
      <c r="D5" s="25" t="s">
        <v>89</v>
      </c>
      <c r="E5" s="376"/>
      <c r="F5" s="376"/>
      <c r="G5" s="376">
        <v>5</v>
      </c>
      <c r="H5" s="376"/>
      <c r="I5" s="376">
        <v>8</v>
      </c>
      <c r="J5" s="376"/>
      <c r="K5" s="376">
        <v>8</v>
      </c>
      <c r="L5" s="376"/>
      <c r="M5" s="375"/>
      <c r="N5" s="375"/>
      <c r="O5" s="364"/>
      <c r="P5" s="369"/>
      <c r="Q5" s="370"/>
      <c r="R5" s="371"/>
      <c r="S5" s="12">
        <f>E5+G5+I5+K5+M5+O5+Q5</f>
        <v>21</v>
      </c>
      <c r="T5" s="12">
        <f>SUM(S5-U5-V5)</f>
        <v>21</v>
      </c>
      <c r="U5" s="15"/>
      <c r="V5" s="15"/>
    </row>
    <row r="6" spans="1:22" x14ac:dyDescent="0.25">
      <c r="A6" s="107"/>
      <c r="B6" s="32"/>
      <c r="C6" s="107"/>
      <c r="D6" s="25"/>
      <c r="E6" s="376"/>
      <c r="F6" s="376"/>
      <c r="G6" s="364"/>
      <c r="H6" s="369"/>
      <c r="I6" s="376"/>
      <c r="J6" s="376"/>
      <c r="K6" s="364"/>
      <c r="L6" s="369"/>
      <c r="M6" s="372"/>
      <c r="N6" s="373"/>
      <c r="O6" s="364"/>
      <c r="P6" s="369"/>
      <c r="Q6" s="370"/>
      <c r="R6" s="371"/>
      <c r="S6" s="12">
        <f>E6+G6+I6+K6+M6+O6+Q6</f>
        <v>0</v>
      </c>
      <c r="T6" s="12">
        <f>SUM(S6-U6-V6)</f>
        <v>0</v>
      </c>
      <c r="U6" s="15"/>
      <c r="V6" s="15"/>
    </row>
    <row r="7" spans="1:22" x14ac:dyDescent="0.25">
      <c r="A7" s="288"/>
      <c r="B7" s="178"/>
      <c r="C7" s="178"/>
      <c r="D7" s="25"/>
      <c r="E7" s="376"/>
      <c r="F7" s="376"/>
      <c r="G7" s="364"/>
      <c r="H7" s="369"/>
      <c r="I7" s="376"/>
      <c r="J7" s="376"/>
      <c r="K7" s="364"/>
      <c r="L7" s="369"/>
      <c r="M7" s="372"/>
      <c r="N7" s="373"/>
      <c r="O7" s="364"/>
      <c r="P7" s="369"/>
      <c r="Q7" s="370"/>
      <c r="R7" s="371"/>
      <c r="S7" s="12">
        <f>E7+G7+I7+K7+M7+O7+Q7</f>
        <v>0</v>
      </c>
      <c r="T7" s="12">
        <f>SUM(S7-U7-V7)</f>
        <v>0</v>
      </c>
      <c r="U7" s="15"/>
      <c r="V7" s="15"/>
    </row>
    <row r="8" spans="1:22" x14ac:dyDescent="0.25">
      <c r="A8" s="313"/>
      <c r="B8" s="314"/>
      <c r="C8" s="314"/>
      <c r="D8" s="25"/>
      <c r="E8" s="376"/>
      <c r="F8" s="376"/>
      <c r="G8" s="364"/>
      <c r="H8" s="369"/>
      <c r="I8" s="376"/>
      <c r="J8" s="376"/>
      <c r="K8" s="364"/>
      <c r="L8" s="369"/>
      <c r="M8" s="372"/>
      <c r="N8" s="373"/>
      <c r="O8" s="364"/>
      <c r="P8" s="369"/>
      <c r="Q8" s="370"/>
      <c r="R8" s="371"/>
      <c r="S8" s="12">
        <f>E8+G8+I8+K8+M8+O8+Q8</f>
        <v>0</v>
      </c>
      <c r="T8" s="12">
        <f>SUM(S8-U8-V8)</f>
        <v>0</v>
      </c>
      <c r="U8" s="15"/>
      <c r="V8" s="15"/>
    </row>
    <row r="9" spans="1:22" x14ac:dyDescent="0.25">
      <c r="A9" s="82"/>
      <c r="B9" s="32"/>
      <c r="C9" s="82"/>
      <c r="D9" s="25"/>
      <c r="E9" s="364"/>
      <c r="F9" s="369"/>
      <c r="G9" s="364"/>
      <c r="H9" s="369"/>
      <c r="I9" s="364"/>
      <c r="J9" s="369"/>
      <c r="K9" s="364"/>
      <c r="L9" s="369"/>
      <c r="M9" s="372"/>
      <c r="N9" s="373"/>
      <c r="O9" s="364"/>
      <c r="P9" s="369"/>
      <c r="Q9" s="370"/>
      <c r="R9" s="371"/>
      <c r="S9" s="12">
        <f t="shared" ref="S9:S19" si="0">E9+G9+I9+K9+M9+O9+Q9</f>
        <v>0</v>
      </c>
      <c r="T9" s="12">
        <f t="shared" ref="T9:T16" si="1">SUM(S9-U9-V9)</f>
        <v>0</v>
      </c>
      <c r="U9" s="15"/>
      <c r="V9" s="15"/>
    </row>
    <row r="10" spans="1:22" x14ac:dyDescent="0.25">
      <c r="A10" s="80"/>
      <c r="B10" s="32"/>
      <c r="C10" s="80"/>
      <c r="D10" s="25"/>
      <c r="E10" s="364"/>
      <c r="F10" s="369"/>
      <c r="G10" s="364"/>
      <c r="H10" s="369"/>
      <c r="I10" s="364"/>
      <c r="J10" s="369"/>
      <c r="K10" s="364"/>
      <c r="L10" s="369"/>
      <c r="M10" s="372"/>
      <c r="N10" s="373"/>
      <c r="O10" s="364"/>
      <c r="P10" s="369"/>
      <c r="Q10" s="370"/>
      <c r="R10" s="371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74"/>
      <c r="B11" s="32"/>
      <c r="C11" s="74"/>
      <c r="D11" s="25"/>
      <c r="E11" s="364"/>
      <c r="F11" s="369"/>
      <c r="G11" s="364"/>
      <c r="H11" s="369"/>
      <c r="I11" s="364"/>
      <c r="J11" s="369"/>
      <c r="K11" s="364"/>
      <c r="L11" s="369"/>
      <c r="M11" s="372"/>
      <c r="N11" s="373"/>
      <c r="O11" s="364"/>
      <c r="P11" s="369"/>
      <c r="Q11" s="370"/>
      <c r="R11" s="371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30"/>
      <c r="B12" s="30"/>
      <c r="C12" s="30"/>
      <c r="D12" s="14"/>
      <c r="E12" s="364"/>
      <c r="F12" s="369"/>
      <c r="G12" s="364"/>
      <c r="H12" s="369"/>
      <c r="I12" s="364"/>
      <c r="J12" s="369"/>
      <c r="K12" s="364"/>
      <c r="L12" s="369"/>
      <c r="M12" s="372"/>
      <c r="N12" s="373"/>
      <c r="O12" s="364"/>
      <c r="P12" s="369"/>
      <c r="Q12" s="370"/>
      <c r="R12" s="371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33"/>
      <c r="B13" s="30"/>
      <c r="C13" s="30"/>
      <c r="D13" s="14"/>
      <c r="E13" s="364"/>
      <c r="F13" s="369"/>
      <c r="G13" s="364"/>
      <c r="H13" s="369"/>
      <c r="I13" s="364"/>
      <c r="J13" s="369"/>
      <c r="K13" s="364"/>
      <c r="L13" s="369"/>
      <c r="M13" s="372"/>
      <c r="N13" s="373"/>
      <c r="O13" s="364"/>
      <c r="P13" s="369"/>
      <c r="Q13" s="370"/>
      <c r="R13" s="371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30"/>
      <c r="B14" s="30"/>
      <c r="C14" s="30"/>
      <c r="D14" s="14"/>
      <c r="E14" s="364"/>
      <c r="F14" s="369"/>
      <c r="G14" s="364"/>
      <c r="H14" s="369"/>
      <c r="I14" s="364"/>
      <c r="J14" s="369"/>
      <c r="K14" s="364"/>
      <c r="L14" s="369"/>
      <c r="M14" s="372"/>
      <c r="N14" s="373"/>
      <c r="O14" s="364"/>
      <c r="P14" s="369"/>
      <c r="Q14" s="370"/>
      <c r="R14" s="371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30"/>
      <c r="B15" s="30"/>
      <c r="C15" s="30"/>
      <c r="D15" s="14"/>
      <c r="E15" s="364"/>
      <c r="F15" s="369"/>
      <c r="G15" s="364"/>
      <c r="H15" s="369"/>
      <c r="I15" s="364"/>
      <c r="J15" s="369"/>
      <c r="K15" s="364"/>
      <c r="L15" s="369"/>
      <c r="M15" s="372"/>
      <c r="N15" s="373"/>
      <c r="O15" s="364"/>
      <c r="P15" s="369"/>
      <c r="Q15" s="370"/>
      <c r="R15" s="371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30"/>
      <c r="B16" s="30"/>
      <c r="C16" s="30"/>
      <c r="D16" s="25"/>
      <c r="E16" s="364"/>
      <c r="F16" s="369"/>
      <c r="G16" s="364"/>
      <c r="H16" s="369"/>
      <c r="I16" s="364"/>
      <c r="J16" s="369"/>
      <c r="K16" s="364"/>
      <c r="L16" s="369"/>
      <c r="M16" s="372"/>
      <c r="N16" s="373"/>
      <c r="O16" s="364"/>
      <c r="P16" s="369"/>
      <c r="Q16" s="370"/>
      <c r="R16" s="371"/>
      <c r="S16" s="12">
        <f t="shared" si="0"/>
        <v>0</v>
      </c>
      <c r="T16" s="12">
        <f t="shared" si="1"/>
        <v>0</v>
      </c>
      <c r="U16" s="15"/>
      <c r="V16" s="15"/>
    </row>
    <row r="17" spans="1:22" x14ac:dyDescent="0.25">
      <c r="A17" s="10" t="s">
        <v>37</v>
      </c>
      <c r="B17" s="10"/>
      <c r="C17" s="10"/>
      <c r="D17" s="10"/>
      <c r="E17" s="364"/>
      <c r="F17" s="369"/>
      <c r="G17" s="364"/>
      <c r="H17" s="369"/>
      <c r="I17" s="364"/>
      <c r="J17" s="369"/>
      <c r="K17" s="364"/>
      <c r="L17" s="369"/>
      <c r="M17" s="372">
        <v>8</v>
      </c>
      <c r="N17" s="373"/>
      <c r="O17" s="364"/>
      <c r="P17" s="369"/>
      <c r="Q17" s="370"/>
      <c r="R17" s="371"/>
      <c r="S17" s="12">
        <f t="shared" si="0"/>
        <v>8</v>
      </c>
      <c r="T17" s="12"/>
      <c r="U17" s="16"/>
      <c r="V17" s="15"/>
    </row>
    <row r="18" spans="1:22" x14ac:dyDescent="0.25">
      <c r="A18" s="10" t="s">
        <v>38</v>
      </c>
      <c r="B18" s="10"/>
      <c r="C18" s="10"/>
      <c r="D18" s="10"/>
      <c r="E18" s="364"/>
      <c r="F18" s="369"/>
      <c r="G18" s="364"/>
      <c r="H18" s="369"/>
      <c r="I18" s="364"/>
      <c r="J18" s="369"/>
      <c r="K18" s="364"/>
      <c r="L18" s="369"/>
      <c r="M18" s="364"/>
      <c r="N18" s="369"/>
      <c r="O18" s="364"/>
      <c r="P18" s="369"/>
      <c r="Q18" s="370"/>
      <c r="R18" s="371"/>
      <c r="S18" s="12">
        <f t="shared" si="0"/>
        <v>0</v>
      </c>
      <c r="T18" s="12"/>
      <c r="U18" s="16"/>
      <c r="V18" s="15"/>
    </row>
    <row r="19" spans="1:22" x14ac:dyDescent="0.25">
      <c r="A19" s="16" t="s">
        <v>6</v>
      </c>
      <c r="B19" s="16"/>
      <c r="C19" s="16"/>
      <c r="D19" s="16"/>
      <c r="E19" s="367">
        <f>SUM(E4:E18)</f>
        <v>8</v>
      </c>
      <c r="F19" s="368"/>
      <c r="G19" s="367">
        <f>SUM(G4:G18)</f>
        <v>8</v>
      </c>
      <c r="H19" s="368"/>
      <c r="I19" s="367">
        <f>SUM(I4:I18)</f>
        <v>8</v>
      </c>
      <c r="J19" s="368"/>
      <c r="K19" s="367">
        <f>SUM(K4:K18)</f>
        <v>8</v>
      </c>
      <c r="L19" s="368"/>
      <c r="M19" s="367">
        <f>SUM(M4:M18)</f>
        <v>8</v>
      </c>
      <c r="N19" s="368"/>
      <c r="O19" s="367">
        <f>SUM(O4:O18)</f>
        <v>0</v>
      </c>
      <c r="P19" s="368"/>
      <c r="Q19" s="367">
        <f>SUM(Q4:Q18)</f>
        <v>0</v>
      </c>
      <c r="R19" s="368"/>
      <c r="S19" s="12">
        <f t="shared" si="0"/>
        <v>40</v>
      </c>
      <c r="T19" s="12"/>
      <c r="U19" s="16"/>
      <c r="V19" s="15"/>
    </row>
    <row r="20" spans="1:22" x14ac:dyDescent="0.25">
      <c r="A20" s="16" t="s">
        <v>2</v>
      </c>
      <c r="B20" s="16"/>
      <c r="C20" s="16"/>
      <c r="D20" s="16"/>
      <c r="E20" s="17"/>
      <c r="F20" s="18">
        <v>8</v>
      </c>
      <c r="G20" s="17"/>
      <c r="H20" s="18">
        <v>8</v>
      </c>
      <c r="I20" s="45"/>
      <c r="J20" s="46">
        <v>8</v>
      </c>
      <c r="K20" s="17"/>
      <c r="L20" s="18">
        <v>8</v>
      </c>
      <c r="M20" s="83"/>
      <c r="N20" s="84">
        <v>8</v>
      </c>
      <c r="O20" s="17"/>
      <c r="P20" s="18"/>
      <c r="Q20" s="17"/>
      <c r="R20" s="18"/>
      <c r="S20" s="12">
        <f>SUM(E20:R20)</f>
        <v>40</v>
      </c>
      <c r="T20" s="12">
        <f>SUM(T4:T19)</f>
        <v>32</v>
      </c>
      <c r="U20" s="15"/>
      <c r="V20" s="15"/>
    </row>
    <row r="21" spans="1:22" x14ac:dyDescent="0.25">
      <c r="A21" s="16" t="s">
        <v>41</v>
      </c>
      <c r="B21" s="16"/>
      <c r="C21" s="16"/>
      <c r="D21" s="16"/>
      <c r="E21" s="19"/>
      <c r="F21" s="19">
        <f>SUM(E19)-F20</f>
        <v>0</v>
      </c>
      <c r="G21" s="19"/>
      <c r="H21" s="19">
        <f>SUM(G19)-H20</f>
        <v>0</v>
      </c>
      <c r="I21" s="19"/>
      <c r="J21" s="19">
        <f>SUM(I19)-J20</f>
        <v>0</v>
      </c>
      <c r="K21" s="19"/>
      <c r="L21" s="19">
        <f>SUM(K19)-L20</f>
        <v>0</v>
      </c>
      <c r="M21" s="19"/>
      <c r="N21" s="19">
        <f>SUM(M19)-N20</f>
        <v>0</v>
      </c>
      <c r="O21" s="19"/>
      <c r="P21" s="19">
        <f>SUM(O19)</f>
        <v>0</v>
      </c>
      <c r="Q21" s="19"/>
      <c r="R21" s="19">
        <f>SUM(Q19)</f>
        <v>0</v>
      </c>
      <c r="S21" s="15">
        <f>SUM(E21:R21)</f>
        <v>0</v>
      </c>
      <c r="T21" s="15"/>
      <c r="U21" s="15">
        <f>SUM(U4:U20)</f>
        <v>0</v>
      </c>
      <c r="V21" s="15">
        <f>SUM(V4:V20)</f>
        <v>0</v>
      </c>
    </row>
    <row r="22" spans="1:22" x14ac:dyDescent="0.25">
      <c r="I22" s="29"/>
      <c r="J22" s="29"/>
      <c r="K22" s="29"/>
      <c r="L22" s="29"/>
      <c r="M22" s="29"/>
      <c r="N22" s="29"/>
    </row>
    <row r="23" spans="1:22" x14ac:dyDescent="0.25">
      <c r="A23" s="1" t="s">
        <v>25</v>
      </c>
      <c r="B23" s="2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22" x14ac:dyDescent="0.25">
      <c r="A24" s="3" t="s">
        <v>2</v>
      </c>
      <c r="C24" s="27">
        <f>SUM(T20)</f>
        <v>32</v>
      </c>
      <c r="I24" s="1">
        <v>3600</v>
      </c>
    </row>
    <row r="25" spans="1:22" x14ac:dyDescent="0.25">
      <c r="A25" s="3" t="s">
        <v>26</v>
      </c>
      <c r="C25" s="27">
        <f>U21</f>
        <v>0</v>
      </c>
      <c r="D25" s="20"/>
      <c r="I25" s="28"/>
    </row>
    <row r="26" spans="1:22" x14ac:dyDescent="0.25">
      <c r="A26" s="3" t="s">
        <v>27</v>
      </c>
      <c r="C26" s="20">
        <f>V21</f>
        <v>0</v>
      </c>
      <c r="I26" s="29"/>
    </row>
    <row r="27" spans="1:22" x14ac:dyDescent="0.25">
      <c r="A27" s="3" t="s">
        <v>28</v>
      </c>
      <c r="C27" s="20">
        <f>S17</f>
        <v>8</v>
      </c>
      <c r="I27" s="27"/>
    </row>
    <row r="28" spans="1:22" x14ac:dyDescent="0.25">
      <c r="A28" s="3" t="s">
        <v>4</v>
      </c>
      <c r="C28" s="20">
        <f>S18</f>
        <v>0</v>
      </c>
    </row>
    <row r="29" spans="1:22" ht="16.5" thickBot="1" x14ac:dyDescent="0.3">
      <c r="A29" s="4" t="s">
        <v>6</v>
      </c>
      <c r="C29" s="26">
        <f>SUM(C24:C28)</f>
        <v>40</v>
      </c>
      <c r="E29" s="4" t="s">
        <v>42</v>
      </c>
      <c r="F29" s="4"/>
      <c r="G29" s="22">
        <f>S19-C29</f>
        <v>0</v>
      </c>
    </row>
    <row r="30" spans="1:22" ht="16.5" thickTop="1" x14ac:dyDescent="0.25">
      <c r="A30" s="3" t="s">
        <v>29</v>
      </c>
      <c r="C30" s="23">
        <v>0</v>
      </c>
      <c r="D30" s="23"/>
    </row>
    <row r="31" spans="1:22" x14ac:dyDescent="0.25">
      <c r="A31" s="3" t="s">
        <v>36</v>
      </c>
      <c r="C31" s="23">
        <v>0</v>
      </c>
      <c r="D31" s="23"/>
    </row>
  </sheetData>
  <mergeCells count="119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Q10:R10"/>
    <mergeCell ref="I11:J11"/>
    <mergeCell ref="K11:L11"/>
    <mergeCell ref="M11:N11"/>
    <mergeCell ref="E11:F11"/>
    <mergeCell ref="G11:H11"/>
    <mergeCell ref="I12:J12"/>
    <mergeCell ref="K12:L12"/>
    <mergeCell ref="M12:N12"/>
    <mergeCell ref="O12:P12"/>
    <mergeCell ref="E12:F12"/>
    <mergeCell ref="G12:H12"/>
    <mergeCell ref="Q12:R12"/>
    <mergeCell ref="E13:F13"/>
    <mergeCell ref="G13:H13"/>
    <mergeCell ref="I13:J13"/>
    <mergeCell ref="K13:L13"/>
    <mergeCell ref="M13:N13"/>
    <mergeCell ref="O13:P13"/>
    <mergeCell ref="Q13:R13"/>
    <mergeCell ref="Q14:R14"/>
    <mergeCell ref="E14:F14"/>
    <mergeCell ref="G14:H14"/>
    <mergeCell ref="I14:J14"/>
    <mergeCell ref="K14:L14"/>
    <mergeCell ref="M14:N14"/>
    <mergeCell ref="O14:P14"/>
    <mergeCell ref="E17:F17"/>
    <mergeCell ref="G17:H17"/>
    <mergeCell ref="O16:P16"/>
    <mergeCell ref="Q16:R16"/>
    <mergeCell ref="E15:F15"/>
    <mergeCell ref="G15:H15"/>
    <mergeCell ref="I15:J15"/>
    <mergeCell ref="K15:L15"/>
    <mergeCell ref="M15:N15"/>
    <mergeCell ref="O15:P15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Q17:R17"/>
    <mergeCell ref="Q19:R19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M18:N18"/>
    <mergeCell ref="O18:P18"/>
    <mergeCell ref="Q18:R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5"/>
  <sheetViews>
    <sheetView workbookViewId="0">
      <selection activeCell="C34" sqref="C3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</v>
      </c>
      <c r="B1" s="2"/>
      <c r="C1" s="2"/>
    </row>
    <row r="2" spans="1:22" s="9" customFormat="1" x14ac:dyDescent="0.25">
      <c r="A2" s="5" t="str">
        <f>Analysis!A3</f>
        <v>W/E 19.11.17</v>
      </c>
      <c r="B2" s="61"/>
      <c r="C2" s="61"/>
      <c r="D2" s="61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8.3000000000000007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65"/>
      <c r="P3" s="11"/>
      <c r="Q3" s="11"/>
      <c r="R3" s="11"/>
      <c r="S3" s="12"/>
      <c r="T3" s="12"/>
      <c r="U3" s="13"/>
      <c r="V3" s="13"/>
    </row>
    <row r="4" spans="1:22" x14ac:dyDescent="0.25">
      <c r="A4" s="348" t="s">
        <v>75</v>
      </c>
      <c r="B4" s="357" t="s">
        <v>116</v>
      </c>
      <c r="C4" s="326">
        <v>2</v>
      </c>
      <c r="D4" s="25" t="s">
        <v>71</v>
      </c>
      <c r="E4" s="376">
        <v>6.5</v>
      </c>
      <c r="F4" s="376"/>
      <c r="G4" s="376"/>
      <c r="H4" s="376"/>
      <c r="I4" s="376"/>
      <c r="J4" s="376"/>
      <c r="K4" s="376"/>
      <c r="L4" s="376"/>
      <c r="M4" s="376"/>
      <c r="N4" s="376"/>
      <c r="O4" s="364"/>
      <c r="P4" s="369"/>
      <c r="Q4" s="370"/>
      <c r="R4" s="371"/>
      <c r="S4" s="12">
        <f>E4+G4+I4+K4+M4+O4+Q4</f>
        <v>6.5</v>
      </c>
      <c r="T4" s="12">
        <f t="shared" ref="T4:T20" si="0">SUM(S4-U4-V4)</f>
        <v>6.5</v>
      </c>
      <c r="U4" s="15"/>
      <c r="V4" s="15"/>
    </row>
    <row r="5" spans="1:22" x14ac:dyDescent="0.25">
      <c r="A5" s="335" t="s">
        <v>83</v>
      </c>
      <c r="B5" s="357" t="s">
        <v>116</v>
      </c>
      <c r="C5" s="336">
        <v>99</v>
      </c>
      <c r="D5" s="25" t="s">
        <v>73</v>
      </c>
      <c r="E5" s="376"/>
      <c r="F5" s="376"/>
      <c r="G5" s="376">
        <v>8</v>
      </c>
      <c r="H5" s="376"/>
      <c r="I5" s="376">
        <v>8</v>
      </c>
      <c r="J5" s="376"/>
      <c r="K5" s="376">
        <v>8</v>
      </c>
      <c r="L5" s="376"/>
      <c r="M5" s="376">
        <v>8</v>
      </c>
      <c r="N5" s="376"/>
      <c r="O5" s="364"/>
      <c r="P5" s="369"/>
      <c r="Q5" s="370"/>
      <c r="R5" s="371"/>
      <c r="S5" s="12">
        <f t="shared" ref="S5:S23" si="1">E5+G5+I5+K5+M5+O5+Q5</f>
        <v>32</v>
      </c>
      <c r="T5" s="12">
        <f t="shared" si="0"/>
        <v>32</v>
      </c>
      <c r="U5" s="15"/>
      <c r="V5" s="15"/>
    </row>
    <row r="6" spans="1:22" x14ac:dyDescent="0.25">
      <c r="A6" s="313"/>
      <c r="B6" s="314"/>
      <c r="C6" s="314"/>
      <c r="D6" s="25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64"/>
      <c r="P6" s="369"/>
      <c r="Q6" s="370"/>
      <c r="R6" s="371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02"/>
      <c r="B7" s="32"/>
      <c r="C7" s="102"/>
      <c r="D7" s="25"/>
      <c r="E7" s="376"/>
      <c r="F7" s="376"/>
      <c r="G7" s="364"/>
      <c r="H7" s="369"/>
      <c r="I7" s="376"/>
      <c r="J7" s="376"/>
      <c r="K7" s="376"/>
      <c r="L7" s="376"/>
      <c r="M7" s="376"/>
      <c r="N7" s="376"/>
      <c r="O7" s="364"/>
      <c r="P7" s="369"/>
      <c r="Q7" s="370"/>
      <c r="R7" s="371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02"/>
      <c r="B8" s="32"/>
      <c r="C8" s="102"/>
      <c r="D8" s="25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64"/>
      <c r="P8" s="369"/>
      <c r="Q8" s="370"/>
      <c r="R8" s="371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06"/>
      <c r="B9" s="105"/>
      <c r="C9" s="105"/>
      <c r="D9" s="25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64"/>
      <c r="P9" s="369"/>
      <c r="Q9" s="370"/>
      <c r="R9" s="37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06"/>
      <c r="B10" s="105"/>
      <c r="C10" s="105"/>
      <c r="D10" s="25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64"/>
      <c r="P10" s="369"/>
      <c r="Q10" s="370"/>
      <c r="R10" s="371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82"/>
      <c r="B11" s="32"/>
      <c r="C11" s="79"/>
      <c r="D11" s="25"/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364"/>
      <c r="P11" s="369"/>
      <c r="Q11" s="370"/>
      <c r="R11" s="37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78"/>
      <c r="B12" s="32"/>
      <c r="C12" s="78"/>
      <c r="D12" s="25"/>
      <c r="E12" s="376"/>
      <c r="F12" s="376"/>
      <c r="G12" s="376"/>
      <c r="H12" s="376"/>
      <c r="I12" s="376"/>
      <c r="J12" s="376"/>
      <c r="K12" s="376"/>
      <c r="L12" s="376"/>
      <c r="M12" s="376"/>
      <c r="N12" s="376"/>
      <c r="O12" s="364"/>
      <c r="P12" s="369"/>
      <c r="Q12" s="370"/>
      <c r="R12" s="371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77"/>
      <c r="B13" s="77"/>
      <c r="C13" s="77"/>
      <c r="D13" s="25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64"/>
      <c r="P13" s="369"/>
      <c r="Q13" s="370"/>
      <c r="R13" s="371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77"/>
      <c r="B14" s="77"/>
      <c r="C14" s="77"/>
      <c r="D14" s="25"/>
      <c r="E14" s="364"/>
      <c r="F14" s="369"/>
      <c r="G14" s="364"/>
      <c r="H14" s="369"/>
      <c r="I14" s="364"/>
      <c r="J14" s="369"/>
      <c r="K14" s="364"/>
      <c r="L14" s="369"/>
      <c r="M14" s="364"/>
      <c r="N14" s="369"/>
      <c r="O14" s="364"/>
      <c r="P14" s="369"/>
      <c r="Q14" s="370"/>
      <c r="R14" s="37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63"/>
      <c r="B15" s="32"/>
      <c r="C15" s="63"/>
      <c r="D15" s="25"/>
      <c r="E15" s="364"/>
      <c r="F15" s="369"/>
      <c r="G15" s="364"/>
      <c r="H15" s="369"/>
      <c r="I15" s="364"/>
      <c r="J15" s="369"/>
      <c r="K15" s="364"/>
      <c r="L15" s="369"/>
      <c r="M15" s="364"/>
      <c r="N15" s="369"/>
      <c r="O15" s="364"/>
      <c r="P15" s="369"/>
      <c r="Q15" s="370"/>
      <c r="R15" s="37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63"/>
      <c r="B16" s="32"/>
      <c r="C16" s="63"/>
      <c r="D16" s="25"/>
      <c r="E16" s="364"/>
      <c r="F16" s="369"/>
      <c r="G16" s="364"/>
      <c r="H16" s="369"/>
      <c r="I16" s="364"/>
      <c r="J16" s="369"/>
      <c r="K16" s="364"/>
      <c r="L16" s="369"/>
      <c r="M16" s="364"/>
      <c r="N16" s="369"/>
      <c r="O16" s="364"/>
      <c r="P16" s="369"/>
      <c r="Q16" s="370"/>
      <c r="R16" s="371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66"/>
      <c r="B17" s="66"/>
      <c r="C17" s="66"/>
      <c r="D17" s="14"/>
      <c r="E17" s="364"/>
      <c r="F17" s="369"/>
      <c r="G17" s="364"/>
      <c r="H17" s="369"/>
      <c r="I17" s="364"/>
      <c r="J17" s="369"/>
      <c r="K17" s="364"/>
      <c r="L17" s="369"/>
      <c r="M17" s="364"/>
      <c r="N17" s="369"/>
      <c r="O17" s="364"/>
      <c r="P17" s="369"/>
      <c r="Q17" s="370"/>
      <c r="R17" s="371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72"/>
      <c r="B18" s="72"/>
      <c r="C18" s="72"/>
      <c r="D18" s="14"/>
      <c r="E18" s="364"/>
      <c r="F18" s="369"/>
      <c r="G18" s="364"/>
      <c r="H18" s="369"/>
      <c r="I18" s="364"/>
      <c r="J18" s="369"/>
      <c r="K18" s="364"/>
      <c r="L18" s="369"/>
      <c r="M18" s="364"/>
      <c r="N18" s="369"/>
      <c r="O18" s="364"/>
      <c r="P18" s="369"/>
      <c r="Q18" s="370"/>
      <c r="R18" s="371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73">
        <v>3600</v>
      </c>
      <c r="B19" s="73" t="s">
        <v>120</v>
      </c>
      <c r="C19" s="73"/>
      <c r="D19" s="14" t="s">
        <v>72</v>
      </c>
      <c r="E19" s="364">
        <v>1.5</v>
      </c>
      <c r="F19" s="369"/>
      <c r="G19" s="364"/>
      <c r="H19" s="369"/>
      <c r="I19" s="364"/>
      <c r="J19" s="369"/>
      <c r="K19" s="364"/>
      <c r="L19" s="369"/>
      <c r="M19" s="364"/>
      <c r="N19" s="369"/>
      <c r="O19" s="364"/>
      <c r="P19" s="369"/>
      <c r="Q19" s="370"/>
      <c r="R19" s="371"/>
      <c r="S19" s="12">
        <f t="shared" si="1"/>
        <v>1.5</v>
      </c>
      <c r="T19" s="12">
        <f t="shared" si="0"/>
        <v>1.5</v>
      </c>
      <c r="U19" s="15"/>
      <c r="V19" s="15"/>
    </row>
    <row r="20" spans="1:22" x14ac:dyDescent="0.25">
      <c r="A20" s="183"/>
      <c r="B20" s="183"/>
      <c r="C20" s="183"/>
      <c r="D20" s="25"/>
      <c r="E20" s="364"/>
      <c r="F20" s="369"/>
      <c r="G20" s="364"/>
      <c r="H20" s="369"/>
      <c r="I20" s="364"/>
      <c r="J20" s="369"/>
      <c r="K20" s="364"/>
      <c r="L20" s="369"/>
      <c r="M20" s="364"/>
      <c r="N20" s="369"/>
      <c r="O20" s="364"/>
      <c r="P20" s="369"/>
      <c r="Q20" s="370"/>
      <c r="R20" s="371"/>
      <c r="S20" s="12">
        <f t="shared" si="1"/>
        <v>0</v>
      </c>
      <c r="T20" s="12">
        <f t="shared" si="0"/>
        <v>0</v>
      </c>
      <c r="U20" s="15"/>
      <c r="V20" s="15"/>
    </row>
    <row r="21" spans="1:22" x14ac:dyDescent="0.25">
      <c r="A21" s="10" t="s">
        <v>37</v>
      </c>
      <c r="B21" s="10"/>
      <c r="C21" s="10"/>
      <c r="D21" s="10"/>
      <c r="E21" s="364"/>
      <c r="F21" s="369"/>
      <c r="G21" s="364"/>
      <c r="H21" s="369"/>
      <c r="I21" s="364"/>
      <c r="J21" s="369"/>
      <c r="K21" s="364"/>
      <c r="L21" s="369"/>
      <c r="M21" s="364"/>
      <c r="N21" s="369"/>
      <c r="O21" s="370"/>
      <c r="P21" s="371"/>
      <c r="Q21" s="370"/>
      <c r="R21" s="371"/>
      <c r="S21" s="12">
        <f t="shared" si="1"/>
        <v>0</v>
      </c>
      <c r="T21" s="12"/>
      <c r="U21" s="16"/>
      <c r="V21" s="15"/>
    </row>
    <row r="22" spans="1:22" x14ac:dyDescent="0.25">
      <c r="A22" s="10" t="s">
        <v>38</v>
      </c>
      <c r="B22" s="10"/>
      <c r="C22" s="10"/>
      <c r="D22" s="10"/>
      <c r="E22" s="364"/>
      <c r="F22" s="369"/>
      <c r="G22" s="364"/>
      <c r="H22" s="369"/>
      <c r="I22" s="364"/>
      <c r="J22" s="369"/>
      <c r="K22" s="364"/>
      <c r="L22" s="369"/>
      <c r="M22" s="364"/>
      <c r="N22" s="369"/>
      <c r="O22" s="370"/>
      <c r="P22" s="371"/>
      <c r="Q22" s="370"/>
      <c r="R22" s="371"/>
      <c r="S22" s="12">
        <f t="shared" si="1"/>
        <v>0</v>
      </c>
      <c r="T22" s="12"/>
      <c r="U22" s="16"/>
      <c r="V22" s="15"/>
    </row>
    <row r="23" spans="1:22" x14ac:dyDescent="0.25">
      <c r="A23" s="16" t="s">
        <v>6</v>
      </c>
      <c r="B23" s="16"/>
      <c r="C23" s="16"/>
      <c r="D23" s="16"/>
      <c r="E23" s="367">
        <f>SUM(E4:E22)</f>
        <v>8</v>
      </c>
      <c r="F23" s="368"/>
      <c r="G23" s="367">
        <f>SUM(G4:G22)</f>
        <v>8</v>
      </c>
      <c r="H23" s="368"/>
      <c r="I23" s="367">
        <f>SUM(I4:I22)</f>
        <v>8</v>
      </c>
      <c r="J23" s="368"/>
      <c r="K23" s="367">
        <f>SUM(K4:K22)</f>
        <v>8</v>
      </c>
      <c r="L23" s="368"/>
      <c r="M23" s="367">
        <f>SUM(M4:M22)</f>
        <v>8</v>
      </c>
      <c r="N23" s="368"/>
      <c r="O23" s="367">
        <f>SUM(O4:O22)</f>
        <v>0</v>
      </c>
      <c r="P23" s="368"/>
      <c r="Q23" s="367">
        <f>SUM(Q4:Q22)</f>
        <v>0</v>
      </c>
      <c r="R23" s="368"/>
      <c r="S23" s="12">
        <f t="shared" si="1"/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59"/>
      <c r="F24" s="60">
        <v>8</v>
      </c>
      <c r="G24" s="59"/>
      <c r="H24" s="60">
        <v>8</v>
      </c>
      <c r="I24" s="59"/>
      <c r="J24" s="60">
        <v>8</v>
      </c>
      <c r="K24" s="59"/>
      <c r="L24" s="60">
        <v>8</v>
      </c>
      <c r="M24" s="59"/>
      <c r="N24" s="60">
        <v>8</v>
      </c>
      <c r="O24" s="59"/>
      <c r="P24" s="60"/>
      <c r="Q24" s="59"/>
      <c r="R24" s="60"/>
      <c r="S24" s="12">
        <f>SUM(E24:R24)</f>
        <v>40</v>
      </c>
      <c r="T24" s="12">
        <f>SUM(T4:T23)</f>
        <v>40</v>
      </c>
      <c r="U24" s="15"/>
      <c r="V24" s="15"/>
    </row>
    <row r="25" spans="1:22" x14ac:dyDescent="0.25">
      <c r="A25" s="16" t="s">
        <v>41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6" spans="1:22" x14ac:dyDescent="0.25">
      <c r="K26" s="29"/>
      <c r="L26" s="29"/>
      <c r="M26" s="29"/>
      <c r="N26" s="29"/>
    </row>
    <row r="27" spans="1:22" x14ac:dyDescent="0.25">
      <c r="A27" s="1" t="s">
        <v>25</v>
      </c>
      <c r="B27" s="2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26</v>
      </c>
      <c r="C29" s="27">
        <f>U25</f>
        <v>0</v>
      </c>
      <c r="D29" s="20"/>
      <c r="I29" s="28">
        <v>1.5</v>
      </c>
    </row>
    <row r="30" spans="1:22" x14ac:dyDescent="0.25">
      <c r="A30" s="3" t="s">
        <v>27</v>
      </c>
      <c r="C30" s="20">
        <f>V25</f>
        <v>0</v>
      </c>
      <c r="I30" s="29"/>
    </row>
    <row r="31" spans="1:22" x14ac:dyDescent="0.25">
      <c r="A31" s="3" t="s">
        <v>28</v>
      </c>
      <c r="C31" s="20">
        <f>S21</f>
        <v>0</v>
      </c>
      <c r="I31" s="27"/>
    </row>
    <row r="32" spans="1:22" x14ac:dyDescent="0.25">
      <c r="A32" s="3" t="s">
        <v>4</v>
      </c>
      <c r="C32" s="20">
        <f>S22</f>
        <v>0</v>
      </c>
    </row>
    <row r="33" spans="1:7" ht="16.5" thickBot="1" x14ac:dyDescent="0.3">
      <c r="A33" s="4" t="s">
        <v>6</v>
      </c>
      <c r="C33" s="26">
        <f>SUM(C28:C32)</f>
        <v>40</v>
      </c>
      <c r="E33" s="4" t="s">
        <v>42</v>
      </c>
      <c r="F33" s="4"/>
      <c r="G33" s="22">
        <f>S23-C33</f>
        <v>0</v>
      </c>
    </row>
    <row r="34" spans="1:7" ht="16.5" thickTop="1" x14ac:dyDescent="0.25">
      <c r="A34" s="3" t="s">
        <v>29</v>
      </c>
      <c r="C34" s="23">
        <v>0</v>
      </c>
      <c r="D34" s="23"/>
    </row>
    <row r="35" spans="1:7" x14ac:dyDescent="0.25">
      <c r="A35" s="3" t="s">
        <v>36</v>
      </c>
      <c r="C35" s="23">
        <v>0</v>
      </c>
      <c r="D35" s="23"/>
    </row>
  </sheetData>
  <mergeCells count="147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1"/>
  <sheetViews>
    <sheetView zoomScale="90" zoomScaleNormal="90" workbookViewId="0">
      <selection activeCell="I26" sqref="I26"/>
    </sheetView>
  </sheetViews>
  <sheetFormatPr defaultRowHeight="15.75" x14ac:dyDescent="0.25"/>
  <cols>
    <col min="1" max="1" width="9.5703125" style="3" customWidth="1"/>
    <col min="2" max="2" width="10.85546875" style="3" customWidth="1"/>
    <col min="3" max="3" width="10" style="3" customWidth="1"/>
    <col min="4" max="4" width="28.7109375" style="3" customWidth="1"/>
    <col min="5" max="5" width="6.85546875" style="3" customWidth="1"/>
    <col min="6" max="8" width="7" style="3" customWidth="1"/>
    <col min="9" max="9" width="6.85546875" style="3" customWidth="1"/>
    <col min="10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tr">
        <f>Analysis!A3</f>
        <v>W/E 19.11.17</v>
      </c>
      <c r="B2" s="6"/>
      <c r="C2" s="6"/>
      <c r="D2" s="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285"/>
      <c r="H3" s="285"/>
      <c r="I3" s="285"/>
      <c r="J3" s="285"/>
      <c r="K3" s="285"/>
      <c r="L3" s="285"/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27" t="s">
        <v>74</v>
      </c>
      <c r="B4" s="357" t="s">
        <v>116</v>
      </c>
      <c r="C4" s="328">
        <v>101</v>
      </c>
      <c r="D4" s="25" t="s">
        <v>90</v>
      </c>
      <c r="E4" s="376">
        <v>2</v>
      </c>
      <c r="F4" s="376"/>
      <c r="G4" s="375"/>
      <c r="H4" s="375"/>
      <c r="I4" s="375"/>
      <c r="J4" s="375"/>
      <c r="K4" s="375"/>
      <c r="L4" s="375"/>
      <c r="M4" s="376"/>
      <c r="N4" s="376"/>
      <c r="O4" s="364"/>
      <c r="P4" s="369"/>
      <c r="Q4" s="370"/>
      <c r="R4" s="371"/>
      <c r="S4" s="12">
        <f>E4+G4+I4+K4+M4+O4+Q4</f>
        <v>2</v>
      </c>
      <c r="T4" s="12">
        <f t="shared" ref="T4:T16" si="0">SUM(S4-U4-V4)</f>
        <v>2</v>
      </c>
      <c r="U4" s="15"/>
      <c r="V4" s="15"/>
    </row>
    <row r="5" spans="1:22" x14ac:dyDescent="0.25">
      <c r="A5" s="333"/>
      <c r="B5" s="331"/>
      <c r="C5" s="331"/>
      <c r="D5" s="25"/>
      <c r="E5" s="376"/>
      <c r="F5" s="376"/>
      <c r="G5" s="375"/>
      <c r="H5" s="375"/>
      <c r="I5" s="375"/>
      <c r="J5" s="375"/>
      <c r="K5" s="375"/>
      <c r="L5" s="375"/>
      <c r="M5" s="376"/>
      <c r="N5" s="376"/>
      <c r="O5" s="364"/>
      <c r="P5" s="369"/>
      <c r="Q5" s="370"/>
      <c r="R5" s="371"/>
      <c r="S5" s="12">
        <f t="shared" ref="S5:S19" si="1">E5+G5+I5+K5+M5+O5+Q5</f>
        <v>0</v>
      </c>
      <c r="T5" s="12">
        <f t="shared" si="0"/>
        <v>0</v>
      </c>
      <c r="U5" s="15"/>
      <c r="V5" s="15"/>
    </row>
    <row r="6" spans="1:22" x14ac:dyDescent="0.25">
      <c r="A6" s="335"/>
      <c r="B6" s="334"/>
      <c r="C6" s="334"/>
      <c r="D6" s="25"/>
      <c r="E6" s="376"/>
      <c r="F6" s="376"/>
      <c r="G6" s="375"/>
      <c r="H6" s="375"/>
      <c r="I6" s="375"/>
      <c r="J6" s="375"/>
      <c r="K6" s="375"/>
      <c r="L6" s="375"/>
      <c r="M6" s="376"/>
      <c r="N6" s="376"/>
      <c r="O6" s="364"/>
      <c r="P6" s="369"/>
      <c r="Q6" s="370"/>
      <c r="R6" s="371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50"/>
      <c r="B7" s="32"/>
      <c r="C7" s="250"/>
      <c r="D7" s="25"/>
      <c r="E7" s="376"/>
      <c r="F7" s="376"/>
      <c r="G7" s="375"/>
      <c r="H7" s="375"/>
      <c r="I7" s="375"/>
      <c r="J7" s="375"/>
      <c r="K7" s="375"/>
      <c r="L7" s="375"/>
      <c r="M7" s="376"/>
      <c r="N7" s="376"/>
      <c r="O7" s="364"/>
      <c r="P7" s="369"/>
      <c r="Q7" s="370"/>
      <c r="R7" s="371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98"/>
      <c r="B8" s="201"/>
      <c r="C8" s="198"/>
      <c r="D8" s="199"/>
      <c r="E8" s="376"/>
      <c r="F8" s="376"/>
      <c r="G8" s="375"/>
      <c r="H8" s="375"/>
      <c r="I8" s="375"/>
      <c r="J8" s="375"/>
      <c r="K8" s="375"/>
      <c r="L8" s="375"/>
      <c r="M8" s="376"/>
      <c r="N8" s="376"/>
      <c r="O8" s="364"/>
      <c r="P8" s="369"/>
      <c r="Q8" s="370"/>
      <c r="R8" s="371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98"/>
      <c r="B9" s="189"/>
      <c r="C9" s="189"/>
      <c r="D9" s="199"/>
      <c r="E9" s="364"/>
      <c r="F9" s="369"/>
      <c r="G9" s="372"/>
      <c r="H9" s="373"/>
      <c r="I9" s="372"/>
      <c r="J9" s="373"/>
      <c r="K9" s="372"/>
      <c r="L9" s="373"/>
      <c r="M9" s="364"/>
      <c r="N9" s="369"/>
      <c r="O9" s="364"/>
      <c r="P9" s="369"/>
      <c r="Q9" s="370"/>
      <c r="R9" s="37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98"/>
      <c r="B10" s="189"/>
      <c r="C10" s="189"/>
      <c r="D10" s="199"/>
      <c r="E10" s="364"/>
      <c r="F10" s="369"/>
      <c r="G10" s="372"/>
      <c r="H10" s="373"/>
      <c r="I10" s="372"/>
      <c r="J10" s="373"/>
      <c r="K10" s="372"/>
      <c r="L10" s="373"/>
      <c r="M10" s="364"/>
      <c r="N10" s="369"/>
      <c r="O10" s="364"/>
      <c r="P10" s="369"/>
      <c r="Q10" s="370"/>
      <c r="R10" s="371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98"/>
      <c r="B11" s="189"/>
      <c r="C11" s="189"/>
      <c r="D11" s="25" t="s">
        <v>78</v>
      </c>
      <c r="E11" s="364"/>
      <c r="F11" s="369"/>
      <c r="G11" s="372"/>
      <c r="H11" s="373"/>
      <c r="I11" s="372"/>
      <c r="J11" s="373"/>
      <c r="K11" s="372"/>
      <c r="L11" s="373"/>
      <c r="M11" s="364">
        <v>8</v>
      </c>
      <c r="N11" s="369"/>
      <c r="O11" s="364"/>
      <c r="P11" s="369"/>
      <c r="Q11" s="370"/>
      <c r="R11" s="371"/>
      <c r="S11" s="12">
        <f t="shared" si="1"/>
        <v>8</v>
      </c>
      <c r="T11" s="12">
        <f t="shared" si="0"/>
        <v>8</v>
      </c>
      <c r="U11" s="15"/>
      <c r="V11" s="15"/>
    </row>
    <row r="12" spans="1:22" x14ac:dyDescent="0.25">
      <c r="A12" s="160"/>
      <c r="B12" s="163"/>
      <c r="C12" s="160"/>
      <c r="D12" s="25"/>
      <c r="E12" s="364"/>
      <c r="F12" s="369"/>
      <c r="G12" s="372"/>
      <c r="H12" s="373"/>
      <c r="I12" s="372"/>
      <c r="J12" s="373"/>
      <c r="K12" s="372"/>
      <c r="L12" s="373"/>
      <c r="M12" s="364"/>
      <c r="N12" s="369"/>
      <c r="O12" s="364"/>
      <c r="P12" s="369"/>
      <c r="Q12" s="370"/>
      <c r="R12" s="371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87">
        <v>3600</v>
      </c>
      <c r="B13" s="86" t="s">
        <v>124</v>
      </c>
      <c r="C13" s="86"/>
      <c r="D13" s="25" t="s">
        <v>81</v>
      </c>
      <c r="E13" s="364">
        <v>1</v>
      </c>
      <c r="F13" s="369"/>
      <c r="G13" s="372"/>
      <c r="H13" s="373"/>
      <c r="I13" s="372"/>
      <c r="J13" s="373"/>
      <c r="K13" s="372"/>
      <c r="L13" s="373"/>
      <c r="M13" s="364"/>
      <c r="N13" s="369"/>
      <c r="O13" s="364"/>
      <c r="P13" s="369"/>
      <c r="Q13" s="370"/>
      <c r="R13" s="371"/>
      <c r="S13" s="12">
        <f t="shared" si="1"/>
        <v>1</v>
      </c>
      <c r="T13" s="12">
        <f t="shared" si="0"/>
        <v>1</v>
      </c>
      <c r="U13" s="15"/>
      <c r="V13" s="15"/>
    </row>
    <row r="14" spans="1:22" x14ac:dyDescent="0.25">
      <c r="A14" s="160">
        <v>3600</v>
      </c>
      <c r="B14" s="32" t="s">
        <v>120</v>
      </c>
      <c r="C14" s="160"/>
      <c r="D14" s="25" t="s">
        <v>103</v>
      </c>
      <c r="E14" s="364">
        <v>1</v>
      </c>
      <c r="F14" s="369"/>
      <c r="G14" s="372"/>
      <c r="H14" s="373"/>
      <c r="I14" s="372"/>
      <c r="J14" s="373"/>
      <c r="K14" s="372"/>
      <c r="L14" s="373"/>
      <c r="M14" s="364"/>
      <c r="N14" s="369"/>
      <c r="O14" s="364"/>
      <c r="P14" s="369"/>
      <c r="Q14" s="370"/>
      <c r="R14" s="371"/>
      <c r="S14" s="12">
        <f t="shared" si="1"/>
        <v>1</v>
      </c>
      <c r="T14" s="12">
        <f t="shared" si="0"/>
        <v>1</v>
      </c>
      <c r="U14" s="15"/>
      <c r="V14" s="15"/>
    </row>
    <row r="15" spans="1:22" x14ac:dyDescent="0.25">
      <c r="A15" s="89">
        <v>3600</v>
      </c>
      <c r="B15" s="89" t="s">
        <v>120</v>
      </c>
      <c r="C15" s="89"/>
      <c r="D15" s="25" t="s">
        <v>62</v>
      </c>
      <c r="E15" s="364">
        <v>2</v>
      </c>
      <c r="F15" s="369"/>
      <c r="G15" s="372"/>
      <c r="H15" s="373"/>
      <c r="I15" s="372"/>
      <c r="J15" s="373"/>
      <c r="K15" s="375"/>
      <c r="L15" s="375"/>
      <c r="M15" s="376"/>
      <c r="N15" s="376"/>
      <c r="O15" s="364"/>
      <c r="P15" s="369"/>
      <c r="Q15" s="370"/>
      <c r="R15" s="371"/>
      <c r="S15" s="12">
        <f t="shared" si="1"/>
        <v>2</v>
      </c>
      <c r="T15" s="12">
        <f t="shared" si="0"/>
        <v>2</v>
      </c>
      <c r="U15" s="15"/>
      <c r="V15" s="15"/>
    </row>
    <row r="16" spans="1:22" x14ac:dyDescent="0.25">
      <c r="A16" s="71">
        <v>3600</v>
      </c>
      <c r="B16" s="71" t="s">
        <v>120</v>
      </c>
      <c r="C16" s="71"/>
      <c r="D16" s="25" t="s">
        <v>60</v>
      </c>
      <c r="E16" s="364">
        <v>2</v>
      </c>
      <c r="F16" s="369"/>
      <c r="G16" s="372"/>
      <c r="H16" s="373"/>
      <c r="I16" s="372"/>
      <c r="J16" s="373"/>
      <c r="K16" s="372"/>
      <c r="L16" s="373"/>
      <c r="M16" s="364"/>
      <c r="N16" s="369"/>
      <c r="O16" s="364"/>
      <c r="P16" s="369"/>
      <c r="Q16" s="370"/>
      <c r="R16" s="371"/>
      <c r="S16" s="12">
        <f t="shared" si="1"/>
        <v>2</v>
      </c>
      <c r="T16" s="12">
        <f t="shared" si="0"/>
        <v>2</v>
      </c>
      <c r="U16" s="15"/>
      <c r="V16" s="15"/>
    </row>
    <row r="17" spans="1:22" x14ac:dyDescent="0.25">
      <c r="A17" s="10" t="s">
        <v>37</v>
      </c>
      <c r="B17" s="10"/>
      <c r="C17" s="10"/>
      <c r="D17" s="10"/>
      <c r="E17" s="364"/>
      <c r="F17" s="369"/>
      <c r="G17" s="372">
        <v>8</v>
      </c>
      <c r="H17" s="373"/>
      <c r="I17" s="372">
        <v>8</v>
      </c>
      <c r="J17" s="373"/>
      <c r="K17" s="372">
        <v>8</v>
      </c>
      <c r="L17" s="373"/>
      <c r="M17" s="364"/>
      <c r="N17" s="369"/>
      <c r="O17" s="364"/>
      <c r="P17" s="369"/>
      <c r="Q17" s="370"/>
      <c r="R17" s="371"/>
      <c r="S17" s="12">
        <f t="shared" si="1"/>
        <v>24</v>
      </c>
      <c r="T17" s="12"/>
      <c r="U17" s="16"/>
      <c r="V17" s="15"/>
    </row>
    <row r="18" spans="1:22" x14ac:dyDescent="0.25">
      <c r="A18" s="10" t="s">
        <v>38</v>
      </c>
      <c r="B18" s="10"/>
      <c r="C18" s="10"/>
      <c r="D18" s="10"/>
      <c r="E18" s="364"/>
      <c r="F18" s="369"/>
      <c r="G18" s="364"/>
      <c r="H18" s="369"/>
      <c r="I18" s="364"/>
      <c r="J18" s="369"/>
      <c r="K18" s="364"/>
      <c r="L18" s="369"/>
      <c r="M18" s="364"/>
      <c r="N18" s="369"/>
      <c r="O18" s="370"/>
      <c r="P18" s="371"/>
      <c r="Q18" s="370"/>
      <c r="R18" s="371"/>
      <c r="S18" s="12">
        <f t="shared" si="1"/>
        <v>0</v>
      </c>
      <c r="T18" s="12"/>
      <c r="U18" s="16"/>
      <c r="V18" s="15"/>
    </row>
    <row r="19" spans="1:22" x14ac:dyDescent="0.25">
      <c r="A19" s="16" t="s">
        <v>6</v>
      </c>
      <c r="B19" s="16"/>
      <c r="C19" s="16"/>
      <c r="D19" s="16"/>
      <c r="E19" s="367">
        <f>SUM(E4:E18)</f>
        <v>8</v>
      </c>
      <c r="F19" s="368"/>
      <c r="G19" s="367">
        <f>SUM(G4:G18)</f>
        <v>8</v>
      </c>
      <c r="H19" s="368"/>
      <c r="I19" s="367">
        <f>SUM(I4:I18)</f>
        <v>8</v>
      </c>
      <c r="J19" s="368"/>
      <c r="K19" s="367">
        <f>SUM(K4:K18)</f>
        <v>8</v>
      </c>
      <c r="L19" s="368"/>
      <c r="M19" s="367">
        <f>SUM(M4:M18)</f>
        <v>8</v>
      </c>
      <c r="N19" s="368"/>
      <c r="O19" s="367">
        <f>SUM(O4:O18)</f>
        <v>0</v>
      </c>
      <c r="P19" s="368"/>
      <c r="Q19" s="367">
        <f>SUM(Q4:Q18)</f>
        <v>0</v>
      </c>
      <c r="R19" s="368"/>
      <c r="S19" s="12">
        <f t="shared" si="1"/>
        <v>40</v>
      </c>
      <c r="T19" s="12"/>
      <c r="U19" s="16"/>
      <c r="V19" s="15"/>
    </row>
    <row r="20" spans="1:22" x14ac:dyDescent="0.25">
      <c r="A20" s="16" t="s">
        <v>2</v>
      </c>
      <c r="B20" s="16"/>
      <c r="C20" s="16"/>
      <c r="D20" s="16"/>
      <c r="E20" s="17"/>
      <c r="F20" s="18">
        <v>8</v>
      </c>
      <c r="G20" s="17"/>
      <c r="H20" s="18">
        <v>8</v>
      </c>
      <c r="I20" s="83"/>
      <c r="J20" s="84">
        <v>8</v>
      </c>
      <c r="K20" s="83"/>
      <c r="L20" s="84">
        <v>8</v>
      </c>
      <c r="M20" s="83"/>
      <c r="N20" s="84">
        <v>8</v>
      </c>
      <c r="O20" s="17"/>
      <c r="P20" s="18"/>
      <c r="Q20" s="17"/>
      <c r="R20" s="18"/>
      <c r="S20" s="12">
        <f>SUM(E20:R20)</f>
        <v>40</v>
      </c>
      <c r="T20" s="12">
        <f>SUM(T4:T19)</f>
        <v>16</v>
      </c>
      <c r="U20" s="15"/>
      <c r="V20" s="15"/>
    </row>
    <row r="21" spans="1:22" x14ac:dyDescent="0.25">
      <c r="A21" s="16" t="s">
        <v>41</v>
      </c>
      <c r="B21" s="16"/>
      <c r="C21" s="16"/>
      <c r="D21" s="16"/>
      <c r="E21" s="19"/>
      <c r="F21" s="19">
        <f>SUM(E19)-F20</f>
        <v>0</v>
      </c>
      <c r="G21" s="19"/>
      <c r="H21" s="19">
        <f>SUM(G19)-H20</f>
        <v>0</v>
      </c>
      <c r="I21" s="19"/>
      <c r="J21" s="19">
        <f t="shared" ref="J21" si="2">SUM(I19)-J20</f>
        <v>0</v>
      </c>
      <c r="K21" s="19"/>
      <c r="L21" s="19">
        <f t="shared" ref="L21" si="3">SUM(K19)-L20</f>
        <v>0</v>
      </c>
      <c r="M21" s="19"/>
      <c r="N21" s="19">
        <f t="shared" ref="N21" si="4">SUM(M19)-N20</f>
        <v>0</v>
      </c>
      <c r="O21" s="19"/>
      <c r="P21" s="19">
        <f>SUM(O19)</f>
        <v>0</v>
      </c>
      <c r="Q21" s="19"/>
      <c r="R21" s="19">
        <f>SUM(Q19)</f>
        <v>0</v>
      </c>
      <c r="S21" s="15">
        <f>SUM(E21:R21)</f>
        <v>0</v>
      </c>
      <c r="T21" s="15"/>
      <c r="U21" s="15">
        <f>SUM(U4:U20)</f>
        <v>0</v>
      </c>
      <c r="V21" s="15">
        <f>SUM(V4:V20)</f>
        <v>0</v>
      </c>
    </row>
    <row r="23" spans="1:22" x14ac:dyDescent="0.25">
      <c r="A23" s="1" t="s">
        <v>25</v>
      </c>
      <c r="B23" s="2"/>
    </row>
    <row r="24" spans="1:22" x14ac:dyDescent="0.25">
      <c r="A24" s="3" t="s">
        <v>2</v>
      </c>
      <c r="C24" s="27">
        <f>SUM(T20)</f>
        <v>16</v>
      </c>
      <c r="I24" s="1">
        <v>3600</v>
      </c>
    </row>
    <row r="25" spans="1:22" x14ac:dyDescent="0.25">
      <c r="A25" s="3" t="s">
        <v>26</v>
      </c>
      <c r="C25" s="27">
        <f>U21</f>
        <v>0</v>
      </c>
      <c r="D25" s="20"/>
      <c r="I25" s="28">
        <v>14</v>
      </c>
    </row>
    <row r="26" spans="1:22" x14ac:dyDescent="0.25">
      <c r="A26" s="3" t="s">
        <v>27</v>
      </c>
      <c r="C26" s="20">
        <f>V21</f>
        <v>0</v>
      </c>
      <c r="I26" s="29"/>
    </row>
    <row r="27" spans="1:22" x14ac:dyDescent="0.25">
      <c r="A27" s="3" t="s">
        <v>28</v>
      </c>
      <c r="C27" s="20">
        <f>S17</f>
        <v>24</v>
      </c>
      <c r="I27" s="27"/>
    </row>
    <row r="28" spans="1:22" x14ac:dyDescent="0.25">
      <c r="A28" s="3" t="s">
        <v>4</v>
      </c>
      <c r="C28" s="20">
        <f>S18</f>
        <v>0</v>
      </c>
    </row>
    <row r="29" spans="1:22" ht="16.5" thickBot="1" x14ac:dyDescent="0.3">
      <c r="A29" s="4" t="s">
        <v>6</v>
      </c>
      <c r="C29" s="26">
        <f>SUM(C24:C28)</f>
        <v>40</v>
      </c>
      <c r="E29" s="4" t="s">
        <v>42</v>
      </c>
      <c r="F29" s="4"/>
      <c r="G29" s="22">
        <f>S19-C29</f>
        <v>0</v>
      </c>
    </row>
    <row r="30" spans="1:22" ht="16.5" thickTop="1" x14ac:dyDescent="0.25">
      <c r="A30" s="3" t="s">
        <v>29</v>
      </c>
      <c r="C30" s="23">
        <v>0</v>
      </c>
      <c r="D30" s="23"/>
    </row>
    <row r="31" spans="1:22" x14ac:dyDescent="0.25">
      <c r="A31" s="3" t="s">
        <v>36</v>
      </c>
      <c r="C31" s="23">
        <v>0</v>
      </c>
      <c r="D31" s="23"/>
    </row>
  </sheetData>
  <mergeCells count="119">
    <mergeCell ref="M13:N13"/>
    <mergeCell ref="O13:P13"/>
    <mergeCell ref="Q13:R13"/>
    <mergeCell ref="M12:N12"/>
    <mergeCell ref="Q12:R12"/>
    <mergeCell ref="Q14:R14"/>
    <mergeCell ref="M14:N14"/>
    <mergeCell ref="E12:F12"/>
    <mergeCell ref="G12:H12"/>
    <mergeCell ref="I12:J12"/>
    <mergeCell ref="K12:L12"/>
    <mergeCell ref="O12:P12"/>
    <mergeCell ref="E14:F14"/>
    <mergeCell ref="G14:H14"/>
    <mergeCell ref="I14:J14"/>
    <mergeCell ref="K14:L14"/>
    <mergeCell ref="E13:F13"/>
    <mergeCell ref="G13:H13"/>
    <mergeCell ref="I13:J13"/>
    <mergeCell ref="K13:L13"/>
    <mergeCell ref="O14:P14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7:F17"/>
    <mergeCell ref="G17:H17"/>
    <mergeCell ref="O16:P16"/>
    <mergeCell ref="Q16:R16"/>
    <mergeCell ref="E15:F15"/>
    <mergeCell ref="G15:H15"/>
    <mergeCell ref="I15:J15"/>
    <mergeCell ref="K15:L15"/>
    <mergeCell ref="M15:N15"/>
    <mergeCell ref="O15:P15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Q17:R17"/>
    <mergeCell ref="Q19:R19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2017-11-20T10:00:16Z</cp:lastPrinted>
  <dcterms:created xsi:type="dcterms:W3CDTF">2010-01-14T13:00:57Z</dcterms:created>
  <dcterms:modified xsi:type="dcterms:W3CDTF">2018-09-26T15:11:11Z</dcterms:modified>
</cp:coreProperties>
</file>