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E2904073-5205-4028-8FB3-0BAB55B3C2C3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39"/>
  <c r="K23" i="22"/>
  <c r="K23" i="38"/>
  <c r="K23" i="40"/>
  <c r="K23" i="42"/>
  <c r="K23" i="9"/>
  <c r="K23" i="16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K23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<sst xmlns="http://schemas.openxmlformats.org/spreadsheetml/2006/main" count="783" uniqueCount="107">
  <si>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</si>
  <si>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</si>
  <si>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</si>
  <si>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</si>
  <si>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</si>
  <si>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</si>
  <si>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</si>
  <si>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</si>
  <si>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</si>
  <si>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</si>
  <si>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</si>
  <si>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</si>
  <si>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</si>
  <si>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</si>
  <si>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</si>
  <si>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</si>
  <si>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</si>
  <si>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</si>
  <si>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</si>
  <si>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</si>
  <si>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</si>
  <si>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</si>
  <si>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</si>
  <si>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</si>
  <si>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</si>
  <si>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</si>
  <si>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</si>
  <si>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</si>
  <si>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</si>
  <si>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</si>
  <si>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</si>
  <si>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</si>
  <si>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</si>
  <si>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</si>
  <si>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</si>
  <si>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</si>
  <si>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</si>
  <si>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</si>
  <si>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</si>
  <si>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</si>
  <si>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</si>
  <si>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</si>
  <si>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</si>
  <si>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</si>
  <si>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</si>
  <si>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</si>
  <si>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</si>
  <si>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</si>
  <si>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</si>
  <si>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</si>
  <si>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</si>
  <si>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</si>
  <si>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</si>
  <si>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</si>
  <si>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</si>
  <si>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</si>
  <si>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</si>
  <si>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</si>
  <si>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</si>
  <si>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</si>
  <si>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</si>
  <si>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</si>
  <si>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</si>
  <si>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</si>
  <si>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</si>
  <si>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45to69</t>
  </si>
  <si>
    <t>library units</t>
  </si>
  <si>
    <t>moving materials</t>
  </si>
  <si>
    <t>sick</t>
  </si>
  <si>
    <t>door frames</t>
  </si>
  <si>
    <t>cupboard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</si>
  <si>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</si>
  <si>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</si>
  <si>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</si>
  <si>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</si>
  <si>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</si>
  <si>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</si>
  <si>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</si>
  <si>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units</t>
  </si>
  <si>
    <t>shelves</t>
  </si>
  <si>
    <t>from storage stairways 6598</t>
  </si>
  <si>
    <t>pin board</t>
  </si>
  <si>
    <t>tidy area</t>
  </si>
  <si>
    <t>college</t>
  </si>
  <si>
    <t>W/E 24.09.17</t>
  </si>
  <si>
    <t>panels</t>
  </si>
  <si>
    <t>strip</t>
  </si>
  <si>
    <t>delivery in lorry 6598</t>
  </si>
  <si>
    <t>fixings</t>
  </si>
  <si>
    <t>door &amp; frame</t>
  </si>
  <si>
    <t>40to42</t>
  </si>
  <si>
    <t>desk</t>
  </si>
  <si>
    <t>visit finishing factory 6598</t>
  </si>
  <si>
    <t>from storage stairways 6519</t>
  </si>
  <si>
    <t xml:space="preserve">hospital </t>
  </si>
  <si>
    <t>25to30</t>
  </si>
  <si>
    <t>vanity units</t>
  </si>
  <si>
    <t>drop lorry at fraikin</t>
  </si>
  <si>
    <t>PAUL01</t>
  </si>
  <si>
    <t>FENC02</t>
  </si>
  <si>
    <t>USEM01</t>
  </si>
  <si>
    <t>offi01</t>
  </si>
  <si>
    <t>CENT01</t>
  </si>
  <si>
    <t>QANT01</t>
  </si>
  <si>
    <t>ATLA02</t>
  </si>
  <si>
    <t>QUAD01</t>
  </si>
  <si>
    <t>EPWO01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</si>
</sst>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7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9" fillId="0" borderId="1" xfId="0" applyFont="1" applyBorder="1" applyAlignment="1">
      <alignment horizontal="center"/>
    </xf>
    <xf numFmtId="0" fontId="16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48</v>
      </c>
      <c r="H6" s="61">
        <f>SUM(Buckingham!C35)</f>
        <v>0</v>
      </c>
      <c r="I6" s="61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38.5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38.5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0</v>
      </c>
      <c r="C10" s="9">
        <f>SUM(Hammond!C26)</f>
        <v>0</v>
      </c>
      <c r="D10" s="9">
        <f>SUM(Hammond!C27)</f>
        <v>0</v>
      </c>
      <c r="E10" s="9">
        <f>SUM(Hammond!C28)</f>
        <v>40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22</v>
      </c>
      <c r="C13" s="9">
        <f>SUM(McSharry!C30)</f>
        <v>0</v>
      </c>
      <c r="D13" s="9">
        <f>SUM(McSharry!A31)</f>
        <v>0</v>
      </c>
      <c r="E13" s="9">
        <f>SUM(McSharry!C32)</f>
        <v>16</v>
      </c>
      <c r="F13" s="9">
        <f>SUM(McSharry!C33)</f>
        <v>0</v>
      </c>
      <c r="G13" s="10">
        <f>B13+C13+D13+E13+F13</f>
        <v>38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64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19.5</v>
      </c>
    </row>
    <row r="15" spans="1:11" x14ac:dyDescent="0.25">
      <c r="A15" s="8" t="s">
        <v>61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13.75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5.75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5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45</v>
      </c>
      <c r="H21" s="11">
        <f>SUM(T.Winterburn!C36)</f>
        <v>0</v>
      </c>
      <c r="I21" s="11">
        <f>SUM(T.Winterburn!C37)</f>
        <v>0</v>
      </c>
      <c r="K21" s="43">
        <f>SUM(T.Winterburn!I31)</f>
        <v>31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3.5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43.5</v>
      </c>
      <c r="H22" s="11">
        <f>SUM(Wright!C38)</f>
        <v>0</v>
      </c>
      <c r="I22" s="11">
        <f>SUM(Wright!C39)</f>
        <v>0</v>
      </c>
      <c r="K22" s="43">
        <f>SUM(Wright!I33)</f>
        <v>34</v>
      </c>
    </row>
    <row r="23" spans="1:11" ht="17.25" customHeight="1" x14ac:dyDescent="0.25">
      <c r="A23" s="12" t="s">
        <v>24</v>
      </c>
      <c r="B23" s="13">
        <f>SUM(B6:B22)</f>
        <v>569.5</v>
      </c>
      <c r="C23" s="13">
        <f t="shared" ref="B23:I23" si="1">SUM(C7:C22)</f>
        <v>8.5</v>
      </c>
      <c r="D23" s="13">
        <f t="shared" si="1"/>
        <v>0</v>
      </c>
      <c r="E23" s="13">
        <f t="shared" si="1"/>
        <v>64</v>
      </c>
      <c r="F23" s="13">
        <f t="shared" si="1"/>
        <v>0</v>
      </c>
      <c r="G23" s="13">
        <f t="shared" si="1"/>
        <v>602</v>
      </c>
      <c r="H23" s="14">
        <f t="shared" si="1"/>
        <v>0</v>
      </c>
      <c r="I23" s="14">
        <f t="shared" si="1"/>
        <v>0</v>
      </c>
      <c r="J23" s="4"/>
      <c r="K23" s="13">
        <f>SUM(K6:K22)</f>
        <v>104.5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578</v>
      </c>
    </row>
    <row r="27" spans="1:11" x14ac:dyDescent="0.25">
      <c r="A27" s="1" t="s">
        <v>31</v>
      </c>
      <c r="C27" s="35">
        <f>K23</f>
        <v>104.5</v>
      </c>
    </row>
    <row r="28" spans="1:11" x14ac:dyDescent="0.25">
      <c r="A28" s="1" t="s">
        <v>35</v>
      </c>
      <c r="C28" s="41">
        <f>C27/C26</f>
        <v>0.18079584775086505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E30" sqref="E30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24.09.17</v>
      </c>
      <c r="B2" s="58"/>
      <c r="C2" s="58"/>
      <c r="D2" s="58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4">
        <v>6598</v>
      </c>
      <c r="B4" s="262" t="s">
        <v>98</v>
      </c>
      <c r="C4" s="189">
        <v>76</v>
      </c>
      <c r="D4" s="38" t="s">
        <v>79</v>
      </c>
      <c r="E4" s="267">
        <v>7.5</v>
      </c>
      <c r="F4" s="268"/>
      <c r="G4" s="267">
        <v>7</v>
      </c>
      <c r="H4" s="268"/>
      <c r="I4" s="267">
        <v>0.5</v>
      </c>
      <c r="J4" s="268"/>
      <c r="K4" s="267"/>
      <c r="L4" s="268"/>
      <c r="M4" s="272"/>
      <c r="N4" s="272"/>
      <c r="O4" s="267"/>
      <c r="P4" s="268"/>
      <c r="Q4" s="263"/>
      <c r="R4" s="264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217">
        <v>6598</v>
      </c>
      <c r="B5" s="262" t="s">
        <v>98</v>
      </c>
      <c r="C5" s="216" t="s">
        <v>65</v>
      </c>
      <c r="D5" s="38" t="s">
        <v>66</v>
      </c>
      <c r="E5" s="267">
        <v>0.5</v>
      </c>
      <c r="F5" s="268"/>
      <c r="G5" s="267">
        <v>1</v>
      </c>
      <c r="H5" s="268"/>
      <c r="I5" s="267">
        <v>0.5</v>
      </c>
      <c r="J5" s="268"/>
      <c r="K5" s="267"/>
      <c r="L5" s="268"/>
      <c r="M5" s="267"/>
      <c r="N5" s="268"/>
      <c r="O5" s="267"/>
      <c r="P5" s="268"/>
      <c r="Q5" s="263"/>
      <c r="R5" s="264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210">
        <v>6649</v>
      </c>
      <c r="B6" s="262" t="s">
        <v>99</v>
      </c>
      <c r="C6" s="209">
        <v>16</v>
      </c>
      <c r="D6" s="38" t="s">
        <v>69</v>
      </c>
      <c r="E6" s="267"/>
      <c r="F6" s="268"/>
      <c r="G6" s="267"/>
      <c r="H6" s="268"/>
      <c r="I6" s="267">
        <v>3</v>
      </c>
      <c r="J6" s="268"/>
      <c r="K6" s="267">
        <v>5</v>
      </c>
      <c r="L6" s="268"/>
      <c r="M6" s="267">
        <v>4</v>
      </c>
      <c r="N6" s="268"/>
      <c r="O6" s="267"/>
      <c r="P6" s="268"/>
      <c r="Q6" s="263"/>
      <c r="R6" s="264"/>
      <c r="S6" s="25">
        <f>E6+G6+I6+K6+M6+O6+Q6</f>
        <v>12</v>
      </c>
      <c r="T6" s="25">
        <f t="shared" si="0"/>
        <v>12</v>
      </c>
      <c r="U6" s="28"/>
      <c r="V6" s="28"/>
    </row>
    <row r="7" spans="1:22" x14ac:dyDescent="0.25">
      <c r="A7" s="223">
        <v>6649</v>
      </c>
      <c r="B7" s="262" t="s">
        <v>99</v>
      </c>
      <c r="C7" s="222">
        <v>15</v>
      </c>
      <c r="D7" s="38" t="s">
        <v>69</v>
      </c>
      <c r="E7" s="265"/>
      <c r="F7" s="266"/>
      <c r="G7" s="267"/>
      <c r="H7" s="268"/>
      <c r="I7" s="267">
        <v>4</v>
      </c>
      <c r="J7" s="268"/>
      <c r="K7" s="267"/>
      <c r="L7" s="268"/>
      <c r="M7" s="267"/>
      <c r="N7" s="268"/>
      <c r="O7" s="267"/>
      <c r="P7" s="268"/>
      <c r="Q7" s="263"/>
      <c r="R7" s="264"/>
      <c r="S7" s="25">
        <f t="shared" ref="S7:S24" si="1">E7+G7+I7+K7+M7+O7+Q7</f>
        <v>4</v>
      </c>
      <c r="T7" s="25">
        <f t="shared" si="0"/>
        <v>4</v>
      </c>
      <c r="U7" s="28"/>
      <c r="V7" s="28"/>
    </row>
    <row r="8" spans="1:22" x14ac:dyDescent="0.25">
      <c r="A8" s="226">
        <v>6598</v>
      </c>
      <c r="B8" s="262" t="s">
        <v>98</v>
      </c>
      <c r="C8" s="226">
        <v>73</v>
      </c>
      <c r="D8" s="38" t="s">
        <v>78</v>
      </c>
      <c r="E8" s="265"/>
      <c r="F8" s="266"/>
      <c r="G8" s="267"/>
      <c r="H8" s="268"/>
      <c r="I8" s="267"/>
      <c r="J8" s="268"/>
      <c r="K8" s="267">
        <v>1</v>
      </c>
      <c r="L8" s="268"/>
      <c r="M8" s="267">
        <v>0.5</v>
      </c>
      <c r="N8" s="268"/>
      <c r="O8" s="267"/>
      <c r="P8" s="268"/>
      <c r="Q8" s="263"/>
      <c r="R8" s="26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226">
        <v>6598</v>
      </c>
      <c r="B9" s="262" t="s">
        <v>98</v>
      </c>
      <c r="C9" s="226">
        <v>74</v>
      </c>
      <c r="D9" s="38" t="s">
        <v>78</v>
      </c>
      <c r="E9" s="265"/>
      <c r="F9" s="266"/>
      <c r="G9" s="267"/>
      <c r="H9" s="268"/>
      <c r="I9" s="267"/>
      <c r="J9" s="268"/>
      <c r="K9" s="267">
        <v>1</v>
      </c>
      <c r="L9" s="268"/>
      <c r="M9" s="267">
        <v>0.5</v>
      </c>
      <c r="N9" s="268"/>
      <c r="O9" s="267"/>
      <c r="P9" s="268"/>
      <c r="Q9" s="263"/>
      <c r="R9" s="264"/>
      <c r="S9" s="25">
        <f>E9+G9+I9+K9+M9+O9+Q9</f>
        <v>1.5</v>
      </c>
      <c r="T9" s="25">
        <f>SUM(S9-U9-V9)</f>
        <v>1.5</v>
      </c>
      <c r="U9" s="28"/>
      <c r="V9" s="28"/>
    </row>
    <row r="10" spans="1:22" ht="15.75" customHeight="1" x14ac:dyDescent="0.25">
      <c r="A10" s="226">
        <v>6598</v>
      </c>
      <c r="B10" s="262" t="s">
        <v>98</v>
      </c>
      <c r="C10" s="226">
        <v>70</v>
      </c>
      <c r="D10" s="38" t="s">
        <v>78</v>
      </c>
      <c r="E10" s="265"/>
      <c r="F10" s="266"/>
      <c r="G10" s="267"/>
      <c r="H10" s="268"/>
      <c r="I10" s="267"/>
      <c r="J10" s="268"/>
      <c r="K10" s="267">
        <v>1</v>
      </c>
      <c r="L10" s="268"/>
      <c r="M10" s="267"/>
      <c r="N10" s="268"/>
      <c r="O10" s="267"/>
      <c r="P10" s="268"/>
      <c r="Q10" s="263"/>
      <c r="R10" s="26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28">
        <v>6649</v>
      </c>
      <c r="B11" s="262" t="s">
        <v>99</v>
      </c>
      <c r="C11" s="227">
        <v>17</v>
      </c>
      <c r="D11" s="38" t="s">
        <v>69</v>
      </c>
      <c r="E11" s="265"/>
      <c r="F11" s="266"/>
      <c r="G11" s="267"/>
      <c r="H11" s="268"/>
      <c r="I11" s="267"/>
      <c r="J11" s="268"/>
      <c r="K11" s="267"/>
      <c r="L11" s="268"/>
      <c r="M11" s="267">
        <v>3</v>
      </c>
      <c r="N11" s="268"/>
      <c r="O11" s="267"/>
      <c r="P11" s="268"/>
      <c r="Q11" s="263"/>
      <c r="R11" s="264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32"/>
      <c r="B12" s="48"/>
      <c r="C12" s="132"/>
      <c r="D12" s="38"/>
      <c r="E12" s="265"/>
      <c r="F12" s="266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53"/>
      <c r="B13" s="48"/>
      <c r="C13" s="153"/>
      <c r="D13" s="38"/>
      <c r="E13" s="265"/>
      <c r="F13" s="266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53"/>
      <c r="B14" s="48"/>
      <c r="C14" s="153"/>
      <c r="D14" s="38"/>
      <c r="E14" s="265"/>
      <c r="F14" s="266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55"/>
      <c r="B15" s="48"/>
      <c r="C15" s="155"/>
      <c r="D15" s="38"/>
      <c r="E15" s="265"/>
      <c r="F15" s="266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5"/>
      <c r="B16" s="48"/>
      <c r="C16" s="155"/>
      <c r="D16" s="38"/>
      <c r="E16" s="265"/>
      <c r="F16" s="266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5"/>
      <c r="B17" s="48"/>
      <c r="C17" s="155"/>
      <c r="D17" s="38"/>
      <c r="E17" s="265"/>
      <c r="F17" s="266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9"/>
      <c r="B18" s="159"/>
      <c r="C18" s="159"/>
      <c r="D18" s="38"/>
      <c r="E18" s="265"/>
      <c r="F18" s="266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6"/>
      <c r="B19" s="156"/>
      <c r="C19" s="156"/>
      <c r="D19" s="38"/>
      <c r="E19" s="265"/>
      <c r="F19" s="266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8"/>
      <c r="B20" s="188"/>
      <c r="C20" s="188"/>
      <c r="D20" s="38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84"/>
      <c r="B21" s="184"/>
      <c r="C21" s="184"/>
      <c r="D21" s="38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3"/>
      <c r="P22" s="264"/>
      <c r="Q22" s="263"/>
      <c r="R22" s="26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67"/>
      <c r="F23" s="268"/>
      <c r="G23" s="267"/>
      <c r="H23" s="268"/>
      <c r="I23" s="267"/>
      <c r="J23" s="268"/>
      <c r="K23" s="267">
        <f>SUM(K6:K22)</f>
        <v>8</v>
      </c>
      <c r="L23" s="268"/>
      <c r="M23" s="267"/>
      <c r="N23" s="268"/>
      <c r="O23" s="263"/>
      <c r="P23" s="264"/>
      <c r="Q23" s="263"/>
      <c r="R23" s="264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69">
        <f>SUM(E4:E23)</f>
        <v>8</v>
      </c>
      <c r="F24" s="270"/>
      <c r="G24" s="269">
        <f>SUM(G4:G23)</f>
        <v>8</v>
      </c>
      <c r="H24" s="270"/>
      <c r="I24" s="269">
        <f>SUM(I4:I23)</f>
        <v>8</v>
      </c>
      <c r="J24" s="270"/>
      <c r="K24" s="269">
        <f t="shared" ref="K24" si="4">SUM(K4:K23)</f>
        <v>16</v>
      </c>
      <c r="L24" s="270"/>
      <c r="M24" s="269">
        <f t="shared" ref="M24" si="5">SUM(M4:M23)</f>
        <v>8</v>
      </c>
      <c r="N24" s="270"/>
      <c r="O24" s="269">
        <f>SUM(O4:O23)</f>
        <v>0</v>
      </c>
      <c r="P24" s="270"/>
      <c r="Q24" s="269">
        <f>SUM(Q4:Q23)</f>
        <v>0</v>
      </c>
      <c r="R24" s="270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43"/>
      <c r="L25" s="144">
        <v>8</v>
      </c>
      <c r="M25" s="143"/>
      <c r="N25" s="144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8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D41" sqref="D41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3" t="s">
        <v>15</v>
      </c>
      <c r="F2" s="273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7">
        <v>70</v>
      </c>
      <c r="D4" s="38" t="s">
        <v>78</v>
      </c>
      <c r="E4" s="272">
        <v>5</v>
      </c>
      <c r="F4" s="272"/>
      <c r="G4" s="272"/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217">
        <v>6598</v>
      </c>
      <c r="B5" s="262" t="s">
        <v>98</v>
      </c>
      <c r="C5" s="216" t="s">
        <v>65</v>
      </c>
      <c r="D5" s="38" t="s">
        <v>66</v>
      </c>
      <c r="E5" s="267">
        <v>3</v>
      </c>
      <c r="F5" s="268"/>
      <c r="G5" s="267">
        <v>5</v>
      </c>
      <c r="H5" s="268"/>
      <c r="I5" s="267"/>
      <c r="J5" s="268"/>
      <c r="K5" s="267"/>
      <c r="L5" s="268"/>
      <c r="M5" s="267"/>
      <c r="N5" s="268"/>
      <c r="O5" s="267"/>
      <c r="P5" s="268"/>
      <c r="Q5" s="263"/>
      <c r="R5" s="264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219">
        <v>6598</v>
      </c>
      <c r="B6" s="262" t="s">
        <v>98</v>
      </c>
      <c r="C6" s="207">
        <v>73</v>
      </c>
      <c r="D6" s="38" t="s">
        <v>78</v>
      </c>
      <c r="E6" s="267"/>
      <c r="F6" s="268"/>
      <c r="G6" s="267">
        <v>1.5</v>
      </c>
      <c r="H6" s="268"/>
      <c r="I6" s="267"/>
      <c r="J6" s="268"/>
      <c r="K6" s="267">
        <v>5.5</v>
      </c>
      <c r="L6" s="268"/>
      <c r="M6" s="267">
        <v>1</v>
      </c>
      <c r="N6" s="268"/>
      <c r="O6" s="267"/>
      <c r="P6" s="268"/>
      <c r="Q6" s="263"/>
      <c r="R6" s="264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219">
        <v>6598</v>
      </c>
      <c r="B7" s="262" t="s">
        <v>98</v>
      </c>
      <c r="C7" s="200">
        <v>74</v>
      </c>
      <c r="D7" s="38" t="s">
        <v>78</v>
      </c>
      <c r="E7" s="267"/>
      <c r="F7" s="268"/>
      <c r="G7" s="267">
        <v>1.5</v>
      </c>
      <c r="H7" s="268"/>
      <c r="I7" s="267">
        <v>8</v>
      </c>
      <c r="J7" s="268"/>
      <c r="K7" s="267">
        <v>2.5</v>
      </c>
      <c r="L7" s="268"/>
      <c r="M7" s="267">
        <v>1</v>
      </c>
      <c r="N7" s="268"/>
      <c r="O7" s="267"/>
      <c r="P7" s="268"/>
      <c r="Q7" s="263"/>
      <c r="R7" s="264"/>
      <c r="S7" s="25">
        <f t="shared" si="1"/>
        <v>13</v>
      </c>
      <c r="T7" s="25">
        <f t="shared" si="0"/>
        <v>13</v>
      </c>
      <c r="U7" s="28"/>
      <c r="V7" s="28"/>
    </row>
    <row r="8" spans="1:22" x14ac:dyDescent="0.25">
      <c r="A8" s="226">
        <v>6519</v>
      </c>
      <c r="B8" s="262" t="s">
        <v>100</v>
      </c>
      <c r="C8" s="226">
        <v>242</v>
      </c>
      <c r="D8" s="38" t="s">
        <v>85</v>
      </c>
      <c r="E8" s="267"/>
      <c r="F8" s="268"/>
      <c r="G8" s="267"/>
      <c r="H8" s="268"/>
      <c r="I8" s="267"/>
      <c r="J8" s="268"/>
      <c r="K8" s="267"/>
      <c r="L8" s="268"/>
      <c r="M8" s="267">
        <v>5.5</v>
      </c>
      <c r="N8" s="268"/>
      <c r="O8" s="267"/>
      <c r="P8" s="268"/>
      <c r="Q8" s="263"/>
      <c r="R8" s="264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202"/>
      <c r="B9" s="48"/>
      <c r="C9" s="202"/>
      <c r="D9" s="38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6"/>
      <c r="B10" s="48"/>
      <c r="C10" s="196"/>
      <c r="D10" s="38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7"/>
      <c r="B11" s="48"/>
      <c r="C11" s="187"/>
      <c r="D11" s="38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3"/>
      <c r="B12" s="48"/>
      <c r="C12" s="103"/>
      <c r="D12" s="3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3"/>
      <c r="B13" s="103"/>
      <c r="C13" s="103"/>
      <c r="D13" s="38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0"/>
      <c r="B15" s="105"/>
      <c r="C15" s="105"/>
      <c r="D15" s="27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97">
        <v>3600</v>
      </c>
      <c r="B17" s="197" t="s">
        <v>101</v>
      </c>
      <c r="C17" s="197"/>
      <c r="D17" s="38" t="s">
        <v>82</v>
      </c>
      <c r="E17" s="267"/>
      <c r="F17" s="268"/>
      <c r="G17" s="267"/>
      <c r="H17" s="268"/>
      <c r="I17" s="267"/>
      <c r="J17" s="268"/>
      <c r="K17" s="267"/>
      <c r="L17" s="268"/>
      <c r="M17" s="267">
        <v>0.5</v>
      </c>
      <c r="N17" s="268"/>
      <c r="O17" s="267"/>
      <c r="P17" s="268"/>
      <c r="Q17" s="263"/>
      <c r="R17" s="26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3"/>
      <c r="P18" s="264"/>
      <c r="Q18" s="263"/>
      <c r="R18" s="26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3"/>
      <c r="P19" s="264"/>
      <c r="Q19" s="263"/>
      <c r="R19" s="26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8</v>
      </c>
      <c r="F20" s="270"/>
      <c r="G20" s="269">
        <f>SUM(G4:G19)</f>
        <v>8</v>
      </c>
      <c r="H20" s="270"/>
      <c r="I20" s="269">
        <f>SUM(I4:I19)</f>
        <v>8</v>
      </c>
      <c r="J20" s="270"/>
      <c r="K20" s="269">
        <f>SUM(K4:K19)</f>
        <v>8</v>
      </c>
      <c r="L20" s="270"/>
      <c r="M20" s="269">
        <f>SUM(M4:M19)</f>
        <v>8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6">
        <v>76</v>
      </c>
      <c r="D4" s="38" t="s">
        <v>79</v>
      </c>
      <c r="E4" s="272">
        <v>8</v>
      </c>
      <c r="F4" s="272"/>
      <c r="G4" s="272">
        <v>8</v>
      </c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16</v>
      </c>
      <c r="T4" s="25">
        <f t="shared" ref="T4:T23" si="0">SUM(S4-U4-V4)</f>
        <v>16</v>
      </c>
      <c r="U4" s="28"/>
      <c r="V4" s="28"/>
    </row>
    <row r="5" spans="1:22" x14ac:dyDescent="0.25">
      <c r="A5" s="221">
        <v>6598</v>
      </c>
      <c r="B5" s="262" t="s">
        <v>98</v>
      </c>
      <c r="C5" s="189">
        <v>74</v>
      </c>
      <c r="D5" s="38" t="s">
        <v>88</v>
      </c>
      <c r="E5" s="272"/>
      <c r="F5" s="272"/>
      <c r="G5" s="272"/>
      <c r="H5" s="272"/>
      <c r="I5" s="272">
        <v>0.25</v>
      </c>
      <c r="J5" s="272"/>
      <c r="K5" s="272"/>
      <c r="L5" s="272"/>
      <c r="M5" s="272"/>
      <c r="N5" s="272"/>
      <c r="O5" s="267"/>
      <c r="P5" s="268"/>
      <c r="Q5" s="263"/>
      <c r="R5" s="264"/>
      <c r="S5" s="25">
        <f t="shared" ref="S5:S26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221">
        <v>6598</v>
      </c>
      <c r="B6" s="262" t="s">
        <v>98</v>
      </c>
      <c r="C6" s="197">
        <v>73</v>
      </c>
      <c r="D6" s="38" t="s">
        <v>88</v>
      </c>
      <c r="E6" s="272"/>
      <c r="F6" s="272"/>
      <c r="G6" s="272"/>
      <c r="H6" s="272"/>
      <c r="I6" s="272">
        <v>0.25</v>
      </c>
      <c r="J6" s="272"/>
      <c r="K6" s="272"/>
      <c r="L6" s="272"/>
      <c r="M6" s="272"/>
      <c r="N6" s="272"/>
      <c r="O6" s="267"/>
      <c r="P6" s="268"/>
      <c r="Q6" s="263"/>
      <c r="R6" s="264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214">
        <v>6649</v>
      </c>
      <c r="B7" s="262" t="s">
        <v>98</v>
      </c>
      <c r="C7" s="213">
        <v>17</v>
      </c>
      <c r="D7" s="38" t="s">
        <v>63</v>
      </c>
      <c r="E7" s="272"/>
      <c r="F7" s="272"/>
      <c r="G7" s="272"/>
      <c r="H7" s="272"/>
      <c r="I7" s="272">
        <v>7.5</v>
      </c>
      <c r="J7" s="272"/>
      <c r="K7" s="272">
        <v>8</v>
      </c>
      <c r="L7" s="272"/>
      <c r="M7" s="272">
        <v>6.5</v>
      </c>
      <c r="N7" s="272"/>
      <c r="O7" s="267"/>
      <c r="P7" s="268"/>
      <c r="Q7" s="263"/>
      <c r="R7" s="264"/>
      <c r="S7" s="25">
        <f t="shared" si="1"/>
        <v>22</v>
      </c>
      <c r="T7" s="25">
        <f t="shared" si="0"/>
        <v>22</v>
      </c>
      <c r="U7" s="28"/>
      <c r="V7" s="28"/>
    </row>
    <row r="8" spans="1:22" x14ac:dyDescent="0.25">
      <c r="A8" s="228">
        <v>6649</v>
      </c>
      <c r="B8" s="262" t="s">
        <v>98</v>
      </c>
      <c r="C8" s="227">
        <v>4</v>
      </c>
      <c r="D8" s="38" t="s">
        <v>63</v>
      </c>
      <c r="E8" s="272"/>
      <c r="F8" s="272"/>
      <c r="G8" s="272"/>
      <c r="H8" s="272"/>
      <c r="I8" s="272"/>
      <c r="J8" s="272"/>
      <c r="K8" s="272"/>
      <c r="L8" s="272"/>
      <c r="M8" s="272">
        <v>1.5</v>
      </c>
      <c r="N8" s="272"/>
      <c r="O8" s="267"/>
      <c r="P8" s="268"/>
      <c r="Q8" s="263"/>
      <c r="R8" s="26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87"/>
      <c r="B9" s="48"/>
      <c r="C9" s="187"/>
      <c r="D9" s="38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7"/>
      <c r="B10" s="48"/>
      <c r="C10" s="187"/>
      <c r="D10" s="38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203"/>
      <c r="C11" s="203"/>
      <c r="D11" s="38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04"/>
      <c r="B12" s="48"/>
      <c r="C12" s="204"/>
      <c r="D12" s="38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4"/>
      <c r="B13" s="48"/>
      <c r="C13" s="204"/>
      <c r="D13" s="38"/>
      <c r="E13" s="272"/>
      <c r="F13" s="272"/>
      <c r="G13" s="272"/>
      <c r="H13" s="272"/>
      <c r="I13" s="272"/>
      <c r="J13" s="272"/>
      <c r="K13" s="267"/>
      <c r="L13" s="268"/>
      <c r="M13" s="272"/>
      <c r="N13" s="272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9"/>
      <c r="B14" s="48"/>
      <c r="C14" s="179"/>
      <c r="D14" s="38"/>
      <c r="E14" s="272"/>
      <c r="F14" s="272"/>
      <c r="G14" s="272"/>
      <c r="H14" s="272"/>
      <c r="I14" s="267"/>
      <c r="J14" s="268"/>
      <c r="K14" s="267"/>
      <c r="L14" s="268"/>
      <c r="M14" s="272"/>
      <c r="N14" s="272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8"/>
      <c r="B15" s="48"/>
      <c r="C15" s="167"/>
      <c r="D15" s="38"/>
      <c r="E15" s="267"/>
      <c r="F15" s="268"/>
      <c r="G15" s="267"/>
      <c r="H15" s="268"/>
      <c r="I15" s="267"/>
      <c r="J15" s="268"/>
      <c r="K15" s="267"/>
      <c r="L15" s="268"/>
      <c r="M15" s="272"/>
      <c r="N15" s="272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8"/>
      <c r="B16" s="48"/>
      <c r="C16" s="167"/>
      <c r="D16" s="38"/>
      <c r="E16" s="272"/>
      <c r="F16" s="272"/>
      <c r="G16" s="272"/>
      <c r="H16" s="272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66"/>
      <c r="B17" s="166"/>
      <c r="C17" s="166"/>
      <c r="D17" s="38"/>
      <c r="E17" s="272"/>
      <c r="F17" s="272"/>
      <c r="G17" s="272"/>
      <c r="H17" s="272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7"/>
      <c r="B18" s="48"/>
      <c r="C18" s="97"/>
      <c r="D18" s="38"/>
      <c r="E18" s="272"/>
      <c r="F18" s="272"/>
      <c r="G18" s="272"/>
      <c r="H18" s="272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97"/>
      <c r="B19" s="48"/>
      <c r="C19" s="97"/>
      <c r="D19" s="38"/>
      <c r="E19" s="272"/>
      <c r="F19" s="272"/>
      <c r="G19" s="272"/>
      <c r="H19" s="272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72"/>
      <c r="F20" s="272"/>
      <c r="G20" s="272"/>
      <c r="H20" s="272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72"/>
      <c r="F21" s="272"/>
      <c r="G21" s="272"/>
      <c r="H21" s="272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72"/>
      <c r="F22" s="272"/>
      <c r="G22" s="272"/>
      <c r="H22" s="272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01"/>
      <c r="B23" s="201">
        <f>SUM(B6:B22)</f>
        <v>0</v>
      </c>
      <c r="C23" s="201"/>
      <c r="D23" s="38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7"/>
      <c r="P24" s="268"/>
      <c r="Q24" s="263"/>
      <c r="R24" s="26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3"/>
      <c r="P25" s="264"/>
      <c r="Q25" s="263"/>
      <c r="R25" s="26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69">
        <f>SUM(E4:E25)</f>
        <v>8</v>
      </c>
      <c r="F26" s="270"/>
      <c r="G26" s="269">
        <f>SUM(G4:G25)</f>
        <v>8</v>
      </c>
      <c r="H26" s="270"/>
      <c r="I26" s="269">
        <f>SUM(I4:I25)</f>
        <v>8</v>
      </c>
      <c r="J26" s="270"/>
      <c r="K26" s="269">
        <f>SUM(K4:K25)</f>
        <v>8</v>
      </c>
      <c r="L26" s="270"/>
      <c r="M26" s="269">
        <f>SUM(M4:M25)</f>
        <v>8</v>
      </c>
      <c r="N26" s="270"/>
      <c r="O26" s="269">
        <f>SUM(O4:O25)</f>
        <v>0</v>
      </c>
      <c r="P26" s="270"/>
      <c r="Q26" s="269">
        <f>SUM(Q4:Q25)</f>
        <v>0</v>
      </c>
      <c r="R26" s="270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43"/>
      <c r="F27" s="144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15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7">
        <v>70</v>
      </c>
      <c r="D4" s="38" t="s">
        <v>78</v>
      </c>
      <c r="E4" s="272">
        <v>8</v>
      </c>
      <c r="F4" s="272"/>
      <c r="G4" s="272">
        <v>5.5</v>
      </c>
      <c r="H4" s="272"/>
      <c r="I4" s="267">
        <v>7</v>
      </c>
      <c r="J4" s="268"/>
      <c r="K4" s="267">
        <v>0.75</v>
      </c>
      <c r="L4" s="268"/>
      <c r="M4" s="267"/>
      <c r="N4" s="268"/>
      <c r="O4" s="267"/>
      <c r="P4" s="268"/>
      <c r="Q4" s="263"/>
      <c r="R4" s="264"/>
      <c r="S4" s="25">
        <f>E4+G4+I4+K4+M4+O4+Q4</f>
        <v>21.25</v>
      </c>
      <c r="T4" s="25">
        <f>SUM(S4-U4-V4)</f>
        <v>21.25</v>
      </c>
      <c r="U4" s="28"/>
      <c r="V4" s="28"/>
    </row>
    <row r="5" spans="1:22" x14ac:dyDescent="0.25">
      <c r="A5" s="219">
        <v>6598</v>
      </c>
      <c r="B5" s="262" t="s">
        <v>98</v>
      </c>
      <c r="C5" s="218" t="s">
        <v>65</v>
      </c>
      <c r="D5" s="38" t="s">
        <v>66</v>
      </c>
      <c r="E5" s="267"/>
      <c r="F5" s="268"/>
      <c r="G5" s="267">
        <v>1</v>
      </c>
      <c r="H5" s="268"/>
      <c r="I5" s="267">
        <v>1</v>
      </c>
      <c r="J5" s="268"/>
      <c r="K5" s="267"/>
      <c r="L5" s="268"/>
      <c r="M5" s="267"/>
      <c r="N5" s="268"/>
      <c r="O5" s="267"/>
      <c r="P5" s="268"/>
      <c r="Q5" s="263"/>
      <c r="R5" s="264"/>
      <c r="S5" s="25">
        <f t="shared" ref="S5:S25" si="0">E5+G5+I5+K5+M5+O5+Q5</f>
        <v>2</v>
      </c>
      <c r="T5" s="25">
        <f t="shared" ref="T5:T22" si="1">SUM(S5-U5-V5)</f>
        <v>2</v>
      </c>
      <c r="U5" s="28"/>
      <c r="V5" s="28"/>
    </row>
    <row r="6" spans="1:22" x14ac:dyDescent="0.25">
      <c r="A6" s="226">
        <v>6598</v>
      </c>
      <c r="B6" s="262" t="s">
        <v>98</v>
      </c>
      <c r="C6" s="226">
        <v>73</v>
      </c>
      <c r="D6" s="38" t="s">
        <v>78</v>
      </c>
      <c r="E6" s="267"/>
      <c r="F6" s="268"/>
      <c r="G6" s="267"/>
      <c r="H6" s="268"/>
      <c r="I6" s="267"/>
      <c r="J6" s="268"/>
      <c r="K6" s="267">
        <v>7.25</v>
      </c>
      <c r="L6" s="268"/>
      <c r="M6" s="272">
        <v>1</v>
      </c>
      <c r="N6" s="272"/>
      <c r="O6" s="267"/>
      <c r="P6" s="268"/>
      <c r="Q6" s="263"/>
      <c r="R6" s="264"/>
      <c r="S6" s="25">
        <f t="shared" si="0"/>
        <v>8.25</v>
      </c>
      <c r="T6" s="25">
        <f t="shared" si="1"/>
        <v>8.25</v>
      </c>
      <c r="U6" s="28"/>
      <c r="V6" s="28"/>
    </row>
    <row r="7" spans="1:22" x14ac:dyDescent="0.25">
      <c r="A7" s="226">
        <v>6598</v>
      </c>
      <c r="B7" s="262" t="s">
        <v>98</v>
      </c>
      <c r="C7" s="226">
        <v>74</v>
      </c>
      <c r="D7" s="38" t="s">
        <v>78</v>
      </c>
      <c r="E7" s="267"/>
      <c r="F7" s="268"/>
      <c r="G7" s="267"/>
      <c r="H7" s="268"/>
      <c r="I7" s="267"/>
      <c r="J7" s="268"/>
      <c r="K7" s="267"/>
      <c r="L7" s="268"/>
      <c r="M7" s="272">
        <v>0.5</v>
      </c>
      <c r="N7" s="272"/>
      <c r="O7" s="267"/>
      <c r="P7" s="268"/>
      <c r="Q7" s="263"/>
      <c r="R7" s="264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5">
        <v>6538</v>
      </c>
      <c r="B8" s="262" t="s">
        <v>102</v>
      </c>
      <c r="C8" s="48" t="s">
        <v>95</v>
      </c>
      <c r="D8" s="38" t="s">
        <v>96</v>
      </c>
      <c r="E8" s="272"/>
      <c r="F8" s="272"/>
      <c r="G8" s="272"/>
      <c r="H8" s="272"/>
      <c r="I8" s="272"/>
      <c r="J8" s="272"/>
      <c r="K8" s="272"/>
      <c r="L8" s="272"/>
      <c r="M8" s="272">
        <v>2</v>
      </c>
      <c r="N8" s="272"/>
      <c r="O8" s="267"/>
      <c r="P8" s="268"/>
      <c r="Q8" s="263"/>
      <c r="R8" s="264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228">
        <v>6649</v>
      </c>
      <c r="B9" s="262" t="s">
        <v>99</v>
      </c>
      <c r="C9" s="227">
        <v>17</v>
      </c>
      <c r="D9" s="38" t="s">
        <v>69</v>
      </c>
      <c r="E9" s="272"/>
      <c r="F9" s="272"/>
      <c r="G9" s="272"/>
      <c r="H9" s="272"/>
      <c r="I9" s="272"/>
      <c r="J9" s="272"/>
      <c r="K9" s="272"/>
      <c r="L9" s="272"/>
      <c r="M9" s="272">
        <v>4.5</v>
      </c>
      <c r="N9" s="272"/>
      <c r="O9" s="267"/>
      <c r="P9" s="268"/>
      <c r="Q9" s="263"/>
      <c r="R9" s="264"/>
      <c r="S9" s="25">
        <f t="shared" si="0"/>
        <v>4.5</v>
      </c>
      <c r="T9" s="25">
        <f t="shared" si="1"/>
        <v>4.5</v>
      </c>
      <c r="U9" s="28"/>
      <c r="V9" s="28"/>
    </row>
    <row r="10" spans="1:22" x14ac:dyDescent="0.25">
      <c r="A10" s="163"/>
      <c r="B10" s="48"/>
      <c r="C10" s="163"/>
      <c r="D10" s="38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67"/>
      <c r="P10" s="268"/>
      <c r="Q10" s="263"/>
      <c r="R10" s="26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48"/>
      <c r="C11" s="163"/>
      <c r="D11" s="38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2"/>
      <c r="B13" s="48"/>
      <c r="C13" s="152"/>
      <c r="D13" s="38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4"/>
      <c r="B14" s="48"/>
      <c r="C14" s="154"/>
      <c r="D14" s="38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5"/>
      <c r="B15" s="48"/>
      <c r="C15" s="145"/>
      <c r="D15" s="38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5"/>
      <c r="B16" s="48"/>
      <c r="C16" s="155"/>
      <c r="D16" s="38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28"/>
      <c r="B17" s="48"/>
      <c r="C17" s="128"/>
      <c r="D17" s="38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57"/>
      <c r="B18" s="157"/>
      <c r="C18" s="157"/>
      <c r="D18" s="38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6"/>
      <c r="B19" s="186"/>
      <c r="C19" s="186"/>
      <c r="D19" s="38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4"/>
      <c r="B20" s="194"/>
      <c r="C20" s="194"/>
      <c r="D20" s="38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84"/>
      <c r="B21" s="184"/>
      <c r="C21" s="184"/>
      <c r="D21" s="38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03"/>
      <c r="B22" s="203"/>
      <c r="C22" s="203"/>
      <c r="D22" s="38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3"/>
      <c r="P24" s="264"/>
      <c r="Q24" s="263"/>
      <c r="R24" s="264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69">
        <f>SUM(E4:E24)</f>
        <v>8</v>
      </c>
      <c r="F25" s="270"/>
      <c r="G25" s="269">
        <f>SUM(G4:G24)</f>
        <v>6.5</v>
      </c>
      <c r="H25" s="270"/>
      <c r="I25" s="269">
        <f>SUM(I4:I24)</f>
        <v>8</v>
      </c>
      <c r="J25" s="270"/>
      <c r="K25" s="269">
        <f>SUM(K4:K24)</f>
        <v>8</v>
      </c>
      <c r="L25" s="270"/>
      <c r="M25" s="269">
        <f>SUM(M4:M24)</f>
        <v>8</v>
      </c>
      <c r="N25" s="270"/>
      <c r="O25" s="269">
        <f>SUM(O4:O24)</f>
        <v>0</v>
      </c>
      <c r="P25" s="270"/>
      <c r="Q25" s="269">
        <f>SUM(Q4:Q24)</f>
        <v>0</v>
      </c>
      <c r="R25" s="270"/>
      <c r="S25" s="25">
        <f t="shared" si="0"/>
        <v>38.5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43"/>
      <c r="F26" s="144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38.5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-1.5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-1.5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38.5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38.5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24.09.17</v>
      </c>
      <c r="B2" s="56"/>
      <c r="C2" s="56"/>
      <c r="D2" s="56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04"/>
      <c r="B4" s="203"/>
      <c r="C4" s="203"/>
      <c r="D4" s="38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67"/>
      <c r="P4" s="268"/>
      <c r="Q4" s="263"/>
      <c r="R4" s="264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207"/>
      <c r="B5" s="206"/>
      <c r="C5" s="206"/>
      <c r="D5" s="38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67"/>
      <c r="P5" s="268"/>
      <c r="Q5" s="263"/>
      <c r="R5" s="264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212"/>
      <c r="B6" s="48"/>
      <c r="C6" s="212"/>
      <c r="D6" s="38"/>
      <c r="E6" s="274"/>
      <c r="F6" s="274"/>
      <c r="G6" s="275"/>
      <c r="H6" s="276"/>
      <c r="I6" s="275"/>
      <c r="J6" s="276"/>
      <c r="K6" s="275"/>
      <c r="L6" s="276"/>
      <c r="M6" s="275"/>
      <c r="N6" s="276"/>
      <c r="O6" s="267"/>
      <c r="P6" s="268"/>
      <c r="Q6" s="263"/>
      <c r="R6" s="26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8"/>
      <c r="B7" s="48"/>
      <c r="C7" s="168"/>
      <c r="D7" s="38"/>
      <c r="E7" s="274"/>
      <c r="F7" s="274"/>
      <c r="G7" s="275"/>
      <c r="H7" s="276"/>
      <c r="I7" s="275"/>
      <c r="J7" s="276"/>
      <c r="K7" s="277"/>
      <c r="L7" s="276"/>
      <c r="M7" s="277"/>
      <c r="N7" s="276"/>
      <c r="O7" s="267"/>
      <c r="P7" s="268"/>
      <c r="Q7" s="263"/>
      <c r="R7" s="26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8"/>
      <c r="B8" s="48"/>
      <c r="C8" s="168"/>
      <c r="D8" s="38"/>
      <c r="E8" s="274"/>
      <c r="F8" s="274"/>
      <c r="G8" s="275"/>
      <c r="H8" s="276"/>
      <c r="I8" s="275"/>
      <c r="J8" s="276"/>
      <c r="K8" s="275"/>
      <c r="L8" s="276"/>
      <c r="M8" s="275"/>
      <c r="N8" s="276"/>
      <c r="O8" s="267"/>
      <c r="P8" s="268"/>
      <c r="Q8" s="263"/>
      <c r="R8" s="264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70"/>
      <c r="B9" s="48"/>
      <c r="C9" s="170"/>
      <c r="D9" s="38"/>
      <c r="E9" s="277"/>
      <c r="F9" s="276"/>
      <c r="G9" s="277"/>
      <c r="H9" s="276"/>
      <c r="I9" s="277"/>
      <c r="J9" s="276"/>
      <c r="K9" s="277"/>
      <c r="L9" s="276"/>
      <c r="M9" s="277"/>
      <c r="N9" s="276"/>
      <c r="O9" s="267"/>
      <c r="P9" s="268"/>
      <c r="Q9" s="263"/>
      <c r="R9" s="26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77"/>
      <c r="F10" s="276"/>
      <c r="G10" s="277"/>
      <c r="H10" s="276"/>
      <c r="I10" s="277"/>
      <c r="J10" s="276"/>
      <c r="K10" s="277"/>
      <c r="L10" s="276"/>
      <c r="M10" s="277"/>
      <c r="N10" s="276"/>
      <c r="O10" s="267"/>
      <c r="P10" s="268"/>
      <c r="Q10" s="263"/>
      <c r="R10" s="26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77"/>
      <c r="F11" s="276"/>
      <c r="G11" s="277"/>
      <c r="H11" s="276"/>
      <c r="I11" s="277"/>
      <c r="J11" s="276"/>
      <c r="K11" s="277"/>
      <c r="L11" s="276"/>
      <c r="M11" s="277"/>
      <c r="N11" s="276"/>
      <c r="O11" s="267"/>
      <c r="P11" s="268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277"/>
      <c r="F12" s="276"/>
      <c r="G12" s="277"/>
      <c r="H12" s="276"/>
      <c r="I12" s="277"/>
      <c r="J12" s="276"/>
      <c r="K12" s="277"/>
      <c r="L12" s="276"/>
      <c r="M12" s="277"/>
      <c r="N12" s="276"/>
      <c r="O12" s="267"/>
      <c r="P12" s="268"/>
      <c r="Q12" s="263"/>
      <c r="R12" s="26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7"/>
      <c r="B13" s="137"/>
      <c r="C13" s="137"/>
      <c r="D13" s="38"/>
      <c r="E13" s="277"/>
      <c r="F13" s="276"/>
      <c r="G13" s="277"/>
      <c r="H13" s="276"/>
      <c r="I13" s="277"/>
      <c r="J13" s="276"/>
      <c r="K13" s="277"/>
      <c r="L13" s="276"/>
      <c r="M13" s="277"/>
      <c r="N13" s="276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48"/>
      <c r="C14" s="121"/>
      <c r="D14" s="38"/>
      <c r="E14" s="277"/>
      <c r="F14" s="276"/>
      <c r="G14" s="277"/>
      <c r="H14" s="276"/>
      <c r="I14" s="277"/>
      <c r="J14" s="276"/>
      <c r="K14" s="277"/>
      <c r="L14" s="276"/>
      <c r="M14" s="277"/>
      <c r="N14" s="276"/>
      <c r="O14" s="267"/>
      <c r="P14" s="268"/>
      <c r="Q14" s="263"/>
      <c r="R14" s="26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9"/>
      <c r="B15" s="199"/>
      <c r="C15" s="199"/>
      <c r="D15" s="38"/>
      <c r="E15" s="277"/>
      <c r="F15" s="276"/>
      <c r="G15" s="277"/>
      <c r="H15" s="276"/>
      <c r="I15" s="277"/>
      <c r="J15" s="276"/>
      <c r="K15" s="277"/>
      <c r="L15" s="276"/>
      <c r="M15" s="277"/>
      <c r="N15" s="276"/>
      <c r="O15" s="267"/>
      <c r="P15" s="268"/>
      <c r="Q15" s="263"/>
      <c r="R15" s="26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9"/>
      <c r="B16" s="199"/>
      <c r="C16" s="199"/>
      <c r="D16" s="38"/>
      <c r="E16" s="277"/>
      <c r="F16" s="276"/>
      <c r="G16" s="277"/>
      <c r="H16" s="276"/>
      <c r="I16" s="277"/>
      <c r="J16" s="276"/>
      <c r="K16" s="277"/>
      <c r="L16" s="276"/>
      <c r="M16" s="277"/>
      <c r="N16" s="276"/>
      <c r="O16" s="267"/>
      <c r="P16" s="268"/>
      <c r="Q16" s="263"/>
      <c r="R16" s="26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84"/>
      <c r="B17" s="184"/>
      <c r="C17" s="184"/>
      <c r="D17" s="38"/>
      <c r="E17" s="277"/>
      <c r="F17" s="276"/>
      <c r="G17" s="277"/>
      <c r="H17" s="276"/>
      <c r="I17" s="277"/>
      <c r="J17" s="276"/>
      <c r="K17" s="277"/>
      <c r="L17" s="276"/>
      <c r="M17" s="277"/>
      <c r="N17" s="276"/>
      <c r="O17" s="267"/>
      <c r="P17" s="268"/>
      <c r="Q17" s="263"/>
      <c r="R17" s="26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77">
        <v>8</v>
      </c>
      <c r="F18" s="276"/>
      <c r="G18" s="277">
        <v>8</v>
      </c>
      <c r="H18" s="276"/>
      <c r="I18" s="277">
        <v>8</v>
      </c>
      <c r="J18" s="276"/>
      <c r="K18" s="277">
        <v>8</v>
      </c>
      <c r="L18" s="276"/>
      <c r="M18" s="277">
        <v>8</v>
      </c>
      <c r="N18" s="276"/>
      <c r="O18" s="263"/>
      <c r="P18" s="264"/>
      <c r="Q18" s="263"/>
      <c r="R18" s="264"/>
      <c r="S18" s="25">
        <f t="shared" si="0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3"/>
      <c r="P19" s="264"/>
      <c r="Q19" s="263"/>
      <c r="R19" s="26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8</v>
      </c>
      <c r="F20" s="270"/>
      <c r="G20" s="269">
        <f>SUM(G4:G19)</f>
        <v>8</v>
      </c>
      <c r="H20" s="270"/>
      <c r="I20" s="269">
        <f>SUM(I4:I19)</f>
        <v>8</v>
      </c>
      <c r="J20" s="270"/>
      <c r="K20" s="269">
        <f>SUM(K4:K19)</f>
        <v>8</v>
      </c>
      <c r="L20" s="270"/>
      <c r="M20" s="269">
        <f>SUM(M4:M19)</f>
        <v>8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43"/>
      <c r="H21" s="144">
        <v>8</v>
      </c>
      <c r="I21" s="54"/>
      <c r="J21" s="55">
        <v>8</v>
      </c>
      <c r="K21" s="54"/>
      <c r="L21" s="55">
        <v>8</v>
      </c>
      <c r="M21" s="87"/>
      <c r="N21" s="88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89"/>
      <c r="N22" s="89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99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79"/>
      <c r="P3" s="79"/>
      <c r="Q3" s="24"/>
      <c r="R3" s="24"/>
      <c r="S3" s="25"/>
      <c r="T3" s="25"/>
      <c r="U3" s="26"/>
      <c r="V3" s="26"/>
    </row>
    <row r="4" spans="1:22" x14ac:dyDescent="0.25">
      <c r="A4" s="148">
        <v>6598</v>
      </c>
      <c r="B4" s="262" t="s">
        <v>98</v>
      </c>
      <c r="C4" s="147" t="s">
        <v>65</v>
      </c>
      <c r="D4" s="38" t="s">
        <v>66</v>
      </c>
      <c r="E4" s="272">
        <v>8</v>
      </c>
      <c r="F4" s="272"/>
      <c r="G4" s="272">
        <v>6</v>
      </c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14</v>
      </c>
      <c r="T4" s="25">
        <f>SUM(S4-U4-V4)</f>
        <v>14</v>
      </c>
      <c r="U4" s="28"/>
      <c r="V4" s="28"/>
    </row>
    <row r="5" spans="1:22" x14ac:dyDescent="0.25">
      <c r="A5" s="219">
        <v>6598</v>
      </c>
      <c r="B5" s="262" t="s">
        <v>98</v>
      </c>
      <c r="C5" s="218">
        <v>76</v>
      </c>
      <c r="D5" s="38" t="s">
        <v>79</v>
      </c>
      <c r="E5" s="272"/>
      <c r="F5" s="272"/>
      <c r="G5" s="272">
        <v>2</v>
      </c>
      <c r="H5" s="272"/>
      <c r="I5" s="272">
        <v>0.75</v>
      </c>
      <c r="J5" s="272"/>
      <c r="K5" s="272"/>
      <c r="L5" s="272"/>
      <c r="M5" s="272"/>
      <c r="N5" s="272"/>
      <c r="O5" s="267"/>
      <c r="P5" s="268"/>
      <c r="Q5" s="263"/>
      <c r="R5" s="264"/>
      <c r="S5" s="25">
        <f>E5+G5+I5+K5+M5+O5+Q5</f>
        <v>2.75</v>
      </c>
      <c r="T5" s="25">
        <f>SUM(S5-U5-V5)</f>
        <v>2.75</v>
      </c>
      <c r="U5" s="28"/>
      <c r="V5" s="28"/>
    </row>
    <row r="6" spans="1:22" x14ac:dyDescent="0.25">
      <c r="A6" s="223">
        <v>6598</v>
      </c>
      <c r="B6" s="262" t="s">
        <v>98</v>
      </c>
      <c r="C6" s="223">
        <v>73</v>
      </c>
      <c r="D6" s="38" t="s">
        <v>78</v>
      </c>
      <c r="E6" s="272"/>
      <c r="F6" s="272"/>
      <c r="G6" s="267"/>
      <c r="H6" s="268"/>
      <c r="I6" s="267">
        <v>3</v>
      </c>
      <c r="J6" s="268"/>
      <c r="K6" s="267">
        <v>4</v>
      </c>
      <c r="L6" s="268"/>
      <c r="M6" s="267"/>
      <c r="N6" s="268"/>
      <c r="O6" s="267"/>
      <c r="P6" s="268"/>
      <c r="Q6" s="263"/>
      <c r="R6" s="264"/>
      <c r="S6" s="25">
        <f>E6+G6+I6+K6+M6+O6+Q6</f>
        <v>7</v>
      </c>
      <c r="T6" s="25">
        <f>SUM(S6-U6-V6)</f>
        <v>7</v>
      </c>
      <c r="U6" s="28"/>
      <c r="V6" s="28"/>
    </row>
    <row r="7" spans="1:22" x14ac:dyDescent="0.25">
      <c r="A7" s="223">
        <v>6598</v>
      </c>
      <c r="B7" s="262" t="s">
        <v>98</v>
      </c>
      <c r="C7" s="223">
        <v>74</v>
      </c>
      <c r="D7" s="38" t="s">
        <v>78</v>
      </c>
      <c r="E7" s="272"/>
      <c r="F7" s="272"/>
      <c r="G7" s="267"/>
      <c r="H7" s="268"/>
      <c r="I7" s="267">
        <v>4.25</v>
      </c>
      <c r="J7" s="268"/>
      <c r="K7" s="267">
        <v>4</v>
      </c>
      <c r="L7" s="268"/>
      <c r="M7" s="267">
        <v>2</v>
      </c>
      <c r="N7" s="268"/>
      <c r="O7" s="267"/>
      <c r="P7" s="268"/>
      <c r="Q7" s="263"/>
      <c r="R7" s="264"/>
      <c r="S7" s="25">
        <f>E7+G7+I7+K7+M7+O7+Q7</f>
        <v>10.25</v>
      </c>
      <c r="T7" s="25">
        <f>SUM(S7-U7-V7)</f>
        <v>10.25</v>
      </c>
      <c r="U7" s="28"/>
      <c r="V7" s="28"/>
    </row>
    <row r="8" spans="1:22" x14ac:dyDescent="0.25">
      <c r="A8" s="134">
        <v>6519</v>
      </c>
      <c r="B8" s="262" t="s">
        <v>100</v>
      </c>
      <c r="C8" s="134">
        <v>242</v>
      </c>
      <c r="D8" s="38" t="s">
        <v>85</v>
      </c>
      <c r="E8" s="272"/>
      <c r="F8" s="272"/>
      <c r="G8" s="267"/>
      <c r="H8" s="268"/>
      <c r="I8" s="267"/>
      <c r="J8" s="268"/>
      <c r="K8" s="267"/>
      <c r="L8" s="268"/>
      <c r="M8" s="267">
        <v>3</v>
      </c>
      <c r="N8" s="268"/>
      <c r="O8" s="267"/>
      <c r="P8" s="268"/>
      <c r="Q8" s="263"/>
      <c r="R8" s="264"/>
      <c r="S8" s="25">
        <f>E8+G8+I8+K8+M8+O8+Q8</f>
        <v>3</v>
      </c>
      <c r="T8" s="25">
        <f>SUM(S8-U8-V8)</f>
        <v>3</v>
      </c>
      <c r="U8" s="28"/>
      <c r="V8" s="28"/>
    </row>
    <row r="9" spans="1:22" x14ac:dyDescent="0.25">
      <c r="A9" s="136"/>
      <c r="B9" s="48"/>
      <c r="C9" s="136"/>
      <c r="D9" s="38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28"/>
      <c r="B10" s="48"/>
      <c r="C10" s="128"/>
      <c r="D10" s="38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7"/>
      <c r="B11" s="48"/>
      <c r="C11" s="117"/>
      <c r="D11" s="38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8</v>
      </c>
      <c r="F20" s="270"/>
      <c r="G20" s="269">
        <f>SUM(G4:G19)</f>
        <v>8</v>
      </c>
      <c r="H20" s="270"/>
      <c r="I20" s="269">
        <f>SUM(I4:I19)</f>
        <v>8</v>
      </c>
      <c r="J20" s="270"/>
      <c r="K20" s="269">
        <f>SUM(K4:K19)</f>
        <v>8</v>
      </c>
      <c r="L20" s="270"/>
      <c r="M20" s="269">
        <f>SUM(M4:M19)</f>
        <v>5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43"/>
      <c r="N21" s="14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24.09.17</v>
      </c>
      <c r="B2" s="66"/>
      <c r="C2" s="66"/>
      <c r="D2" s="66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 t="s">
        <v>68</v>
      </c>
      <c r="F3" s="150"/>
      <c r="G3" s="150" t="s">
        <v>68</v>
      </c>
      <c r="H3" s="150"/>
      <c r="I3" s="150" t="s">
        <v>68</v>
      </c>
      <c r="J3" s="150"/>
      <c r="K3" s="150" t="s">
        <v>68</v>
      </c>
      <c r="L3" s="150"/>
      <c r="M3" s="150" t="s">
        <v>68</v>
      </c>
      <c r="N3" s="150"/>
      <c r="O3" s="119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62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67"/>
      <c r="P4" s="268"/>
      <c r="Q4" s="263"/>
      <c r="R4" s="264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24"/>
      <c r="B5" s="48"/>
      <c r="C5" s="124"/>
      <c r="D5" s="38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67"/>
      <c r="P5" s="268"/>
      <c r="Q5" s="263"/>
      <c r="R5" s="26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2"/>
      <c r="B6" s="48"/>
      <c r="C6" s="142"/>
      <c r="D6" s="38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67"/>
      <c r="P6" s="268"/>
      <c r="Q6" s="263"/>
      <c r="R6" s="26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8"/>
      <c r="B7" s="48"/>
      <c r="C7" s="118"/>
      <c r="D7" s="38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67"/>
      <c r="P7" s="268"/>
      <c r="Q7" s="263"/>
      <c r="R7" s="26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2"/>
      <c r="B8" s="48"/>
      <c r="C8" s="122"/>
      <c r="D8" s="38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67"/>
      <c r="P8" s="268"/>
      <c r="Q8" s="263"/>
      <c r="R8" s="26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2"/>
      <c r="B9" s="101"/>
      <c r="C9" s="101"/>
      <c r="D9" s="38"/>
      <c r="E9" s="278"/>
      <c r="F9" s="279"/>
      <c r="G9" s="278"/>
      <c r="H9" s="279"/>
      <c r="I9" s="278"/>
      <c r="J9" s="279"/>
      <c r="K9" s="278"/>
      <c r="L9" s="279"/>
      <c r="M9" s="278"/>
      <c r="N9" s="279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2"/>
      <c r="B10" s="48"/>
      <c r="C10" s="102"/>
      <c r="D10" s="38"/>
      <c r="E10" s="278"/>
      <c r="F10" s="279"/>
      <c r="G10" s="278"/>
      <c r="H10" s="279"/>
      <c r="I10" s="278"/>
      <c r="J10" s="279"/>
      <c r="K10" s="278"/>
      <c r="L10" s="279"/>
      <c r="M10" s="278"/>
      <c r="N10" s="279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78"/>
      <c r="F11" s="279"/>
      <c r="G11" s="278"/>
      <c r="H11" s="279"/>
      <c r="I11" s="278"/>
      <c r="J11" s="279"/>
      <c r="K11" s="278"/>
      <c r="L11" s="279"/>
      <c r="M11" s="278"/>
      <c r="N11" s="279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78"/>
      <c r="F12" s="279"/>
      <c r="G12" s="278"/>
      <c r="H12" s="279"/>
      <c r="I12" s="278"/>
      <c r="J12" s="279"/>
      <c r="K12" s="278"/>
      <c r="L12" s="279"/>
      <c r="M12" s="278"/>
      <c r="N12" s="279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78"/>
      <c r="F13" s="279"/>
      <c r="G13" s="278"/>
      <c r="H13" s="279"/>
      <c r="I13" s="278"/>
      <c r="J13" s="279"/>
      <c r="K13" s="278"/>
      <c r="L13" s="279"/>
      <c r="M13" s="278"/>
      <c r="N13" s="279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78"/>
      <c r="F14" s="279"/>
      <c r="G14" s="278"/>
      <c r="H14" s="279"/>
      <c r="I14" s="278"/>
      <c r="J14" s="279"/>
      <c r="K14" s="278"/>
      <c r="L14" s="279"/>
      <c r="M14" s="278"/>
      <c r="N14" s="279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78"/>
      <c r="F15" s="279"/>
      <c r="G15" s="278"/>
      <c r="H15" s="279"/>
      <c r="I15" s="278"/>
      <c r="J15" s="279"/>
      <c r="K15" s="278"/>
      <c r="L15" s="279"/>
      <c r="M15" s="278"/>
      <c r="N15" s="279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78"/>
      <c r="F16" s="279"/>
      <c r="G16" s="278"/>
      <c r="H16" s="279"/>
      <c r="I16" s="278"/>
      <c r="J16" s="279"/>
      <c r="K16" s="278"/>
      <c r="L16" s="279"/>
      <c r="M16" s="278"/>
      <c r="N16" s="279"/>
      <c r="O16" s="267"/>
      <c r="P16" s="268"/>
      <c r="Q16" s="263"/>
      <c r="R16" s="26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0"/>
      <c r="B17" s="110"/>
      <c r="C17" s="110"/>
      <c r="D17" s="38"/>
      <c r="E17" s="278"/>
      <c r="F17" s="279"/>
      <c r="G17" s="278"/>
      <c r="H17" s="279"/>
      <c r="I17" s="278"/>
      <c r="J17" s="279"/>
      <c r="K17" s="278"/>
      <c r="L17" s="279"/>
      <c r="M17" s="278"/>
      <c r="N17" s="279"/>
      <c r="O17" s="267"/>
      <c r="P17" s="268"/>
      <c r="Q17" s="263"/>
      <c r="R17" s="26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78"/>
      <c r="F18" s="279"/>
      <c r="G18" s="278"/>
      <c r="H18" s="279"/>
      <c r="I18" s="278"/>
      <c r="J18" s="279"/>
      <c r="K18" s="278"/>
      <c r="L18" s="279"/>
      <c r="M18" s="278"/>
      <c r="N18" s="279"/>
      <c r="O18" s="263"/>
      <c r="P18" s="264"/>
      <c r="Q18" s="263"/>
      <c r="R18" s="26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3"/>
      <c r="P19" s="264"/>
      <c r="Q19" s="263"/>
      <c r="R19" s="26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0</v>
      </c>
      <c r="F20" s="270"/>
      <c r="G20" s="269">
        <f>SUM(G4:G19)</f>
        <v>0</v>
      </c>
      <c r="H20" s="270"/>
      <c r="I20" s="269">
        <f>SUM(I4:I19)</f>
        <v>0</v>
      </c>
      <c r="J20" s="270"/>
      <c r="K20" s="269">
        <f>SUM(K4:K19)</f>
        <v>0</v>
      </c>
      <c r="L20" s="270"/>
      <c r="M20" s="269">
        <f>SUM(M4:M19)</f>
        <v>0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99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24.09.17</v>
      </c>
      <c r="B2" s="96"/>
      <c r="C2" s="96"/>
      <c r="D2" s="96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8"/>
      <c r="F3" s="208"/>
      <c r="G3" s="208"/>
      <c r="H3" s="208"/>
      <c r="I3" s="63">
        <v>8</v>
      </c>
      <c r="J3" s="63">
        <v>16.3</v>
      </c>
      <c r="K3" s="63">
        <v>8.4499999999999993</v>
      </c>
      <c r="L3" s="63">
        <v>16.3</v>
      </c>
      <c r="M3" s="63">
        <v>8.3000000000000007</v>
      </c>
      <c r="N3" s="63">
        <v>15.45</v>
      </c>
      <c r="O3" s="100"/>
      <c r="P3" s="24"/>
      <c r="Q3" s="24"/>
      <c r="R3" s="24"/>
      <c r="S3" s="25"/>
      <c r="T3" s="25"/>
      <c r="U3" s="26"/>
      <c r="V3" s="26"/>
    </row>
    <row r="4" spans="1:22" x14ac:dyDescent="0.25">
      <c r="A4" s="182">
        <v>6704</v>
      </c>
      <c r="B4" s="262" t="s">
        <v>103</v>
      </c>
      <c r="C4" s="182">
        <v>1</v>
      </c>
      <c r="D4" s="38" t="s">
        <v>70</v>
      </c>
      <c r="E4" s="274"/>
      <c r="F4" s="274"/>
      <c r="G4" s="274"/>
      <c r="H4" s="274"/>
      <c r="I4" s="272">
        <v>8</v>
      </c>
      <c r="J4" s="272"/>
      <c r="K4" s="272">
        <v>7.25</v>
      </c>
      <c r="L4" s="272"/>
      <c r="M4" s="272">
        <v>5.75</v>
      </c>
      <c r="N4" s="272"/>
      <c r="O4" s="267"/>
      <c r="P4" s="268"/>
      <c r="Q4" s="263"/>
      <c r="R4" s="264"/>
      <c r="S4" s="25">
        <f>E4+G4+I4+K4+M4+O4+Q4</f>
        <v>21</v>
      </c>
      <c r="T4" s="25">
        <f t="shared" ref="T4:T21" si="0">SUM(S4-U4-V4)</f>
        <v>21</v>
      </c>
      <c r="U4" s="28"/>
      <c r="V4" s="28"/>
    </row>
    <row r="5" spans="1:22" x14ac:dyDescent="0.25">
      <c r="A5" s="228">
        <v>6598</v>
      </c>
      <c r="B5" s="262" t="s">
        <v>98</v>
      </c>
      <c r="C5" s="228">
        <v>73</v>
      </c>
      <c r="D5" s="38" t="s">
        <v>78</v>
      </c>
      <c r="E5" s="274"/>
      <c r="F5" s="274"/>
      <c r="G5" s="274"/>
      <c r="H5" s="274"/>
      <c r="I5" s="272"/>
      <c r="J5" s="272"/>
      <c r="K5" s="272"/>
      <c r="L5" s="272"/>
      <c r="M5" s="272">
        <v>0.5</v>
      </c>
      <c r="N5" s="272"/>
      <c r="O5" s="267"/>
      <c r="P5" s="268"/>
      <c r="Q5" s="263"/>
      <c r="R5" s="264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228">
        <v>6598</v>
      </c>
      <c r="B6" s="262" t="s">
        <v>98</v>
      </c>
      <c r="C6" s="228">
        <v>74</v>
      </c>
      <c r="D6" s="38" t="s">
        <v>78</v>
      </c>
      <c r="E6" s="274"/>
      <c r="F6" s="274"/>
      <c r="G6" s="274"/>
      <c r="H6" s="274"/>
      <c r="I6" s="272"/>
      <c r="J6" s="272"/>
      <c r="K6" s="272"/>
      <c r="L6" s="272"/>
      <c r="M6" s="272">
        <v>0.5</v>
      </c>
      <c r="N6" s="272"/>
      <c r="O6" s="267"/>
      <c r="P6" s="268"/>
      <c r="Q6" s="263"/>
      <c r="R6" s="26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87"/>
      <c r="B7" s="48"/>
      <c r="C7" s="187"/>
      <c r="D7" s="38"/>
      <c r="E7" s="274"/>
      <c r="F7" s="274"/>
      <c r="G7" s="277"/>
      <c r="H7" s="276"/>
      <c r="I7" s="272"/>
      <c r="J7" s="272"/>
      <c r="K7" s="272"/>
      <c r="L7" s="272"/>
      <c r="M7" s="272"/>
      <c r="N7" s="272"/>
      <c r="O7" s="267"/>
      <c r="P7" s="268"/>
      <c r="Q7" s="263"/>
      <c r="R7" s="26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7"/>
      <c r="B8" s="48"/>
      <c r="C8" s="187"/>
      <c r="D8" s="38"/>
      <c r="E8" s="274"/>
      <c r="F8" s="274"/>
      <c r="G8" s="274"/>
      <c r="H8" s="274"/>
      <c r="I8" s="272"/>
      <c r="J8" s="272"/>
      <c r="K8" s="272"/>
      <c r="L8" s="272"/>
      <c r="M8" s="272"/>
      <c r="N8" s="272"/>
      <c r="O8" s="267"/>
      <c r="P8" s="268"/>
      <c r="Q8" s="263"/>
      <c r="R8" s="26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4"/>
      <c r="B9" s="203"/>
      <c r="C9" s="203"/>
      <c r="D9" s="38"/>
      <c r="E9" s="274"/>
      <c r="F9" s="274"/>
      <c r="G9" s="274"/>
      <c r="H9" s="274"/>
      <c r="I9" s="272"/>
      <c r="J9" s="272"/>
      <c r="K9" s="272"/>
      <c r="L9" s="272"/>
      <c r="M9" s="272"/>
      <c r="N9" s="272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4"/>
      <c r="B10" s="203"/>
      <c r="C10" s="203"/>
      <c r="D10" s="38"/>
      <c r="E10" s="274"/>
      <c r="F10" s="274"/>
      <c r="G10" s="274"/>
      <c r="H10" s="274"/>
      <c r="I10" s="272"/>
      <c r="J10" s="272"/>
      <c r="K10" s="272"/>
      <c r="L10" s="272"/>
      <c r="M10" s="272"/>
      <c r="N10" s="272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6"/>
      <c r="B11" s="48"/>
      <c r="C11" s="126"/>
      <c r="D11" s="38"/>
      <c r="E11" s="274"/>
      <c r="F11" s="274"/>
      <c r="G11" s="274"/>
      <c r="H11" s="274"/>
      <c r="I11" s="272"/>
      <c r="J11" s="272"/>
      <c r="K11" s="272"/>
      <c r="L11" s="272"/>
      <c r="M11" s="272"/>
      <c r="N11" s="272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139"/>
      <c r="C12" s="139"/>
      <c r="D12" s="38"/>
      <c r="E12" s="274"/>
      <c r="F12" s="274"/>
      <c r="G12" s="274"/>
      <c r="H12" s="274"/>
      <c r="I12" s="272"/>
      <c r="J12" s="272"/>
      <c r="K12" s="272"/>
      <c r="L12" s="272"/>
      <c r="M12" s="272"/>
      <c r="N12" s="272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4"/>
      <c r="B13" s="48"/>
      <c r="C13" s="124"/>
      <c r="D13" s="38"/>
      <c r="E13" s="274"/>
      <c r="F13" s="274"/>
      <c r="G13" s="274"/>
      <c r="H13" s="274"/>
      <c r="I13" s="272"/>
      <c r="J13" s="272"/>
      <c r="K13" s="272"/>
      <c r="L13" s="272"/>
      <c r="M13" s="272"/>
      <c r="N13" s="272"/>
      <c r="O13" s="267"/>
      <c r="P13" s="268"/>
      <c r="Q13" s="263"/>
      <c r="R13" s="26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3"/>
      <c r="B14" s="123"/>
      <c r="C14" s="123"/>
      <c r="D14" s="38"/>
      <c r="E14" s="274"/>
      <c r="F14" s="274"/>
      <c r="G14" s="274"/>
      <c r="H14" s="274"/>
      <c r="I14" s="272"/>
      <c r="J14" s="272"/>
      <c r="K14" s="272"/>
      <c r="L14" s="272"/>
      <c r="M14" s="272"/>
      <c r="N14" s="272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3"/>
      <c r="B15" s="123"/>
      <c r="C15" s="123"/>
      <c r="D15" s="38"/>
      <c r="E15" s="277"/>
      <c r="F15" s="276"/>
      <c r="G15" s="277"/>
      <c r="H15" s="276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8"/>
      <c r="B16" s="48"/>
      <c r="C16" s="98"/>
      <c r="D16" s="38"/>
      <c r="E16" s="277"/>
      <c r="F16" s="276"/>
      <c r="G16" s="277"/>
      <c r="H16" s="276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8"/>
      <c r="B17" s="48"/>
      <c r="C17" s="98"/>
      <c r="D17" s="38"/>
      <c r="E17" s="277"/>
      <c r="F17" s="276"/>
      <c r="G17" s="277"/>
      <c r="H17" s="276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3"/>
      <c r="B18" s="103"/>
      <c r="C18" s="103"/>
      <c r="D18" s="27"/>
      <c r="E18" s="277"/>
      <c r="F18" s="276"/>
      <c r="G18" s="277"/>
      <c r="H18" s="276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4"/>
      <c r="B19" s="114"/>
      <c r="C19" s="114"/>
      <c r="D19" s="27"/>
      <c r="E19" s="277"/>
      <c r="F19" s="276"/>
      <c r="G19" s="277"/>
      <c r="H19" s="276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6"/>
      <c r="B20" s="116"/>
      <c r="C20" s="116"/>
      <c r="D20" s="27"/>
      <c r="E20" s="277"/>
      <c r="F20" s="276"/>
      <c r="G20" s="277"/>
      <c r="H20" s="276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35"/>
      <c r="B21" s="135"/>
      <c r="C21" s="135"/>
      <c r="D21" s="27"/>
      <c r="E21" s="277"/>
      <c r="F21" s="276"/>
      <c r="G21" s="277"/>
      <c r="H21" s="276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77">
        <v>8</v>
      </c>
      <c r="F22" s="276"/>
      <c r="G22" s="277">
        <v>8</v>
      </c>
      <c r="H22" s="276"/>
      <c r="I22" s="267"/>
      <c r="J22" s="268"/>
      <c r="K22" s="267"/>
      <c r="L22" s="268"/>
      <c r="M22" s="267"/>
      <c r="N22" s="268"/>
      <c r="O22" s="263"/>
      <c r="P22" s="264"/>
      <c r="Q22" s="263"/>
      <c r="R22" s="264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67"/>
      <c r="F23" s="268"/>
      <c r="G23" s="267"/>
      <c r="H23" s="268"/>
      <c r="I23" s="267"/>
      <c r="J23" s="268"/>
      <c r="K23" s="267">
        <f>SUM(K6:K22)</f>
        <v>0</v>
      </c>
      <c r="L23" s="268"/>
      <c r="M23" s="267"/>
      <c r="N23" s="268"/>
      <c r="O23" s="263"/>
      <c r="P23" s="264"/>
      <c r="Q23" s="263"/>
      <c r="R23" s="26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69">
        <f>SUM(E4:E23)</f>
        <v>8</v>
      </c>
      <c r="F24" s="270"/>
      <c r="G24" s="269">
        <f>SUM(G4:G23)</f>
        <v>8</v>
      </c>
      <c r="H24" s="270"/>
      <c r="I24" s="269">
        <f>SUM(I4:I23)</f>
        <v>8</v>
      </c>
      <c r="J24" s="270"/>
      <c r="K24" s="269">
        <f>SUM(K4:K23)</f>
        <v>7.25</v>
      </c>
      <c r="L24" s="270"/>
      <c r="M24" s="269">
        <f>SUM(M4:M23)</f>
        <v>6.75</v>
      </c>
      <c r="N24" s="270"/>
      <c r="O24" s="269">
        <f>SUM(O4:O23)</f>
        <v>0</v>
      </c>
      <c r="P24" s="270"/>
      <c r="Q24" s="269">
        <f>SUM(Q4:Q23)</f>
        <v>0</v>
      </c>
      <c r="R24" s="270"/>
      <c r="S24" s="25">
        <f t="shared" si="1"/>
        <v>38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94"/>
      <c r="F25" s="95">
        <v>8</v>
      </c>
      <c r="G25" s="94"/>
      <c r="H25" s="95">
        <v>8</v>
      </c>
      <c r="I25" s="94"/>
      <c r="J25" s="95">
        <v>8</v>
      </c>
      <c r="K25" s="94"/>
      <c r="L25" s="95">
        <v>8</v>
      </c>
      <c r="M25" s="94"/>
      <c r="N25" s="95">
        <v>8</v>
      </c>
      <c r="O25" s="94"/>
      <c r="P25" s="95"/>
      <c r="Q25" s="94"/>
      <c r="R25" s="95"/>
      <c r="S25" s="25">
        <f>SUM(E25:R25)</f>
        <v>40</v>
      </c>
      <c r="T25" s="25">
        <f>SUM(T4:T24)</f>
        <v>22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-0.75</v>
      </c>
      <c r="M26" s="32"/>
      <c r="N26" s="32">
        <f>SUM(M24)-N25</f>
        <v>-1.25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C41" sqref="C41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/>
      <c r="N3" s="63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6">
        <v>23</v>
      </c>
      <c r="D4" s="38" t="s">
        <v>81</v>
      </c>
      <c r="E4" s="272">
        <v>2.5</v>
      </c>
      <c r="F4" s="272"/>
      <c r="G4" s="272"/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212">
        <v>6726</v>
      </c>
      <c r="B5" s="262" t="s">
        <v>104</v>
      </c>
      <c r="C5" s="211">
        <v>1</v>
      </c>
      <c r="D5" s="38" t="s">
        <v>85</v>
      </c>
      <c r="E5" s="272">
        <v>2</v>
      </c>
      <c r="F5" s="272"/>
      <c r="G5" s="272"/>
      <c r="H5" s="272"/>
      <c r="I5" s="272"/>
      <c r="J5" s="272"/>
      <c r="K5" s="272"/>
      <c r="L5" s="272"/>
      <c r="M5" s="272"/>
      <c r="N5" s="272"/>
      <c r="O5" s="267"/>
      <c r="P5" s="268"/>
      <c r="Q5" s="263"/>
      <c r="R5" s="26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217">
        <v>6649</v>
      </c>
      <c r="B6" s="262" t="s">
        <v>99</v>
      </c>
      <c r="C6" s="217">
        <v>17</v>
      </c>
      <c r="D6" s="38" t="s">
        <v>63</v>
      </c>
      <c r="E6" s="272">
        <v>1</v>
      </c>
      <c r="F6" s="272"/>
      <c r="G6" s="272">
        <v>3</v>
      </c>
      <c r="H6" s="272"/>
      <c r="I6" s="272"/>
      <c r="J6" s="272"/>
      <c r="K6" s="272"/>
      <c r="L6" s="272"/>
      <c r="M6" s="272"/>
      <c r="N6" s="272"/>
      <c r="O6" s="267"/>
      <c r="P6" s="268"/>
      <c r="Q6" s="263"/>
      <c r="R6" s="264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219">
        <v>6598</v>
      </c>
      <c r="B7" s="262" t="s">
        <v>98</v>
      </c>
      <c r="C7" s="192">
        <v>92</v>
      </c>
      <c r="D7" s="38" t="s">
        <v>85</v>
      </c>
      <c r="E7" s="272"/>
      <c r="F7" s="272"/>
      <c r="G7" s="272">
        <v>2</v>
      </c>
      <c r="H7" s="272"/>
      <c r="I7" s="272">
        <v>2</v>
      </c>
      <c r="J7" s="272"/>
      <c r="K7" s="272"/>
      <c r="L7" s="272"/>
      <c r="M7" s="272"/>
      <c r="N7" s="272"/>
      <c r="O7" s="267"/>
      <c r="P7" s="268"/>
      <c r="Q7" s="263"/>
      <c r="R7" s="264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221">
        <v>6598</v>
      </c>
      <c r="B8" s="262" t="s">
        <v>98</v>
      </c>
      <c r="C8" s="220">
        <v>74</v>
      </c>
      <c r="D8" s="38" t="s">
        <v>88</v>
      </c>
      <c r="E8" s="272"/>
      <c r="F8" s="272"/>
      <c r="G8" s="272"/>
      <c r="H8" s="272"/>
      <c r="I8" s="272">
        <v>0.5</v>
      </c>
      <c r="J8" s="272"/>
      <c r="K8" s="272"/>
      <c r="L8" s="272"/>
      <c r="M8" s="272"/>
      <c r="N8" s="272"/>
      <c r="O8" s="267"/>
      <c r="P8" s="268"/>
      <c r="Q8" s="263"/>
      <c r="R8" s="26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221">
        <v>6598</v>
      </c>
      <c r="B9" s="262" t="s">
        <v>98</v>
      </c>
      <c r="C9" s="220">
        <v>73</v>
      </c>
      <c r="D9" s="38" t="s">
        <v>88</v>
      </c>
      <c r="E9" s="265"/>
      <c r="F9" s="266"/>
      <c r="G9" s="267"/>
      <c r="H9" s="268"/>
      <c r="I9" s="267">
        <v>0.5</v>
      </c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95">
        <v>6598</v>
      </c>
      <c r="B10" s="262" t="s">
        <v>98</v>
      </c>
      <c r="C10" s="195">
        <v>89</v>
      </c>
      <c r="D10" s="38" t="s">
        <v>89</v>
      </c>
      <c r="E10" s="265"/>
      <c r="F10" s="266"/>
      <c r="G10" s="267"/>
      <c r="H10" s="268"/>
      <c r="I10" s="267">
        <v>2</v>
      </c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24">
        <v>6649</v>
      </c>
      <c r="B11" s="262" t="s">
        <v>99</v>
      </c>
      <c r="C11" s="224">
        <v>4</v>
      </c>
      <c r="D11" s="38" t="s">
        <v>63</v>
      </c>
      <c r="E11" s="265"/>
      <c r="F11" s="266"/>
      <c r="G11" s="267"/>
      <c r="H11" s="268"/>
      <c r="I11" s="267"/>
      <c r="J11" s="268"/>
      <c r="K11" s="267">
        <v>5</v>
      </c>
      <c r="L11" s="268"/>
      <c r="M11" s="267"/>
      <c r="N11" s="268"/>
      <c r="O11" s="267"/>
      <c r="P11" s="268"/>
      <c r="Q11" s="263"/>
      <c r="R11" s="264"/>
      <c r="S11" s="25">
        <f t="shared" si="1"/>
        <v>5</v>
      </c>
      <c r="T11" s="25">
        <f t="shared" si="0"/>
        <v>5</v>
      </c>
      <c r="U11" s="28"/>
      <c r="V11" s="28"/>
    </row>
    <row r="12" spans="1:22" x14ac:dyDescent="0.25">
      <c r="A12" s="106"/>
      <c r="B12" s="48"/>
      <c r="C12" s="106"/>
      <c r="D12" s="38"/>
      <c r="E12" s="265"/>
      <c r="F12" s="266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8"/>
      <c r="B13" s="48"/>
      <c r="C13" s="158"/>
      <c r="D13" s="38"/>
      <c r="E13" s="265"/>
      <c r="F13" s="266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7"/>
      <c r="B14" s="147"/>
      <c r="C14" s="147"/>
      <c r="D14" s="38" t="s">
        <v>83</v>
      </c>
      <c r="E14" s="265"/>
      <c r="F14" s="266"/>
      <c r="G14" s="267"/>
      <c r="H14" s="268"/>
      <c r="I14" s="267"/>
      <c r="J14" s="268"/>
      <c r="K14" s="267"/>
      <c r="L14" s="268"/>
      <c r="M14" s="267">
        <v>8</v>
      </c>
      <c r="N14" s="268"/>
      <c r="O14" s="267"/>
      <c r="P14" s="268"/>
      <c r="Q14" s="263"/>
      <c r="R14" s="264"/>
      <c r="S14" s="25">
        <f t="shared" si="1"/>
        <v>8</v>
      </c>
      <c r="T14" s="25">
        <f t="shared" si="0"/>
        <v>8</v>
      </c>
      <c r="U14" s="28"/>
      <c r="V14" s="28"/>
    </row>
    <row r="15" spans="1:22" x14ac:dyDescent="0.25">
      <c r="A15" s="147"/>
      <c r="B15" s="147"/>
      <c r="C15" s="147"/>
      <c r="D15" s="38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1">
        <v>3600</v>
      </c>
      <c r="B16" s="151" t="s">
        <v>101</v>
      </c>
      <c r="C16" s="151"/>
      <c r="D16" s="38" t="s">
        <v>67</v>
      </c>
      <c r="E16" s="267"/>
      <c r="F16" s="268"/>
      <c r="G16" s="267">
        <v>0.5</v>
      </c>
      <c r="H16" s="268"/>
      <c r="I16" s="272">
        <v>0.5</v>
      </c>
      <c r="J16" s="272"/>
      <c r="K16" s="272">
        <v>0.5</v>
      </c>
      <c r="L16" s="272"/>
      <c r="M16" s="272"/>
      <c r="N16" s="272"/>
      <c r="O16" s="267"/>
      <c r="P16" s="268"/>
      <c r="Q16" s="263"/>
      <c r="R16" s="264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13">
        <v>3600</v>
      </c>
      <c r="B17" s="113" t="s">
        <v>101</v>
      </c>
      <c r="C17" s="113"/>
      <c r="D17" s="38" t="s">
        <v>62</v>
      </c>
      <c r="E17" s="267">
        <v>2.5</v>
      </c>
      <c r="F17" s="268"/>
      <c r="G17" s="267">
        <v>2.5</v>
      </c>
      <c r="H17" s="268"/>
      <c r="I17" s="267">
        <v>2.5</v>
      </c>
      <c r="J17" s="268"/>
      <c r="K17" s="267">
        <v>2.5</v>
      </c>
      <c r="L17" s="268"/>
      <c r="M17" s="267"/>
      <c r="N17" s="268"/>
      <c r="O17" s="267"/>
      <c r="P17" s="268"/>
      <c r="Q17" s="263"/>
      <c r="R17" s="264"/>
      <c r="S17" s="25">
        <f t="shared" si="1"/>
        <v>10</v>
      </c>
      <c r="T17" s="25">
        <f t="shared" si="0"/>
        <v>10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3"/>
      <c r="P19" s="264"/>
      <c r="Q19" s="263"/>
      <c r="R19" s="26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8</v>
      </c>
      <c r="F20" s="270"/>
      <c r="G20" s="269">
        <f>SUM(G4:G19)</f>
        <v>8</v>
      </c>
      <c r="H20" s="270"/>
      <c r="I20" s="269">
        <f t="shared" ref="I20" si="2">SUM(I4:I19)</f>
        <v>8</v>
      </c>
      <c r="J20" s="270"/>
      <c r="K20" s="269">
        <f t="shared" ref="K20" si="3">SUM(K4:K19)</f>
        <v>8</v>
      </c>
      <c r="L20" s="270"/>
      <c r="M20" s="269">
        <f t="shared" ref="M20" si="4">SUM(M4:M19)</f>
        <v>8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43"/>
      <c r="J21" s="144">
        <v>8</v>
      </c>
      <c r="K21" s="143"/>
      <c r="L21" s="144">
        <v>8</v>
      </c>
      <c r="M21" s="143"/>
      <c r="N21" s="14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19.5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topLeftCell="A7"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3" t="s">
        <v>15</v>
      </c>
      <c r="F2" s="273"/>
      <c r="G2" s="271" t="s">
        <v>16</v>
      </c>
      <c r="H2" s="271"/>
      <c r="I2" s="273" t="s">
        <v>17</v>
      </c>
      <c r="J2" s="273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6">
        <v>23</v>
      </c>
      <c r="D4" s="38" t="s">
        <v>81</v>
      </c>
      <c r="E4" s="272">
        <v>2.5</v>
      </c>
      <c r="F4" s="272"/>
      <c r="G4" s="272"/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2.5</v>
      </c>
      <c r="T4" s="25">
        <f t="shared" ref="T4:T26" si="0">SUM(S4-U4-V4)</f>
        <v>2.5</v>
      </c>
      <c r="U4" s="28"/>
      <c r="V4" s="28"/>
    </row>
    <row r="5" spans="1:22" x14ac:dyDescent="0.25">
      <c r="A5" s="217">
        <v>6726</v>
      </c>
      <c r="B5" s="262" t="s">
        <v>104</v>
      </c>
      <c r="C5" s="216">
        <v>1</v>
      </c>
      <c r="D5" s="38" t="s">
        <v>85</v>
      </c>
      <c r="E5" s="272">
        <v>2.25</v>
      </c>
      <c r="F5" s="272"/>
      <c r="G5" s="272"/>
      <c r="H5" s="272"/>
      <c r="I5" s="272"/>
      <c r="J5" s="272"/>
      <c r="K5" s="272"/>
      <c r="L5" s="272"/>
      <c r="M5" s="272"/>
      <c r="N5" s="272"/>
      <c r="O5" s="267"/>
      <c r="P5" s="268"/>
      <c r="Q5" s="263"/>
      <c r="R5" s="264"/>
      <c r="S5" s="25">
        <f t="shared" ref="S5:S29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217">
        <v>6649</v>
      </c>
      <c r="B6" s="262" t="s">
        <v>99</v>
      </c>
      <c r="C6" s="217">
        <v>17</v>
      </c>
      <c r="D6" s="38" t="s">
        <v>63</v>
      </c>
      <c r="E6" s="272">
        <v>1</v>
      </c>
      <c r="F6" s="272"/>
      <c r="G6" s="272">
        <v>3</v>
      </c>
      <c r="H6" s="272"/>
      <c r="I6" s="272"/>
      <c r="J6" s="272"/>
      <c r="K6" s="272"/>
      <c r="L6" s="272"/>
      <c r="M6" s="272"/>
      <c r="N6" s="272"/>
      <c r="O6" s="267"/>
      <c r="P6" s="268"/>
      <c r="Q6" s="263"/>
      <c r="R6" s="264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219">
        <v>6598</v>
      </c>
      <c r="B7" s="262" t="s">
        <v>98</v>
      </c>
      <c r="C7" s="219">
        <v>92</v>
      </c>
      <c r="D7" s="38" t="s">
        <v>85</v>
      </c>
      <c r="E7" s="267"/>
      <c r="F7" s="268"/>
      <c r="G7" s="267">
        <v>2</v>
      </c>
      <c r="H7" s="268"/>
      <c r="I7" s="272">
        <v>2.5</v>
      </c>
      <c r="J7" s="272"/>
      <c r="K7" s="272"/>
      <c r="L7" s="272"/>
      <c r="M7" s="272"/>
      <c r="N7" s="272"/>
      <c r="O7" s="267"/>
      <c r="P7" s="268"/>
      <c r="Q7" s="263"/>
      <c r="R7" s="264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221">
        <v>6598</v>
      </c>
      <c r="B8" s="262" t="s">
        <v>98</v>
      </c>
      <c r="C8" s="220">
        <v>74</v>
      </c>
      <c r="D8" s="38" t="s">
        <v>88</v>
      </c>
      <c r="E8" s="267"/>
      <c r="F8" s="268"/>
      <c r="G8" s="267"/>
      <c r="H8" s="268"/>
      <c r="I8" s="267">
        <v>0.5</v>
      </c>
      <c r="J8" s="268"/>
      <c r="K8" s="267"/>
      <c r="L8" s="268"/>
      <c r="M8" s="267"/>
      <c r="N8" s="268"/>
      <c r="O8" s="267"/>
      <c r="P8" s="268"/>
      <c r="Q8" s="263"/>
      <c r="R8" s="26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221">
        <v>6598</v>
      </c>
      <c r="B9" s="262" t="s">
        <v>98</v>
      </c>
      <c r="C9" s="220">
        <v>73</v>
      </c>
      <c r="D9" s="38" t="s">
        <v>88</v>
      </c>
      <c r="E9" s="267"/>
      <c r="F9" s="268"/>
      <c r="G9" s="267"/>
      <c r="H9" s="268"/>
      <c r="I9" s="267">
        <v>0.5</v>
      </c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221">
        <v>6598</v>
      </c>
      <c r="B10" s="262" t="s">
        <v>98</v>
      </c>
      <c r="C10" s="221">
        <v>89</v>
      </c>
      <c r="D10" s="38" t="s">
        <v>89</v>
      </c>
      <c r="E10" s="267"/>
      <c r="F10" s="268"/>
      <c r="G10" s="267"/>
      <c r="H10" s="268"/>
      <c r="I10" s="267">
        <v>2</v>
      </c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24">
        <v>6649</v>
      </c>
      <c r="B11" s="262" t="s">
        <v>99</v>
      </c>
      <c r="C11" s="224">
        <v>4</v>
      </c>
      <c r="D11" s="38" t="s">
        <v>63</v>
      </c>
      <c r="E11" s="267"/>
      <c r="F11" s="268"/>
      <c r="G11" s="267"/>
      <c r="H11" s="268"/>
      <c r="I11" s="267"/>
      <c r="J11" s="268"/>
      <c r="K11" s="267">
        <v>5</v>
      </c>
      <c r="L11" s="268"/>
      <c r="M11" s="267">
        <v>5</v>
      </c>
      <c r="N11" s="268"/>
      <c r="O11" s="267"/>
      <c r="P11" s="268"/>
      <c r="Q11" s="263"/>
      <c r="R11" s="264"/>
      <c r="S11" s="25">
        <f>E11+G11+I11+K11+M11+O11+Q11</f>
        <v>10</v>
      </c>
      <c r="T11" s="25">
        <f t="shared" si="0"/>
        <v>10</v>
      </c>
      <c r="U11" s="28"/>
      <c r="V11" s="28"/>
    </row>
    <row r="12" spans="1:22" x14ac:dyDescent="0.25">
      <c r="A12" s="172"/>
      <c r="B12" s="48"/>
      <c r="C12" s="172"/>
      <c r="D12" s="3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2"/>
      <c r="B13" s="48"/>
      <c r="C13" s="172"/>
      <c r="D13" s="38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0"/>
      <c r="B14" s="48"/>
      <c r="C14" s="160"/>
      <c r="D14" s="38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0"/>
      <c r="B15" s="48"/>
      <c r="C15" s="160"/>
      <c r="D15" s="38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1"/>
      <c r="B16" s="48"/>
      <c r="C16" s="161"/>
      <c r="D16" s="38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1"/>
      <c r="B17" s="48"/>
      <c r="C17" s="161"/>
      <c r="D17" s="38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1"/>
      <c r="B18" s="48"/>
      <c r="C18" s="161"/>
      <c r="D18" s="38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61"/>
      <c r="B19" s="48"/>
      <c r="C19" s="161"/>
      <c r="D19" s="38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62"/>
      <c r="B20" s="162"/>
      <c r="C20" s="162"/>
      <c r="D20" s="38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3"/>
      <c r="B21" s="48"/>
      <c r="C21" s="163"/>
      <c r="D21" s="38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63"/>
      <c r="B22" s="48"/>
      <c r="C22" s="163"/>
      <c r="D22" s="38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63"/>
      <c r="B23" s="48">
        <f>SUM(B6:B22)</f>
        <v>0</v>
      </c>
      <c r="C23" s="163"/>
      <c r="D23" s="38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03">
        <v>3600</v>
      </c>
      <c r="B24" s="203" t="s">
        <v>101</v>
      </c>
      <c r="C24" s="203"/>
      <c r="D24" s="38" t="s">
        <v>67</v>
      </c>
      <c r="E24" s="267"/>
      <c r="F24" s="268"/>
      <c r="G24" s="267">
        <v>0.5</v>
      </c>
      <c r="H24" s="268"/>
      <c r="I24" s="267"/>
      <c r="J24" s="268"/>
      <c r="K24" s="267">
        <v>0.5</v>
      </c>
      <c r="L24" s="268"/>
      <c r="M24" s="267"/>
      <c r="N24" s="268"/>
      <c r="O24" s="267"/>
      <c r="P24" s="268"/>
      <c r="Q24" s="263"/>
      <c r="R24" s="264"/>
      <c r="S24" s="25">
        <f>E24+G24+I24+K24+M24+O24+Q24</f>
        <v>1</v>
      </c>
      <c r="T24" s="25">
        <f>SUM(S24-U24-V24)</f>
        <v>1</v>
      </c>
      <c r="U24" s="28"/>
      <c r="V24" s="28"/>
    </row>
    <row r="25" spans="1:22" x14ac:dyDescent="0.25">
      <c r="A25" s="182">
        <v>3600</v>
      </c>
      <c r="B25" s="182" t="s">
        <v>101</v>
      </c>
      <c r="C25" s="182"/>
      <c r="D25" s="38" t="s">
        <v>77</v>
      </c>
      <c r="E25" s="267">
        <v>0.25</v>
      </c>
      <c r="F25" s="268"/>
      <c r="G25" s="267">
        <v>0.5</v>
      </c>
      <c r="H25" s="268"/>
      <c r="I25" s="267">
        <v>0.5</v>
      </c>
      <c r="J25" s="268"/>
      <c r="K25" s="267">
        <v>0.5</v>
      </c>
      <c r="L25" s="268"/>
      <c r="M25" s="267">
        <v>1</v>
      </c>
      <c r="N25" s="268"/>
      <c r="O25" s="267"/>
      <c r="P25" s="268"/>
      <c r="Q25" s="263"/>
      <c r="R25" s="264"/>
      <c r="S25" s="25">
        <f>E25+G25+I25+K25+M25+O25+Q25</f>
        <v>2.75</v>
      </c>
      <c r="T25" s="25">
        <f>SUM(S25-U25-V25)</f>
        <v>2.75</v>
      </c>
      <c r="U25" s="28"/>
      <c r="V25" s="28"/>
    </row>
    <row r="26" spans="1:22" x14ac:dyDescent="0.25">
      <c r="A26" s="86">
        <v>3600</v>
      </c>
      <c r="B26" s="86" t="s">
        <v>101</v>
      </c>
      <c r="C26" s="86"/>
      <c r="D26" s="38" t="s">
        <v>76</v>
      </c>
      <c r="E26" s="267">
        <v>2</v>
      </c>
      <c r="F26" s="268"/>
      <c r="G26" s="267">
        <v>2</v>
      </c>
      <c r="H26" s="268"/>
      <c r="I26" s="267">
        <v>2</v>
      </c>
      <c r="J26" s="268"/>
      <c r="K26" s="267">
        <v>2</v>
      </c>
      <c r="L26" s="268"/>
      <c r="M26" s="267">
        <v>2</v>
      </c>
      <c r="N26" s="268"/>
      <c r="O26" s="267"/>
      <c r="P26" s="268"/>
      <c r="Q26" s="263"/>
      <c r="R26" s="264"/>
      <c r="S26" s="25">
        <f t="shared" si="1"/>
        <v>10</v>
      </c>
      <c r="T26" s="25">
        <f t="shared" si="0"/>
        <v>10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67"/>
      <c r="F27" s="268"/>
      <c r="G27" s="267"/>
      <c r="H27" s="268"/>
      <c r="I27" s="267"/>
      <c r="J27" s="268"/>
      <c r="K27" s="267"/>
      <c r="L27" s="268"/>
      <c r="M27" s="267"/>
      <c r="N27" s="268"/>
      <c r="O27" s="267"/>
      <c r="P27" s="268"/>
      <c r="Q27" s="263"/>
      <c r="R27" s="26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67"/>
      <c r="F28" s="268"/>
      <c r="G28" s="267"/>
      <c r="H28" s="268"/>
      <c r="I28" s="267"/>
      <c r="J28" s="268"/>
      <c r="K28" s="267"/>
      <c r="L28" s="268"/>
      <c r="M28" s="267"/>
      <c r="N28" s="268"/>
      <c r="O28" s="263"/>
      <c r="P28" s="264"/>
      <c r="Q28" s="263"/>
      <c r="R28" s="26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69">
        <f>SUM(E4:E28)</f>
        <v>8</v>
      </c>
      <c r="F29" s="270"/>
      <c r="G29" s="269">
        <f>SUM(G4:G28)</f>
        <v>8</v>
      </c>
      <c r="H29" s="270"/>
      <c r="I29" s="269">
        <f>SUM(I4:I28)</f>
        <v>8</v>
      </c>
      <c r="J29" s="270"/>
      <c r="K29" s="269">
        <f>SUM(K4:K28)</f>
        <v>8</v>
      </c>
      <c r="L29" s="270"/>
      <c r="M29" s="269">
        <f>SUM(M4:M28)</f>
        <v>8</v>
      </c>
      <c r="N29" s="270"/>
      <c r="O29" s="269">
        <f>SUM(O4:O28)</f>
        <v>0</v>
      </c>
      <c r="P29" s="270"/>
      <c r="Q29" s="269">
        <f>SUM(Q4:Q28)</f>
        <v>0</v>
      </c>
      <c r="R29" s="270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2"/>
      <c r="F30" s="83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13.75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8"/>
      <c r="F3" s="20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8">
        <v>6598</v>
      </c>
      <c r="B4" s="262" t="s">
        <v>98</v>
      </c>
      <c r="C4" s="197" t="s">
        <v>65</v>
      </c>
      <c r="D4" s="38" t="s">
        <v>66</v>
      </c>
      <c r="E4" s="274"/>
      <c r="F4" s="274"/>
      <c r="G4" s="272">
        <v>5.5</v>
      </c>
      <c r="H4" s="272"/>
      <c r="I4" s="272"/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5.5</v>
      </c>
      <c r="T4" s="25">
        <f t="shared" ref="T4:T21" si="0">SUM(S4-U4-V4)</f>
        <v>5.5</v>
      </c>
      <c r="U4" s="28"/>
      <c r="V4" s="28"/>
    </row>
    <row r="5" spans="1:22" x14ac:dyDescent="0.25">
      <c r="A5" s="219">
        <v>6598</v>
      </c>
      <c r="B5" s="262" t="s">
        <v>98</v>
      </c>
      <c r="C5" s="219">
        <v>70</v>
      </c>
      <c r="D5" s="38" t="s">
        <v>78</v>
      </c>
      <c r="E5" s="274"/>
      <c r="F5" s="274"/>
      <c r="G5" s="272">
        <v>2.5</v>
      </c>
      <c r="H5" s="272"/>
      <c r="I5" s="272">
        <v>1</v>
      </c>
      <c r="J5" s="272"/>
      <c r="K5" s="272">
        <v>0.5</v>
      </c>
      <c r="L5" s="272"/>
      <c r="M5" s="272"/>
      <c r="N5" s="272"/>
      <c r="O5" s="267"/>
      <c r="P5" s="268"/>
      <c r="Q5" s="263"/>
      <c r="R5" s="264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224">
        <v>6598</v>
      </c>
      <c r="B6" s="262" t="s">
        <v>98</v>
      </c>
      <c r="C6" s="224">
        <v>74</v>
      </c>
      <c r="D6" s="38" t="s">
        <v>78</v>
      </c>
      <c r="E6" s="274"/>
      <c r="F6" s="274"/>
      <c r="G6" s="272"/>
      <c r="H6" s="272"/>
      <c r="I6" s="272">
        <v>7</v>
      </c>
      <c r="J6" s="272"/>
      <c r="K6" s="272">
        <v>7.5</v>
      </c>
      <c r="L6" s="272"/>
      <c r="M6" s="272">
        <v>0.5</v>
      </c>
      <c r="N6" s="272"/>
      <c r="O6" s="267"/>
      <c r="P6" s="268"/>
      <c r="Q6" s="263"/>
      <c r="R6" s="264"/>
      <c r="S6" s="25">
        <f t="shared" ref="S6:S24" si="1">E6+G6+I6+K6+M6+O6+Q6</f>
        <v>15</v>
      </c>
      <c r="T6" s="25">
        <f t="shared" si="0"/>
        <v>15</v>
      </c>
      <c r="U6" s="28"/>
      <c r="V6" s="28"/>
    </row>
    <row r="7" spans="1:22" x14ac:dyDescent="0.25">
      <c r="A7" s="228">
        <v>6598</v>
      </c>
      <c r="B7" s="262" t="s">
        <v>98</v>
      </c>
      <c r="C7" s="228">
        <v>73</v>
      </c>
      <c r="D7" s="38" t="s">
        <v>78</v>
      </c>
      <c r="E7" s="274"/>
      <c r="F7" s="274"/>
      <c r="G7" s="272"/>
      <c r="H7" s="272"/>
      <c r="I7" s="272"/>
      <c r="J7" s="272"/>
      <c r="K7" s="272"/>
      <c r="L7" s="272"/>
      <c r="M7" s="272">
        <v>0.75</v>
      </c>
      <c r="N7" s="272"/>
      <c r="O7" s="267"/>
      <c r="P7" s="268"/>
      <c r="Q7" s="263"/>
      <c r="R7" s="264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228">
        <v>6649</v>
      </c>
      <c r="B8" s="262" t="s">
        <v>99</v>
      </c>
      <c r="C8" s="227">
        <v>17</v>
      </c>
      <c r="D8" s="38" t="s">
        <v>69</v>
      </c>
      <c r="E8" s="281"/>
      <c r="F8" s="282"/>
      <c r="G8" s="267"/>
      <c r="H8" s="268"/>
      <c r="I8" s="267"/>
      <c r="J8" s="268"/>
      <c r="K8" s="272"/>
      <c r="L8" s="272"/>
      <c r="M8" s="285">
        <v>6.25</v>
      </c>
      <c r="N8" s="268"/>
      <c r="O8" s="267"/>
      <c r="P8" s="268"/>
      <c r="Q8" s="263"/>
      <c r="R8" s="264"/>
      <c r="S8" s="25">
        <f>E8+G8+I8+K8+M8+O8+Q8</f>
        <v>6.25</v>
      </c>
      <c r="T8" s="25">
        <f t="shared" si="0"/>
        <v>6.25</v>
      </c>
      <c r="U8" s="28"/>
      <c r="V8" s="28"/>
    </row>
    <row r="9" spans="1:22" x14ac:dyDescent="0.25">
      <c r="A9" s="228">
        <v>6538</v>
      </c>
      <c r="B9" s="262" t="s">
        <v>102</v>
      </c>
      <c r="C9" s="48" t="s">
        <v>95</v>
      </c>
      <c r="D9" s="38" t="s">
        <v>96</v>
      </c>
      <c r="E9" s="274"/>
      <c r="F9" s="274"/>
      <c r="G9" s="272"/>
      <c r="H9" s="272"/>
      <c r="I9" s="272"/>
      <c r="J9" s="272"/>
      <c r="K9" s="272"/>
      <c r="L9" s="272"/>
      <c r="M9" s="272">
        <v>0.5</v>
      </c>
      <c r="N9" s="272"/>
      <c r="O9" s="267"/>
      <c r="P9" s="268"/>
      <c r="Q9" s="263"/>
      <c r="R9" s="26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46"/>
      <c r="B10" s="48"/>
      <c r="C10" s="146"/>
      <c r="D10" s="38"/>
      <c r="E10" s="281"/>
      <c r="F10" s="282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0"/>
      <c r="B11" s="189"/>
      <c r="C11" s="189"/>
      <c r="D11" s="38"/>
      <c r="E11" s="281"/>
      <c r="F11" s="282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42"/>
      <c r="B12" s="141"/>
      <c r="C12" s="141"/>
      <c r="D12" s="38"/>
      <c r="E12" s="281"/>
      <c r="F12" s="282"/>
      <c r="G12" s="283"/>
      <c r="H12" s="284"/>
      <c r="I12" s="283"/>
      <c r="J12" s="284"/>
      <c r="K12" s="283"/>
      <c r="L12" s="284"/>
      <c r="M12" s="267"/>
      <c r="N12" s="268"/>
      <c r="O12" s="267"/>
      <c r="P12" s="268"/>
      <c r="Q12" s="263"/>
      <c r="R12" s="26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8"/>
      <c r="B13" s="48"/>
      <c r="C13" s="128"/>
      <c r="D13" s="38"/>
      <c r="E13" s="281"/>
      <c r="F13" s="282"/>
      <c r="G13" s="283"/>
      <c r="H13" s="284"/>
      <c r="I13" s="283"/>
      <c r="J13" s="284"/>
      <c r="K13" s="283"/>
      <c r="L13" s="284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1"/>
      <c r="B14" s="48"/>
      <c r="C14" s="91"/>
      <c r="D14" s="38"/>
      <c r="E14" s="281"/>
      <c r="F14" s="282"/>
      <c r="G14" s="283"/>
      <c r="H14" s="284"/>
      <c r="I14" s="283"/>
      <c r="J14" s="284"/>
      <c r="K14" s="283"/>
      <c r="L14" s="284"/>
      <c r="M14" s="265"/>
      <c r="N14" s="266"/>
      <c r="O14" s="267"/>
      <c r="P14" s="268"/>
      <c r="Q14" s="263"/>
      <c r="R14" s="26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81"/>
      <c r="F15" s="282"/>
      <c r="G15" s="283"/>
      <c r="H15" s="284"/>
      <c r="I15" s="283"/>
      <c r="J15" s="284"/>
      <c r="K15" s="283"/>
      <c r="L15" s="284"/>
      <c r="M15" s="265"/>
      <c r="N15" s="266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86"/>
      <c r="F16" s="287"/>
      <c r="G16" s="288"/>
      <c r="H16" s="289"/>
      <c r="I16" s="288"/>
      <c r="J16" s="289"/>
      <c r="K16" s="288"/>
      <c r="L16" s="289"/>
      <c r="M16" s="267"/>
      <c r="N16" s="268"/>
      <c r="O16" s="267"/>
      <c r="P16" s="268"/>
      <c r="Q16" s="263"/>
      <c r="R16" s="26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2"/>
      <c r="B17" s="112"/>
      <c r="C17" s="112"/>
      <c r="D17" s="38"/>
      <c r="E17" s="286"/>
      <c r="F17" s="287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5"/>
      <c r="B18" s="105"/>
      <c r="C18" s="105"/>
      <c r="D18" s="38"/>
      <c r="E18" s="281"/>
      <c r="F18" s="282"/>
      <c r="G18" s="283"/>
      <c r="H18" s="284"/>
      <c r="I18" s="283"/>
      <c r="J18" s="284"/>
      <c r="K18" s="267"/>
      <c r="L18" s="268"/>
      <c r="M18" s="267"/>
      <c r="N18" s="268"/>
      <c r="O18" s="267"/>
      <c r="P18" s="268"/>
      <c r="Q18" s="263"/>
      <c r="R18" s="26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9"/>
      <c r="B19" s="149"/>
      <c r="C19" s="149"/>
      <c r="D19" s="38"/>
      <c r="E19" s="277"/>
      <c r="F19" s="276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4"/>
      <c r="B20" s="184"/>
      <c r="C20" s="184"/>
      <c r="D20" s="38"/>
      <c r="E20" s="277"/>
      <c r="F20" s="276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4"/>
      <c r="B21" s="184"/>
      <c r="C21" s="184"/>
      <c r="D21" s="38"/>
      <c r="E21" s="277"/>
      <c r="F21" s="276"/>
      <c r="G21" s="267"/>
      <c r="H21" s="268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77">
        <v>8</v>
      </c>
      <c r="F22" s="276"/>
      <c r="G22" s="267"/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69">
        <f>SUM(E4:E23)</f>
        <v>8</v>
      </c>
      <c r="F24" s="270"/>
      <c r="G24" s="269">
        <f>SUM(G4:G23)</f>
        <v>8</v>
      </c>
      <c r="H24" s="270"/>
      <c r="I24" s="269">
        <f>SUM(I4:I23)</f>
        <v>8</v>
      </c>
      <c r="J24" s="270"/>
      <c r="K24" s="269">
        <f>SUM(K4:K23)</f>
        <v>8</v>
      </c>
      <c r="L24" s="270"/>
      <c r="M24" s="269">
        <f>SUM(M4:M23)</f>
        <v>8</v>
      </c>
      <c r="N24" s="270"/>
      <c r="O24" s="269">
        <f>SUM(O4:O23)</f>
        <v>0</v>
      </c>
      <c r="P24" s="270"/>
      <c r="Q24" s="269">
        <f>SUM(Q4:Q23)</f>
        <v>0</v>
      </c>
      <c r="R24" s="27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43"/>
      <c r="J25" s="14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04">
        <v>6649</v>
      </c>
      <c r="B4" s="262" t="s">
        <v>99</v>
      </c>
      <c r="C4" s="204">
        <v>17</v>
      </c>
      <c r="D4" s="38" t="s">
        <v>63</v>
      </c>
      <c r="E4" s="272">
        <v>8</v>
      </c>
      <c r="F4" s="272"/>
      <c r="G4" s="272">
        <v>7.5</v>
      </c>
      <c r="H4" s="272"/>
      <c r="I4" s="272">
        <v>8</v>
      </c>
      <c r="J4" s="272"/>
      <c r="K4" s="272">
        <v>8</v>
      </c>
      <c r="L4" s="272"/>
      <c r="M4" s="272">
        <v>3</v>
      </c>
      <c r="N4" s="272"/>
      <c r="O4" s="267"/>
      <c r="P4" s="268"/>
      <c r="Q4" s="263"/>
      <c r="R4" s="264"/>
      <c r="S4" s="25">
        <f>E4+G4+I4+K4+M4+O4+Q4</f>
        <v>34.5</v>
      </c>
      <c r="T4" s="25">
        <f t="shared" ref="T4:T23" si="0">SUM(S4-U4-V4)</f>
        <v>34.5</v>
      </c>
      <c r="U4" s="28"/>
      <c r="V4" s="28"/>
    </row>
    <row r="5" spans="1:22" x14ac:dyDescent="0.25">
      <c r="A5" s="207">
        <v>6429</v>
      </c>
      <c r="B5" s="262" t="s">
        <v>105</v>
      </c>
      <c r="C5" s="207">
        <v>25</v>
      </c>
      <c r="D5" s="38" t="s">
        <v>86</v>
      </c>
      <c r="E5" s="272"/>
      <c r="F5" s="272"/>
      <c r="G5" s="267">
        <v>0.5</v>
      </c>
      <c r="H5" s="268"/>
      <c r="I5" s="267"/>
      <c r="J5" s="268"/>
      <c r="K5" s="272"/>
      <c r="L5" s="272"/>
      <c r="M5" s="272"/>
      <c r="N5" s="272"/>
      <c r="O5" s="267"/>
      <c r="P5" s="268"/>
      <c r="Q5" s="263"/>
      <c r="R5" s="26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228">
        <v>6649</v>
      </c>
      <c r="B6" s="262" t="s">
        <v>99</v>
      </c>
      <c r="C6" s="228">
        <v>4</v>
      </c>
      <c r="D6" s="38" t="s">
        <v>63</v>
      </c>
      <c r="E6" s="272"/>
      <c r="F6" s="272"/>
      <c r="G6" s="267"/>
      <c r="H6" s="268"/>
      <c r="I6" s="267"/>
      <c r="J6" s="268"/>
      <c r="K6" s="272"/>
      <c r="L6" s="272"/>
      <c r="M6" s="267">
        <v>5</v>
      </c>
      <c r="N6" s="268"/>
      <c r="O6" s="267"/>
      <c r="P6" s="268"/>
      <c r="Q6" s="263"/>
      <c r="R6" s="264"/>
      <c r="S6" s="25">
        <f t="shared" ref="S6:S25" si="1">E6+G6+I6+K6+M6+O6+Q6</f>
        <v>5</v>
      </c>
      <c r="T6" s="25">
        <f t="shared" si="0"/>
        <v>5</v>
      </c>
      <c r="U6" s="28"/>
      <c r="V6" s="28"/>
    </row>
    <row r="7" spans="1:22" x14ac:dyDescent="0.25">
      <c r="A7" s="226"/>
      <c r="B7" s="48"/>
      <c r="C7" s="226"/>
      <c r="D7" s="38"/>
      <c r="E7" s="272"/>
      <c r="F7" s="272"/>
      <c r="G7" s="267"/>
      <c r="H7" s="268"/>
      <c r="I7" s="267"/>
      <c r="J7" s="268"/>
      <c r="K7" s="272"/>
      <c r="L7" s="272"/>
      <c r="M7" s="267"/>
      <c r="N7" s="268"/>
      <c r="O7" s="267"/>
      <c r="P7" s="268"/>
      <c r="Q7" s="263"/>
      <c r="R7" s="264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76"/>
      <c r="B8" s="48"/>
      <c r="C8" s="176"/>
      <c r="D8" s="38"/>
      <c r="E8" s="272"/>
      <c r="F8" s="272"/>
      <c r="G8" s="267"/>
      <c r="H8" s="268"/>
      <c r="I8" s="267"/>
      <c r="J8" s="268"/>
      <c r="K8" s="272"/>
      <c r="L8" s="272"/>
      <c r="M8" s="267"/>
      <c r="N8" s="268"/>
      <c r="O8" s="267"/>
      <c r="P8" s="268"/>
      <c r="Q8" s="263"/>
      <c r="R8" s="26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4"/>
      <c r="B9" s="48"/>
      <c r="C9" s="164"/>
      <c r="D9" s="38"/>
      <c r="E9" s="272"/>
      <c r="F9" s="272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48"/>
      <c r="C10" s="161"/>
      <c r="D10" s="38"/>
      <c r="E10" s="272"/>
      <c r="F10" s="272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48"/>
      <c r="C11" s="165"/>
      <c r="D11" s="38"/>
      <c r="E11" s="272"/>
      <c r="F11" s="272"/>
      <c r="G11" s="267"/>
      <c r="H11" s="268"/>
      <c r="I11" s="272"/>
      <c r="J11" s="272"/>
      <c r="K11" s="272"/>
      <c r="L11" s="272"/>
      <c r="M11" s="267"/>
      <c r="N11" s="268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5"/>
      <c r="B12" s="48"/>
      <c r="C12" s="165"/>
      <c r="D12" s="38"/>
      <c r="E12" s="272"/>
      <c r="F12" s="272"/>
      <c r="G12" s="267"/>
      <c r="H12" s="268"/>
      <c r="I12" s="272"/>
      <c r="J12" s="272"/>
      <c r="K12" s="267"/>
      <c r="L12" s="268"/>
      <c r="M12" s="267"/>
      <c r="N12" s="268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62"/>
      <c r="B13" s="162"/>
      <c r="C13" s="162"/>
      <c r="D13" s="38"/>
      <c r="E13" s="272"/>
      <c r="F13" s="272"/>
      <c r="G13" s="267"/>
      <c r="H13" s="268"/>
      <c r="I13" s="272"/>
      <c r="J13" s="272"/>
      <c r="K13" s="267"/>
      <c r="L13" s="268"/>
      <c r="M13" s="267"/>
      <c r="N13" s="268"/>
      <c r="O13" s="267"/>
      <c r="P13" s="268"/>
      <c r="Q13" s="263"/>
      <c r="R13" s="26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62"/>
      <c r="B14" s="162"/>
      <c r="C14" s="162"/>
      <c r="D14" s="38"/>
      <c r="E14" s="272"/>
      <c r="F14" s="272"/>
      <c r="G14" s="267"/>
      <c r="H14" s="268"/>
      <c r="I14" s="272"/>
      <c r="J14" s="272"/>
      <c r="K14" s="267"/>
      <c r="L14" s="268"/>
      <c r="M14" s="267"/>
      <c r="N14" s="268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93"/>
      <c r="B15" s="48"/>
      <c r="C15" s="93"/>
      <c r="D15" s="38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92"/>
      <c r="B16" s="48"/>
      <c r="C16" s="92"/>
      <c r="D16" s="38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85"/>
      <c r="B17" s="85"/>
      <c r="C17" s="47"/>
      <c r="D17" s="38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99"/>
      <c r="D18" s="27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1"/>
      <c r="B19" s="111"/>
      <c r="C19" s="111"/>
      <c r="D19" s="27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5"/>
      <c r="B20" s="105"/>
      <c r="C20" s="105"/>
      <c r="D20" s="38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3"/>
      <c r="R20" s="26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09"/>
      <c r="B21" s="109"/>
      <c r="C21" s="109"/>
      <c r="D21" s="27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7"/>
      <c r="P21" s="268"/>
      <c r="Q21" s="263"/>
      <c r="R21" s="26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3"/>
      <c r="B22" s="163"/>
      <c r="C22" s="163"/>
      <c r="D22" s="27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04"/>
      <c r="B23" s="104">
        <f>SUM(B6:B22)</f>
        <v>0</v>
      </c>
      <c r="C23" s="104"/>
      <c r="D23" s="38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3"/>
      <c r="P24" s="264"/>
      <c r="Q24" s="263"/>
      <c r="R24" s="26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3"/>
      <c r="P25" s="264"/>
      <c r="Q25" s="263"/>
      <c r="R25" s="26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69">
        <f>SUM(E4:E25)</f>
        <v>8</v>
      </c>
      <c r="F26" s="270"/>
      <c r="G26" s="269">
        <f>SUM(G4:G25)</f>
        <v>8</v>
      </c>
      <c r="H26" s="270"/>
      <c r="I26" s="269">
        <f>SUM(I4:I25)</f>
        <v>8</v>
      </c>
      <c r="J26" s="270"/>
      <c r="K26" s="269">
        <f>SUM(K4:K25)</f>
        <v>8</v>
      </c>
      <c r="L26" s="270"/>
      <c r="M26" s="269">
        <f>SUM(M4:M25)</f>
        <v>8</v>
      </c>
      <c r="N26" s="270"/>
      <c r="O26" s="269">
        <f>SUM(O4:O25)</f>
        <v>0</v>
      </c>
      <c r="P26" s="270"/>
      <c r="Q26" s="269">
        <f>SUM(Q4:Q25)</f>
        <v>0</v>
      </c>
      <c r="R26" s="270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75">
        <v>6649</v>
      </c>
      <c r="B4" s="262" t="s">
        <v>99</v>
      </c>
      <c r="C4" s="174">
        <v>15</v>
      </c>
      <c r="D4" s="38" t="s">
        <v>63</v>
      </c>
      <c r="E4" s="272">
        <v>8</v>
      </c>
      <c r="F4" s="272"/>
      <c r="G4" s="272">
        <v>7</v>
      </c>
      <c r="H4" s="272"/>
      <c r="I4" s="272">
        <v>7</v>
      </c>
      <c r="J4" s="272"/>
      <c r="K4" s="272">
        <v>1.25</v>
      </c>
      <c r="L4" s="272"/>
      <c r="M4" s="272"/>
      <c r="N4" s="272"/>
      <c r="O4" s="272"/>
      <c r="P4" s="272"/>
      <c r="Q4" s="263"/>
      <c r="R4" s="264"/>
      <c r="S4" s="25">
        <f>E4+G4+I4+K4+M4+O4+Q4</f>
        <v>23.25</v>
      </c>
      <c r="T4" s="25">
        <f>SUM(S4-U4-V4)</f>
        <v>23.25</v>
      </c>
      <c r="U4" s="28"/>
      <c r="V4" s="28"/>
    </row>
    <row r="5" spans="1:22" x14ac:dyDescent="0.25">
      <c r="A5" s="219">
        <v>6598</v>
      </c>
      <c r="B5" s="262" t="s">
        <v>98</v>
      </c>
      <c r="C5" s="218" t="s">
        <v>65</v>
      </c>
      <c r="D5" s="38" t="s">
        <v>66</v>
      </c>
      <c r="E5" s="272"/>
      <c r="F5" s="272"/>
      <c r="G5" s="272">
        <v>1</v>
      </c>
      <c r="H5" s="272"/>
      <c r="I5" s="272">
        <v>1</v>
      </c>
      <c r="J5" s="272"/>
      <c r="K5" s="272"/>
      <c r="L5" s="272"/>
      <c r="M5" s="272"/>
      <c r="N5" s="272"/>
      <c r="O5" s="272"/>
      <c r="P5" s="272"/>
      <c r="Q5" s="263"/>
      <c r="R5" s="264"/>
      <c r="S5" s="25">
        <f t="shared" ref="S5:S21" si="0">E5+G5+I5+K5+M5+O5+Q5</f>
        <v>2</v>
      </c>
      <c r="T5" s="25">
        <f t="shared" ref="T5:T19" si="1">SUM(S5-U5-V5)</f>
        <v>2</v>
      </c>
      <c r="U5" s="28"/>
      <c r="V5" s="28"/>
    </row>
    <row r="6" spans="1:22" x14ac:dyDescent="0.25">
      <c r="A6" s="226">
        <v>6649</v>
      </c>
      <c r="B6" s="262" t="s">
        <v>99</v>
      </c>
      <c r="C6" s="225">
        <v>17</v>
      </c>
      <c r="D6" s="38" t="s">
        <v>63</v>
      </c>
      <c r="E6" s="272"/>
      <c r="F6" s="272"/>
      <c r="G6" s="272"/>
      <c r="H6" s="272"/>
      <c r="I6" s="272"/>
      <c r="J6" s="272"/>
      <c r="K6" s="272">
        <v>6.75</v>
      </c>
      <c r="L6" s="272"/>
      <c r="M6" s="272">
        <v>6.75</v>
      </c>
      <c r="N6" s="272"/>
      <c r="O6" s="272"/>
      <c r="P6" s="272"/>
      <c r="Q6" s="263"/>
      <c r="R6" s="264"/>
      <c r="S6" s="25">
        <f t="shared" si="0"/>
        <v>13.5</v>
      </c>
      <c r="T6" s="25">
        <f t="shared" si="1"/>
        <v>13.5</v>
      </c>
      <c r="U6" s="28"/>
      <c r="V6" s="28"/>
    </row>
    <row r="7" spans="1:22" x14ac:dyDescent="0.25">
      <c r="A7" s="226">
        <v>6598</v>
      </c>
      <c r="B7" s="262" t="s">
        <v>98</v>
      </c>
      <c r="C7" s="226">
        <v>73</v>
      </c>
      <c r="D7" s="38" t="s">
        <v>78</v>
      </c>
      <c r="E7" s="267"/>
      <c r="F7" s="268"/>
      <c r="G7" s="267"/>
      <c r="H7" s="268"/>
      <c r="I7" s="285"/>
      <c r="J7" s="268"/>
      <c r="K7" s="285"/>
      <c r="L7" s="268"/>
      <c r="M7" s="285">
        <v>0.75</v>
      </c>
      <c r="N7" s="268"/>
      <c r="O7" s="272"/>
      <c r="P7" s="272"/>
      <c r="Q7" s="263"/>
      <c r="R7" s="264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226">
        <v>6598</v>
      </c>
      <c r="B8" s="262" t="s">
        <v>98</v>
      </c>
      <c r="C8" s="226">
        <v>74</v>
      </c>
      <c r="D8" s="38" t="s">
        <v>78</v>
      </c>
      <c r="E8" s="272"/>
      <c r="F8" s="272"/>
      <c r="G8" s="272"/>
      <c r="H8" s="272"/>
      <c r="I8" s="272"/>
      <c r="J8" s="272"/>
      <c r="K8" s="272"/>
      <c r="L8" s="272"/>
      <c r="M8" s="272">
        <v>0.5</v>
      </c>
      <c r="N8" s="272"/>
      <c r="O8" s="272"/>
      <c r="P8" s="272"/>
      <c r="Q8" s="263"/>
      <c r="R8" s="264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42"/>
      <c r="B9" s="48"/>
      <c r="C9" s="142"/>
      <c r="D9" s="38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63"/>
      <c r="R9" s="26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3"/>
      <c r="B10" s="48"/>
      <c r="C10" s="133"/>
      <c r="D10" s="38"/>
      <c r="E10" s="267"/>
      <c r="F10" s="268"/>
      <c r="G10" s="267"/>
      <c r="H10" s="268"/>
      <c r="I10" s="267"/>
      <c r="J10" s="268"/>
      <c r="K10" s="272"/>
      <c r="L10" s="272"/>
      <c r="M10" s="272"/>
      <c r="N10" s="272"/>
      <c r="O10" s="272"/>
      <c r="P10" s="272"/>
      <c r="Q10" s="263"/>
      <c r="R10" s="26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5"/>
      <c r="B11" s="125"/>
      <c r="C11" s="125"/>
      <c r="D11" s="38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6"/>
      <c r="B12" s="48"/>
      <c r="C12" s="106"/>
      <c r="D12" s="38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63"/>
      <c r="R12" s="26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7"/>
      <c r="B13" s="127"/>
      <c r="C13" s="127"/>
      <c r="D13" s="38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63"/>
      <c r="R13" s="26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63"/>
      <c r="R14" s="26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63"/>
      <c r="R15" s="26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7"/>
      <c r="B16" s="46"/>
      <c r="C16" s="46"/>
      <c r="D16" s="27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63"/>
      <c r="R16" s="26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8"/>
      <c r="B17" s="78"/>
      <c r="C17" s="78"/>
      <c r="D17" s="27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63"/>
      <c r="R17" s="26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0"/>
      <c r="B18" s="110"/>
      <c r="C18" s="110"/>
      <c r="D18" s="38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63"/>
      <c r="R18" s="26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7"/>
      <c r="B19" s="177"/>
      <c r="C19" s="177"/>
      <c r="D19" s="38"/>
      <c r="E19" s="267"/>
      <c r="F19" s="268"/>
      <c r="G19" s="267"/>
      <c r="H19" s="268"/>
      <c r="I19" s="267"/>
      <c r="J19" s="268"/>
      <c r="K19" s="272"/>
      <c r="L19" s="272"/>
      <c r="M19" s="272"/>
      <c r="N19" s="272"/>
      <c r="O19" s="272"/>
      <c r="P19" s="272"/>
      <c r="Q19" s="263"/>
      <c r="R19" s="26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63"/>
      <c r="R20" s="26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63"/>
      <c r="R21" s="26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69">
        <f>SUM(E4:E21)</f>
        <v>8</v>
      </c>
      <c r="F22" s="270"/>
      <c r="G22" s="269">
        <f>SUM(G4:G21)</f>
        <v>8</v>
      </c>
      <c r="H22" s="270"/>
      <c r="I22" s="269">
        <f>SUM(I4:I21)</f>
        <v>8</v>
      </c>
      <c r="J22" s="270"/>
      <c r="K22" s="269">
        <f>SUM(K4:K21)</f>
        <v>8</v>
      </c>
      <c r="L22" s="270"/>
      <c r="M22" s="269">
        <f>SUM(M4:M21)</f>
        <v>8</v>
      </c>
      <c r="N22" s="270"/>
      <c r="O22" s="269">
        <f>SUM(O4:O21)</f>
        <v>0</v>
      </c>
      <c r="P22" s="270"/>
      <c r="Q22" s="269">
        <f>SUM(Q4:Q21)</f>
        <v>0</v>
      </c>
      <c r="R22" s="270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14.75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54.75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0">
        <v>6649</v>
      </c>
      <c r="B4" s="262" t="s">
        <v>99</v>
      </c>
      <c r="C4" s="189">
        <v>16</v>
      </c>
      <c r="D4" s="38" t="s">
        <v>63</v>
      </c>
      <c r="E4" s="272">
        <v>8</v>
      </c>
      <c r="F4" s="272"/>
      <c r="G4" s="272">
        <v>8</v>
      </c>
      <c r="H4" s="272"/>
      <c r="I4" s="272">
        <v>5.5</v>
      </c>
      <c r="J4" s="272"/>
      <c r="K4" s="272"/>
      <c r="L4" s="272"/>
      <c r="M4" s="272"/>
      <c r="N4" s="272"/>
      <c r="O4" s="267"/>
      <c r="P4" s="268"/>
      <c r="Q4" s="263"/>
      <c r="R4" s="264"/>
      <c r="S4" s="25">
        <f>E4+G4+I4+K4+M4+O4+Q4</f>
        <v>21.5</v>
      </c>
      <c r="T4" s="25">
        <f t="shared" ref="T4:T17" si="0">SUM(S4-U4-V4)</f>
        <v>21.5</v>
      </c>
      <c r="U4" s="28"/>
      <c r="V4" s="28"/>
    </row>
    <row r="5" spans="1:22" x14ac:dyDescent="0.25">
      <c r="A5" s="221">
        <v>6641</v>
      </c>
      <c r="B5" s="262" t="s">
        <v>106</v>
      </c>
      <c r="C5" s="220">
        <v>2</v>
      </c>
      <c r="D5" s="38" t="s">
        <v>63</v>
      </c>
      <c r="E5" s="272"/>
      <c r="F5" s="272"/>
      <c r="G5" s="272"/>
      <c r="H5" s="272"/>
      <c r="I5" s="272">
        <v>2.5</v>
      </c>
      <c r="J5" s="272"/>
      <c r="K5" s="272">
        <v>1</v>
      </c>
      <c r="L5" s="272"/>
      <c r="M5" s="272"/>
      <c r="N5" s="272"/>
      <c r="O5" s="267"/>
      <c r="P5" s="268"/>
      <c r="Q5" s="263"/>
      <c r="R5" s="264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226">
        <v>6649</v>
      </c>
      <c r="B6" s="262" t="s">
        <v>99</v>
      </c>
      <c r="C6" s="225">
        <v>17</v>
      </c>
      <c r="D6" s="38" t="s">
        <v>63</v>
      </c>
      <c r="E6" s="272"/>
      <c r="F6" s="272"/>
      <c r="G6" s="272"/>
      <c r="H6" s="272"/>
      <c r="I6" s="285"/>
      <c r="J6" s="268"/>
      <c r="K6" s="285">
        <v>7</v>
      </c>
      <c r="L6" s="268"/>
      <c r="M6" s="285">
        <v>8</v>
      </c>
      <c r="N6" s="268"/>
      <c r="O6" s="267"/>
      <c r="P6" s="268"/>
      <c r="Q6" s="263"/>
      <c r="R6" s="264"/>
      <c r="S6" s="25">
        <f>E6+G6+I6+K6+M6+O6+Q6</f>
        <v>15</v>
      </c>
      <c r="T6" s="25">
        <f>SUM(S6-U6-V6)</f>
        <v>15</v>
      </c>
      <c r="U6" s="28"/>
      <c r="V6" s="28"/>
    </row>
    <row r="7" spans="1:22" x14ac:dyDescent="0.25">
      <c r="A7" s="187"/>
      <c r="B7" s="186"/>
      <c r="C7" s="186"/>
      <c r="D7" s="38"/>
      <c r="E7" s="272"/>
      <c r="F7" s="272"/>
      <c r="G7" s="272"/>
      <c r="H7" s="272"/>
      <c r="I7" s="285"/>
      <c r="J7" s="268"/>
      <c r="K7" s="285"/>
      <c r="L7" s="268"/>
      <c r="M7" s="285"/>
      <c r="N7" s="268"/>
      <c r="O7" s="267"/>
      <c r="P7" s="268"/>
      <c r="Q7" s="263"/>
      <c r="R7" s="264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31"/>
      <c r="B8" s="48"/>
      <c r="C8" s="131"/>
      <c r="D8" s="38"/>
      <c r="E8" s="272"/>
      <c r="F8" s="272"/>
      <c r="G8" s="272"/>
      <c r="H8" s="272"/>
      <c r="I8" s="285"/>
      <c r="J8" s="268"/>
      <c r="K8" s="267"/>
      <c r="L8" s="268"/>
      <c r="M8" s="267"/>
      <c r="N8" s="268"/>
      <c r="O8" s="267"/>
      <c r="P8" s="268"/>
      <c r="Q8" s="263"/>
      <c r="R8" s="26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8"/>
      <c r="C9" s="46"/>
      <c r="D9" s="38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4"/>
      <c r="B10" s="46"/>
      <c r="C10" s="46"/>
      <c r="D10" s="38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5"/>
      <c r="B11" s="48"/>
      <c r="C11" s="85"/>
      <c r="D11" s="38"/>
      <c r="E11" s="272"/>
      <c r="F11" s="272"/>
      <c r="G11" s="272"/>
      <c r="H11" s="272"/>
      <c r="I11" s="285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72"/>
      <c r="F12" s="272"/>
      <c r="G12" s="272"/>
      <c r="H12" s="272"/>
      <c r="I12" s="285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67"/>
      <c r="F13" s="268"/>
      <c r="G13" s="267"/>
      <c r="H13" s="268"/>
      <c r="I13" s="285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5"/>
      <c r="B14" s="105"/>
      <c r="C14" s="105"/>
      <c r="D14" s="38"/>
      <c r="E14" s="272"/>
      <c r="F14" s="272"/>
      <c r="G14" s="272"/>
      <c r="H14" s="272"/>
      <c r="I14" s="285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9"/>
      <c r="B15" s="169"/>
      <c r="C15" s="169"/>
      <c r="D15" s="38"/>
      <c r="E15" s="272"/>
      <c r="F15" s="272"/>
      <c r="G15" s="272"/>
      <c r="H15" s="272"/>
      <c r="I15" s="285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4"/>
      <c r="B16" s="114"/>
      <c r="C16" s="114"/>
      <c r="D16" s="27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3"/>
      <c r="B17" s="173"/>
      <c r="C17" s="173"/>
      <c r="D17" s="27"/>
      <c r="E17" s="267"/>
      <c r="F17" s="268"/>
      <c r="G17" s="267"/>
      <c r="H17" s="268"/>
      <c r="I17" s="285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3"/>
      <c r="P18" s="264"/>
      <c r="Q18" s="263"/>
      <c r="R18" s="26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3"/>
      <c r="P19" s="264"/>
      <c r="Q19" s="263"/>
      <c r="R19" s="26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69">
        <f>SUM(E4:E19)</f>
        <v>8</v>
      </c>
      <c r="F20" s="270"/>
      <c r="G20" s="269">
        <f>SUM(G4:G19)</f>
        <v>8</v>
      </c>
      <c r="H20" s="270"/>
      <c r="I20" s="269">
        <f>SUM(I4:I19)</f>
        <v>8</v>
      </c>
      <c r="J20" s="270"/>
      <c r="K20" s="269">
        <f>SUM(K4:K19)</f>
        <v>8</v>
      </c>
      <c r="L20" s="270"/>
      <c r="M20" s="269">
        <f>SUM(M4:M19)</f>
        <v>8</v>
      </c>
      <c r="N20" s="270"/>
      <c r="O20" s="269">
        <f>SUM(O4:O19)</f>
        <v>0</v>
      </c>
      <c r="P20" s="270"/>
      <c r="Q20" s="269">
        <f>SUM(Q4:Q19)</f>
        <v>0</v>
      </c>
      <c r="R20" s="27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43"/>
      <c r="H21" s="144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42578125" style="231" customWidth="1"/>
    <col min="2" max="2" width="10.85546875" style="231" customWidth="1"/>
    <col min="3" max="3" width="9.7109375" style="231" bestFit="1" customWidth="1"/>
    <col min="4" max="4" width="28.7109375" style="231" customWidth="1"/>
    <col min="5" max="17" width="7" style="231" customWidth="1"/>
    <col min="18" max="18" width="6.85546875" style="232" customWidth="1"/>
    <col min="19" max="19" width="7.7109375" style="232" customWidth="1"/>
    <col min="20" max="21" width="7.85546875" style="231" customWidth="1"/>
    <col min="22" max="22" width="7.7109375" style="231" customWidth="1"/>
    <col min="23" max="16384" width="9.140625" style="231"/>
  </cols>
  <sheetData>
    <row r="1" spans="1:22" x14ac:dyDescent="0.25">
      <c r="A1" s="229" t="s">
        <v>51</v>
      </c>
      <c r="B1" s="230"/>
      <c r="C1" s="230"/>
      <c r="S1" s="231"/>
    </row>
    <row r="2" spans="1:22" s="237" customFormat="1" x14ac:dyDescent="0.25">
      <c r="A2" s="233" t="str">
        <f>Analysis!A3</f>
        <v>W/E 24.09.17</v>
      </c>
      <c r="B2" s="234"/>
      <c r="C2" s="234"/>
      <c r="D2" s="234"/>
      <c r="E2" s="290" t="s">
        <v>15</v>
      </c>
      <c r="F2" s="290"/>
      <c r="G2" s="290" t="s">
        <v>16</v>
      </c>
      <c r="H2" s="290"/>
      <c r="I2" s="290" t="s">
        <v>17</v>
      </c>
      <c r="J2" s="290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235" t="s">
        <v>24</v>
      </c>
      <c r="T2" s="235" t="s">
        <v>39</v>
      </c>
      <c r="U2" s="236" t="s">
        <v>26</v>
      </c>
      <c r="V2" s="236" t="s">
        <v>27</v>
      </c>
    </row>
    <row r="3" spans="1:22" x14ac:dyDescent="0.25">
      <c r="A3" s="238" t="s">
        <v>22</v>
      </c>
      <c r="B3" s="238" t="s">
        <v>23</v>
      </c>
      <c r="C3" s="238" t="s">
        <v>49</v>
      </c>
      <c r="D3" s="238" t="s">
        <v>32</v>
      </c>
      <c r="E3" s="239">
        <v>8</v>
      </c>
      <c r="F3" s="239">
        <v>16.3</v>
      </c>
      <c r="G3" s="239">
        <v>8</v>
      </c>
      <c r="H3" s="239">
        <v>16.3</v>
      </c>
      <c r="I3" s="239">
        <v>8</v>
      </c>
      <c r="J3" s="239">
        <v>16.3</v>
      </c>
      <c r="K3" s="239">
        <v>8</v>
      </c>
      <c r="L3" s="239">
        <v>12</v>
      </c>
      <c r="M3" s="239">
        <v>8</v>
      </c>
      <c r="N3" s="239">
        <v>16.3</v>
      </c>
      <c r="O3" s="239"/>
      <c r="P3" s="239"/>
      <c r="Q3" s="240"/>
      <c r="R3" s="240"/>
      <c r="S3" s="241"/>
      <c r="T3" s="241"/>
      <c r="U3" s="242"/>
      <c r="V3" s="242"/>
    </row>
    <row r="4" spans="1:22" x14ac:dyDescent="0.25">
      <c r="A4" s="243">
        <v>6598</v>
      </c>
      <c r="B4" s="262" t="s">
        <v>98</v>
      </c>
      <c r="C4" s="234" t="s">
        <v>65</v>
      </c>
      <c r="D4" s="244" t="s">
        <v>66</v>
      </c>
      <c r="E4" s="291"/>
      <c r="F4" s="292"/>
      <c r="G4" s="291"/>
      <c r="H4" s="292"/>
      <c r="I4" s="291"/>
      <c r="J4" s="292"/>
      <c r="K4" s="291"/>
      <c r="L4" s="292"/>
      <c r="M4" s="291"/>
      <c r="N4" s="292"/>
      <c r="O4" s="291"/>
      <c r="P4" s="292"/>
      <c r="Q4" s="293"/>
      <c r="R4" s="294"/>
      <c r="S4" s="241">
        <f>E4+G4+I4+K4+M4+O4+Q4</f>
        <v>0</v>
      </c>
      <c r="T4" s="241">
        <f>SUM(S4-U4-V4)</f>
        <v>0</v>
      </c>
      <c r="U4" s="245"/>
      <c r="V4" s="245"/>
    </row>
    <row r="5" spans="1:22" ht="15.75" customHeight="1" x14ac:dyDescent="0.25">
      <c r="A5" s="243">
        <v>6598</v>
      </c>
      <c r="B5" s="262" t="s">
        <v>98</v>
      </c>
      <c r="C5" s="243">
        <v>70</v>
      </c>
      <c r="D5" s="244" t="s">
        <v>78</v>
      </c>
      <c r="E5" s="291">
        <v>7</v>
      </c>
      <c r="F5" s="292"/>
      <c r="G5" s="291"/>
      <c r="H5" s="292"/>
      <c r="I5" s="291"/>
      <c r="J5" s="292"/>
      <c r="K5" s="291"/>
      <c r="L5" s="292"/>
      <c r="M5" s="291"/>
      <c r="N5" s="292"/>
      <c r="O5" s="291"/>
      <c r="P5" s="292"/>
      <c r="Q5" s="293"/>
      <c r="R5" s="294"/>
      <c r="S5" s="241">
        <f>E5+G5+I5+K5+M5+O5+Q5</f>
        <v>7</v>
      </c>
      <c r="T5" s="241">
        <f>SUM(S5-U5-V5)</f>
        <v>7</v>
      </c>
      <c r="U5" s="245"/>
      <c r="V5" s="245"/>
    </row>
    <row r="6" spans="1:22" x14ac:dyDescent="0.25">
      <c r="A6" s="243">
        <v>6598</v>
      </c>
      <c r="B6" s="262" t="s">
        <v>98</v>
      </c>
      <c r="C6" s="234">
        <v>76</v>
      </c>
      <c r="D6" s="244" t="s">
        <v>79</v>
      </c>
      <c r="E6" s="291"/>
      <c r="F6" s="292"/>
      <c r="G6" s="291">
        <v>4</v>
      </c>
      <c r="H6" s="292"/>
      <c r="I6" s="295">
        <v>1</v>
      </c>
      <c r="J6" s="295"/>
      <c r="K6" s="291"/>
      <c r="L6" s="292"/>
      <c r="M6" s="295"/>
      <c r="N6" s="295"/>
      <c r="O6" s="291"/>
      <c r="P6" s="292"/>
      <c r="Q6" s="293"/>
      <c r="R6" s="294"/>
      <c r="S6" s="241">
        <f t="shared" ref="S6:S24" si="0">E6+G6+I6+K6+M6+O6+Q6</f>
        <v>5</v>
      </c>
      <c r="T6" s="241">
        <f t="shared" ref="T6:T21" si="1">SUM(S6-U6-V6)</f>
        <v>5</v>
      </c>
      <c r="U6" s="245"/>
      <c r="V6" s="245"/>
    </row>
    <row r="7" spans="1:22" x14ac:dyDescent="0.25">
      <c r="A7" s="243">
        <v>6649</v>
      </c>
      <c r="B7" s="262" t="s">
        <v>99</v>
      </c>
      <c r="C7" s="234">
        <v>16</v>
      </c>
      <c r="D7" s="244" t="s">
        <v>63</v>
      </c>
      <c r="E7" s="291"/>
      <c r="F7" s="292"/>
      <c r="G7" s="291">
        <v>3</v>
      </c>
      <c r="H7" s="292"/>
      <c r="I7" s="291">
        <v>6</v>
      </c>
      <c r="J7" s="292"/>
      <c r="K7" s="291">
        <v>4</v>
      </c>
      <c r="L7" s="292"/>
      <c r="M7" s="291">
        <v>4.25</v>
      </c>
      <c r="N7" s="292"/>
      <c r="O7" s="291"/>
      <c r="P7" s="292"/>
      <c r="Q7" s="293"/>
      <c r="R7" s="294"/>
      <c r="S7" s="241">
        <f>E7+G7+I7+K7+M7+O7+Q7</f>
        <v>17.25</v>
      </c>
      <c r="T7" s="241">
        <f t="shared" si="1"/>
        <v>17.25</v>
      </c>
      <c r="U7" s="245"/>
      <c r="V7" s="245"/>
    </row>
    <row r="8" spans="1:22" x14ac:dyDescent="0.25">
      <c r="A8" s="243">
        <v>6538</v>
      </c>
      <c r="B8" s="262" t="s">
        <v>102</v>
      </c>
      <c r="C8" s="246" t="s">
        <v>95</v>
      </c>
      <c r="D8" s="244" t="s">
        <v>96</v>
      </c>
      <c r="E8" s="291"/>
      <c r="F8" s="292"/>
      <c r="G8" s="291"/>
      <c r="H8" s="292"/>
      <c r="I8" s="291"/>
      <c r="J8" s="292"/>
      <c r="K8" s="295"/>
      <c r="L8" s="295"/>
      <c r="M8" s="291">
        <v>2</v>
      </c>
      <c r="N8" s="292"/>
      <c r="O8" s="291"/>
      <c r="P8" s="292"/>
      <c r="Q8" s="293"/>
      <c r="R8" s="294"/>
      <c r="S8" s="241">
        <f>E8+G8+I8+K8+M8+O8+Q8</f>
        <v>2</v>
      </c>
      <c r="T8" s="241">
        <f t="shared" si="1"/>
        <v>2</v>
      </c>
      <c r="U8" s="245"/>
      <c r="V8" s="245"/>
    </row>
    <row r="9" spans="1:22" x14ac:dyDescent="0.25">
      <c r="A9" s="243"/>
      <c r="B9" s="234"/>
      <c r="C9" s="234"/>
      <c r="D9" s="244"/>
      <c r="E9" s="291"/>
      <c r="F9" s="292"/>
      <c r="G9" s="291"/>
      <c r="H9" s="292"/>
      <c r="I9" s="291"/>
      <c r="J9" s="292"/>
      <c r="K9" s="291"/>
      <c r="L9" s="292"/>
      <c r="M9" s="291"/>
      <c r="N9" s="292"/>
      <c r="O9" s="291"/>
      <c r="P9" s="292"/>
      <c r="Q9" s="293"/>
      <c r="R9" s="294"/>
      <c r="S9" s="241">
        <f>E9+G9+I9+K9+M9+O9+Q9</f>
        <v>0</v>
      </c>
      <c r="T9" s="241">
        <f t="shared" si="1"/>
        <v>0</v>
      </c>
      <c r="U9" s="245"/>
      <c r="V9" s="245"/>
    </row>
    <row r="10" spans="1:22" x14ac:dyDescent="0.25">
      <c r="A10" s="243"/>
      <c r="B10" s="246"/>
      <c r="C10" s="243"/>
      <c r="D10" s="244"/>
      <c r="E10" s="291"/>
      <c r="F10" s="292"/>
      <c r="G10" s="291"/>
      <c r="H10" s="292"/>
      <c r="I10" s="291"/>
      <c r="J10" s="292"/>
      <c r="K10" s="291"/>
      <c r="L10" s="292"/>
      <c r="M10" s="291"/>
      <c r="N10" s="292"/>
      <c r="O10" s="291"/>
      <c r="P10" s="292"/>
      <c r="Q10" s="293"/>
      <c r="R10" s="294"/>
      <c r="S10" s="241">
        <f t="shared" si="0"/>
        <v>0</v>
      </c>
      <c r="T10" s="241">
        <f t="shared" si="1"/>
        <v>0</v>
      </c>
      <c r="U10" s="245"/>
      <c r="V10" s="245"/>
    </row>
    <row r="11" spans="1:22" x14ac:dyDescent="0.25">
      <c r="A11" s="243"/>
      <c r="B11" s="246"/>
      <c r="C11" s="243"/>
      <c r="D11" s="244"/>
      <c r="E11" s="291"/>
      <c r="F11" s="292"/>
      <c r="G11" s="291"/>
      <c r="H11" s="292"/>
      <c r="I11" s="291"/>
      <c r="J11" s="292"/>
      <c r="K11" s="291"/>
      <c r="L11" s="292"/>
      <c r="M11" s="291"/>
      <c r="N11" s="292"/>
      <c r="O11" s="291"/>
      <c r="P11" s="292"/>
      <c r="Q11" s="293"/>
      <c r="R11" s="294"/>
      <c r="S11" s="241">
        <f t="shared" si="0"/>
        <v>0</v>
      </c>
      <c r="T11" s="241">
        <f t="shared" si="1"/>
        <v>0</v>
      </c>
      <c r="U11" s="245"/>
      <c r="V11" s="245"/>
    </row>
    <row r="12" spans="1:22" x14ac:dyDescent="0.25">
      <c r="A12" s="243"/>
      <c r="B12" s="246"/>
      <c r="C12" s="243"/>
      <c r="D12" s="244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93"/>
      <c r="R12" s="294"/>
      <c r="S12" s="241">
        <f t="shared" si="0"/>
        <v>0</v>
      </c>
      <c r="T12" s="241">
        <f t="shared" si="1"/>
        <v>0</v>
      </c>
      <c r="U12" s="245"/>
      <c r="V12" s="245"/>
    </row>
    <row r="13" spans="1:22" x14ac:dyDescent="0.25">
      <c r="A13" s="243"/>
      <c r="B13" s="246"/>
      <c r="C13" s="243"/>
      <c r="D13" s="244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291"/>
      <c r="P13" s="292"/>
      <c r="Q13" s="293"/>
      <c r="R13" s="294"/>
      <c r="S13" s="241">
        <f>E13+G13+I13+K13+M13+O13+Q13</f>
        <v>0</v>
      </c>
      <c r="T13" s="241">
        <f>SUM(S13-U13-V13)</f>
        <v>0</v>
      </c>
      <c r="U13" s="245"/>
      <c r="V13" s="245"/>
    </row>
    <row r="14" spans="1:22" x14ac:dyDescent="0.25">
      <c r="A14" s="234"/>
      <c r="B14" s="234"/>
      <c r="C14" s="234"/>
      <c r="D14" s="244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291"/>
      <c r="P14" s="292"/>
      <c r="Q14" s="293"/>
      <c r="R14" s="294"/>
      <c r="S14" s="241">
        <f>E14+G14+I14+K14+M14+O14+Q14</f>
        <v>0</v>
      </c>
      <c r="T14" s="241">
        <f>SUM(S14-U14-V14)</f>
        <v>0</v>
      </c>
      <c r="U14" s="245"/>
      <c r="V14" s="245"/>
    </row>
    <row r="15" spans="1:22" x14ac:dyDescent="0.25">
      <c r="A15" s="243"/>
      <c r="B15" s="246"/>
      <c r="C15" s="243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93"/>
      <c r="R15" s="294"/>
      <c r="S15" s="241">
        <f>E15+G15+I15+K15+M15+O15+Q15</f>
        <v>0</v>
      </c>
      <c r="T15" s="241">
        <f>SUM(S15-U15-V15)</f>
        <v>0</v>
      </c>
      <c r="U15" s="245"/>
      <c r="V15" s="245"/>
    </row>
    <row r="16" spans="1:22" x14ac:dyDescent="0.25">
      <c r="A16" s="243"/>
      <c r="B16" s="243"/>
      <c r="C16" s="243"/>
      <c r="D16" s="244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93"/>
      <c r="R16" s="294"/>
      <c r="S16" s="241">
        <f>E16+G16+I16+K16+M16+O16+Q16</f>
        <v>0</v>
      </c>
      <c r="T16" s="241">
        <f>SUM(S16-U16-V16)</f>
        <v>0</v>
      </c>
      <c r="U16" s="245"/>
      <c r="V16" s="245"/>
    </row>
    <row r="17" spans="1:22" x14ac:dyDescent="0.25">
      <c r="A17" s="243"/>
      <c r="B17" s="243"/>
      <c r="C17" s="243"/>
      <c r="D17" s="244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291"/>
      <c r="P17" s="292"/>
      <c r="Q17" s="293"/>
      <c r="R17" s="294"/>
      <c r="S17" s="241">
        <f>E17+G17+I17+K17+M17+O17+Q17</f>
        <v>0</v>
      </c>
      <c r="T17" s="241">
        <f>SUM(S17-U17-V17)</f>
        <v>0</v>
      </c>
      <c r="U17" s="245"/>
      <c r="V17" s="245"/>
    </row>
    <row r="18" spans="1:22" x14ac:dyDescent="0.25">
      <c r="A18" s="247"/>
      <c r="B18" s="243"/>
      <c r="C18" s="243"/>
      <c r="D18" s="248" t="s">
        <v>94</v>
      </c>
      <c r="E18" s="291"/>
      <c r="F18" s="292"/>
      <c r="G18" s="291"/>
      <c r="H18" s="292"/>
      <c r="I18" s="291"/>
      <c r="J18" s="292"/>
      <c r="K18" s="291">
        <v>3</v>
      </c>
      <c r="L18" s="292"/>
      <c r="M18" s="291"/>
      <c r="N18" s="292"/>
      <c r="O18" s="291"/>
      <c r="P18" s="292"/>
      <c r="Q18" s="293"/>
      <c r="R18" s="294"/>
      <c r="S18" s="241">
        <f t="shared" si="0"/>
        <v>3</v>
      </c>
      <c r="T18" s="241">
        <f t="shared" si="1"/>
        <v>3</v>
      </c>
      <c r="U18" s="245"/>
      <c r="V18" s="245"/>
    </row>
    <row r="19" spans="1:22" s="232" customFormat="1" x14ac:dyDescent="0.25">
      <c r="A19" s="234">
        <v>3600</v>
      </c>
      <c r="B19" s="261" t="s">
        <v>101</v>
      </c>
      <c r="C19" s="234"/>
      <c r="D19" s="244" t="s">
        <v>93</v>
      </c>
      <c r="E19" s="291"/>
      <c r="F19" s="292"/>
      <c r="G19" s="291"/>
      <c r="H19" s="292"/>
      <c r="I19" s="291"/>
      <c r="J19" s="292"/>
      <c r="K19" s="291"/>
      <c r="L19" s="292"/>
      <c r="M19" s="291">
        <v>0.5</v>
      </c>
      <c r="N19" s="292"/>
      <c r="O19" s="291"/>
      <c r="P19" s="292"/>
      <c r="Q19" s="293"/>
      <c r="R19" s="294"/>
      <c r="S19" s="241">
        <f t="shared" si="0"/>
        <v>0.5</v>
      </c>
      <c r="T19" s="241">
        <f t="shared" si="1"/>
        <v>0.5</v>
      </c>
      <c r="U19" s="245"/>
      <c r="V19" s="245"/>
    </row>
    <row r="20" spans="1:22" s="232" customFormat="1" x14ac:dyDescent="0.25">
      <c r="A20" s="234">
        <v>3600</v>
      </c>
      <c r="B20" s="261" t="s">
        <v>101</v>
      </c>
      <c r="C20" s="234"/>
      <c r="D20" s="244" t="s">
        <v>80</v>
      </c>
      <c r="E20" s="291"/>
      <c r="F20" s="292"/>
      <c r="G20" s="291"/>
      <c r="H20" s="292"/>
      <c r="I20" s="291"/>
      <c r="J20" s="292"/>
      <c r="K20" s="291"/>
      <c r="L20" s="292"/>
      <c r="M20" s="291">
        <v>0.25</v>
      </c>
      <c r="N20" s="292"/>
      <c r="O20" s="291"/>
      <c r="P20" s="292"/>
      <c r="Q20" s="293"/>
      <c r="R20" s="294"/>
      <c r="S20" s="241">
        <f t="shared" si="0"/>
        <v>0.25</v>
      </c>
      <c r="T20" s="241">
        <f t="shared" si="1"/>
        <v>0.25</v>
      </c>
      <c r="U20" s="245"/>
      <c r="V20" s="245"/>
    </row>
    <row r="21" spans="1:22" s="232" customFormat="1" x14ac:dyDescent="0.25">
      <c r="A21" s="234">
        <v>3600</v>
      </c>
      <c r="B21" s="261" t="s">
        <v>101</v>
      </c>
      <c r="C21" s="234"/>
      <c r="D21" s="248" t="s">
        <v>71</v>
      </c>
      <c r="E21" s="291">
        <v>1</v>
      </c>
      <c r="F21" s="292"/>
      <c r="G21" s="291">
        <v>1</v>
      </c>
      <c r="H21" s="292"/>
      <c r="I21" s="291">
        <v>1</v>
      </c>
      <c r="J21" s="292"/>
      <c r="K21" s="291">
        <v>1</v>
      </c>
      <c r="L21" s="292"/>
      <c r="M21" s="291">
        <v>1</v>
      </c>
      <c r="N21" s="292"/>
      <c r="O21" s="291"/>
      <c r="P21" s="292"/>
      <c r="Q21" s="293"/>
      <c r="R21" s="294"/>
      <c r="S21" s="241">
        <f t="shared" si="0"/>
        <v>5</v>
      </c>
      <c r="T21" s="241">
        <f t="shared" si="1"/>
        <v>5</v>
      </c>
      <c r="U21" s="245"/>
      <c r="V21" s="245"/>
    </row>
    <row r="22" spans="1:22" s="232" customFormat="1" x14ac:dyDescent="0.25">
      <c r="A22" s="238" t="s">
        <v>37</v>
      </c>
      <c r="B22" s="249"/>
      <c r="C22" s="234"/>
      <c r="D22" s="234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91"/>
      <c r="P22" s="292"/>
      <c r="Q22" s="293"/>
      <c r="R22" s="294"/>
      <c r="S22" s="241">
        <f t="shared" si="0"/>
        <v>0</v>
      </c>
      <c r="T22" s="241"/>
      <c r="U22" s="250"/>
      <c r="V22" s="245"/>
    </row>
    <row r="23" spans="1:22" x14ac:dyDescent="0.25">
      <c r="A23" s="249" t="s">
        <v>38</v>
      </c>
      <c r="B23" s="249">
        <f>SUM(B6:B22)</f>
        <v>0</v>
      </c>
      <c r="C23" s="234"/>
      <c r="D23" s="234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3"/>
      <c r="P23" s="294"/>
      <c r="Q23" s="293"/>
      <c r="R23" s="294"/>
      <c r="S23" s="241">
        <f t="shared" si="0"/>
        <v>0</v>
      </c>
      <c r="T23" s="241"/>
      <c r="U23" s="250"/>
      <c r="V23" s="245"/>
    </row>
    <row r="24" spans="1:22" x14ac:dyDescent="0.25">
      <c r="A24" s="250" t="s">
        <v>6</v>
      </c>
      <c r="B24" s="250"/>
      <c r="C24" s="250"/>
      <c r="D24" s="250"/>
      <c r="E24" s="296">
        <f>SUM(E4:E23)</f>
        <v>8</v>
      </c>
      <c r="F24" s="297"/>
      <c r="G24" s="296">
        <f>SUM(G4:G23)</f>
        <v>8</v>
      </c>
      <c r="H24" s="297"/>
      <c r="I24" s="296">
        <f>SUM(I4:I23)</f>
        <v>8</v>
      </c>
      <c r="J24" s="297"/>
      <c r="K24" s="296">
        <f>SUM(K4:K23)</f>
        <v>8</v>
      </c>
      <c r="L24" s="297"/>
      <c r="M24" s="296">
        <f>SUM(M4:M23)</f>
        <v>8</v>
      </c>
      <c r="N24" s="297"/>
      <c r="O24" s="296">
        <f>SUM(O4:O23)</f>
        <v>0</v>
      </c>
      <c r="P24" s="297"/>
      <c r="Q24" s="296">
        <f>SUM(Q4:Q23)</f>
        <v>0</v>
      </c>
      <c r="R24" s="297"/>
      <c r="S24" s="241">
        <f t="shared" si="0"/>
        <v>40</v>
      </c>
      <c r="T24" s="241"/>
      <c r="U24" s="250"/>
      <c r="V24" s="245"/>
    </row>
    <row r="25" spans="1:22" x14ac:dyDescent="0.25">
      <c r="A25" s="250" t="s">
        <v>2</v>
      </c>
      <c r="B25" s="250"/>
      <c r="C25" s="250"/>
      <c r="D25" s="250"/>
      <c r="E25" s="251"/>
      <c r="F25" s="252">
        <v>8</v>
      </c>
      <c r="G25" s="251"/>
      <c r="H25" s="252">
        <v>8</v>
      </c>
      <c r="I25" s="251"/>
      <c r="J25" s="252">
        <v>8</v>
      </c>
      <c r="K25" s="251"/>
      <c r="L25" s="252">
        <v>8</v>
      </c>
      <c r="M25" s="251"/>
      <c r="N25" s="252">
        <v>8</v>
      </c>
      <c r="O25" s="251"/>
      <c r="P25" s="252"/>
      <c r="Q25" s="251"/>
      <c r="R25" s="252"/>
      <c r="S25" s="241">
        <f>SUM(E25:R25)</f>
        <v>40</v>
      </c>
      <c r="T25" s="241">
        <f>SUM(T4:T24)</f>
        <v>40</v>
      </c>
      <c r="U25" s="245"/>
      <c r="V25" s="245"/>
    </row>
    <row r="26" spans="1:22" x14ac:dyDescent="0.25">
      <c r="A26" s="250" t="s">
        <v>41</v>
      </c>
      <c r="B26" s="250"/>
      <c r="C26" s="250"/>
      <c r="D26" s="250"/>
      <c r="E26" s="253"/>
      <c r="F26" s="253">
        <f>SUM(E24)-F25</f>
        <v>0</v>
      </c>
      <c r="G26" s="253"/>
      <c r="H26" s="253">
        <f>SUM(G24)-H25</f>
        <v>0</v>
      </c>
      <c r="I26" s="253"/>
      <c r="J26" s="253">
        <f>SUM(I24)-J25</f>
        <v>0</v>
      </c>
      <c r="K26" s="253"/>
      <c r="L26" s="253">
        <f>SUM(K24)-L25</f>
        <v>0</v>
      </c>
      <c r="M26" s="253"/>
      <c r="N26" s="253">
        <f>SUM(M24)-N25</f>
        <v>0</v>
      </c>
      <c r="O26" s="253"/>
      <c r="P26" s="253">
        <f>SUM(O24)</f>
        <v>0</v>
      </c>
      <c r="Q26" s="253"/>
      <c r="R26" s="253">
        <f>SUM(Q24)</f>
        <v>0</v>
      </c>
      <c r="S26" s="245">
        <f>SUM(E26:R26)</f>
        <v>0</v>
      </c>
      <c r="T26" s="245"/>
      <c r="U26" s="245">
        <f>SUM(U4:U25)</f>
        <v>0</v>
      </c>
      <c r="V26" s="245">
        <f>SUM(V4:V25)</f>
        <v>0</v>
      </c>
    </row>
    <row r="27" spans="1:22" x14ac:dyDescent="0.25">
      <c r="E27" s="254"/>
      <c r="F27" s="254"/>
      <c r="M27" s="254"/>
      <c r="N27" s="254"/>
      <c r="S27" s="231"/>
    </row>
    <row r="28" spans="1:22" x14ac:dyDescent="0.25">
      <c r="A28" s="229" t="s">
        <v>25</v>
      </c>
      <c r="B28" s="230"/>
      <c r="S28" s="231"/>
    </row>
    <row r="29" spans="1:22" x14ac:dyDescent="0.25">
      <c r="A29" s="231" t="s">
        <v>2</v>
      </c>
      <c r="C29" s="255">
        <f>SUM(T25)</f>
        <v>40</v>
      </c>
      <c r="I29" s="229">
        <v>3600</v>
      </c>
      <c r="S29" s="231"/>
    </row>
    <row r="30" spans="1:22" x14ac:dyDescent="0.25">
      <c r="A30" s="231" t="s">
        <v>26</v>
      </c>
      <c r="C30" s="255">
        <f>U26</f>
        <v>0</v>
      </c>
      <c r="D30" s="256"/>
      <c r="I30" s="257">
        <v>5.75</v>
      </c>
      <c r="S30" s="231"/>
    </row>
    <row r="31" spans="1:22" x14ac:dyDescent="0.25">
      <c r="A31" s="231" t="s">
        <v>27</v>
      </c>
      <c r="C31" s="256">
        <f>V26</f>
        <v>0</v>
      </c>
      <c r="I31" s="254"/>
      <c r="S31" s="231"/>
    </row>
    <row r="32" spans="1:22" x14ac:dyDescent="0.25">
      <c r="A32" s="231" t="s">
        <v>28</v>
      </c>
      <c r="C32" s="256">
        <f>S22</f>
        <v>0</v>
      </c>
      <c r="I32" s="255"/>
      <c r="S32" s="231"/>
    </row>
    <row r="33" spans="1:19" x14ac:dyDescent="0.25">
      <c r="A33" s="231" t="s">
        <v>4</v>
      </c>
      <c r="C33" s="256">
        <f>S23</f>
        <v>0</v>
      </c>
      <c r="S33" s="231"/>
    </row>
    <row r="34" spans="1:19" ht="16.5" thickBot="1" x14ac:dyDescent="0.3">
      <c r="A34" s="232" t="s">
        <v>6</v>
      </c>
      <c r="C34" s="258">
        <f>SUM(C29:C33)</f>
        <v>40</v>
      </c>
      <c r="E34" s="232" t="s">
        <v>42</v>
      </c>
      <c r="F34" s="232"/>
      <c r="G34" s="259">
        <f>S24-C34</f>
        <v>0</v>
      </c>
      <c r="S34" s="231"/>
    </row>
    <row r="35" spans="1:19" ht="16.5" thickTop="1" x14ac:dyDescent="0.25">
      <c r="A35" s="231" t="s">
        <v>29</v>
      </c>
      <c r="C35" s="260">
        <v>0</v>
      </c>
      <c r="D35" s="260"/>
      <c r="S35" s="231"/>
    </row>
    <row r="36" spans="1:19" x14ac:dyDescent="0.25">
      <c r="A36" s="231" t="s">
        <v>36</v>
      </c>
      <c r="C36" s="260">
        <v>0</v>
      </c>
      <c r="D36" s="260"/>
      <c r="S36" s="231"/>
    </row>
    <row r="37" spans="1:19" x14ac:dyDescent="0.25">
      <c r="S37" s="231"/>
    </row>
    <row r="38" spans="1:19" x14ac:dyDescent="0.25">
      <c r="S38" s="231"/>
    </row>
    <row r="39" spans="1:19" x14ac:dyDescent="0.25">
      <c r="S39" s="231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B41" sqref="B4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24.09.17</v>
      </c>
      <c r="B2" s="19"/>
      <c r="C2" s="19"/>
      <c r="D2" s="19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18</v>
      </c>
      <c r="K3" s="63">
        <v>8</v>
      </c>
      <c r="L3" s="63">
        <v>18.3</v>
      </c>
      <c r="M3" s="63">
        <v>8</v>
      </c>
      <c r="N3" s="63">
        <v>18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2">
        <v>6598</v>
      </c>
      <c r="B4" s="262" t="s">
        <v>98</v>
      </c>
      <c r="C4" s="191" t="s">
        <v>65</v>
      </c>
      <c r="D4" s="38" t="s">
        <v>66</v>
      </c>
      <c r="E4" s="267"/>
      <c r="F4" s="268"/>
      <c r="G4" s="267">
        <v>3</v>
      </c>
      <c r="H4" s="268"/>
      <c r="I4" s="267"/>
      <c r="J4" s="268"/>
      <c r="K4" s="267"/>
      <c r="L4" s="268"/>
      <c r="M4" s="267"/>
      <c r="N4" s="268"/>
      <c r="O4" s="272"/>
      <c r="P4" s="272"/>
      <c r="Q4" s="298"/>
      <c r="R4" s="298"/>
      <c r="S4" s="25">
        <f t="shared" ref="S4:S11" si="0">E4+G4+I4+K4+M4+O4+Q4</f>
        <v>3</v>
      </c>
      <c r="T4" s="25">
        <f t="shared" ref="T4:T11" si="1">SUM(S4-U4-V4)</f>
        <v>3</v>
      </c>
      <c r="U4" s="28"/>
      <c r="V4" s="28"/>
    </row>
    <row r="5" spans="1:22" x14ac:dyDescent="0.25">
      <c r="A5" s="215">
        <v>6598</v>
      </c>
      <c r="B5" s="262" t="s">
        <v>98</v>
      </c>
      <c r="C5" s="215">
        <v>70</v>
      </c>
      <c r="D5" s="38" t="s">
        <v>78</v>
      </c>
      <c r="E5" s="267">
        <v>7</v>
      </c>
      <c r="F5" s="268"/>
      <c r="G5" s="267">
        <v>4</v>
      </c>
      <c r="H5" s="268"/>
      <c r="I5" s="267"/>
      <c r="J5" s="268"/>
      <c r="K5" s="267"/>
      <c r="L5" s="268"/>
      <c r="M5" s="267"/>
      <c r="N5" s="268"/>
      <c r="O5" s="272"/>
      <c r="P5" s="272"/>
      <c r="Q5" s="298"/>
      <c r="R5" s="298"/>
      <c r="S5" s="25">
        <f t="shared" si="0"/>
        <v>11</v>
      </c>
      <c r="T5" s="25">
        <f t="shared" si="1"/>
        <v>11</v>
      </c>
      <c r="U5" s="28"/>
      <c r="V5" s="28"/>
    </row>
    <row r="6" spans="1:22" x14ac:dyDescent="0.25">
      <c r="A6" s="200"/>
      <c r="B6" s="199"/>
      <c r="C6" s="199"/>
      <c r="D6" s="38"/>
      <c r="E6" s="267"/>
      <c r="F6" s="268"/>
      <c r="G6" s="267"/>
      <c r="H6" s="268"/>
      <c r="I6" s="272"/>
      <c r="J6" s="272"/>
      <c r="K6" s="267"/>
      <c r="L6" s="268"/>
      <c r="M6" s="272"/>
      <c r="N6" s="272"/>
      <c r="O6" s="272"/>
      <c r="P6" s="272"/>
      <c r="Q6" s="298"/>
      <c r="R6" s="29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0"/>
      <c r="B7" s="199"/>
      <c r="C7" s="199"/>
      <c r="D7" s="38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98"/>
      <c r="R7" s="29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1"/>
      <c r="B8" s="48"/>
      <c r="C8" s="171"/>
      <c r="D8" s="38"/>
      <c r="E8" s="267"/>
      <c r="F8" s="268"/>
      <c r="G8" s="267"/>
      <c r="H8" s="268"/>
      <c r="I8" s="267"/>
      <c r="J8" s="268"/>
      <c r="K8" s="267"/>
      <c r="L8" s="268"/>
      <c r="M8" s="272"/>
      <c r="N8" s="272"/>
      <c r="O8" s="272"/>
      <c r="P8" s="272"/>
      <c r="Q8" s="298"/>
      <c r="R8" s="29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2"/>
      <c r="B9" s="48"/>
      <c r="C9" s="172"/>
      <c r="D9" s="38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3"/>
      <c r="R9" s="26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8"/>
      <c r="B10" s="48"/>
      <c r="C10" s="148"/>
      <c r="D10" s="38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3"/>
      <c r="R10" s="26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8"/>
      <c r="B11" s="48"/>
      <c r="C11" s="148"/>
      <c r="D11" s="38"/>
      <c r="E11" s="272"/>
      <c r="F11" s="272"/>
      <c r="G11" s="272"/>
      <c r="H11" s="272"/>
      <c r="I11" s="272"/>
      <c r="J11" s="272"/>
      <c r="K11" s="272"/>
      <c r="L11" s="272"/>
      <c r="M11" s="267"/>
      <c r="N11" s="268"/>
      <c r="O11" s="267"/>
      <c r="P11" s="268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8"/>
      <c r="B12" s="48"/>
      <c r="C12" s="148"/>
      <c r="D12" s="38"/>
      <c r="E12" s="272"/>
      <c r="F12" s="272"/>
      <c r="G12" s="272"/>
      <c r="H12" s="272"/>
      <c r="I12" s="272"/>
      <c r="J12" s="272"/>
      <c r="K12" s="272"/>
      <c r="L12" s="272"/>
      <c r="M12" s="267"/>
      <c r="N12" s="268"/>
      <c r="O12" s="267"/>
      <c r="P12" s="268"/>
      <c r="Q12" s="263"/>
      <c r="R12" s="264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8"/>
      <c r="B13" s="48"/>
      <c r="C13" s="148"/>
      <c r="D13" s="38"/>
      <c r="E13" s="272"/>
      <c r="F13" s="272"/>
      <c r="G13" s="272"/>
      <c r="H13" s="272"/>
      <c r="I13" s="272"/>
      <c r="J13" s="272"/>
      <c r="K13" s="272"/>
      <c r="L13" s="272"/>
      <c r="M13" s="267"/>
      <c r="N13" s="268"/>
      <c r="O13" s="267"/>
      <c r="P13" s="268"/>
      <c r="Q13" s="263"/>
      <c r="R13" s="26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47"/>
      <c r="B14" s="147"/>
      <c r="C14" s="147"/>
      <c r="D14" s="38"/>
      <c r="E14" s="272"/>
      <c r="F14" s="272"/>
      <c r="G14" s="272"/>
      <c r="H14" s="272"/>
      <c r="I14" s="272"/>
      <c r="J14" s="272"/>
      <c r="K14" s="272"/>
      <c r="L14" s="272"/>
      <c r="M14" s="267"/>
      <c r="N14" s="268"/>
      <c r="O14" s="267"/>
      <c r="P14" s="268"/>
      <c r="Q14" s="263"/>
      <c r="R14" s="26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1"/>
      <c r="B15" s="48"/>
      <c r="C15" s="81"/>
      <c r="D15" s="38"/>
      <c r="E15" s="272"/>
      <c r="F15" s="272"/>
      <c r="G15" s="272"/>
      <c r="H15" s="272"/>
      <c r="I15" s="272"/>
      <c r="J15" s="272"/>
      <c r="K15" s="272"/>
      <c r="L15" s="272"/>
      <c r="M15" s="267"/>
      <c r="N15" s="268"/>
      <c r="O15" s="267"/>
      <c r="P15" s="268"/>
      <c r="Q15" s="263"/>
      <c r="R15" s="26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1"/>
      <c r="B16" s="48"/>
      <c r="C16" s="81"/>
      <c r="D16" s="38"/>
      <c r="E16" s="272"/>
      <c r="F16" s="272"/>
      <c r="G16" s="272"/>
      <c r="H16" s="272"/>
      <c r="I16" s="272"/>
      <c r="J16" s="272"/>
      <c r="K16" s="272"/>
      <c r="L16" s="272"/>
      <c r="M16" s="267"/>
      <c r="N16" s="268"/>
      <c r="O16" s="267"/>
      <c r="P16" s="268"/>
      <c r="Q16" s="263"/>
      <c r="R16" s="264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3"/>
      <c r="R17" s="26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25"/>
      <c r="B18" s="225"/>
      <c r="C18" s="225"/>
      <c r="D18" s="38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3"/>
      <c r="R18" s="26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5">
        <v>3600</v>
      </c>
      <c r="B19" s="225" t="s">
        <v>101</v>
      </c>
      <c r="C19" s="225"/>
      <c r="D19" s="38" t="s">
        <v>93</v>
      </c>
      <c r="E19" s="267"/>
      <c r="F19" s="268"/>
      <c r="G19" s="267"/>
      <c r="H19" s="268"/>
      <c r="I19" s="267"/>
      <c r="J19" s="268"/>
      <c r="K19" s="267"/>
      <c r="L19" s="268"/>
      <c r="M19" s="267">
        <v>0.5</v>
      </c>
      <c r="N19" s="268"/>
      <c r="O19" s="267"/>
      <c r="P19" s="268"/>
      <c r="Q19" s="263"/>
      <c r="R19" s="264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225">
        <v>3600</v>
      </c>
      <c r="B20" s="225" t="s">
        <v>101</v>
      </c>
      <c r="C20" s="225"/>
      <c r="D20" s="38" t="s">
        <v>80</v>
      </c>
      <c r="E20" s="267"/>
      <c r="F20" s="268"/>
      <c r="G20" s="267"/>
      <c r="H20" s="268"/>
      <c r="I20" s="267"/>
      <c r="J20" s="268"/>
      <c r="K20" s="267"/>
      <c r="L20" s="268"/>
      <c r="M20" s="267">
        <v>0.25</v>
      </c>
      <c r="N20" s="268"/>
      <c r="O20" s="267"/>
      <c r="P20" s="268"/>
      <c r="Q20" s="263"/>
      <c r="R20" s="264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115">
        <v>3600</v>
      </c>
      <c r="B21" s="115" t="s">
        <v>101</v>
      </c>
      <c r="C21" s="115"/>
      <c r="D21" s="38" t="s">
        <v>87</v>
      </c>
      <c r="E21" s="267"/>
      <c r="F21" s="268"/>
      <c r="G21" s="267"/>
      <c r="H21" s="268"/>
      <c r="I21" s="267">
        <v>9.5</v>
      </c>
      <c r="J21" s="268"/>
      <c r="K21" s="267">
        <v>10</v>
      </c>
      <c r="L21" s="268"/>
      <c r="M21" s="267">
        <v>8.75</v>
      </c>
      <c r="N21" s="268"/>
      <c r="O21" s="267"/>
      <c r="P21" s="268"/>
      <c r="Q21" s="263"/>
      <c r="R21" s="264"/>
      <c r="S21" s="25">
        <f t="shared" si="2"/>
        <v>28.25</v>
      </c>
      <c r="T21" s="25">
        <f t="shared" si="3"/>
        <v>23.25</v>
      </c>
      <c r="U21" s="28">
        <v>5</v>
      </c>
      <c r="V21" s="28"/>
    </row>
    <row r="22" spans="1:22" x14ac:dyDescent="0.25">
      <c r="A22" s="193">
        <v>3600</v>
      </c>
      <c r="B22" s="193" t="s">
        <v>101</v>
      </c>
      <c r="C22" s="193"/>
      <c r="D22" s="27" t="s">
        <v>71</v>
      </c>
      <c r="E22" s="267">
        <v>1</v>
      </c>
      <c r="F22" s="268"/>
      <c r="G22" s="267">
        <v>1</v>
      </c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 t="shared" si="2"/>
        <v>2</v>
      </c>
      <c r="T22" s="25">
        <f t="shared" si="3"/>
        <v>2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7"/>
      <c r="P23" s="268"/>
      <c r="Q23" s="263"/>
      <c r="R23" s="264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7"/>
      <c r="P24" s="268"/>
      <c r="Q24" s="263"/>
      <c r="R24" s="26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69">
        <f>SUM(E4:E24)</f>
        <v>8</v>
      </c>
      <c r="F25" s="270"/>
      <c r="G25" s="269">
        <f>SUM(G4:G24)</f>
        <v>8</v>
      </c>
      <c r="H25" s="270"/>
      <c r="I25" s="269">
        <f>SUM(I4:I24)</f>
        <v>9.5</v>
      </c>
      <c r="J25" s="270"/>
      <c r="K25" s="269">
        <f>SUM(K4:K24)</f>
        <v>10</v>
      </c>
      <c r="L25" s="270"/>
      <c r="M25" s="269">
        <f>SUM(M4:M24)</f>
        <v>9.5</v>
      </c>
      <c r="N25" s="270"/>
      <c r="O25" s="269">
        <f>SUM(O4:O24)</f>
        <v>0</v>
      </c>
      <c r="P25" s="270"/>
      <c r="Q25" s="269">
        <f>SUM(Q4:Q24)</f>
        <v>0</v>
      </c>
      <c r="R25" s="270"/>
      <c r="S25" s="25">
        <f>SUM(S4:S24)</f>
        <v>45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1.5</v>
      </c>
      <c r="K27" s="32"/>
      <c r="L27" s="32">
        <f>SUM(K25)-L26</f>
        <v>2</v>
      </c>
      <c r="M27" s="32"/>
      <c r="N27" s="32">
        <f>SUM(M25)-N26</f>
        <v>1.5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5</v>
      </c>
      <c r="T27" s="28"/>
      <c r="U27" s="28">
        <f>SUM(U4:U26)</f>
        <v>5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5</v>
      </c>
      <c r="D31" s="33"/>
      <c r="I31" s="44">
        <v>31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7" sqref="E17:P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24.09.17</v>
      </c>
      <c r="B2" s="120"/>
      <c r="C2" s="120"/>
      <c r="D2" s="120"/>
      <c r="E2" s="271" t="s">
        <v>15</v>
      </c>
      <c r="F2" s="271"/>
      <c r="G2" s="271" t="s">
        <v>16</v>
      </c>
      <c r="H2" s="271"/>
      <c r="I2" s="271" t="s">
        <v>17</v>
      </c>
      <c r="J2" s="271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17.3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7">
        <v>6598</v>
      </c>
      <c r="B4" s="262" t="s">
        <v>98</v>
      </c>
      <c r="C4" s="216" t="s">
        <v>65</v>
      </c>
      <c r="D4" s="38" t="s">
        <v>66</v>
      </c>
      <c r="E4" s="267">
        <v>3</v>
      </c>
      <c r="F4" s="268"/>
      <c r="G4" s="267">
        <v>2</v>
      </c>
      <c r="H4" s="268"/>
      <c r="I4" s="285"/>
      <c r="J4" s="268"/>
      <c r="K4" s="267"/>
      <c r="L4" s="268"/>
      <c r="M4" s="267">
        <v>0.5</v>
      </c>
      <c r="N4" s="268"/>
      <c r="O4" s="267"/>
      <c r="P4" s="268"/>
      <c r="Q4" s="263"/>
      <c r="R4" s="264"/>
      <c r="S4" s="25">
        <f t="shared" ref="S4:S24" si="0">E4+G4+I4+K4+M4+O4+Q4</f>
        <v>5.5</v>
      </c>
      <c r="T4" s="25">
        <f t="shared" ref="T4:T24" si="1">SUM(S4-U4-V4)</f>
        <v>5.5</v>
      </c>
      <c r="U4" s="28"/>
      <c r="V4" s="28"/>
    </row>
    <row r="5" spans="1:22" x14ac:dyDescent="0.25">
      <c r="A5" s="219">
        <v>6429</v>
      </c>
      <c r="B5" s="262" t="s">
        <v>105</v>
      </c>
      <c r="C5" s="219">
        <v>25</v>
      </c>
      <c r="D5" s="38" t="s">
        <v>86</v>
      </c>
      <c r="E5" s="267"/>
      <c r="F5" s="268"/>
      <c r="G5" s="267">
        <v>0.25</v>
      </c>
      <c r="H5" s="268"/>
      <c r="I5" s="267"/>
      <c r="J5" s="268"/>
      <c r="K5" s="267"/>
      <c r="L5" s="268"/>
      <c r="M5" s="267"/>
      <c r="N5" s="268"/>
      <c r="O5" s="267"/>
      <c r="P5" s="268"/>
      <c r="Q5" s="263"/>
      <c r="R5" s="26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19">
        <v>6598</v>
      </c>
      <c r="B6" s="262" t="s">
        <v>98</v>
      </c>
      <c r="C6" s="218">
        <v>23</v>
      </c>
      <c r="D6" s="38" t="s">
        <v>81</v>
      </c>
      <c r="E6" s="267"/>
      <c r="F6" s="268"/>
      <c r="G6" s="267">
        <v>0.25</v>
      </c>
      <c r="H6" s="268"/>
      <c r="I6" s="267"/>
      <c r="J6" s="268"/>
      <c r="K6" s="267"/>
      <c r="L6" s="268"/>
      <c r="M6" s="267"/>
      <c r="N6" s="268"/>
      <c r="O6" s="267"/>
      <c r="P6" s="268"/>
      <c r="Q6" s="263"/>
      <c r="R6" s="264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21">
        <v>6598</v>
      </c>
      <c r="B7" s="262" t="s">
        <v>98</v>
      </c>
      <c r="C7" s="205" t="s">
        <v>90</v>
      </c>
      <c r="D7" s="38" t="s">
        <v>91</v>
      </c>
      <c r="E7" s="267"/>
      <c r="F7" s="268"/>
      <c r="G7" s="267"/>
      <c r="H7" s="268"/>
      <c r="I7" s="267">
        <v>1.5</v>
      </c>
      <c r="J7" s="268"/>
      <c r="K7" s="267">
        <v>0.25</v>
      </c>
      <c r="L7" s="268"/>
      <c r="M7" s="267"/>
      <c r="N7" s="268"/>
      <c r="O7" s="267"/>
      <c r="P7" s="268"/>
      <c r="Q7" s="263"/>
      <c r="R7" s="264"/>
      <c r="S7" s="25">
        <f t="shared" si="0"/>
        <v>1.75</v>
      </c>
      <c r="T7" s="25">
        <f t="shared" si="1"/>
        <v>1.75</v>
      </c>
      <c r="U7" s="28"/>
      <c r="V7" s="28"/>
    </row>
    <row r="8" spans="1:22" x14ac:dyDescent="0.25">
      <c r="A8" s="221">
        <v>6598</v>
      </c>
      <c r="B8" s="262" t="s">
        <v>98</v>
      </c>
      <c r="C8" s="221">
        <v>70</v>
      </c>
      <c r="D8" s="38" t="s">
        <v>78</v>
      </c>
      <c r="E8" s="267"/>
      <c r="F8" s="268"/>
      <c r="G8" s="267"/>
      <c r="H8" s="268"/>
      <c r="I8" s="267">
        <v>0.75</v>
      </c>
      <c r="J8" s="268"/>
      <c r="K8" s="267">
        <v>0.5</v>
      </c>
      <c r="L8" s="268"/>
      <c r="M8" s="267"/>
      <c r="N8" s="268"/>
      <c r="O8" s="267"/>
      <c r="P8" s="268"/>
      <c r="Q8" s="263"/>
      <c r="R8" s="264"/>
      <c r="S8" s="25">
        <f t="shared" si="0"/>
        <v>1.25</v>
      </c>
      <c r="T8" s="25">
        <f t="shared" si="1"/>
        <v>1.25</v>
      </c>
      <c r="U8" s="28"/>
      <c r="V8" s="28"/>
    </row>
    <row r="9" spans="1:22" x14ac:dyDescent="0.25">
      <c r="A9" s="228">
        <v>6598</v>
      </c>
      <c r="B9" s="262" t="s">
        <v>98</v>
      </c>
      <c r="C9" s="228">
        <v>73</v>
      </c>
      <c r="D9" s="38" t="s">
        <v>78</v>
      </c>
      <c r="E9" s="267"/>
      <c r="F9" s="268"/>
      <c r="G9" s="267"/>
      <c r="H9" s="268"/>
      <c r="I9" s="267"/>
      <c r="J9" s="268"/>
      <c r="K9" s="267"/>
      <c r="L9" s="268"/>
      <c r="M9" s="267">
        <v>0.25</v>
      </c>
      <c r="N9" s="268"/>
      <c r="O9" s="267"/>
      <c r="P9" s="268"/>
      <c r="Q9" s="263"/>
      <c r="R9" s="264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228">
        <v>6598</v>
      </c>
      <c r="B10" s="262" t="s">
        <v>98</v>
      </c>
      <c r="C10" s="228">
        <v>74</v>
      </c>
      <c r="D10" s="38" t="s">
        <v>78</v>
      </c>
      <c r="E10" s="267"/>
      <c r="F10" s="268"/>
      <c r="G10" s="267"/>
      <c r="H10" s="268"/>
      <c r="I10" s="267"/>
      <c r="J10" s="268"/>
      <c r="K10" s="267"/>
      <c r="L10" s="268"/>
      <c r="M10" s="267">
        <v>0.25</v>
      </c>
      <c r="N10" s="268"/>
      <c r="O10" s="267"/>
      <c r="P10" s="268"/>
      <c r="Q10" s="263"/>
      <c r="R10" s="264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200"/>
      <c r="B11" s="48"/>
      <c r="C11" s="200"/>
      <c r="D11" s="38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3"/>
      <c r="R11" s="26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1"/>
      <c r="B12" s="48"/>
      <c r="C12" s="181"/>
      <c r="D12" s="3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3"/>
      <c r="R12" s="26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0"/>
      <c r="B13" s="180"/>
      <c r="C13" s="180"/>
      <c r="D13" s="38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3"/>
      <c r="R13" s="26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1"/>
      <c r="B14" s="48"/>
      <c r="C14" s="181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3"/>
      <c r="R14" s="264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0"/>
      <c r="B15" s="180"/>
      <c r="C15" s="180"/>
      <c r="D15" s="38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3"/>
      <c r="R15" s="26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85"/>
      <c r="B16" s="185"/>
      <c r="C16" s="185"/>
      <c r="D16" s="38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3"/>
      <c r="R16" s="264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85">
        <v>3600</v>
      </c>
      <c r="B17" s="185" t="s">
        <v>101</v>
      </c>
      <c r="C17" s="185"/>
      <c r="D17" s="38" t="s">
        <v>97</v>
      </c>
      <c r="E17" s="267"/>
      <c r="F17" s="268"/>
      <c r="G17" s="267"/>
      <c r="H17" s="268"/>
      <c r="I17" s="267"/>
      <c r="J17" s="268"/>
      <c r="K17" s="267"/>
      <c r="L17" s="268"/>
      <c r="M17" s="267">
        <v>1</v>
      </c>
      <c r="N17" s="268"/>
      <c r="O17" s="267"/>
      <c r="P17" s="268"/>
      <c r="Q17" s="263"/>
      <c r="R17" s="264"/>
      <c r="S17" s="25">
        <f t="shared" si="0"/>
        <v>1</v>
      </c>
      <c r="T17" s="25">
        <f t="shared" si="1"/>
        <v>0</v>
      </c>
      <c r="U17" s="28">
        <v>1</v>
      </c>
      <c r="V17" s="28"/>
    </row>
    <row r="18" spans="1:22" x14ac:dyDescent="0.25">
      <c r="A18" s="225">
        <v>3600</v>
      </c>
      <c r="B18" s="261" t="s">
        <v>101</v>
      </c>
      <c r="C18" s="225"/>
      <c r="D18" s="38" t="s">
        <v>93</v>
      </c>
      <c r="E18" s="267"/>
      <c r="F18" s="268"/>
      <c r="G18" s="267"/>
      <c r="H18" s="268"/>
      <c r="I18" s="267"/>
      <c r="J18" s="268"/>
      <c r="K18" s="267"/>
      <c r="L18" s="268"/>
      <c r="M18" s="267">
        <v>0.5</v>
      </c>
      <c r="N18" s="268"/>
      <c r="O18" s="267"/>
      <c r="P18" s="268"/>
      <c r="Q18" s="263"/>
      <c r="R18" s="264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83">
        <v>3600</v>
      </c>
      <c r="B19" s="261" t="s">
        <v>101</v>
      </c>
      <c r="C19" s="183"/>
      <c r="D19" s="38" t="s">
        <v>92</v>
      </c>
      <c r="E19" s="267"/>
      <c r="F19" s="268"/>
      <c r="G19" s="267"/>
      <c r="H19" s="268"/>
      <c r="I19" s="267">
        <v>1.5</v>
      </c>
      <c r="J19" s="268"/>
      <c r="K19" s="267"/>
      <c r="L19" s="268"/>
      <c r="M19" s="267"/>
      <c r="N19" s="268"/>
      <c r="O19" s="267"/>
      <c r="P19" s="268"/>
      <c r="Q19" s="263"/>
      <c r="R19" s="26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83">
        <v>3600</v>
      </c>
      <c r="B20" s="261" t="s">
        <v>101</v>
      </c>
      <c r="C20" s="183"/>
      <c r="D20" s="38" t="s">
        <v>80</v>
      </c>
      <c r="E20" s="267"/>
      <c r="F20" s="268"/>
      <c r="G20" s="267"/>
      <c r="H20" s="268"/>
      <c r="I20" s="267"/>
      <c r="J20" s="268"/>
      <c r="K20" s="272"/>
      <c r="L20" s="272"/>
      <c r="M20" s="267">
        <v>0.25</v>
      </c>
      <c r="N20" s="268"/>
      <c r="O20" s="267"/>
      <c r="P20" s="268"/>
      <c r="Q20" s="263"/>
      <c r="R20" s="264"/>
      <c r="S20" s="25">
        <f t="shared" si="0"/>
        <v>0.25</v>
      </c>
      <c r="T20" s="25">
        <f t="shared" si="1"/>
        <v>0.25</v>
      </c>
      <c r="U20" s="28"/>
      <c r="V20" s="28"/>
    </row>
    <row r="21" spans="1:22" x14ac:dyDescent="0.25">
      <c r="A21" s="180">
        <v>3600</v>
      </c>
      <c r="B21" s="261" t="s">
        <v>101</v>
      </c>
      <c r="C21" s="180"/>
      <c r="D21" s="23" t="s">
        <v>72</v>
      </c>
      <c r="E21" s="267">
        <v>0.5</v>
      </c>
      <c r="F21" s="268"/>
      <c r="G21" s="267"/>
      <c r="H21" s="268"/>
      <c r="I21" s="267">
        <v>0.25</v>
      </c>
      <c r="J21" s="268"/>
      <c r="K21" s="267">
        <v>0.5</v>
      </c>
      <c r="L21" s="268"/>
      <c r="M21" s="267"/>
      <c r="N21" s="268"/>
      <c r="O21" s="267"/>
      <c r="P21" s="268"/>
      <c r="Q21" s="263"/>
      <c r="R21" s="264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180">
        <v>3600</v>
      </c>
      <c r="B22" s="261" t="s">
        <v>101</v>
      </c>
      <c r="C22" s="180"/>
      <c r="D22" s="23" t="s">
        <v>73</v>
      </c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7"/>
      <c r="P22" s="268"/>
      <c r="Q22" s="263"/>
      <c r="R22" s="264"/>
      <c r="S22" s="25">
        <f t="shared" si="0"/>
        <v>0</v>
      </c>
      <c r="T22" s="25">
        <f t="shared" si="1"/>
        <v>0</v>
      </c>
      <c r="U22" s="28"/>
      <c r="V22" s="28"/>
    </row>
    <row r="23" spans="1:22" ht="15.75" customHeight="1" x14ac:dyDescent="0.25">
      <c r="A23" s="181">
        <v>3600</v>
      </c>
      <c r="B23" s="261">
        <f>SUM(B6:B22)</f>
        <v>0</v>
      </c>
      <c r="C23" s="181"/>
      <c r="D23" s="27" t="s">
        <v>74</v>
      </c>
      <c r="E23" s="267">
        <v>4.75</v>
      </c>
      <c r="F23" s="268"/>
      <c r="G23" s="267">
        <v>5.75</v>
      </c>
      <c r="H23" s="268"/>
      <c r="I23" s="267">
        <v>4.25</v>
      </c>
      <c r="J23" s="268"/>
      <c r="K23" s="267">
        <v>7</v>
      </c>
      <c r="L23" s="268"/>
      <c r="M23" s="267">
        <v>6.5</v>
      </c>
      <c r="N23" s="268"/>
      <c r="O23" s="267"/>
      <c r="P23" s="268"/>
      <c r="Q23" s="263"/>
      <c r="R23" s="264"/>
      <c r="S23" s="25">
        <f t="shared" si="0"/>
        <v>28.25</v>
      </c>
      <c r="T23" s="25">
        <f t="shared" si="1"/>
        <v>25.75</v>
      </c>
      <c r="U23" s="28">
        <v>2.5</v>
      </c>
      <c r="V23" s="28"/>
    </row>
    <row r="24" spans="1:22" x14ac:dyDescent="0.25">
      <c r="A24" s="181">
        <v>3600</v>
      </c>
      <c r="B24" s="261" t="s">
        <v>101</v>
      </c>
      <c r="C24" s="181"/>
      <c r="D24" s="27" t="s">
        <v>75</v>
      </c>
      <c r="E24" s="267">
        <v>0.25</v>
      </c>
      <c r="F24" s="268"/>
      <c r="G24" s="267">
        <v>0.25</v>
      </c>
      <c r="H24" s="268"/>
      <c r="I24" s="267">
        <v>0.25</v>
      </c>
      <c r="J24" s="268"/>
      <c r="K24" s="267">
        <v>0.25</v>
      </c>
      <c r="L24" s="268"/>
      <c r="M24" s="267">
        <v>0.25</v>
      </c>
      <c r="N24" s="268"/>
      <c r="O24" s="267"/>
      <c r="P24" s="268"/>
      <c r="Q24" s="263"/>
      <c r="R24" s="264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3"/>
      <c r="P25" s="264"/>
      <c r="Q25" s="263"/>
      <c r="R25" s="26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67"/>
      <c r="F26" s="268"/>
      <c r="G26" s="267"/>
      <c r="H26" s="268"/>
      <c r="I26" s="267"/>
      <c r="J26" s="268"/>
      <c r="K26" s="267"/>
      <c r="L26" s="268"/>
      <c r="M26" s="267"/>
      <c r="N26" s="268"/>
      <c r="O26" s="263"/>
      <c r="P26" s="264"/>
      <c r="Q26" s="263"/>
      <c r="R26" s="264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69">
        <f t="shared" ref="E27:G27" si="4">SUM(E4:E26)</f>
        <v>8.5</v>
      </c>
      <c r="F27" s="270"/>
      <c r="G27" s="269">
        <f t="shared" si="4"/>
        <v>8.5</v>
      </c>
      <c r="H27" s="270"/>
      <c r="I27" s="269">
        <f t="shared" ref="I27" si="5">SUM(I4:I26)</f>
        <v>8.5</v>
      </c>
      <c r="J27" s="270"/>
      <c r="K27" s="269">
        <f t="shared" ref="K27" si="6">SUM(K4:K26)</f>
        <v>8.5</v>
      </c>
      <c r="L27" s="270"/>
      <c r="M27" s="269">
        <f t="shared" ref="M27" si="7">SUM(M4:M26)</f>
        <v>9.5</v>
      </c>
      <c r="N27" s="270"/>
      <c r="O27" s="269">
        <f>SUM(O4:O26)</f>
        <v>0</v>
      </c>
      <c r="P27" s="270"/>
      <c r="Q27" s="269">
        <f>SUM(Q4:Q26)</f>
        <v>0</v>
      </c>
      <c r="R27" s="270"/>
      <c r="S27" s="25">
        <f>SUM(S4:S26)</f>
        <v>43.5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29"/>
      <c r="F28" s="130">
        <v>8</v>
      </c>
      <c r="G28" s="30"/>
      <c r="H28" s="31">
        <v>8</v>
      </c>
      <c r="I28" s="107"/>
      <c r="J28" s="108">
        <v>8</v>
      </c>
      <c r="K28" s="30"/>
      <c r="L28" s="31">
        <v>8</v>
      </c>
      <c r="M28" s="107"/>
      <c r="N28" s="108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1.5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3.5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3.5</v>
      </c>
      <c r="D33" s="33"/>
      <c r="I33" s="44">
        <v>34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43.5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E30" sqref="E30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2017-09-25T09:16:27Z</cp:lastPrinted>
  <dcterms:created xsi:type="dcterms:W3CDTF">2010-01-14T13:00:57Z</dcterms:created>
  <dcterms:modified xsi:type="dcterms:W3CDTF">2018-09-26T14:16:15Z</dcterms:modified>
</cp:coreProperties>
</file>