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0B7C859E-C64F-49DC-A6C5-63ABAD45EAE5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N.Winterburn!$A$1:$V$40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T.Winterburn!$A$1:$V$40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D6" i="1"/>
  <c r="C10" i="1"/>
  <c r="C13" i="1"/>
  <c r="C30" i="47"/>
  <c r="E6" i="1" s="1"/>
  <c r="V24" i="47"/>
  <c r="C29" i="47" s="1"/>
  <c r="U24" i="47"/>
  <c r="C28" i="47" s="1"/>
  <c r="C6" i="1" s="1"/>
  <c r="S23" i="47"/>
  <c r="Q22" i="47"/>
  <c r="R24" i="47" s="1"/>
  <c r="O22" i="47"/>
  <c r="P24" i="47" s="1"/>
  <c r="M22" i="47"/>
  <c r="N24" i="47" s="1"/>
  <c r="K22" i="47"/>
  <c r="L24" i="47" s="1"/>
  <c r="I22" i="47"/>
  <c r="J24" i="47" s="1"/>
  <c r="G22" i="47"/>
  <c r="H24" i="47" s="1"/>
  <c r="E22" i="47"/>
  <c r="F24" i="47" s="1"/>
  <c r="S21" i="47"/>
  <c r="C31" i="47" s="1"/>
  <c r="F6" i="1" s="1"/>
  <c r="S20" i="47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C29" i="45"/>
  <c r="D10" i="1" s="1"/>
  <c r="V24" i="45"/>
  <c r="U24" i="45"/>
  <c r="C28" i="45" s="1"/>
  <c r="P24" i="45"/>
  <c r="S23" i="45"/>
  <c r="Q22" i="45"/>
  <c r="R24" i="45" s="1"/>
  <c r="O22" i="45"/>
  <c r="M22" i="45"/>
  <c r="N24" i="45" s="1"/>
  <c r="K22" i="45"/>
  <c r="L24" i="45" s="1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S23" i="43"/>
  <c r="Q22" i="43"/>
  <c r="R24" i="43" s="1"/>
  <c r="O22" i="43"/>
  <c r="P24" i="43" s="1"/>
  <c r="M22" i="43"/>
  <c r="N24" i="43" s="1"/>
  <c r="K22" i="43"/>
  <c r="L24" i="43" s="1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K22" i="5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2" i="30"/>
  <c r="J24" i="30" s="1"/>
  <c r="S5" i="30" l="1"/>
  <c r="T5" i="30" s="1"/>
  <c r="S19" i="14" l="1"/>
  <c r="T19" i="14" s="1"/>
  <c r="S18" i="14"/>
  <c r="T18" i="14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K22" i="32" l="1"/>
  <c r="L24" i="32" s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K22" i="34"/>
  <c r="L24" i="34" s="1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4" i="30"/>
  <c r="C29" i="30" s="1"/>
  <c r="D19" i="1" s="1"/>
  <c r="U24" i="30"/>
  <c r="C28" i="30" s="1"/>
  <c r="C19" i="1" s="1"/>
  <c r="S23" i="30"/>
  <c r="Q22" i="30"/>
  <c r="R24" i="30" s="1"/>
  <c r="O22" i="30"/>
  <c r="P24" i="30" s="1"/>
  <c r="M22" i="30"/>
  <c r="N24" i="30" s="1"/>
  <c r="K22" i="30"/>
  <c r="L24" i="30" s="1"/>
  <c r="G22" i="30"/>
  <c r="H24" i="30" s="1"/>
  <c r="E22" i="30"/>
  <c r="F24" i="30" s="1"/>
  <c r="S21" i="30"/>
  <c r="C31" i="30" s="1"/>
  <c r="S20" i="30"/>
  <c r="C30" i="30" s="1"/>
  <c r="E19" i="1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K22" i="6"/>
  <c r="L24" i="6" s="1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17" i="18"/>
  <c r="T17" i="18" s="1"/>
  <c r="S18" i="18"/>
  <c r="S19" i="18"/>
  <c r="T19" i="18" s="1"/>
  <c r="S20" i="18"/>
  <c r="C30" i="18" s="1"/>
  <c r="E20" i="1" s="1"/>
  <c r="S21" i="18"/>
  <c r="C31" i="18" s="1"/>
  <c r="E22" i="18"/>
  <c r="F24" i="18" s="1"/>
  <c r="G22" i="18"/>
  <c r="H24" i="18" s="1"/>
  <c r="I22" i="18"/>
  <c r="J24" i="18" s="1"/>
  <c r="K22" i="18"/>
  <c r="L24" i="18" s="1"/>
  <c r="M22" i="18"/>
  <c r="N24" i="18" s="1"/>
  <c r="O22" i="18"/>
  <c r="P24" i="18" s="1"/>
  <c r="Q22" i="18"/>
  <c r="R24" i="18" s="1"/>
  <c r="S23" i="18"/>
  <c r="U24" i="18"/>
  <c r="C28" i="18" s="1"/>
  <c r="V24" i="18"/>
  <c r="C29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18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24" i="18"/>
  <c r="S22" i="18"/>
  <c r="F20" i="1"/>
  <c r="F18" i="1"/>
  <c r="S24" i="30"/>
  <c r="F19" i="1"/>
  <c r="S22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K22" i="1" s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3" i="30"/>
  <c r="C27" i="30" s="1"/>
  <c r="B19" i="1" s="1"/>
  <c r="G19" i="1" s="1"/>
  <c r="T23" i="17"/>
  <c r="C27" i="17" s="1"/>
  <c r="T23" i="18"/>
  <c r="C27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C32" i="6" l="1"/>
  <c r="G32" i="6" s="1"/>
  <c r="C32" i="34"/>
  <c r="G32" i="34" s="1"/>
  <c r="C32" i="32"/>
  <c r="G32" i="32" s="1"/>
  <c r="C32" i="30"/>
  <c r="G32" i="30" s="1"/>
  <c r="B16" i="1"/>
  <c r="G16" i="1" s="1"/>
  <c r="C32" i="17"/>
  <c r="G32" i="17" s="1"/>
  <c r="C32" i="18"/>
  <c r="G32" i="18" s="1"/>
  <c r="G32" i="14"/>
  <c r="B22" i="1" l="1"/>
  <c r="C25" i="1" s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<sst xmlns="http://schemas.openxmlformats.org/spreadsheetml/2006/main" count="752" uniqueCount="133">
  <si>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</si>
  <si>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</si>
  <si>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</si>
  <si>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</si>
  <si>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</si>
  <si>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</si>
  <si>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</si>
  <si>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</si>
  <si>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</si>
  <si>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</si>
  <si>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</si>
  <si>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</si>
  <si>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</si>
  <si>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</si>
  <si>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</si>
  <si>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</si>
  <si>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</si>
  <si>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</si>
  <si>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</si>
  <si>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</si>
  <si>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</si>
  <si>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</si>
  <si>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</si>
  <si>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</si>
  <si>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</si>
  <si>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</si>
  <si>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</si>
  <si>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</si>
  <si>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</si>
  <si>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</si>
  <si>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</si>
  <si>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</si>
  <si>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</si>
  <si>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</si>
  <si>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</si>
  <si>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</si>
  <si>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</si>
  <si>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</si>
  <si>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</si>
  <si>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</si>
  <si>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</si>
  <si>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</si>
  <si>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</si>
  <si>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</si>
  <si>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</si>
  <si>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</si>
  <si>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</si>
  <si>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</si>
  <si>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</si>
  <si>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</si>
  <si>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</si>
  <si>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</si>
  <si>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</si>
  <si>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</si>
  <si>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</si>
  <si>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</si>
  <si>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</si>
  <si>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</si>
  <si>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</si>
  <si>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</si>
  <si>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</si>
  <si>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</si>
  <si>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</si>
  <si>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</si>
  <si>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</si>
  <si>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</si>
  <si>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</si>
  <si>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</si>
  <si>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</si>
  <si>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shelving</t>
  </si>
  <si>
    <t>units</t>
  </si>
  <si>
    <t>6 to 7</t>
  </si>
  <si>
    <t>8 to 10</t>
  </si>
  <si>
    <t>labouring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</si>
  <si>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</si>
  <si>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</si>
  <si>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</si>
  <si>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</si>
  <si>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</si>
  <si>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</si>
  <si>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college</t>
  </si>
  <si>
    <t>light / clean out fire</t>
  </si>
  <si>
    <t>check tools</t>
  </si>
  <si>
    <t>tidy workshop</t>
  </si>
  <si>
    <t>shredding</t>
  </si>
  <si>
    <t>machine maintenance</t>
  </si>
  <si>
    <t>hoover workshop</t>
  </si>
  <si>
    <t>paint workshop</t>
  </si>
  <si>
    <t>desk</t>
  </si>
  <si>
    <t>paint extension floor</t>
  </si>
  <si>
    <t>hoover area</t>
  </si>
  <si>
    <t>forklift</t>
  </si>
  <si>
    <t>move materials</t>
  </si>
  <si>
    <t>6519eg</t>
  </si>
  <si>
    <t>paint canteen / stairs</t>
  </si>
  <si>
    <t>clean out fire</t>
  </si>
  <si>
    <t>weigh / load / deliver</t>
  </si>
  <si>
    <t>clean / glue toilet floor</t>
  </si>
  <si>
    <t>W/E 28.01.2018</t>
  </si>
  <si>
    <t>week ending 28.01.2018</t>
  </si>
  <si>
    <t>samples 6721</t>
  </si>
  <si>
    <t>load van with rcl tools</t>
  </si>
  <si>
    <t>funeral</t>
  </si>
  <si>
    <t>booking up 6721</t>
  </si>
  <si>
    <t>templates</t>
  </si>
  <si>
    <t>door</t>
  </si>
  <si>
    <t>wardrobes</t>
  </si>
  <si>
    <t>cleaning</t>
  </si>
  <si>
    <t>basement doors</t>
  </si>
  <si>
    <t>samples boards 6721</t>
  </si>
  <si>
    <t>Dressing room units</t>
  </si>
  <si>
    <t>grd floor bedroom unit</t>
  </si>
  <si>
    <t>wall panels</t>
  </si>
  <si>
    <t>cleaning around bench</t>
  </si>
  <si>
    <t>door frames</t>
  </si>
  <si>
    <t>cross rails</t>
  </si>
  <si>
    <t>packers</t>
  </si>
  <si>
    <t>tidying yard</t>
  </si>
  <si>
    <t>wrapping units</t>
  </si>
  <si>
    <t>6 to 9</t>
  </si>
  <si>
    <t>wardrobe unit</t>
  </si>
  <si>
    <t>storage shelving</t>
  </si>
  <si>
    <t>sick</t>
  </si>
  <si>
    <t>WIMB01</t>
  </si>
  <si>
    <t>CAPI01</t>
  </si>
  <si>
    <t>WALS01</t>
  </si>
  <si>
    <t>OFFI01</t>
  </si>
  <si>
    <t>CRAV01</t>
  </si>
  <si>
    <t>USEM01</t>
  </si>
  <si>
    <t>NLCS01</t>
  </si>
  <si>
    <t>BLEN05</t>
  </si>
  <si>
    <t>BAIL01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</si>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</sst>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8" borderId="2" xfId="0" applyNumberFormat="1" applyFont="1" applyFill="1" applyBorder="1" applyAlignment="1">
      <alignment horizontal="center"/>
    </xf>
    <xf numFmtId="2" fontId="24" fillId="8" borderId="4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A3" sqref="A3"/>
    </sheetView>
  </sheetViews>
  <sheetFormatPr defaultRowHeight="18" x14ac:dyDescent="0.25"/>
  <cols>
    <col min="1" max="1" width="25.85546875" style="207" customWidth="1"/>
    <col min="2" max="2" width="16.28515625" style="207" customWidth="1"/>
    <col min="3" max="3" width="15.7109375" style="207" bestFit="1" customWidth="1"/>
    <col min="4" max="4" width="16" style="207" customWidth="1"/>
    <col min="5" max="5" width="26.85546875" style="207" bestFit="1" customWidth="1"/>
    <col min="6" max="6" width="24.140625" style="207" customWidth="1"/>
    <col min="7" max="7" width="16" style="209" customWidth="1"/>
    <col min="8" max="8" width="20.5703125" style="209" bestFit="1" customWidth="1"/>
    <col min="9" max="9" width="8.28515625" style="209" bestFit="1" customWidth="1"/>
    <col min="10" max="10" width="9.140625" style="207"/>
    <col min="11" max="11" width="10.42578125" style="207" customWidth="1"/>
    <col min="12" max="16384" width="9.140625" style="207"/>
  </cols>
  <sheetData>
    <row r="1" spans="1:11" x14ac:dyDescent="0.25">
      <c r="A1" s="206" t="s">
        <v>0</v>
      </c>
      <c r="D1" s="208"/>
      <c r="E1" s="207" t="s">
        <v>51</v>
      </c>
    </row>
    <row r="2" spans="1:11" x14ac:dyDescent="0.25">
      <c r="A2" s="206"/>
      <c r="D2" s="210"/>
      <c r="E2" s="207" t="s">
        <v>44</v>
      </c>
    </row>
    <row r="3" spans="1:11" x14ac:dyDescent="0.25">
      <c r="A3" s="206" t="s">
        <v>98</v>
      </c>
      <c r="D3" s="211"/>
      <c r="E3" s="207" t="s">
        <v>46</v>
      </c>
    </row>
    <row r="4" spans="1:11" ht="12.75" customHeight="1" x14ac:dyDescent="0.25"/>
    <row r="5" spans="1:11" x14ac:dyDescent="0.25">
      <c r="A5" s="212" t="s">
        <v>1</v>
      </c>
      <c r="B5" s="213" t="s">
        <v>2</v>
      </c>
      <c r="C5" s="213" t="s">
        <v>5</v>
      </c>
      <c r="D5" s="213" t="s">
        <v>3</v>
      </c>
      <c r="E5" s="213" t="s">
        <v>33</v>
      </c>
      <c r="F5" s="213" t="s">
        <v>34</v>
      </c>
      <c r="G5" s="213" t="s">
        <v>6</v>
      </c>
      <c r="H5" s="213" t="s">
        <v>29</v>
      </c>
      <c r="I5" s="213" t="s">
        <v>36</v>
      </c>
      <c r="K5" s="213" t="s">
        <v>43</v>
      </c>
    </row>
    <row r="6" spans="1:11" ht="17.25" customHeight="1" x14ac:dyDescent="0.25">
      <c r="A6" s="214" t="s">
        <v>53</v>
      </c>
      <c r="B6" s="215">
        <f>SUM(Buckingham!C27)</f>
        <v>40</v>
      </c>
      <c r="C6" s="215">
        <f>SUM(Buckingham!C28)</f>
        <v>0</v>
      </c>
      <c r="D6" s="215">
        <f>SUM(Buckingham!C29)</f>
        <v>0</v>
      </c>
      <c r="E6" s="215">
        <f>SUM(Buckingham!C30)</f>
        <v>0</v>
      </c>
      <c r="F6" s="215">
        <f>SUM(Buckingham!C31)</f>
        <v>0</v>
      </c>
      <c r="G6" s="216">
        <f>B6+C6+D6+E6+F6</f>
        <v>40</v>
      </c>
      <c r="H6" s="217">
        <f>SUM(Buckingham!C33)</f>
        <v>0</v>
      </c>
      <c r="I6" s="217">
        <f>SUM(Buckingham!C34)</f>
        <v>0</v>
      </c>
      <c r="K6" s="218">
        <f>SUM(Buckingham!I28)</f>
        <v>0</v>
      </c>
    </row>
    <row r="7" spans="1:11" x14ac:dyDescent="0.25">
      <c r="A7" s="214" t="s">
        <v>45</v>
      </c>
      <c r="B7" s="215">
        <f>SUM(Czege!C27)</f>
        <v>40</v>
      </c>
      <c r="C7" s="215">
        <f>SUM(Czege!C28)</f>
        <v>0</v>
      </c>
      <c r="D7" s="215">
        <f>SUM(Czege!C29)</f>
        <v>0</v>
      </c>
      <c r="E7" s="215">
        <f>SUM(Czege!C30)</f>
        <v>0</v>
      </c>
      <c r="F7" s="215">
        <f>SUM(Czege!C31)</f>
        <v>0</v>
      </c>
      <c r="G7" s="216">
        <f>B7+C7+D7+E7+F7</f>
        <v>40</v>
      </c>
      <c r="H7" s="219">
        <f>SUM(Czege!C33)</f>
        <v>0</v>
      </c>
      <c r="I7" s="219">
        <f>SUM(Czege!C34)</f>
        <v>0</v>
      </c>
      <c r="K7" s="218">
        <f>SUM(Czege!I28)</f>
        <v>0.5</v>
      </c>
    </row>
    <row r="8" spans="1:11" ht="17.25" customHeight="1" x14ac:dyDescent="0.25">
      <c r="A8" s="214" t="s">
        <v>7</v>
      </c>
      <c r="B8" s="215">
        <f>SUM(Doran!C27)</f>
        <v>40</v>
      </c>
      <c r="C8" s="215">
        <f>SUM(Doran!C28)</f>
        <v>0</v>
      </c>
      <c r="D8" s="215">
        <f>SUM(Doran!C29)</f>
        <v>0</v>
      </c>
      <c r="E8" s="215">
        <f>SUM(Doran!C30)</f>
        <v>0</v>
      </c>
      <c r="F8" s="215">
        <f>SUM(Doran!C31)</f>
        <v>0</v>
      </c>
      <c r="G8" s="216">
        <f t="shared" ref="G8:G21" si="0">B8+C8+D8+E8+F8</f>
        <v>40</v>
      </c>
      <c r="H8" s="219">
        <f>SUM(Doran!C33)</f>
        <v>0</v>
      </c>
      <c r="I8" s="219">
        <f>SUM(Doran!C34)</f>
        <v>0</v>
      </c>
      <c r="K8" s="218">
        <f>SUM(Doran!I28)</f>
        <v>0</v>
      </c>
    </row>
    <row r="9" spans="1:11" x14ac:dyDescent="0.25">
      <c r="A9" s="214"/>
      <c r="B9" s="215">
        <f>SUM('.'!C27)</f>
        <v>0</v>
      </c>
      <c r="C9" s="215">
        <f>SUM('.'!C28)</f>
        <v>0</v>
      </c>
      <c r="D9" s="215">
        <f>SUM('.'!C29)</f>
        <v>0</v>
      </c>
      <c r="E9" s="215">
        <f>SUM('.'!C30)</f>
        <v>0</v>
      </c>
      <c r="F9" s="215">
        <f>SUM('.'!C31)</f>
        <v>0</v>
      </c>
      <c r="G9" s="216">
        <f t="shared" si="0"/>
        <v>0</v>
      </c>
      <c r="H9" s="219">
        <f>SUM('.'!C33)</f>
        <v>0</v>
      </c>
      <c r="I9" s="219">
        <f>SUM('.'!C34)</f>
        <v>0</v>
      </c>
      <c r="K9" s="218">
        <f>SUM('.'!I28)</f>
        <v>0</v>
      </c>
    </row>
    <row r="10" spans="1:11" x14ac:dyDescent="0.25">
      <c r="A10" s="214" t="s">
        <v>52</v>
      </c>
      <c r="B10" s="215">
        <f>SUM(Hammond!C27)</f>
        <v>40</v>
      </c>
      <c r="C10" s="215">
        <f>SUM(Hammond!C28)</f>
        <v>0</v>
      </c>
      <c r="D10" s="215">
        <f>SUM(Hammond!C29)</f>
        <v>0</v>
      </c>
      <c r="E10" s="215">
        <f>SUM(Hammond!C30)</f>
        <v>0</v>
      </c>
      <c r="F10" s="215">
        <f>SUM(Hammond!C31)</f>
        <v>0</v>
      </c>
      <c r="G10" s="216">
        <f t="shared" si="0"/>
        <v>40</v>
      </c>
      <c r="H10" s="219">
        <f>SUM(Hammond!C33)</f>
        <v>0</v>
      </c>
      <c r="I10" s="219">
        <f>SUM(Hammond!C34)</f>
        <v>0</v>
      </c>
      <c r="K10" s="218">
        <f>SUM(Hammond!I28)</f>
        <v>4.75</v>
      </c>
    </row>
    <row r="11" spans="1:11" x14ac:dyDescent="0.25">
      <c r="A11" s="214" t="s">
        <v>8</v>
      </c>
      <c r="B11" s="215">
        <f>SUM(Harland!C27)</f>
        <v>37</v>
      </c>
      <c r="C11" s="215">
        <f>SUM(Harland!C28)</f>
        <v>0</v>
      </c>
      <c r="D11" s="215">
        <f>SUM(Harland!C29)</f>
        <v>0</v>
      </c>
      <c r="E11" s="215">
        <f>SUM(Harland!C30)</f>
        <v>0</v>
      </c>
      <c r="F11" s="215">
        <f>SUM(Harland!C31)</f>
        <v>0</v>
      </c>
      <c r="G11" s="216">
        <f>B11+C11+D11+E11+F11</f>
        <v>37</v>
      </c>
      <c r="H11" s="219">
        <f>SUM(Harland!C33)</f>
        <v>0</v>
      </c>
      <c r="I11" s="219">
        <f>SUM(Harland!C34)</f>
        <v>0</v>
      </c>
      <c r="K11" s="218">
        <f>SUM(Harland!I28)</f>
        <v>0</v>
      </c>
    </row>
    <row r="12" spans="1:11" ht="17.25" customHeight="1" x14ac:dyDescent="0.25">
      <c r="A12" s="214" t="s">
        <v>9</v>
      </c>
      <c r="B12" s="215">
        <f>SUM(McSharry!C27)</f>
        <v>39</v>
      </c>
      <c r="C12" s="215">
        <f>SUM(McSharry!C28)</f>
        <v>0</v>
      </c>
      <c r="D12" s="215">
        <f>SUM(McSharry!A29)</f>
        <v>0</v>
      </c>
      <c r="E12" s="215">
        <f>SUM(McSharry!C30)</f>
        <v>0</v>
      </c>
      <c r="F12" s="215">
        <f>SUM(McSharry!C31)</f>
        <v>0</v>
      </c>
      <c r="G12" s="216">
        <f>B12+C12+D12+E12+F12</f>
        <v>39</v>
      </c>
      <c r="H12" s="219">
        <f>SUM(McSharry!C33)</f>
        <v>0</v>
      </c>
      <c r="I12" s="219">
        <f>SUM(McSharry!C34)</f>
        <v>0</v>
      </c>
      <c r="K12" s="218">
        <f>SUM(McSharry!I28)</f>
        <v>3.5</v>
      </c>
    </row>
    <row r="13" spans="1:11" ht="18" customHeight="1" x14ac:dyDescent="0.25">
      <c r="A13" s="214" t="s">
        <v>56</v>
      </c>
      <c r="B13" s="215">
        <f>SUM(Parker!C27)</f>
        <v>40</v>
      </c>
      <c r="C13" s="215">
        <f>SUM(Parker!C28)</f>
        <v>0</v>
      </c>
      <c r="D13" s="215">
        <f>SUM(Parker!C29)</f>
        <v>0</v>
      </c>
      <c r="E13" s="215">
        <f>SUM(Parker!C30)</f>
        <v>0</v>
      </c>
      <c r="F13" s="215">
        <f>SUM(Parker!C31)</f>
        <v>0</v>
      </c>
      <c r="G13" s="216">
        <f t="shared" si="0"/>
        <v>40</v>
      </c>
      <c r="H13" s="219">
        <f>SUM(Parker!C33)</f>
        <v>0</v>
      </c>
      <c r="I13" s="219">
        <f>SUM(Parker!C34)</f>
        <v>0</v>
      </c>
      <c r="K13" s="218">
        <f>SUM(Parker!I28)</f>
        <v>28</v>
      </c>
    </row>
    <row r="14" spans="1:11" x14ac:dyDescent="0.25">
      <c r="A14" s="214" t="s">
        <v>55</v>
      </c>
      <c r="B14" s="215">
        <f>SUM(Pender!C27)</f>
        <v>40</v>
      </c>
      <c r="C14" s="215">
        <f>SUM(Pender!C28)</f>
        <v>0</v>
      </c>
      <c r="D14" s="215">
        <f>SUM(Pender!C29)</f>
        <v>0</v>
      </c>
      <c r="E14" s="215">
        <f>SUM(Pender!C30)</f>
        <v>0</v>
      </c>
      <c r="F14" s="215">
        <f>SUM(Pender!C31)</f>
        <v>0</v>
      </c>
      <c r="G14" s="216">
        <f>B14+C14+D14+E14+F14</f>
        <v>40</v>
      </c>
      <c r="H14" s="219">
        <f>SUM(Pender!C33)</f>
        <v>0</v>
      </c>
      <c r="I14" s="219">
        <f>SUM(Pender!C34)</f>
        <v>0</v>
      </c>
      <c r="K14" s="218">
        <f>SUM(Pender!I28)</f>
        <v>15.5</v>
      </c>
    </row>
    <row r="15" spans="1:11" ht="18" customHeight="1" x14ac:dyDescent="0.25">
      <c r="A15" s="214" t="s">
        <v>10</v>
      </c>
      <c r="B15" s="215">
        <f>SUM('Reading-Jones'!C27)</f>
        <v>32</v>
      </c>
      <c r="C15" s="215">
        <f>SUM('Reading-Jones'!C28)</f>
        <v>0</v>
      </c>
      <c r="D15" s="215">
        <f>SUM('Reading-Jones'!C29)</f>
        <v>0</v>
      </c>
      <c r="E15" s="215">
        <f>SUM('Reading-Jones'!C30)</f>
        <v>8</v>
      </c>
      <c r="F15" s="215">
        <f>SUM('Reading-Jones'!C31)</f>
        <v>0</v>
      </c>
      <c r="G15" s="216">
        <f t="shared" si="0"/>
        <v>40</v>
      </c>
      <c r="H15" s="219">
        <f>SUM('Reading-Jones'!C33)</f>
        <v>0</v>
      </c>
      <c r="I15" s="219">
        <f>SUM('Reading-Jones'!C34)</f>
        <v>0</v>
      </c>
      <c r="K15" s="218">
        <f>SUM('Reading-Jones'!I28)</f>
        <v>0.5</v>
      </c>
    </row>
    <row r="16" spans="1:11" x14ac:dyDescent="0.25">
      <c r="A16" s="214" t="s">
        <v>11</v>
      </c>
      <c r="B16" s="215">
        <f>SUM(Spann!C27)</f>
        <v>38.75</v>
      </c>
      <c r="C16" s="215">
        <f>SUM(Spann!C28)</f>
        <v>0</v>
      </c>
      <c r="D16" s="215">
        <f>SUM(Spann!C29)</f>
        <v>0</v>
      </c>
      <c r="E16" s="215">
        <f>SUM(Spann!C30)</f>
        <v>0</v>
      </c>
      <c r="F16" s="215">
        <f>SUM(Spann!C31)</f>
        <v>0</v>
      </c>
      <c r="G16" s="216">
        <f t="shared" si="0"/>
        <v>38.75</v>
      </c>
      <c r="H16" s="219">
        <f>SUM(Spann!C33)</f>
        <v>0</v>
      </c>
      <c r="I16" s="219">
        <f>SUM(Spann!C34)</f>
        <v>0</v>
      </c>
      <c r="K16" s="218">
        <f>SUM(Spann!I28)</f>
        <v>0</v>
      </c>
    </row>
    <row r="17" spans="1:11" x14ac:dyDescent="0.25">
      <c r="A17" s="214" t="s">
        <v>12</v>
      </c>
      <c r="B17" s="215">
        <f>SUM(Taylor!C27)</f>
        <v>40</v>
      </c>
      <c r="C17" s="215">
        <f>SUM(Taylor!C28)</f>
        <v>0</v>
      </c>
      <c r="D17" s="215">
        <f>SUM(Taylor!C29)</f>
        <v>0</v>
      </c>
      <c r="E17" s="215">
        <f>SUM(Taylor!C30)</f>
        <v>0</v>
      </c>
      <c r="F17" s="215">
        <f>SUM(Taylor!C31)</f>
        <v>0</v>
      </c>
      <c r="G17" s="216">
        <f t="shared" si="0"/>
        <v>40</v>
      </c>
      <c r="H17" s="219">
        <f>SUM(Taylor!C33)</f>
        <v>0</v>
      </c>
      <c r="I17" s="219">
        <f>SUM(Taylor!C34)</f>
        <v>0</v>
      </c>
      <c r="K17" s="218">
        <f>SUM(Taylor!I28)</f>
        <v>0</v>
      </c>
    </row>
    <row r="18" spans="1:11" x14ac:dyDescent="0.25">
      <c r="A18" s="214" t="s">
        <v>47</v>
      </c>
      <c r="B18" s="215">
        <f>SUM(G.Ward!C27)</f>
        <v>40</v>
      </c>
      <c r="C18" s="215">
        <f>SUM(G.Ward!C28)</f>
        <v>0</v>
      </c>
      <c r="D18" s="215">
        <f>SUM(G.Ward!C29)</f>
        <v>0</v>
      </c>
      <c r="E18" s="215">
        <f>SUM(G.Ward!C30)</f>
        <v>0</v>
      </c>
      <c r="F18" s="215">
        <f>SUM(T.Winterburn!C31)</f>
        <v>0</v>
      </c>
      <c r="G18" s="216">
        <f t="shared" si="0"/>
        <v>40</v>
      </c>
      <c r="H18" s="219">
        <f>SUM(G.Ward!C33)</f>
        <v>0</v>
      </c>
      <c r="I18" s="219">
        <f>SUM(G.Ward!C34)</f>
        <v>0</v>
      </c>
      <c r="K18" s="218">
        <f>SUM(G.Ward!I28)</f>
        <v>0</v>
      </c>
    </row>
    <row r="19" spans="1:11" x14ac:dyDescent="0.25">
      <c r="A19" s="214" t="s">
        <v>49</v>
      </c>
      <c r="B19" s="215">
        <f>SUM(N.Winterburn!C27)</f>
        <v>40</v>
      </c>
      <c r="C19" s="215">
        <f>SUM(N.Winterburn!C28)</f>
        <v>0</v>
      </c>
      <c r="D19" s="215">
        <f>SUM(N.Winterburn!C29)</f>
        <v>0</v>
      </c>
      <c r="E19" s="215">
        <f>SUM(N.Winterburn!C30)</f>
        <v>0</v>
      </c>
      <c r="F19" s="215">
        <f>SUM(N.Winterburn!C31)</f>
        <v>0</v>
      </c>
      <c r="G19" s="216">
        <f t="shared" si="0"/>
        <v>40</v>
      </c>
      <c r="H19" s="219">
        <f>SUM(N.Winterburn!C33)</f>
        <v>0</v>
      </c>
      <c r="I19" s="219">
        <f>SUM(N.Winterburn!C34)</f>
        <v>0</v>
      </c>
      <c r="K19" s="218">
        <f>SUM(N.Winterburn!I28)</f>
        <v>5</v>
      </c>
    </row>
    <row r="20" spans="1:11" x14ac:dyDescent="0.25">
      <c r="A20" s="214" t="s">
        <v>13</v>
      </c>
      <c r="B20" s="215">
        <f>SUM(T.Winterburn!C27)</f>
        <v>40</v>
      </c>
      <c r="C20" s="215">
        <f>SUM(T.Winterburn!C28)</f>
        <v>0</v>
      </c>
      <c r="D20" s="215">
        <f>SUM(T.Winterburn!C29)</f>
        <v>0</v>
      </c>
      <c r="E20" s="215">
        <f>SUM(T.Winterburn!C30)</f>
        <v>0</v>
      </c>
      <c r="F20" s="215">
        <f>SUM(T.Winterburn!C31)</f>
        <v>0</v>
      </c>
      <c r="G20" s="216">
        <f t="shared" si="0"/>
        <v>40</v>
      </c>
      <c r="H20" s="219">
        <f>SUM(T.Winterburn!C33)</f>
        <v>0</v>
      </c>
      <c r="I20" s="219">
        <f>SUM(T.Winterburn!C34)</f>
        <v>0</v>
      </c>
      <c r="K20" s="218">
        <f>SUM(T.Winterburn!I28)</f>
        <v>6</v>
      </c>
    </row>
    <row r="21" spans="1:11" x14ac:dyDescent="0.25">
      <c r="A21" s="214" t="s">
        <v>14</v>
      </c>
      <c r="B21" s="215">
        <f>SUM(Wright!C27)</f>
        <v>24.75</v>
      </c>
      <c r="C21" s="215">
        <f>SUM(Wright!C28)</f>
        <v>0</v>
      </c>
      <c r="D21" s="215">
        <f>SUM(Wright!C29)</f>
        <v>0</v>
      </c>
      <c r="E21" s="215">
        <f>SUM(Wright!C30)</f>
        <v>16</v>
      </c>
      <c r="F21" s="215">
        <f>SUM(Wright!C31)</f>
        <v>0</v>
      </c>
      <c r="G21" s="216">
        <f t="shared" si="0"/>
        <v>40.75</v>
      </c>
      <c r="H21" s="219">
        <f>SUM(Wright!C33)</f>
        <v>0</v>
      </c>
      <c r="I21" s="219">
        <f>SUM(Wright!C34)</f>
        <v>0</v>
      </c>
      <c r="K21" s="218">
        <f>SUM(Wright!I28)</f>
        <v>24.75</v>
      </c>
    </row>
    <row r="22" spans="1:11" ht="17.25" customHeight="1" x14ac:dyDescent="0.25">
      <c r="A22" s="220" t="s">
        <v>24</v>
      </c>
      <c r="B22" s="221">
        <f t="shared" ref="B22:I22" si="1">SUM(B7:B21)</f>
        <v>531.5</v>
      </c>
      <c r="C22" s="221">
        <f t="shared" si="1"/>
        <v>0</v>
      </c>
      <c r="D22" s="221">
        <f t="shared" si="1"/>
        <v>0</v>
      </c>
      <c r="E22" s="221">
        <f t="shared" si="1"/>
        <v>24</v>
      </c>
      <c r="F22" s="221">
        <f t="shared" si="1"/>
        <v>0</v>
      </c>
      <c r="G22" s="221">
        <f t="shared" si="1"/>
        <v>555.5</v>
      </c>
      <c r="H22" s="222">
        <f t="shared" si="1"/>
        <v>0</v>
      </c>
      <c r="I22" s="222">
        <f t="shared" si="1"/>
        <v>0</v>
      </c>
      <c r="J22" s="209"/>
      <c r="K22" s="221">
        <f>SUM(K7:K21)</f>
        <v>88.5</v>
      </c>
    </row>
    <row r="23" spans="1:11" s="209" customFormat="1" x14ac:dyDescent="0.25">
      <c r="A23" s="207"/>
      <c r="B23" s="207"/>
      <c r="C23" s="207"/>
      <c r="D23" s="207"/>
      <c r="E23" s="207"/>
      <c r="F23" s="207"/>
      <c r="J23" s="207"/>
      <c r="K23" s="207"/>
    </row>
    <row r="25" spans="1:11" x14ac:dyDescent="0.25">
      <c r="A25" s="207" t="s">
        <v>30</v>
      </c>
      <c r="C25" s="223">
        <f>B22+C22+D22</f>
        <v>531.5</v>
      </c>
    </row>
    <row r="26" spans="1:11" x14ac:dyDescent="0.25">
      <c r="A26" s="207" t="s">
        <v>31</v>
      </c>
      <c r="C26" s="223">
        <f>K22</f>
        <v>88.5</v>
      </c>
    </row>
    <row r="27" spans="1:11" x14ac:dyDescent="0.25">
      <c r="A27" s="207" t="s">
        <v>35</v>
      </c>
      <c r="C27" s="224">
        <f>C26/C25</f>
        <v>0.16650987770460959</v>
      </c>
    </row>
    <row r="28" spans="1:11" x14ac:dyDescent="0.25">
      <c r="C28" s="20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62</v>
      </c>
      <c r="B1" s="114"/>
      <c r="C1" s="114"/>
    </row>
    <row r="2" spans="1:22" s="120" customFormat="1" x14ac:dyDescent="0.25">
      <c r="A2" s="5" t="s">
        <v>99</v>
      </c>
      <c r="B2" s="283"/>
      <c r="C2" s="283"/>
      <c r="D2" s="117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6633</v>
      </c>
      <c r="B4" s="293" t="s">
        <v>125</v>
      </c>
      <c r="C4" s="156">
        <v>8</v>
      </c>
      <c r="D4" s="25" t="s">
        <v>68</v>
      </c>
      <c r="E4" s="300">
        <v>2</v>
      </c>
      <c r="F4" s="300"/>
      <c r="G4" s="300"/>
      <c r="H4" s="300"/>
      <c r="I4" s="300"/>
      <c r="J4" s="300"/>
      <c r="K4" s="300"/>
      <c r="L4" s="300"/>
      <c r="M4" s="300"/>
      <c r="N4" s="300"/>
      <c r="O4" s="298"/>
      <c r="P4" s="299"/>
      <c r="Q4" s="294"/>
      <c r="R4" s="295"/>
      <c r="S4" s="124">
        <f>E4+G4+I4+K4+M4+O4+Q4</f>
        <v>2</v>
      </c>
      <c r="T4" s="124">
        <f t="shared" ref="T4:T12" si="0">SUM(S4-U4-V4)</f>
        <v>2</v>
      </c>
      <c r="U4" s="128"/>
      <c r="V4" s="128"/>
    </row>
    <row r="5" spans="1:22" x14ac:dyDescent="0.25">
      <c r="A5" s="254">
        <v>6721</v>
      </c>
      <c r="B5" s="293" t="s">
        <v>123</v>
      </c>
      <c r="C5" s="284">
        <v>13</v>
      </c>
      <c r="D5" s="25" t="s">
        <v>104</v>
      </c>
      <c r="E5" s="300">
        <v>1</v>
      </c>
      <c r="F5" s="300"/>
      <c r="G5" s="300"/>
      <c r="H5" s="300"/>
      <c r="I5" s="300"/>
      <c r="J5" s="300"/>
      <c r="K5" s="300"/>
      <c r="L5" s="300"/>
      <c r="M5" s="300"/>
      <c r="N5" s="300"/>
      <c r="O5" s="298"/>
      <c r="P5" s="299"/>
      <c r="Q5" s="294"/>
      <c r="R5" s="295"/>
      <c r="S5" s="124">
        <f t="shared" ref="S5:S22" si="1">E5+G5+I5+K5+M5+O5+Q5</f>
        <v>1</v>
      </c>
      <c r="T5" s="124">
        <f t="shared" si="0"/>
        <v>1</v>
      </c>
      <c r="U5" s="128"/>
      <c r="V5" s="128"/>
    </row>
    <row r="6" spans="1:22" x14ac:dyDescent="0.25">
      <c r="A6" s="254">
        <v>6633</v>
      </c>
      <c r="B6" s="293" t="s">
        <v>125</v>
      </c>
      <c r="C6" s="156">
        <v>9</v>
      </c>
      <c r="D6" s="25" t="s">
        <v>68</v>
      </c>
      <c r="E6" s="300">
        <v>2</v>
      </c>
      <c r="F6" s="300"/>
      <c r="G6" s="300"/>
      <c r="H6" s="300"/>
      <c r="I6" s="300"/>
      <c r="J6" s="300"/>
      <c r="K6" s="300"/>
      <c r="L6" s="300"/>
      <c r="M6" s="300"/>
      <c r="N6" s="300"/>
      <c r="O6" s="298"/>
      <c r="P6" s="299"/>
      <c r="Q6" s="294"/>
      <c r="R6" s="295"/>
      <c r="S6" s="124">
        <f t="shared" si="1"/>
        <v>2</v>
      </c>
      <c r="T6" s="124">
        <f t="shared" si="0"/>
        <v>2</v>
      </c>
      <c r="U6" s="128"/>
      <c r="V6" s="128"/>
    </row>
    <row r="7" spans="1:22" x14ac:dyDescent="0.25">
      <c r="A7" s="254">
        <v>6720</v>
      </c>
      <c r="B7" s="293" t="s">
        <v>130</v>
      </c>
      <c r="C7" s="284">
        <v>1</v>
      </c>
      <c r="D7" s="25" t="s">
        <v>105</v>
      </c>
      <c r="E7" s="298"/>
      <c r="F7" s="299"/>
      <c r="G7" s="300"/>
      <c r="H7" s="300"/>
      <c r="I7" s="300"/>
      <c r="J7" s="300"/>
      <c r="K7" s="300"/>
      <c r="L7" s="300"/>
      <c r="M7" s="300"/>
      <c r="N7" s="300"/>
      <c r="O7" s="298"/>
      <c r="P7" s="299"/>
      <c r="Q7" s="294"/>
      <c r="R7" s="295"/>
      <c r="S7" s="124">
        <f t="shared" si="1"/>
        <v>0</v>
      </c>
      <c r="T7" s="124">
        <f t="shared" si="0"/>
        <v>0</v>
      </c>
      <c r="U7" s="128"/>
      <c r="V7" s="128"/>
    </row>
    <row r="8" spans="1:22" x14ac:dyDescent="0.25">
      <c r="A8" s="254">
        <v>6691</v>
      </c>
      <c r="B8" s="293" t="s">
        <v>127</v>
      </c>
      <c r="C8" s="254">
        <v>11</v>
      </c>
      <c r="D8" s="25" t="s">
        <v>105</v>
      </c>
      <c r="E8" s="298"/>
      <c r="F8" s="299"/>
      <c r="G8" s="298">
        <v>2</v>
      </c>
      <c r="H8" s="299"/>
      <c r="I8" s="298"/>
      <c r="J8" s="299"/>
      <c r="K8" s="298"/>
      <c r="L8" s="299"/>
      <c r="M8" s="298"/>
      <c r="N8" s="299"/>
      <c r="O8" s="298"/>
      <c r="P8" s="299"/>
      <c r="Q8" s="294"/>
      <c r="R8" s="295"/>
      <c r="S8" s="124">
        <f t="shared" si="1"/>
        <v>2</v>
      </c>
      <c r="T8" s="124">
        <f t="shared" si="0"/>
        <v>2</v>
      </c>
      <c r="U8" s="128"/>
      <c r="V8" s="128"/>
    </row>
    <row r="9" spans="1:22" x14ac:dyDescent="0.25">
      <c r="A9" s="254">
        <v>6633</v>
      </c>
      <c r="B9" s="293" t="s">
        <v>125</v>
      </c>
      <c r="C9" s="156">
        <v>10</v>
      </c>
      <c r="D9" s="25" t="s">
        <v>68</v>
      </c>
      <c r="E9" s="298"/>
      <c r="F9" s="299"/>
      <c r="G9" s="298">
        <v>2</v>
      </c>
      <c r="H9" s="299"/>
      <c r="I9" s="298"/>
      <c r="J9" s="299"/>
      <c r="K9" s="298"/>
      <c r="L9" s="299"/>
      <c r="M9" s="298"/>
      <c r="N9" s="299"/>
      <c r="O9" s="298"/>
      <c r="P9" s="299"/>
      <c r="Q9" s="294"/>
      <c r="R9" s="295"/>
      <c r="S9" s="124">
        <f t="shared" si="1"/>
        <v>2</v>
      </c>
      <c r="T9" s="124">
        <f t="shared" si="0"/>
        <v>2</v>
      </c>
      <c r="U9" s="128"/>
      <c r="V9" s="128"/>
    </row>
    <row r="10" spans="1:22" x14ac:dyDescent="0.25">
      <c r="A10" s="254">
        <v>6633</v>
      </c>
      <c r="B10" s="293" t="s">
        <v>125</v>
      </c>
      <c r="C10" s="156">
        <v>11</v>
      </c>
      <c r="D10" s="25" t="s">
        <v>68</v>
      </c>
      <c r="E10" s="298"/>
      <c r="F10" s="299"/>
      <c r="G10" s="298">
        <v>1</v>
      </c>
      <c r="H10" s="299"/>
      <c r="I10" s="298"/>
      <c r="J10" s="299"/>
      <c r="K10" s="298">
        <v>1</v>
      </c>
      <c r="L10" s="299"/>
      <c r="M10" s="298">
        <v>0.5</v>
      </c>
      <c r="N10" s="299"/>
      <c r="O10" s="298"/>
      <c r="P10" s="299"/>
      <c r="Q10" s="294"/>
      <c r="R10" s="295"/>
      <c r="S10" s="124">
        <f t="shared" si="1"/>
        <v>2.5</v>
      </c>
      <c r="T10" s="124">
        <f t="shared" si="0"/>
        <v>2.5</v>
      </c>
      <c r="U10" s="128"/>
      <c r="V10" s="128"/>
    </row>
    <row r="11" spans="1:22" x14ac:dyDescent="0.25">
      <c r="A11" s="109">
        <v>6633</v>
      </c>
      <c r="B11" s="293" t="s">
        <v>125</v>
      </c>
      <c r="C11" s="229">
        <v>12</v>
      </c>
      <c r="D11" s="25" t="s">
        <v>68</v>
      </c>
      <c r="E11" s="298"/>
      <c r="F11" s="299"/>
      <c r="G11" s="298"/>
      <c r="H11" s="299"/>
      <c r="I11" s="298">
        <v>1.5</v>
      </c>
      <c r="J11" s="299"/>
      <c r="K11" s="298"/>
      <c r="L11" s="299"/>
      <c r="M11" s="298">
        <v>0.5</v>
      </c>
      <c r="N11" s="299"/>
      <c r="O11" s="298"/>
      <c r="P11" s="299"/>
      <c r="Q11" s="294"/>
      <c r="R11" s="295"/>
      <c r="S11" s="124">
        <f>E11+G11+I11+K11+M11+O11+Q11</f>
        <v>2</v>
      </c>
      <c r="T11" s="124">
        <f t="shared" si="0"/>
        <v>2</v>
      </c>
      <c r="U11" s="128"/>
      <c r="V11" s="128"/>
    </row>
    <row r="12" spans="1:22" x14ac:dyDescent="0.25">
      <c r="A12" s="230">
        <v>6633</v>
      </c>
      <c r="B12" s="293" t="s">
        <v>125</v>
      </c>
      <c r="C12" s="156">
        <v>13</v>
      </c>
      <c r="D12" s="25" t="s">
        <v>68</v>
      </c>
      <c r="E12" s="298"/>
      <c r="F12" s="299"/>
      <c r="G12" s="298"/>
      <c r="H12" s="299"/>
      <c r="I12" s="298">
        <v>1.5</v>
      </c>
      <c r="J12" s="299"/>
      <c r="K12" s="298"/>
      <c r="L12" s="299"/>
      <c r="M12" s="298">
        <v>0.5</v>
      </c>
      <c r="N12" s="299"/>
      <c r="O12" s="298"/>
      <c r="P12" s="299"/>
      <c r="Q12" s="294"/>
      <c r="R12" s="295"/>
      <c r="S12" s="124">
        <f t="shared" si="1"/>
        <v>2</v>
      </c>
      <c r="T12" s="124">
        <f t="shared" si="0"/>
        <v>2</v>
      </c>
      <c r="U12" s="128"/>
      <c r="V12" s="128"/>
    </row>
    <row r="13" spans="1:22" x14ac:dyDescent="0.25">
      <c r="A13" s="142">
        <v>6633</v>
      </c>
      <c r="B13" s="293" t="s">
        <v>125</v>
      </c>
      <c r="C13" s="126">
        <v>14</v>
      </c>
      <c r="D13" s="25" t="s">
        <v>68</v>
      </c>
      <c r="E13" s="298"/>
      <c r="F13" s="299"/>
      <c r="G13" s="298"/>
      <c r="H13" s="299"/>
      <c r="I13" s="298">
        <v>1.5</v>
      </c>
      <c r="J13" s="299"/>
      <c r="K13" s="298"/>
      <c r="L13" s="299"/>
      <c r="M13" s="298">
        <v>0.5</v>
      </c>
      <c r="N13" s="299"/>
      <c r="O13" s="298"/>
      <c r="P13" s="299"/>
      <c r="Q13" s="294"/>
      <c r="R13" s="295"/>
      <c r="S13" s="124">
        <f>E13+G13+I13+K13+M13+O13+Q13</f>
        <v>2</v>
      </c>
      <c r="T13" s="124">
        <f>SUM(S13-U13-V13)</f>
        <v>2</v>
      </c>
      <c r="U13" s="128"/>
      <c r="V13" s="128"/>
    </row>
    <row r="14" spans="1:22" x14ac:dyDescent="0.25">
      <c r="A14" s="126">
        <v>6721</v>
      </c>
      <c r="B14" s="293" t="s">
        <v>123</v>
      </c>
      <c r="C14" s="126">
        <v>7</v>
      </c>
      <c r="D14" s="25" t="s">
        <v>115</v>
      </c>
      <c r="E14" s="298"/>
      <c r="F14" s="299"/>
      <c r="G14" s="298"/>
      <c r="H14" s="299"/>
      <c r="I14" s="298"/>
      <c r="J14" s="299"/>
      <c r="K14" s="298">
        <v>2</v>
      </c>
      <c r="L14" s="299"/>
      <c r="M14" s="298"/>
      <c r="N14" s="299"/>
      <c r="O14" s="298"/>
      <c r="P14" s="299"/>
      <c r="Q14" s="294"/>
      <c r="R14" s="295"/>
      <c r="S14" s="124">
        <f>E14+G14+I14+K14+M14+O14+Q14</f>
        <v>2</v>
      </c>
      <c r="T14" s="124">
        <f>SUM(S14-U14-V14)</f>
        <v>2</v>
      </c>
      <c r="U14" s="128"/>
      <c r="V14" s="128"/>
    </row>
    <row r="15" spans="1:22" ht="15.75" customHeight="1" x14ac:dyDescent="0.25">
      <c r="A15" s="126">
        <v>6648</v>
      </c>
      <c r="B15" s="293" t="s">
        <v>131</v>
      </c>
      <c r="C15" s="126">
        <v>57</v>
      </c>
      <c r="D15" s="25" t="s">
        <v>116</v>
      </c>
      <c r="E15" s="298"/>
      <c r="F15" s="299"/>
      <c r="G15" s="298"/>
      <c r="H15" s="299"/>
      <c r="I15" s="298"/>
      <c r="J15" s="299"/>
      <c r="K15" s="298"/>
      <c r="L15" s="299"/>
      <c r="M15" s="298">
        <v>1</v>
      </c>
      <c r="N15" s="299"/>
      <c r="O15" s="298"/>
      <c r="P15" s="299"/>
      <c r="Q15" s="294"/>
      <c r="R15" s="295"/>
      <c r="S15" s="124">
        <f t="shared" ref="S15:S17" si="2">E15+G15+I15+K15+M15+O15+Q15</f>
        <v>1</v>
      </c>
      <c r="T15" s="124">
        <f t="shared" ref="T15:T17" si="3">SUM(S15-U15-V15)</f>
        <v>1</v>
      </c>
      <c r="U15" s="128"/>
      <c r="V15" s="128"/>
    </row>
    <row r="16" spans="1:22" ht="15.75" customHeight="1" x14ac:dyDescent="0.25">
      <c r="A16" s="289">
        <v>3600</v>
      </c>
      <c r="B16" s="293" t="s">
        <v>126</v>
      </c>
      <c r="C16" s="266"/>
      <c r="D16" s="25" t="s">
        <v>117</v>
      </c>
      <c r="E16" s="298"/>
      <c r="F16" s="299"/>
      <c r="G16" s="298"/>
      <c r="H16" s="299"/>
      <c r="I16" s="298"/>
      <c r="J16" s="299"/>
      <c r="K16" s="298"/>
      <c r="L16" s="299"/>
      <c r="M16" s="298">
        <v>3</v>
      </c>
      <c r="N16" s="299"/>
      <c r="O16" s="298"/>
      <c r="P16" s="299"/>
      <c r="Q16" s="294"/>
      <c r="R16" s="295"/>
      <c r="S16" s="124">
        <f t="shared" si="2"/>
        <v>3</v>
      </c>
      <c r="T16" s="124">
        <f t="shared" si="3"/>
        <v>3</v>
      </c>
      <c r="U16" s="128"/>
      <c r="V16" s="128"/>
    </row>
    <row r="17" spans="1:22" x14ac:dyDescent="0.25">
      <c r="A17" s="187">
        <v>3601</v>
      </c>
      <c r="B17" s="293" t="s">
        <v>124</v>
      </c>
      <c r="C17" s="275"/>
      <c r="D17" s="25" t="s">
        <v>84</v>
      </c>
      <c r="E17" s="298"/>
      <c r="F17" s="299"/>
      <c r="G17" s="298"/>
      <c r="H17" s="299"/>
      <c r="I17" s="298"/>
      <c r="J17" s="299"/>
      <c r="K17" s="298">
        <v>1</v>
      </c>
      <c r="L17" s="299"/>
      <c r="M17" s="298"/>
      <c r="N17" s="299"/>
      <c r="O17" s="298"/>
      <c r="P17" s="299"/>
      <c r="Q17" s="294"/>
      <c r="R17" s="295"/>
      <c r="S17" s="124">
        <f t="shared" si="2"/>
        <v>1</v>
      </c>
      <c r="T17" s="124">
        <f t="shared" si="3"/>
        <v>1</v>
      </c>
      <c r="U17" s="128"/>
      <c r="V17" s="128"/>
    </row>
    <row r="18" spans="1:22" x14ac:dyDescent="0.25">
      <c r="A18" s="271">
        <v>3600</v>
      </c>
      <c r="B18" s="293" t="s">
        <v>126</v>
      </c>
      <c r="C18" s="121"/>
      <c r="D18" s="10" t="s">
        <v>92</v>
      </c>
      <c r="E18" s="298">
        <v>1</v>
      </c>
      <c r="F18" s="299"/>
      <c r="G18" s="298">
        <v>1</v>
      </c>
      <c r="H18" s="299"/>
      <c r="I18" s="298">
        <v>1.5</v>
      </c>
      <c r="J18" s="299"/>
      <c r="K18" s="298">
        <v>2</v>
      </c>
      <c r="L18" s="299"/>
      <c r="M18" s="298"/>
      <c r="N18" s="299"/>
      <c r="O18" s="298"/>
      <c r="P18" s="299"/>
      <c r="Q18" s="294"/>
      <c r="R18" s="295"/>
      <c r="S18" s="124">
        <f>E18+G18+I18+K18+M18+O18+Q18</f>
        <v>5.5</v>
      </c>
      <c r="T18" s="124">
        <f>SUM(S18-U18-V18)</f>
        <v>5.5</v>
      </c>
      <c r="U18" s="128"/>
      <c r="V18" s="128"/>
    </row>
    <row r="19" spans="1:22" x14ac:dyDescent="0.25">
      <c r="A19" s="265">
        <v>3600</v>
      </c>
      <c r="B19" s="293" t="s">
        <v>126</v>
      </c>
      <c r="C19" s="121"/>
      <c r="D19" s="10" t="s">
        <v>91</v>
      </c>
      <c r="E19" s="298">
        <v>2</v>
      </c>
      <c r="F19" s="299"/>
      <c r="G19" s="298">
        <v>2</v>
      </c>
      <c r="H19" s="299"/>
      <c r="I19" s="298">
        <v>2</v>
      </c>
      <c r="J19" s="299"/>
      <c r="K19" s="298">
        <v>2</v>
      </c>
      <c r="L19" s="299"/>
      <c r="M19" s="298">
        <v>2</v>
      </c>
      <c r="N19" s="299"/>
      <c r="O19" s="298"/>
      <c r="P19" s="299"/>
      <c r="Q19" s="294"/>
      <c r="R19" s="295"/>
      <c r="S19" s="124">
        <f>E19+G19+I19+K19+M19+O19+Q19</f>
        <v>10</v>
      </c>
      <c r="T19" s="124">
        <f>SUM(S19-U19-V19)</f>
        <v>10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8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40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131"/>
      <c r="F23" s="132">
        <v>8</v>
      </c>
      <c r="G23" s="131"/>
      <c r="H23" s="132">
        <v>8</v>
      </c>
      <c r="I23" s="131"/>
      <c r="J23" s="132">
        <v>8</v>
      </c>
      <c r="K23" s="131"/>
      <c r="L23" s="132">
        <v>8</v>
      </c>
      <c r="M23" s="131"/>
      <c r="N23" s="132">
        <v>8</v>
      </c>
      <c r="O23" s="131"/>
      <c r="P23" s="132"/>
      <c r="Q23" s="131"/>
      <c r="R23" s="132"/>
      <c r="S23" s="124">
        <f>SUM(E23:R23)</f>
        <v>40</v>
      </c>
      <c r="T23" s="124">
        <f>SUM(T4:T22)</f>
        <v>40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0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0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40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>
        <v>15.5</v>
      </c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40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ColWidth="10.42578125" defaultRowHeight="15.75" x14ac:dyDescent="0.25"/>
  <cols>
    <col min="1" max="1" width="9.5703125" style="145" customWidth="1"/>
    <col min="2" max="2" width="10.7109375" style="145" customWidth="1"/>
    <col min="3" max="3" width="10.42578125" style="145" customWidth="1"/>
    <col min="4" max="4" width="32.28515625" style="145" bestFit="1" customWidth="1"/>
    <col min="5" max="5" width="7" style="145" customWidth="1"/>
    <col min="6" max="6" width="6.85546875" style="145" customWidth="1"/>
    <col min="7" max="7" width="7" style="145" customWidth="1"/>
    <col min="8" max="8" width="6.85546875" style="145" customWidth="1"/>
    <col min="9" max="9" width="7" style="145" customWidth="1"/>
    <col min="10" max="10" width="6.85546875" style="145" customWidth="1"/>
    <col min="11" max="11" width="7" style="145" customWidth="1"/>
    <col min="12" max="12" width="6.85546875" style="145" customWidth="1"/>
    <col min="13" max="13" width="7" style="145" customWidth="1"/>
    <col min="14" max="14" width="6.85546875" style="145" customWidth="1"/>
    <col min="15" max="17" width="7" style="145" customWidth="1"/>
    <col min="18" max="18" width="7" style="146" customWidth="1"/>
    <col min="19" max="22" width="7.7109375" style="145" customWidth="1"/>
    <col min="23" max="16384" width="10.42578125" style="145"/>
  </cols>
  <sheetData>
    <row r="1" spans="1:22" x14ac:dyDescent="0.25">
      <c r="A1" s="143" t="s">
        <v>54</v>
      </c>
      <c r="B1" s="144"/>
      <c r="C1" s="144"/>
    </row>
    <row r="2" spans="1:22" s="150" customFormat="1" x14ac:dyDescent="0.25">
      <c r="A2" s="5" t="s">
        <v>99</v>
      </c>
      <c r="B2" s="283"/>
      <c r="C2" s="283"/>
      <c r="D2" s="147"/>
      <c r="E2" s="324" t="s">
        <v>15</v>
      </c>
      <c r="F2" s="324"/>
      <c r="G2" s="324" t="s">
        <v>16</v>
      </c>
      <c r="H2" s="324"/>
      <c r="I2" s="324" t="s">
        <v>17</v>
      </c>
      <c r="J2" s="324"/>
      <c r="K2" s="324" t="s">
        <v>18</v>
      </c>
      <c r="L2" s="324"/>
      <c r="M2" s="324" t="s">
        <v>19</v>
      </c>
      <c r="N2" s="324"/>
      <c r="O2" s="324" t="s">
        <v>20</v>
      </c>
      <c r="P2" s="324"/>
      <c r="Q2" s="324" t="s">
        <v>21</v>
      </c>
      <c r="R2" s="324"/>
      <c r="S2" s="148" t="s">
        <v>24</v>
      </c>
      <c r="T2" s="148" t="s">
        <v>39</v>
      </c>
      <c r="U2" s="149" t="s">
        <v>26</v>
      </c>
      <c r="V2" s="149" t="s">
        <v>27</v>
      </c>
    </row>
    <row r="3" spans="1:22" x14ac:dyDescent="0.25">
      <c r="A3" s="151" t="s">
        <v>22</v>
      </c>
      <c r="B3" s="151" t="s">
        <v>23</v>
      </c>
      <c r="C3" s="151" t="s">
        <v>48</v>
      </c>
      <c r="D3" s="151" t="s">
        <v>32</v>
      </c>
      <c r="E3" s="152">
        <v>8</v>
      </c>
      <c r="F3" s="152">
        <v>16.3</v>
      </c>
      <c r="G3" s="287"/>
      <c r="H3" s="287"/>
      <c r="I3" s="152">
        <v>8</v>
      </c>
      <c r="J3" s="152">
        <v>16.3</v>
      </c>
      <c r="K3" s="152">
        <v>8</v>
      </c>
      <c r="L3" s="152">
        <v>16.3</v>
      </c>
      <c r="M3" s="152">
        <v>8</v>
      </c>
      <c r="N3" s="152">
        <v>16.3</v>
      </c>
      <c r="O3" s="152"/>
      <c r="P3" s="152"/>
      <c r="Q3" s="153"/>
      <c r="R3" s="153"/>
      <c r="S3" s="154"/>
      <c r="T3" s="154"/>
      <c r="U3" s="155"/>
      <c r="V3" s="155"/>
    </row>
    <row r="4" spans="1:22" x14ac:dyDescent="0.25">
      <c r="A4" s="254" t="s">
        <v>93</v>
      </c>
      <c r="B4" s="293" t="s">
        <v>128</v>
      </c>
      <c r="C4" s="281">
        <v>99</v>
      </c>
      <c r="D4" s="25" t="s">
        <v>96</v>
      </c>
      <c r="E4" s="323"/>
      <c r="F4" s="323"/>
      <c r="G4" s="325"/>
      <c r="H4" s="325"/>
      <c r="I4" s="323"/>
      <c r="J4" s="323"/>
      <c r="K4" s="323"/>
      <c r="L4" s="323"/>
      <c r="M4" s="323"/>
      <c r="N4" s="323"/>
      <c r="O4" s="311"/>
      <c r="P4" s="312"/>
      <c r="Q4" s="313"/>
      <c r="R4" s="314"/>
      <c r="S4" s="154">
        <f>E4+G4+I4+K4+M4+O4+Q4</f>
        <v>0</v>
      </c>
      <c r="T4" s="154">
        <f t="shared" ref="T4:T19" si="0">SUM(S4-U4-V4)</f>
        <v>0</v>
      </c>
      <c r="U4" s="157"/>
      <c r="V4" s="157"/>
    </row>
    <row r="5" spans="1:22" x14ac:dyDescent="0.25">
      <c r="A5" s="250">
        <v>6691</v>
      </c>
      <c r="B5" s="293" t="s">
        <v>127</v>
      </c>
      <c r="C5" s="291" t="s">
        <v>72</v>
      </c>
      <c r="D5" s="25" t="s">
        <v>118</v>
      </c>
      <c r="E5" s="323"/>
      <c r="F5" s="323"/>
      <c r="G5" s="325"/>
      <c r="H5" s="325"/>
      <c r="I5" s="323">
        <v>2.5</v>
      </c>
      <c r="J5" s="323"/>
      <c r="K5" s="323"/>
      <c r="L5" s="323"/>
      <c r="M5" s="323"/>
      <c r="N5" s="323"/>
      <c r="O5" s="311"/>
      <c r="P5" s="312"/>
      <c r="Q5" s="313"/>
      <c r="R5" s="314"/>
      <c r="S5" s="154">
        <f>E5+G5+I5+K5+M5+O5+Q5</f>
        <v>2.5</v>
      </c>
      <c r="T5" s="154">
        <f t="shared" si="0"/>
        <v>2.5</v>
      </c>
      <c r="U5" s="157"/>
      <c r="V5" s="157"/>
    </row>
    <row r="6" spans="1:22" x14ac:dyDescent="0.25">
      <c r="A6" s="250">
        <v>6691</v>
      </c>
      <c r="B6" s="293" t="s">
        <v>127</v>
      </c>
      <c r="C6" s="249">
        <v>6</v>
      </c>
      <c r="D6" s="25" t="s">
        <v>111</v>
      </c>
      <c r="E6" s="323"/>
      <c r="F6" s="323"/>
      <c r="G6" s="325"/>
      <c r="H6" s="325"/>
      <c r="I6" s="323">
        <v>5.5</v>
      </c>
      <c r="J6" s="323"/>
      <c r="K6" s="323">
        <v>2.5</v>
      </c>
      <c r="L6" s="323"/>
      <c r="M6" s="323"/>
      <c r="N6" s="323"/>
      <c r="O6" s="311"/>
      <c r="P6" s="312"/>
      <c r="Q6" s="313"/>
      <c r="R6" s="314"/>
      <c r="S6" s="154">
        <f t="shared" ref="S6:S22" si="1">E6+G6+I6+K6+M6+O6+Q6</f>
        <v>8</v>
      </c>
      <c r="T6" s="154">
        <f t="shared" si="0"/>
        <v>8</v>
      </c>
      <c r="U6" s="157"/>
      <c r="V6" s="157"/>
    </row>
    <row r="7" spans="1:22" x14ac:dyDescent="0.25">
      <c r="A7" s="254">
        <v>6691</v>
      </c>
      <c r="B7" s="293" t="s">
        <v>127</v>
      </c>
      <c r="C7" s="290">
        <v>6</v>
      </c>
      <c r="D7" s="25" t="s">
        <v>118</v>
      </c>
      <c r="E7" s="323"/>
      <c r="F7" s="323"/>
      <c r="G7" s="325"/>
      <c r="H7" s="325"/>
      <c r="I7" s="323"/>
      <c r="J7" s="323"/>
      <c r="K7" s="323"/>
      <c r="L7" s="323"/>
      <c r="M7" s="323">
        <v>4</v>
      </c>
      <c r="N7" s="323"/>
      <c r="O7" s="311"/>
      <c r="P7" s="312"/>
      <c r="Q7" s="313"/>
      <c r="R7" s="314"/>
      <c r="S7" s="154">
        <f t="shared" si="1"/>
        <v>4</v>
      </c>
      <c r="T7" s="154">
        <f t="shared" si="0"/>
        <v>4</v>
      </c>
      <c r="U7" s="157"/>
      <c r="V7" s="157"/>
    </row>
    <row r="8" spans="1:22" x14ac:dyDescent="0.25">
      <c r="A8" s="204">
        <v>6633</v>
      </c>
      <c r="B8" s="293" t="s">
        <v>125</v>
      </c>
      <c r="C8" s="290" t="s">
        <v>119</v>
      </c>
      <c r="D8" s="25" t="s">
        <v>68</v>
      </c>
      <c r="E8" s="311"/>
      <c r="F8" s="312"/>
      <c r="G8" s="315"/>
      <c r="H8" s="316"/>
      <c r="I8" s="311"/>
      <c r="J8" s="312"/>
      <c r="K8" s="323">
        <v>5.5</v>
      </c>
      <c r="L8" s="323"/>
      <c r="M8" s="323">
        <v>3.5</v>
      </c>
      <c r="N8" s="323"/>
      <c r="O8" s="311"/>
      <c r="P8" s="312"/>
      <c r="Q8" s="313"/>
      <c r="R8" s="314"/>
      <c r="S8" s="154">
        <f>E8+G8+I8+K8+M8+O8+Q8</f>
        <v>9</v>
      </c>
      <c r="T8" s="154">
        <f t="shared" si="0"/>
        <v>9</v>
      </c>
      <c r="U8" s="157"/>
      <c r="V8" s="157"/>
    </row>
    <row r="9" spans="1:22" x14ac:dyDescent="0.25">
      <c r="A9" s="241"/>
      <c r="B9" s="240"/>
      <c r="C9" s="240"/>
      <c r="D9" s="25"/>
      <c r="E9" s="323"/>
      <c r="F9" s="323"/>
      <c r="G9" s="325"/>
      <c r="H9" s="325"/>
      <c r="I9" s="323"/>
      <c r="J9" s="323"/>
      <c r="K9" s="323"/>
      <c r="L9" s="323"/>
      <c r="M9" s="323"/>
      <c r="N9" s="323"/>
      <c r="O9" s="311"/>
      <c r="P9" s="312"/>
      <c r="Q9" s="313"/>
      <c r="R9" s="314"/>
      <c r="S9" s="154">
        <f t="shared" si="1"/>
        <v>0</v>
      </c>
      <c r="T9" s="154">
        <f t="shared" si="0"/>
        <v>0</v>
      </c>
      <c r="U9" s="157"/>
      <c r="V9" s="157"/>
    </row>
    <row r="10" spans="1:22" x14ac:dyDescent="0.25">
      <c r="A10" s="238"/>
      <c r="B10" s="158"/>
      <c r="C10" s="156"/>
      <c r="D10" s="25"/>
      <c r="E10" s="311"/>
      <c r="F10" s="312"/>
      <c r="G10" s="315"/>
      <c r="H10" s="316"/>
      <c r="I10" s="311"/>
      <c r="J10" s="312"/>
      <c r="K10" s="311"/>
      <c r="L10" s="312"/>
      <c r="M10" s="311"/>
      <c r="N10" s="312"/>
      <c r="O10" s="311"/>
      <c r="P10" s="312"/>
      <c r="Q10" s="313"/>
      <c r="R10" s="314"/>
      <c r="S10" s="154">
        <f t="shared" si="1"/>
        <v>0</v>
      </c>
      <c r="T10" s="154">
        <f t="shared" si="0"/>
        <v>0</v>
      </c>
      <c r="U10" s="157"/>
      <c r="V10" s="157"/>
    </row>
    <row r="11" spans="1:22" x14ac:dyDescent="0.25">
      <c r="A11" s="156">
        <v>3601</v>
      </c>
      <c r="B11" s="293" t="s">
        <v>124</v>
      </c>
      <c r="C11" s="156"/>
      <c r="D11" s="14" t="s">
        <v>94</v>
      </c>
      <c r="E11" s="304">
        <v>8</v>
      </c>
      <c r="F11" s="305"/>
      <c r="G11" s="317"/>
      <c r="H11" s="318"/>
      <c r="I11" s="319"/>
      <c r="J11" s="320"/>
      <c r="K11" s="304"/>
      <c r="L11" s="305"/>
      <c r="M11" s="311"/>
      <c r="N11" s="312"/>
      <c r="O11" s="311"/>
      <c r="P11" s="312"/>
      <c r="Q11" s="313"/>
      <c r="R11" s="314"/>
      <c r="S11" s="154">
        <f>E11+G11+I11+K11+M11+O11+Q11</f>
        <v>8</v>
      </c>
      <c r="T11" s="154">
        <f>SUM(S11-U11-V11)</f>
        <v>8</v>
      </c>
      <c r="U11" s="157"/>
      <c r="V11" s="157"/>
    </row>
    <row r="12" spans="1:22" x14ac:dyDescent="0.25">
      <c r="A12" s="156">
        <v>3601</v>
      </c>
      <c r="B12" s="293" t="s">
        <v>124</v>
      </c>
      <c r="C12" s="156"/>
      <c r="D12" s="14" t="s">
        <v>87</v>
      </c>
      <c r="E12" s="311"/>
      <c r="F12" s="312"/>
      <c r="G12" s="321"/>
      <c r="H12" s="322"/>
      <c r="I12" s="304"/>
      <c r="J12" s="305"/>
      <c r="K12" s="304"/>
      <c r="L12" s="305"/>
      <c r="M12" s="304"/>
      <c r="N12" s="305"/>
      <c r="O12" s="311"/>
      <c r="P12" s="312"/>
      <c r="Q12" s="313"/>
      <c r="R12" s="314"/>
      <c r="S12" s="154">
        <f>E12+G12+I12+K12+M12+O12+Q12</f>
        <v>0</v>
      </c>
      <c r="T12" s="154">
        <f>SUM(S12-U12-V12)</f>
        <v>0</v>
      </c>
      <c r="U12" s="157"/>
      <c r="V12" s="157"/>
    </row>
    <row r="13" spans="1:22" x14ac:dyDescent="0.25">
      <c r="A13" s="156"/>
      <c r="B13" s="156"/>
      <c r="C13" s="156"/>
      <c r="D13" s="14"/>
      <c r="E13" s="319"/>
      <c r="F13" s="320"/>
      <c r="G13" s="317"/>
      <c r="H13" s="318"/>
      <c r="I13" s="319"/>
      <c r="J13" s="320"/>
      <c r="K13" s="319"/>
      <c r="L13" s="320"/>
      <c r="M13" s="319"/>
      <c r="N13" s="320"/>
      <c r="O13" s="311"/>
      <c r="P13" s="312"/>
      <c r="Q13" s="313"/>
      <c r="R13" s="314"/>
      <c r="S13" s="154">
        <f>E13+G13+I13+K13+M13+O13+Q13</f>
        <v>0</v>
      </c>
      <c r="T13" s="154">
        <f>SUM(S13-U13-V13)</f>
        <v>0</v>
      </c>
      <c r="U13" s="157"/>
      <c r="V13" s="157"/>
    </row>
    <row r="14" spans="1:22" x14ac:dyDescent="0.25">
      <c r="A14" s="156"/>
      <c r="B14" s="156"/>
      <c r="C14" s="156"/>
      <c r="D14" s="14"/>
      <c r="E14" s="319"/>
      <c r="F14" s="320"/>
      <c r="G14" s="317"/>
      <c r="H14" s="318"/>
      <c r="I14" s="319"/>
      <c r="J14" s="320"/>
      <c r="K14" s="304"/>
      <c r="L14" s="305"/>
      <c r="M14" s="319"/>
      <c r="N14" s="320"/>
      <c r="O14" s="311"/>
      <c r="P14" s="312"/>
      <c r="Q14" s="313"/>
      <c r="R14" s="314"/>
      <c r="S14" s="154">
        <f>E14+G14+I14+K14+M14+O14+Q14</f>
        <v>0</v>
      </c>
      <c r="T14" s="154">
        <f>SUM(S14-U14-V14)</f>
        <v>0</v>
      </c>
      <c r="U14" s="157"/>
      <c r="V14" s="157"/>
    </row>
    <row r="15" spans="1:22" x14ac:dyDescent="0.25">
      <c r="A15" s="156"/>
      <c r="B15" s="156"/>
      <c r="C15" s="156"/>
      <c r="D15" s="14"/>
      <c r="E15" s="311"/>
      <c r="F15" s="312"/>
      <c r="G15" s="321"/>
      <c r="H15" s="322"/>
      <c r="I15" s="304"/>
      <c r="J15" s="305"/>
      <c r="K15" s="304"/>
      <c r="L15" s="305"/>
      <c r="M15" s="304"/>
      <c r="N15" s="305"/>
      <c r="O15" s="311"/>
      <c r="P15" s="312"/>
      <c r="Q15" s="313"/>
      <c r="R15" s="314"/>
      <c r="S15" s="154">
        <f t="shared" si="1"/>
        <v>0</v>
      </c>
      <c r="T15" s="154">
        <f t="shared" si="0"/>
        <v>0</v>
      </c>
      <c r="U15" s="157"/>
      <c r="V15" s="157"/>
    </row>
    <row r="16" spans="1:22" x14ac:dyDescent="0.25">
      <c r="A16" s="282"/>
      <c r="B16" s="282"/>
      <c r="C16" s="282"/>
      <c r="D16" s="25"/>
      <c r="E16" s="326"/>
      <c r="F16" s="327"/>
      <c r="G16" s="328"/>
      <c r="H16" s="329"/>
      <c r="I16" s="326"/>
      <c r="J16" s="327"/>
      <c r="K16" s="326"/>
      <c r="L16" s="327"/>
      <c r="M16" s="304"/>
      <c r="N16" s="305"/>
      <c r="O16" s="311"/>
      <c r="P16" s="312"/>
      <c r="Q16" s="313"/>
      <c r="R16" s="314"/>
      <c r="S16" s="154">
        <f t="shared" si="1"/>
        <v>0</v>
      </c>
      <c r="T16" s="154">
        <f t="shared" si="0"/>
        <v>0</v>
      </c>
      <c r="U16" s="157"/>
      <c r="V16" s="157"/>
    </row>
    <row r="17" spans="1:22" x14ac:dyDescent="0.25">
      <c r="A17" s="282">
        <v>3600</v>
      </c>
      <c r="B17" s="293" t="s">
        <v>126</v>
      </c>
      <c r="C17" s="282"/>
      <c r="D17" s="25" t="s">
        <v>95</v>
      </c>
      <c r="E17" s="326"/>
      <c r="F17" s="327"/>
      <c r="G17" s="328"/>
      <c r="H17" s="329"/>
      <c r="I17" s="326"/>
      <c r="J17" s="327"/>
      <c r="K17" s="326"/>
      <c r="L17" s="327"/>
      <c r="M17" s="304">
        <v>0.5</v>
      </c>
      <c r="N17" s="305"/>
      <c r="O17" s="311"/>
      <c r="P17" s="312"/>
      <c r="Q17" s="313"/>
      <c r="R17" s="314"/>
      <c r="S17" s="154">
        <f>E17+G17+I17+K17+M17+O17+Q17</f>
        <v>0.5</v>
      </c>
      <c r="T17" s="154">
        <f>SUM(S17-U17-V17)</f>
        <v>0.5</v>
      </c>
      <c r="U17" s="157"/>
      <c r="V17" s="157"/>
    </row>
    <row r="18" spans="1:22" x14ac:dyDescent="0.25">
      <c r="A18" s="280">
        <v>3600</v>
      </c>
      <c r="B18" s="293" t="s">
        <v>126</v>
      </c>
      <c r="C18" s="280"/>
      <c r="D18" s="25" t="s">
        <v>86</v>
      </c>
      <c r="E18" s="311"/>
      <c r="F18" s="312"/>
      <c r="G18" s="315"/>
      <c r="H18" s="316"/>
      <c r="I18" s="311"/>
      <c r="J18" s="312"/>
      <c r="K18" s="311"/>
      <c r="L18" s="312"/>
      <c r="M18" s="311"/>
      <c r="N18" s="312"/>
      <c r="O18" s="311"/>
      <c r="P18" s="312"/>
      <c r="Q18" s="313"/>
      <c r="R18" s="314"/>
      <c r="S18" s="154">
        <f t="shared" si="1"/>
        <v>0</v>
      </c>
      <c r="T18" s="154">
        <f t="shared" si="0"/>
        <v>0</v>
      </c>
      <c r="U18" s="157"/>
      <c r="V18" s="157"/>
    </row>
    <row r="19" spans="1:22" x14ac:dyDescent="0.25">
      <c r="A19" s="251"/>
      <c r="B19" s="251"/>
      <c r="C19" s="251"/>
      <c r="D19" s="25"/>
      <c r="E19" s="311"/>
      <c r="F19" s="312"/>
      <c r="G19" s="315"/>
      <c r="H19" s="316"/>
      <c r="I19" s="311"/>
      <c r="J19" s="312"/>
      <c r="K19" s="311"/>
      <c r="L19" s="312"/>
      <c r="M19" s="311"/>
      <c r="N19" s="312"/>
      <c r="O19" s="311"/>
      <c r="P19" s="312"/>
      <c r="Q19" s="313"/>
      <c r="R19" s="314"/>
      <c r="S19" s="154">
        <f t="shared" si="1"/>
        <v>0</v>
      </c>
      <c r="T19" s="154">
        <f t="shared" si="0"/>
        <v>0</v>
      </c>
      <c r="U19" s="157"/>
      <c r="V19" s="157"/>
    </row>
    <row r="20" spans="1:22" x14ac:dyDescent="0.25">
      <c r="A20" s="151" t="s">
        <v>37</v>
      </c>
      <c r="B20" s="151"/>
      <c r="C20" s="159"/>
      <c r="D20" s="159"/>
      <c r="E20" s="311"/>
      <c r="F20" s="312"/>
      <c r="G20" s="315">
        <v>8</v>
      </c>
      <c r="H20" s="316"/>
      <c r="I20" s="311"/>
      <c r="J20" s="312"/>
      <c r="K20" s="311"/>
      <c r="L20" s="312"/>
      <c r="M20" s="311"/>
      <c r="N20" s="312"/>
      <c r="O20" s="311"/>
      <c r="P20" s="312"/>
      <c r="Q20" s="313"/>
      <c r="R20" s="314"/>
      <c r="S20" s="154">
        <f t="shared" si="1"/>
        <v>8</v>
      </c>
      <c r="T20" s="154"/>
      <c r="U20" s="160"/>
      <c r="V20" s="157"/>
    </row>
    <row r="21" spans="1:22" x14ac:dyDescent="0.25">
      <c r="A21" s="151" t="s">
        <v>38</v>
      </c>
      <c r="B21" s="151"/>
      <c r="C21" s="159"/>
      <c r="D21" s="159"/>
      <c r="E21" s="311"/>
      <c r="F21" s="312"/>
      <c r="G21" s="311"/>
      <c r="H21" s="312"/>
      <c r="I21" s="311"/>
      <c r="J21" s="312"/>
      <c r="K21" s="311"/>
      <c r="L21" s="312"/>
      <c r="M21" s="311"/>
      <c r="N21" s="312"/>
      <c r="O21" s="311"/>
      <c r="P21" s="312"/>
      <c r="Q21" s="313"/>
      <c r="R21" s="314"/>
      <c r="S21" s="154">
        <f t="shared" si="1"/>
        <v>0</v>
      </c>
      <c r="T21" s="154"/>
      <c r="U21" s="160"/>
      <c r="V21" s="157"/>
    </row>
    <row r="22" spans="1:22" x14ac:dyDescent="0.25">
      <c r="A22" s="160" t="s">
        <v>6</v>
      </c>
      <c r="B22" s="160"/>
      <c r="C22" s="160"/>
      <c r="D22" s="160"/>
      <c r="E22" s="330">
        <f>SUM(E4:E21)</f>
        <v>8</v>
      </c>
      <c r="F22" s="331"/>
      <c r="G22" s="330">
        <f>SUM(G4:G21)</f>
        <v>8</v>
      </c>
      <c r="H22" s="331"/>
      <c r="I22" s="330">
        <f>SUM(I4:I21)</f>
        <v>8</v>
      </c>
      <c r="J22" s="331"/>
      <c r="K22" s="330">
        <f>SUM(K4:K21)</f>
        <v>8</v>
      </c>
      <c r="L22" s="331"/>
      <c r="M22" s="330">
        <f>SUM(M4:M21)</f>
        <v>8</v>
      </c>
      <c r="N22" s="331"/>
      <c r="O22" s="330">
        <f>SUM(O4:O21)</f>
        <v>0</v>
      </c>
      <c r="P22" s="331"/>
      <c r="Q22" s="330">
        <f>SUM(Q4:Q21)</f>
        <v>0</v>
      </c>
      <c r="R22" s="331"/>
      <c r="S22" s="154">
        <f t="shared" si="1"/>
        <v>40</v>
      </c>
      <c r="T22" s="154"/>
      <c r="U22" s="160"/>
      <c r="V22" s="157"/>
    </row>
    <row r="23" spans="1:22" x14ac:dyDescent="0.25">
      <c r="A23" s="160" t="s">
        <v>2</v>
      </c>
      <c r="B23" s="160"/>
      <c r="C23" s="160"/>
      <c r="D23" s="160"/>
      <c r="E23" s="161"/>
      <c r="F23" s="162">
        <v>8</v>
      </c>
      <c r="G23" s="161"/>
      <c r="H23" s="162">
        <v>8</v>
      </c>
      <c r="I23" s="161"/>
      <c r="J23" s="162">
        <v>8</v>
      </c>
      <c r="K23" s="161"/>
      <c r="L23" s="162">
        <v>8</v>
      </c>
      <c r="M23" s="161"/>
      <c r="N23" s="162">
        <v>8</v>
      </c>
      <c r="O23" s="161"/>
      <c r="P23" s="162"/>
      <c r="Q23" s="161"/>
      <c r="R23" s="162"/>
      <c r="S23" s="154">
        <f>SUM(E23:R23)</f>
        <v>40</v>
      </c>
      <c r="T23" s="154">
        <f>SUM(T4:T22)</f>
        <v>32</v>
      </c>
      <c r="U23" s="157"/>
      <c r="V23" s="157"/>
    </row>
    <row r="24" spans="1:22" x14ac:dyDescent="0.25">
      <c r="A24" s="160" t="s">
        <v>41</v>
      </c>
      <c r="B24" s="160"/>
      <c r="C24" s="160"/>
      <c r="D24" s="160"/>
      <c r="E24" s="163"/>
      <c r="F24" s="163">
        <f>SUM(E22)-F23</f>
        <v>0</v>
      </c>
      <c r="G24" s="163"/>
      <c r="H24" s="163">
        <f>SUM(G22)-H23</f>
        <v>0</v>
      </c>
      <c r="I24" s="163"/>
      <c r="J24" s="163">
        <f>SUM(I22)-J23</f>
        <v>0</v>
      </c>
      <c r="K24" s="163"/>
      <c r="L24" s="163">
        <f>SUM(K22)-L23</f>
        <v>0</v>
      </c>
      <c r="M24" s="163"/>
      <c r="N24" s="163">
        <f>SUM(M22)-N23</f>
        <v>0</v>
      </c>
      <c r="O24" s="163"/>
      <c r="P24" s="163">
        <f>SUM(O22)</f>
        <v>0</v>
      </c>
      <c r="Q24" s="163"/>
      <c r="R24" s="163">
        <f>SUM(Q22)</f>
        <v>0</v>
      </c>
      <c r="S24" s="157">
        <f>SUM(E24:R24)</f>
        <v>0</v>
      </c>
      <c r="T24" s="157"/>
      <c r="U24" s="157">
        <f>SUM(U4:U23)</f>
        <v>0</v>
      </c>
      <c r="V24" s="157">
        <f>SUM(V4:V23)</f>
        <v>0</v>
      </c>
    </row>
    <row r="25" spans="1:22" x14ac:dyDescent="0.25">
      <c r="G25" s="164"/>
      <c r="H25" s="164"/>
    </row>
    <row r="26" spans="1:22" x14ac:dyDescent="0.25">
      <c r="A26" s="143" t="s">
        <v>25</v>
      </c>
      <c r="B26" s="144"/>
    </row>
    <row r="27" spans="1:22" x14ac:dyDescent="0.25">
      <c r="A27" s="145" t="s">
        <v>2</v>
      </c>
      <c r="C27" s="165">
        <f>SUM(T23)</f>
        <v>32</v>
      </c>
      <c r="I27" s="143">
        <v>3600</v>
      </c>
    </row>
    <row r="28" spans="1:22" x14ac:dyDescent="0.25">
      <c r="A28" s="145" t="s">
        <v>26</v>
      </c>
      <c r="C28" s="165">
        <f>U24</f>
        <v>0</v>
      </c>
      <c r="D28" s="166"/>
      <c r="I28" s="167">
        <v>0.5</v>
      </c>
    </row>
    <row r="29" spans="1:22" x14ac:dyDescent="0.25">
      <c r="A29" s="145" t="s">
        <v>27</v>
      </c>
      <c r="C29" s="166">
        <f>V24</f>
        <v>0</v>
      </c>
      <c r="I29" s="168"/>
    </row>
    <row r="30" spans="1:22" x14ac:dyDescent="0.25">
      <c r="A30" s="145" t="s">
        <v>28</v>
      </c>
      <c r="C30" s="166">
        <f>S20</f>
        <v>8</v>
      </c>
      <c r="I30" s="165"/>
    </row>
    <row r="31" spans="1:22" x14ac:dyDescent="0.25">
      <c r="A31" s="145" t="s">
        <v>4</v>
      </c>
      <c r="C31" s="166">
        <f>S21</f>
        <v>0</v>
      </c>
    </row>
    <row r="32" spans="1:22" ht="16.5" thickBot="1" x14ac:dyDescent="0.3">
      <c r="A32" s="146" t="s">
        <v>6</v>
      </c>
      <c r="C32" s="169">
        <f>SUM(C27:C31)</f>
        <v>40</v>
      </c>
      <c r="E32" s="146" t="s">
        <v>42</v>
      </c>
      <c r="F32" s="146"/>
      <c r="G32" s="170">
        <f>S22-C32</f>
        <v>0</v>
      </c>
    </row>
    <row r="33" spans="1:4" ht="16.5" thickTop="1" x14ac:dyDescent="0.25">
      <c r="A33" s="145" t="s">
        <v>29</v>
      </c>
      <c r="C33" s="171">
        <v>0</v>
      </c>
      <c r="D33" s="171"/>
    </row>
    <row r="34" spans="1:4" x14ac:dyDescent="0.25">
      <c r="A34" s="145" t="s">
        <v>36</v>
      </c>
      <c r="C34" s="171">
        <v>0</v>
      </c>
      <c r="D34" s="171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A3" sqref="A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99</v>
      </c>
      <c r="B2" s="283"/>
      <c r="C2" s="283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2">
        <v>8</v>
      </c>
      <c r="F3" s="152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9.15</v>
      </c>
      <c r="L3" s="36">
        <v>16.3</v>
      </c>
      <c r="M3" s="36">
        <v>8</v>
      </c>
      <c r="N3" s="36">
        <v>16.3</v>
      </c>
      <c r="O3" s="36"/>
      <c r="P3" s="36"/>
      <c r="Q3" s="34"/>
      <c r="R3" s="34"/>
      <c r="S3" s="12"/>
      <c r="T3" s="12"/>
      <c r="U3" s="13"/>
      <c r="V3" s="13"/>
    </row>
    <row r="4" spans="1:22" x14ac:dyDescent="0.25">
      <c r="A4" s="254">
        <v>6633</v>
      </c>
      <c r="B4" s="293" t="s">
        <v>125</v>
      </c>
      <c r="C4" s="254">
        <v>4</v>
      </c>
      <c r="D4" s="25" t="s">
        <v>68</v>
      </c>
      <c r="E4" s="323">
        <v>2</v>
      </c>
      <c r="F4" s="323"/>
      <c r="G4" s="303"/>
      <c r="H4" s="303"/>
      <c r="I4" s="303">
        <v>1.5</v>
      </c>
      <c r="J4" s="303"/>
      <c r="K4" s="303"/>
      <c r="L4" s="303"/>
      <c r="M4" s="303"/>
      <c r="N4" s="303"/>
      <c r="O4" s="304"/>
      <c r="P4" s="305"/>
      <c r="Q4" s="306"/>
      <c r="R4" s="307"/>
      <c r="S4" s="12">
        <f>E4+G4+I4+K4+M4+O4+Q4</f>
        <v>3.5</v>
      </c>
      <c r="T4" s="12">
        <f t="shared" ref="T4:T14" si="0">SUM(S4-U4-V4)</f>
        <v>3.5</v>
      </c>
      <c r="U4" s="15"/>
      <c r="V4" s="15"/>
    </row>
    <row r="5" spans="1:22" x14ac:dyDescent="0.25">
      <c r="A5" s="254">
        <v>6633</v>
      </c>
      <c r="B5" s="293" t="s">
        <v>125</v>
      </c>
      <c r="C5" s="254">
        <v>5</v>
      </c>
      <c r="D5" s="25" t="s">
        <v>68</v>
      </c>
      <c r="E5" s="323">
        <v>1.5</v>
      </c>
      <c r="F5" s="323"/>
      <c r="G5" s="304">
        <v>2</v>
      </c>
      <c r="H5" s="305"/>
      <c r="I5" s="304">
        <v>1.5</v>
      </c>
      <c r="J5" s="305"/>
      <c r="K5" s="304"/>
      <c r="L5" s="305"/>
      <c r="M5" s="304"/>
      <c r="N5" s="305"/>
      <c r="O5" s="304"/>
      <c r="P5" s="305"/>
      <c r="Q5" s="306"/>
      <c r="R5" s="307"/>
      <c r="S5" s="12">
        <f>E5+G5+I5+K5+M5+O5+Q5</f>
        <v>5</v>
      </c>
      <c r="T5" s="12">
        <f t="shared" si="0"/>
        <v>5</v>
      </c>
      <c r="U5" s="15"/>
      <c r="V5" s="15"/>
    </row>
    <row r="6" spans="1:22" x14ac:dyDescent="0.25">
      <c r="A6" s="254">
        <v>6633</v>
      </c>
      <c r="B6" s="293" t="s">
        <v>125</v>
      </c>
      <c r="C6" s="254">
        <v>6</v>
      </c>
      <c r="D6" s="25" t="s">
        <v>68</v>
      </c>
      <c r="E6" s="323">
        <v>1.5</v>
      </c>
      <c r="F6" s="323"/>
      <c r="G6" s="304">
        <v>1.5</v>
      </c>
      <c r="H6" s="305"/>
      <c r="I6" s="304">
        <v>1.25</v>
      </c>
      <c r="J6" s="305"/>
      <c r="K6" s="304">
        <v>1.75</v>
      </c>
      <c r="L6" s="305"/>
      <c r="M6" s="304">
        <v>1</v>
      </c>
      <c r="N6" s="305"/>
      <c r="O6" s="304"/>
      <c r="P6" s="305"/>
      <c r="Q6" s="306"/>
      <c r="R6" s="307"/>
      <c r="S6" s="12">
        <f t="shared" ref="S6:S21" si="1">E6+G6+I6+K6+M6+O6+Q6</f>
        <v>7</v>
      </c>
      <c r="T6" s="12">
        <f t="shared" si="0"/>
        <v>7</v>
      </c>
      <c r="U6" s="15"/>
      <c r="V6" s="15"/>
    </row>
    <row r="7" spans="1:22" x14ac:dyDescent="0.25">
      <c r="A7" s="254">
        <v>6633</v>
      </c>
      <c r="B7" s="293" t="s">
        <v>125</v>
      </c>
      <c r="C7" s="254">
        <v>7</v>
      </c>
      <c r="D7" s="25" t="s">
        <v>68</v>
      </c>
      <c r="E7" s="323">
        <v>1.5</v>
      </c>
      <c r="F7" s="323"/>
      <c r="G7" s="304">
        <v>1.5</v>
      </c>
      <c r="H7" s="305"/>
      <c r="I7" s="304">
        <v>1.25</v>
      </c>
      <c r="J7" s="305"/>
      <c r="K7" s="304">
        <v>1.75</v>
      </c>
      <c r="L7" s="305"/>
      <c r="M7" s="304">
        <v>1</v>
      </c>
      <c r="N7" s="305"/>
      <c r="O7" s="304"/>
      <c r="P7" s="305"/>
      <c r="Q7" s="306"/>
      <c r="R7" s="307"/>
      <c r="S7" s="12">
        <f t="shared" si="1"/>
        <v>7</v>
      </c>
      <c r="T7" s="12">
        <f t="shared" si="0"/>
        <v>7</v>
      </c>
      <c r="U7" s="15"/>
      <c r="V7" s="15"/>
    </row>
    <row r="8" spans="1:22" ht="16.5" customHeight="1" x14ac:dyDescent="0.25">
      <c r="A8" s="227">
        <v>6633</v>
      </c>
      <c r="B8" s="293" t="s">
        <v>125</v>
      </c>
      <c r="C8" s="227">
        <v>8</v>
      </c>
      <c r="D8" s="25" t="s">
        <v>68</v>
      </c>
      <c r="E8" s="311">
        <v>1.5</v>
      </c>
      <c r="F8" s="312"/>
      <c r="G8" s="304">
        <v>1.5</v>
      </c>
      <c r="H8" s="305"/>
      <c r="I8" s="304">
        <v>1.25</v>
      </c>
      <c r="J8" s="305"/>
      <c r="K8" s="304">
        <v>1.75</v>
      </c>
      <c r="L8" s="305"/>
      <c r="M8" s="304">
        <v>1</v>
      </c>
      <c r="N8" s="305"/>
      <c r="O8" s="304"/>
      <c r="P8" s="305"/>
      <c r="Q8" s="306"/>
      <c r="R8" s="307"/>
      <c r="S8" s="12">
        <f t="shared" si="1"/>
        <v>7</v>
      </c>
      <c r="T8" s="12">
        <f t="shared" si="0"/>
        <v>7</v>
      </c>
      <c r="U8" s="15"/>
      <c r="V8" s="15"/>
    </row>
    <row r="9" spans="1:22" x14ac:dyDescent="0.25">
      <c r="A9" s="254">
        <v>6633</v>
      </c>
      <c r="B9" s="293" t="s">
        <v>125</v>
      </c>
      <c r="C9" s="254">
        <v>9</v>
      </c>
      <c r="D9" s="25" t="s">
        <v>68</v>
      </c>
      <c r="E9" s="323"/>
      <c r="F9" s="323"/>
      <c r="G9" s="304">
        <v>1.5</v>
      </c>
      <c r="H9" s="305"/>
      <c r="I9" s="304">
        <v>1.25</v>
      </c>
      <c r="J9" s="305"/>
      <c r="K9" s="304">
        <v>1.5</v>
      </c>
      <c r="L9" s="305"/>
      <c r="M9" s="304">
        <v>1</v>
      </c>
      <c r="N9" s="305"/>
      <c r="O9" s="304"/>
      <c r="P9" s="305"/>
      <c r="Q9" s="306"/>
      <c r="R9" s="307"/>
      <c r="S9" s="12">
        <f t="shared" si="1"/>
        <v>5.25</v>
      </c>
      <c r="T9" s="12">
        <f t="shared" si="0"/>
        <v>5.25</v>
      </c>
      <c r="U9" s="15"/>
      <c r="V9" s="15"/>
    </row>
    <row r="10" spans="1:22" x14ac:dyDescent="0.25">
      <c r="A10" s="254">
        <v>6633</v>
      </c>
      <c r="B10" s="293" t="s">
        <v>125</v>
      </c>
      <c r="C10" s="205">
        <v>10</v>
      </c>
      <c r="D10" s="25"/>
      <c r="E10" s="311"/>
      <c r="F10" s="312"/>
      <c r="G10" s="304"/>
      <c r="H10" s="305"/>
      <c r="I10" s="304"/>
      <c r="J10" s="305"/>
      <c r="K10" s="304"/>
      <c r="L10" s="305"/>
      <c r="M10" s="304">
        <v>1</v>
      </c>
      <c r="N10" s="305"/>
      <c r="O10" s="304"/>
      <c r="P10" s="305"/>
      <c r="Q10" s="306"/>
      <c r="R10" s="307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254">
        <v>6633</v>
      </c>
      <c r="B11" s="293" t="s">
        <v>125</v>
      </c>
      <c r="C11" s="71">
        <v>11</v>
      </c>
      <c r="D11" s="25"/>
      <c r="E11" s="311"/>
      <c r="F11" s="312"/>
      <c r="G11" s="303"/>
      <c r="H11" s="303"/>
      <c r="I11" s="303"/>
      <c r="J11" s="303"/>
      <c r="K11" s="303"/>
      <c r="L11" s="303"/>
      <c r="M11" s="303">
        <v>1</v>
      </c>
      <c r="N11" s="303"/>
      <c r="O11" s="304"/>
      <c r="P11" s="305"/>
      <c r="Q11" s="306"/>
      <c r="R11" s="307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254">
        <v>6633</v>
      </c>
      <c r="B12" s="293" t="s">
        <v>125</v>
      </c>
      <c r="C12" s="71">
        <v>12</v>
      </c>
      <c r="D12" s="25"/>
      <c r="E12" s="319"/>
      <c r="F12" s="320"/>
      <c r="G12" s="303"/>
      <c r="H12" s="303"/>
      <c r="I12" s="303"/>
      <c r="J12" s="303"/>
      <c r="K12" s="303"/>
      <c r="L12" s="303"/>
      <c r="M12" s="303">
        <v>1</v>
      </c>
      <c r="N12" s="303"/>
      <c r="O12" s="304"/>
      <c r="P12" s="305"/>
      <c r="Q12" s="306"/>
      <c r="R12" s="307"/>
      <c r="S12" s="12">
        <f t="shared" si="1"/>
        <v>1</v>
      </c>
      <c r="T12" s="12">
        <f t="shared" si="0"/>
        <v>1</v>
      </c>
      <c r="U12" s="15"/>
      <c r="V12" s="15"/>
    </row>
    <row r="13" spans="1:22" ht="15" customHeight="1" x14ac:dyDescent="0.25">
      <c r="A13" s="254">
        <v>6633</v>
      </c>
      <c r="B13" s="293" t="s">
        <v>125</v>
      </c>
      <c r="C13" s="156">
        <v>13</v>
      </c>
      <c r="D13" s="25"/>
      <c r="E13" s="319"/>
      <c r="F13" s="320"/>
      <c r="G13" s="303"/>
      <c r="H13" s="303"/>
      <c r="I13" s="303"/>
      <c r="J13" s="303"/>
      <c r="K13" s="303"/>
      <c r="L13" s="303"/>
      <c r="M13" s="303">
        <v>1</v>
      </c>
      <c r="N13" s="303"/>
      <c r="O13" s="304"/>
      <c r="P13" s="305"/>
      <c r="Q13" s="306"/>
      <c r="R13" s="307"/>
      <c r="S13" s="12">
        <f t="shared" si="1"/>
        <v>1</v>
      </c>
      <c r="T13" s="12">
        <f t="shared" si="0"/>
        <v>1</v>
      </c>
      <c r="U13" s="15"/>
      <c r="V13" s="15"/>
    </row>
    <row r="14" spans="1:22" x14ac:dyDescent="0.25">
      <c r="A14" s="235"/>
      <c r="B14" s="236"/>
      <c r="C14" s="236"/>
      <c r="D14" s="25"/>
      <c r="E14" s="319"/>
      <c r="F14" s="320"/>
      <c r="G14" s="303"/>
      <c r="H14" s="303"/>
      <c r="I14" s="303"/>
      <c r="J14" s="303"/>
      <c r="K14" s="303"/>
      <c r="L14" s="303"/>
      <c r="M14" s="303"/>
      <c r="N14" s="303"/>
      <c r="O14" s="304"/>
      <c r="P14" s="305"/>
      <c r="Q14" s="306"/>
      <c r="R14" s="307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43"/>
      <c r="B15" s="32"/>
      <c r="C15" s="43"/>
      <c r="D15" s="25"/>
      <c r="E15" s="319"/>
      <c r="F15" s="320"/>
      <c r="G15" s="304"/>
      <c r="H15" s="305"/>
      <c r="I15" s="304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2"/>
      <c r="B16" s="32"/>
      <c r="C16" s="42"/>
      <c r="D16" s="25"/>
      <c r="E16" s="326"/>
      <c r="F16" s="327"/>
      <c r="G16" s="304"/>
      <c r="H16" s="305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1"/>
      <c r="B17" s="41"/>
      <c r="C17" s="31"/>
      <c r="D17" s="25"/>
      <c r="E17" s="311"/>
      <c r="F17" s="312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9">
        <v>3600</v>
      </c>
      <c r="B18" s="49" t="s">
        <v>126</v>
      </c>
      <c r="C18" s="49"/>
      <c r="D18" s="14" t="s">
        <v>85</v>
      </c>
      <c r="E18" s="319"/>
      <c r="F18" s="320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51">
        <v>3600</v>
      </c>
      <c r="B19" s="51" t="s">
        <v>126</v>
      </c>
      <c r="C19" s="51"/>
      <c r="D19" s="14" t="s">
        <v>91</v>
      </c>
      <c r="E19" s="311"/>
      <c r="F19" s="312"/>
      <c r="G19" s="304"/>
      <c r="H19" s="305"/>
      <c r="I19" s="304"/>
      <c r="J19" s="305"/>
      <c r="K19" s="304"/>
      <c r="L19" s="305"/>
      <c r="M19" s="304"/>
      <c r="N19" s="305"/>
      <c r="O19" s="304"/>
      <c r="P19" s="305"/>
      <c r="Q19" s="306"/>
      <c r="R19" s="307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4"/>
      <c r="H20" s="305"/>
      <c r="I20" s="304"/>
      <c r="J20" s="305"/>
      <c r="K20" s="304"/>
      <c r="L20" s="305"/>
      <c r="M20" s="304"/>
      <c r="N20" s="305"/>
      <c r="O20" s="306"/>
      <c r="P20" s="307"/>
      <c r="Q20" s="306"/>
      <c r="R20" s="307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8</v>
      </c>
      <c r="H22" s="310"/>
      <c r="I22" s="309">
        <f>SUM(I4:I21)</f>
        <v>8</v>
      </c>
      <c r="J22" s="310"/>
      <c r="K22" s="309">
        <f>SUM(K4:K21)</f>
        <v>6.75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>SUM(S2:S21)</f>
        <v>38.75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38.75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-1.25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-1.25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38.75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A3" sqref="A3"/>
    </sheetView>
  </sheetViews>
  <sheetFormatPr defaultRowHeight="15.75" x14ac:dyDescent="0.25"/>
  <cols>
    <col min="1" max="1" width="9.7109375" style="83" customWidth="1"/>
    <col min="2" max="2" width="10.7109375" style="83" customWidth="1"/>
    <col min="3" max="3" width="10" style="83" customWidth="1"/>
    <col min="4" max="4" width="28.7109375" style="83" customWidth="1"/>
    <col min="5" max="5" width="6.85546875" style="83" customWidth="1"/>
    <col min="6" max="13" width="7" style="83" customWidth="1"/>
    <col min="14" max="14" width="6.85546875" style="83" customWidth="1"/>
    <col min="15" max="17" width="7" style="83" customWidth="1"/>
    <col min="18" max="18" width="7" style="84" customWidth="1"/>
    <col min="19" max="19" width="7.7109375" style="83" customWidth="1"/>
    <col min="20" max="21" width="7.85546875" style="83" customWidth="1"/>
    <col min="22" max="22" width="7.7109375" style="83" customWidth="1"/>
    <col min="23" max="16384" width="9.140625" style="83"/>
  </cols>
  <sheetData>
    <row r="1" spans="1:22" x14ac:dyDescent="0.25">
      <c r="A1" s="81" t="s">
        <v>12</v>
      </c>
      <c r="B1" s="82"/>
      <c r="C1" s="82"/>
    </row>
    <row r="2" spans="1:22" s="88" customFormat="1" x14ac:dyDescent="0.25">
      <c r="A2" s="5" t="s">
        <v>99</v>
      </c>
      <c r="B2" s="283"/>
      <c r="C2" s="283"/>
      <c r="D2" s="85"/>
      <c r="E2" s="338" t="s">
        <v>15</v>
      </c>
      <c r="F2" s="338"/>
      <c r="G2" s="338" t="s">
        <v>16</v>
      </c>
      <c r="H2" s="338"/>
      <c r="I2" s="338" t="s">
        <v>17</v>
      </c>
      <c r="J2" s="338"/>
      <c r="K2" s="338" t="s">
        <v>18</v>
      </c>
      <c r="L2" s="338"/>
      <c r="M2" s="338" t="s">
        <v>19</v>
      </c>
      <c r="N2" s="338"/>
      <c r="O2" s="338" t="s">
        <v>20</v>
      </c>
      <c r="P2" s="338"/>
      <c r="Q2" s="338" t="s">
        <v>21</v>
      </c>
      <c r="R2" s="338"/>
      <c r="S2" s="86" t="s">
        <v>24</v>
      </c>
      <c r="T2" s="86" t="s">
        <v>39</v>
      </c>
      <c r="U2" s="87" t="s">
        <v>26</v>
      </c>
      <c r="V2" s="87" t="s">
        <v>27</v>
      </c>
    </row>
    <row r="3" spans="1:22" x14ac:dyDescent="0.25">
      <c r="A3" s="89" t="s">
        <v>22</v>
      </c>
      <c r="B3" s="89" t="s">
        <v>23</v>
      </c>
      <c r="C3" s="89" t="s">
        <v>48</v>
      </c>
      <c r="D3" s="89" t="s">
        <v>32</v>
      </c>
      <c r="E3" s="90">
        <v>8</v>
      </c>
      <c r="F3" s="152">
        <v>16.3</v>
      </c>
      <c r="G3" s="90">
        <v>8</v>
      </c>
      <c r="H3" s="90">
        <v>16.3</v>
      </c>
      <c r="I3" s="90">
        <v>8</v>
      </c>
      <c r="J3" s="90">
        <v>16.3</v>
      </c>
      <c r="K3" s="90">
        <v>8</v>
      </c>
      <c r="L3" s="90">
        <v>16.3</v>
      </c>
      <c r="M3" s="90">
        <v>8</v>
      </c>
      <c r="N3" s="90">
        <v>16.3</v>
      </c>
      <c r="O3" s="90"/>
      <c r="P3" s="90"/>
      <c r="Q3" s="91"/>
      <c r="R3" s="91"/>
      <c r="S3" s="92"/>
      <c r="T3" s="92"/>
      <c r="U3" s="93"/>
      <c r="V3" s="93"/>
    </row>
    <row r="4" spans="1:22" x14ac:dyDescent="0.25">
      <c r="A4" s="254">
        <v>6708</v>
      </c>
      <c r="B4" s="293" t="s">
        <v>129</v>
      </c>
      <c r="C4" s="277">
        <v>1</v>
      </c>
      <c r="D4" s="25" t="s">
        <v>88</v>
      </c>
      <c r="E4" s="323">
        <v>8</v>
      </c>
      <c r="F4" s="323"/>
      <c r="G4" s="334">
        <v>8</v>
      </c>
      <c r="H4" s="334"/>
      <c r="I4" s="334">
        <v>8</v>
      </c>
      <c r="J4" s="334"/>
      <c r="K4" s="334">
        <v>8</v>
      </c>
      <c r="L4" s="334"/>
      <c r="M4" s="334">
        <v>8</v>
      </c>
      <c r="N4" s="334"/>
      <c r="O4" s="334"/>
      <c r="P4" s="334"/>
      <c r="Q4" s="332"/>
      <c r="R4" s="333"/>
      <c r="S4" s="92">
        <f>E4+G4+I4+K4+M4+O4+Q4</f>
        <v>40</v>
      </c>
      <c r="T4" s="92">
        <f>SUM(S4-U4-V4)</f>
        <v>40</v>
      </c>
      <c r="U4" s="96"/>
      <c r="V4" s="96"/>
    </row>
    <row r="5" spans="1:22" x14ac:dyDescent="0.25">
      <c r="A5" s="254"/>
      <c r="B5" s="279"/>
      <c r="C5" s="279"/>
      <c r="D5" s="25"/>
      <c r="E5" s="323"/>
      <c r="F5" s="323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2"/>
      <c r="R5" s="333"/>
      <c r="S5" s="92">
        <f t="shared" ref="S5:S21" si="0">E5+G5+I5+K5+M5+O5+Q5</f>
        <v>0</v>
      </c>
      <c r="T5" s="92">
        <f t="shared" ref="T5:T19" si="1">SUM(S5-U5-V5)</f>
        <v>0</v>
      </c>
      <c r="U5" s="96"/>
      <c r="V5" s="96"/>
    </row>
    <row r="6" spans="1:22" x14ac:dyDescent="0.25">
      <c r="A6" s="254"/>
      <c r="B6" s="260"/>
      <c r="C6" s="260"/>
      <c r="D6" s="25"/>
      <c r="E6" s="323"/>
      <c r="F6" s="323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2"/>
      <c r="R6" s="333"/>
      <c r="S6" s="92">
        <f t="shared" si="0"/>
        <v>0</v>
      </c>
      <c r="T6" s="92">
        <f t="shared" si="1"/>
        <v>0</v>
      </c>
      <c r="U6" s="96"/>
      <c r="V6" s="96"/>
    </row>
    <row r="7" spans="1:22" x14ac:dyDescent="0.25">
      <c r="A7" s="254"/>
      <c r="B7" s="239"/>
      <c r="C7" s="239"/>
      <c r="D7" s="25"/>
      <c r="E7" s="323"/>
      <c r="F7" s="323"/>
      <c r="G7" s="335"/>
      <c r="H7" s="336"/>
      <c r="I7" s="337"/>
      <c r="J7" s="336"/>
      <c r="K7" s="337"/>
      <c r="L7" s="336"/>
      <c r="M7" s="335"/>
      <c r="N7" s="336"/>
      <c r="O7" s="334"/>
      <c r="P7" s="334"/>
      <c r="Q7" s="332"/>
      <c r="R7" s="333"/>
      <c r="S7" s="92">
        <f t="shared" si="0"/>
        <v>0</v>
      </c>
      <c r="T7" s="92">
        <f t="shared" si="1"/>
        <v>0</v>
      </c>
      <c r="U7" s="96"/>
      <c r="V7" s="96"/>
    </row>
    <row r="8" spans="1:22" x14ac:dyDescent="0.25">
      <c r="A8" s="225"/>
      <c r="B8" s="141"/>
      <c r="C8" s="141"/>
      <c r="D8" s="25"/>
      <c r="E8" s="311"/>
      <c r="F8" s="312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2"/>
      <c r="R8" s="333"/>
      <c r="S8" s="92">
        <f t="shared" si="0"/>
        <v>0</v>
      </c>
      <c r="T8" s="92">
        <f t="shared" si="1"/>
        <v>0</v>
      </c>
      <c r="U8" s="96"/>
      <c r="V8" s="96"/>
    </row>
    <row r="9" spans="1:22" x14ac:dyDescent="0.25">
      <c r="A9" s="94"/>
      <c r="B9" s="97"/>
      <c r="C9" s="94"/>
      <c r="D9" s="95"/>
      <c r="E9" s="323"/>
      <c r="F9" s="323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2"/>
      <c r="R9" s="333"/>
      <c r="S9" s="92">
        <f t="shared" si="0"/>
        <v>0</v>
      </c>
      <c r="T9" s="92">
        <f t="shared" si="1"/>
        <v>0</v>
      </c>
      <c r="U9" s="96"/>
      <c r="V9" s="96"/>
    </row>
    <row r="10" spans="1:22" x14ac:dyDescent="0.25">
      <c r="A10" s="94"/>
      <c r="B10" s="97"/>
      <c r="C10" s="94"/>
      <c r="D10" s="95"/>
      <c r="E10" s="311"/>
      <c r="F10" s="312"/>
      <c r="G10" s="335"/>
      <c r="H10" s="336"/>
      <c r="I10" s="335"/>
      <c r="J10" s="336"/>
      <c r="K10" s="334"/>
      <c r="L10" s="334"/>
      <c r="M10" s="335"/>
      <c r="N10" s="336"/>
      <c r="O10" s="334"/>
      <c r="P10" s="334"/>
      <c r="Q10" s="332"/>
      <c r="R10" s="333"/>
      <c r="S10" s="92">
        <f t="shared" si="0"/>
        <v>0</v>
      </c>
      <c r="T10" s="92">
        <f t="shared" si="1"/>
        <v>0</v>
      </c>
      <c r="U10" s="96"/>
      <c r="V10" s="96"/>
    </row>
    <row r="11" spans="1:22" x14ac:dyDescent="0.25">
      <c r="A11" s="85"/>
      <c r="B11" s="85"/>
      <c r="C11" s="85"/>
      <c r="D11" s="95"/>
      <c r="E11" s="311"/>
      <c r="F11" s="312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2"/>
      <c r="R11" s="333"/>
      <c r="S11" s="92">
        <f t="shared" si="0"/>
        <v>0</v>
      </c>
      <c r="T11" s="92">
        <f t="shared" si="1"/>
        <v>0</v>
      </c>
      <c r="U11" s="96"/>
      <c r="V11" s="96"/>
    </row>
    <row r="12" spans="1:22" x14ac:dyDescent="0.25">
      <c r="A12" s="94"/>
      <c r="B12" s="97"/>
      <c r="C12" s="94"/>
      <c r="D12" s="95"/>
      <c r="E12" s="319"/>
      <c r="F12" s="320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2"/>
      <c r="R12" s="333"/>
      <c r="S12" s="92">
        <f t="shared" si="0"/>
        <v>0</v>
      </c>
      <c r="T12" s="92">
        <f t="shared" si="1"/>
        <v>0</v>
      </c>
      <c r="U12" s="96"/>
      <c r="V12" s="96"/>
    </row>
    <row r="13" spans="1:22" x14ac:dyDescent="0.25">
      <c r="A13" s="85"/>
      <c r="B13" s="85"/>
      <c r="C13" s="85"/>
      <c r="D13" s="95"/>
      <c r="E13" s="319"/>
      <c r="F13" s="320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2"/>
      <c r="R13" s="333"/>
      <c r="S13" s="92">
        <f t="shared" si="0"/>
        <v>0</v>
      </c>
      <c r="T13" s="92">
        <f t="shared" si="1"/>
        <v>0</v>
      </c>
      <c r="U13" s="96"/>
      <c r="V13" s="96"/>
    </row>
    <row r="14" spans="1:22" x14ac:dyDescent="0.25">
      <c r="A14" s="187">
        <v>3601</v>
      </c>
      <c r="B14" s="292" t="s">
        <v>124</v>
      </c>
      <c r="C14" s="264"/>
      <c r="D14" s="25" t="s">
        <v>89</v>
      </c>
      <c r="E14" s="304"/>
      <c r="F14" s="305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2"/>
      <c r="R14" s="333"/>
      <c r="S14" s="92">
        <f t="shared" si="0"/>
        <v>0</v>
      </c>
      <c r="T14" s="92">
        <f t="shared" si="1"/>
        <v>0</v>
      </c>
      <c r="U14" s="96"/>
      <c r="V14" s="96"/>
    </row>
    <row r="15" spans="1:22" x14ac:dyDescent="0.25">
      <c r="A15" s="251"/>
      <c r="B15" s="32"/>
      <c r="C15" s="251"/>
      <c r="D15" s="25"/>
      <c r="E15" s="319"/>
      <c r="F15" s="320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2"/>
      <c r="R15" s="333"/>
      <c r="S15" s="92">
        <f t="shared" si="0"/>
        <v>0</v>
      </c>
      <c r="T15" s="92">
        <f t="shared" si="1"/>
        <v>0</v>
      </c>
      <c r="U15" s="96"/>
      <c r="V15" s="96"/>
    </row>
    <row r="16" spans="1:22" x14ac:dyDescent="0.25">
      <c r="A16" s="251">
        <v>3600</v>
      </c>
      <c r="B16" s="32" t="s">
        <v>126</v>
      </c>
      <c r="C16" s="251"/>
      <c r="D16" s="25" t="s">
        <v>90</v>
      </c>
      <c r="E16" s="326"/>
      <c r="F16" s="327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2"/>
      <c r="R16" s="333"/>
      <c r="S16" s="92">
        <f t="shared" si="0"/>
        <v>0</v>
      </c>
      <c r="T16" s="92">
        <f t="shared" si="1"/>
        <v>0</v>
      </c>
      <c r="U16" s="96"/>
      <c r="V16" s="96"/>
    </row>
    <row r="17" spans="1:22" x14ac:dyDescent="0.25">
      <c r="A17" s="254"/>
      <c r="B17" s="254"/>
      <c r="C17" s="254"/>
      <c r="D17" s="25"/>
      <c r="E17" s="311"/>
      <c r="F17" s="312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2"/>
      <c r="R17" s="333"/>
      <c r="S17" s="92">
        <f t="shared" si="0"/>
        <v>0</v>
      </c>
      <c r="T17" s="92">
        <f t="shared" si="1"/>
        <v>0</v>
      </c>
      <c r="U17" s="96"/>
      <c r="V17" s="96"/>
    </row>
    <row r="18" spans="1:22" x14ac:dyDescent="0.25">
      <c r="A18" s="251"/>
      <c r="B18" s="251"/>
      <c r="C18" s="251"/>
      <c r="D18" s="25"/>
      <c r="E18" s="304"/>
      <c r="F18" s="305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2"/>
      <c r="R18" s="333"/>
      <c r="S18" s="92">
        <f t="shared" si="0"/>
        <v>0</v>
      </c>
      <c r="T18" s="92">
        <f t="shared" si="1"/>
        <v>0</v>
      </c>
      <c r="U18" s="96"/>
      <c r="V18" s="96"/>
    </row>
    <row r="19" spans="1:22" x14ac:dyDescent="0.25">
      <c r="A19" s="254">
        <v>3600</v>
      </c>
      <c r="B19" s="254" t="s">
        <v>126</v>
      </c>
      <c r="C19" s="254"/>
      <c r="D19" s="14" t="s">
        <v>79</v>
      </c>
      <c r="E19" s="311"/>
      <c r="F19" s="312"/>
      <c r="G19" s="335"/>
      <c r="H19" s="336"/>
      <c r="I19" s="335"/>
      <c r="J19" s="336"/>
      <c r="K19" s="334"/>
      <c r="L19" s="334"/>
      <c r="M19" s="335"/>
      <c r="N19" s="336"/>
      <c r="O19" s="334"/>
      <c r="P19" s="334"/>
      <c r="Q19" s="332"/>
      <c r="R19" s="333"/>
      <c r="S19" s="92">
        <f t="shared" si="0"/>
        <v>0</v>
      </c>
      <c r="T19" s="92">
        <f t="shared" si="1"/>
        <v>0</v>
      </c>
      <c r="U19" s="96"/>
      <c r="V19" s="96"/>
    </row>
    <row r="20" spans="1:22" x14ac:dyDescent="0.25">
      <c r="A20" s="89" t="s">
        <v>37</v>
      </c>
      <c r="B20" s="89"/>
      <c r="C20" s="89"/>
      <c r="D20" s="89"/>
      <c r="E20" s="311"/>
      <c r="F20" s="312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2"/>
      <c r="R20" s="333"/>
      <c r="S20" s="92">
        <f t="shared" si="0"/>
        <v>0</v>
      </c>
      <c r="T20" s="92"/>
      <c r="U20" s="98"/>
      <c r="V20" s="96"/>
    </row>
    <row r="21" spans="1:22" x14ac:dyDescent="0.25">
      <c r="A21" s="89" t="s">
        <v>38</v>
      </c>
      <c r="B21" s="89"/>
      <c r="C21" s="89"/>
      <c r="D21" s="89"/>
      <c r="E21" s="311"/>
      <c r="F21" s="312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2"/>
      <c r="R21" s="333"/>
      <c r="S21" s="92">
        <f t="shared" si="0"/>
        <v>0</v>
      </c>
      <c r="T21" s="92"/>
      <c r="U21" s="98"/>
      <c r="V21" s="96"/>
    </row>
    <row r="22" spans="1:22" x14ac:dyDescent="0.25">
      <c r="A22" s="98" t="s">
        <v>6</v>
      </c>
      <c r="B22" s="98"/>
      <c r="C22" s="98"/>
      <c r="D22" s="98"/>
      <c r="E22" s="339">
        <f>SUM(E4:E21)</f>
        <v>8</v>
      </c>
      <c r="F22" s="340"/>
      <c r="G22" s="339">
        <f>SUM(G4:G21)</f>
        <v>8</v>
      </c>
      <c r="H22" s="340"/>
      <c r="I22" s="339">
        <f>SUM(I4:I21)</f>
        <v>8</v>
      </c>
      <c r="J22" s="340"/>
      <c r="K22" s="339">
        <f>SUM(K4:K21)</f>
        <v>8</v>
      </c>
      <c r="L22" s="340"/>
      <c r="M22" s="339">
        <f>SUM(M4:M21)</f>
        <v>8</v>
      </c>
      <c r="N22" s="340"/>
      <c r="O22" s="339">
        <f>SUM(O4:O21)</f>
        <v>0</v>
      </c>
      <c r="P22" s="340"/>
      <c r="Q22" s="339">
        <f>SUM(Q4:Q21)</f>
        <v>0</v>
      </c>
      <c r="R22" s="340"/>
      <c r="S22" s="92">
        <f>E22+G22+I22+K22+M22+O22+Q22</f>
        <v>40</v>
      </c>
      <c r="T22" s="92"/>
      <c r="U22" s="98"/>
      <c r="V22" s="96"/>
    </row>
    <row r="23" spans="1:22" x14ac:dyDescent="0.25">
      <c r="A23" s="98" t="s">
        <v>2</v>
      </c>
      <c r="B23" s="98"/>
      <c r="C23" s="98"/>
      <c r="D23" s="98"/>
      <c r="E23" s="99"/>
      <c r="F23" s="100">
        <v>8</v>
      </c>
      <c r="G23" s="99"/>
      <c r="H23" s="100">
        <v>8</v>
      </c>
      <c r="I23" s="99"/>
      <c r="J23" s="100">
        <v>8</v>
      </c>
      <c r="K23" s="99"/>
      <c r="L23" s="100">
        <v>8</v>
      </c>
      <c r="M23" s="99"/>
      <c r="N23" s="100">
        <v>8</v>
      </c>
      <c r="O23" s="99"/>
      <c r="P23" s="100"/>
      <c r="Q23" s="99"/>
      <c r="R23" s="100"/>
      <c r="S23" s="92">
        <f>SUM(E23:R23)</f>
        <v>40</v>
      </c>
      <c r="T23" s="92">
        <f>SUM(T4:T22)</f>
        <v>40</v>
      </c>
      <c r="U23" s="96"/>
      <c r="V23" s="96"/>
    </row>
    <row r="24" spans="1:22" x14ac:dyDescent="0.25">
      <c r="A24" s="98" t="s">
        <v>41</v>
      </c>
      <c r="B24" s="98"/>
      <c r="C24" s="98"/>
      <c r="D24" s="98"/>
      <c r="E24" s="101"/>
      <c r="F24" s="101">
        <f>SUM(E22)-F23</f>
        <v>0</v>
      </c>
      <c r="G24" s="101"/>
      <c r="H24" s="101">
        <f>SUM(G22)-H23</f>
        <v>0</v>
      </c>
      <c r="I24" s="101"/>
      <c r="J24" s="101">
        <f>SUM(I22)-J23</f>
        <v>0</v>
      </c>
      <c r="K24" s="101"/>
      <c r="L24" s="101">
        <f>SUM(K22)-L23</f>
        <v>0</v>
      </c>
      <c r="M24" s="101"/>
      <c r="N24" s="101">
        <f>SUM(M22)-N23</f>
        <v>0</v>
      </c>
      <c r="O24" s="101"/>
      <c r="P24" s="101">
        <f>SUM(O22)</f>
        <v>0</v>
      </c>
      <c r="Q24" s="101"/>
      <c r="R24" s="101">
        <f>SUM(Q22)</f>
        <v>0</v>
      </c>
      <c r="S24" s="96">
        <f>SUM(E24:R24)</f>
        <v>0</v>
      </c>
      <c r="T24" s="96"/>
      <c r="U24" s="96">
        <f>SUM(U4:U23)</f>
        <v>0</v>
      </c>
      <c r="V24" s="96">
        <f>SUM(V4:V23)</f>
        <v>0</v>
      </c>
    </row>
    <row r="26" spans="1:22" x14ac:dyDescent="0.25">
      <c r="A26" s="81" t="s">
        <v>25</v>
      </c>
      <c r="B26" s="82"/>
    </row>
    <row r="27" spans="1:22" x14ac:dyDescent="0.25">
      <c r="A27" s="83" t="s">
        <v>2</v>
      </c>
      <c r="C27" s="102">
        <f>SUM(T23)</f>
        <v>40</v>
      </c>
      <c r="I27" s="81">
        <v>3600</v>
      </c>
    </row>
    <row r="28" spans="1:22" x14ac:dyDescent="0.25">
      <c r="A28" s="83" t="s">
        <v>26</v>
      </c>
      <c r="C28" s="102">
        <f>U24</f>
        <v>0</v>
      </c>
      <c r="D28" s="103"/>
      <c r="I28" s="104"/>
    </row>
    <row r="29" spans="1:22" x14ac:dyDescent="0.25">
      <c r="A29" s="83" t="s">
        <v>27</v>
      </c>
      <c r="C29" s="103">
        <f>V24</f>
        <v>0</v>
      </c>
      <c r="I29" s="105"/>
    </row>
    <row r="30" spans="1:22" x14ac:dyDescent="0.25">
      <c r="A30" s="83" t="s">
        <v>28</v>
      </c>
      <c r="C30" s="103">
        <f>S20</f>
        <v>0</v>
      </c>
      <c r="I30" s="102"/>
    </row>
    <row r="31" spans="1:22" x14ac:dyDescent="0.25">
      <c r="A31" s="83" t="s">
        <v>4</v>
      </c>
      <c r="C31" s="103">
        <f>S21</f>
        <v>0</v>
      </c>
    </row>
    <row r="32" spans="1:22" ht="16.5" thickBot="1" x14ac:dyDescent="0.3">
      <c r="A32" s="84" t="s">
        <v>6</v>
      </c>
      <c r="C32" s="106">
        <f>SUM(C27:C31)</f>
        <v>40</v>
      </c>
      <c r="E32" s="84" t="s">
        <v>42</v>
      </c>
      <c r="F32" s="84"/>
      <c r="G32" s="107">
        <v>0</v>
      </c>
    </row>
    <row r="33" spans="1:4" ht="16.5" thickTop="1" x14ac:dyDescent="0.25">
      <c r="A33" s="83" t="s">
        <v>29</v>
      </c>
      <c r="C33" s="108">
        <v>0</v>
      </c>
      <c r="D33" s="108"/>
    </row>
    <row r="34" spans="1:4" x14ac:dyDescent="0.25">
      <c r="A34" s="83" t="s">
        <v>36</v>
      </c>
      <c r="C34" s="108">
        <v>0</v>
      </c>
      <c r="D34" s="108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SheetLayoutView="100" workbookViewId="0">
      <selection activeCell="A3" sqref="A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99</v>
      </c>
      <c r="B2" s="283"/>
      <c r="C2" s="283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2">
        <v>8</v>
      </c>
      <c r="F3" s="152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13</v>
      </c>
      <c r="O3" s="35"/>
      <c r="P3" s="35"/>
      <c r="Q3" s="35"/>
      <c r="R3" s="35"/>
      <c r="S3" s="12"/>
      <c r="T3" s="12"/>
      <c r="U3" s="13"/>
      <c r="V3" s="13"/>
    </row>
    <row r="4" spans="1:22" x14ac:dyDescent="0.25">
      <c r="A4" s="254">
        <v>6687</v>
      </c>
      <c r="B4" s="293" t="s">
        <v>132</v>
      </c>
      <c r="C4" s="156">
        <v>4</v>
      </c>
      <c r="D4" s="25" t="s">
        <v>68</v>
      </c>
      <c r="E4" s="323">
        <v>4</v>
      </c>
      <c r="F4" s="323"/>
      <c r="G4" s="303"/>
      <c r="H4" s="303"/>
      <c r="I4" s="303">
        <v>2</v>
      </c>
      <c r="J4" s="303"/>
      <c r="K4" s="303"/>
      <c r="L4" s="303"/>
      <c r="M4" s="303"/>
      <c r="N4" s="303"/>
      <c r="O4" s="304"/>
      <c r="P4" s="305"/>
      <c r="Q4" s="306"/>
      <c r="R4" s="307"/>
      <c r="S4" s="12">
        <f>E4+G4+I4+K4+M4+O4+Q4</f>
        <v>6</v>
      </c>
      <c r="T4" s="12">
        <f t="shared" ref="T4:T19" si="0">SUM(S4-U4-V4)</f>
        <v>6</v>
      </c>
      <c r="U4" s="15"/>
      <c r="V4" s="15"/>
    </row>
    <row r="5" spans="1:22" x14ac:dyDescent="0.25">
      <c r="A5" s="254">
        <v>6633</v>
      </c>
      <c r="B5" s="293" t="s">
        <v>125</v>
      </c>
      <c r="C5" s="254">
        <v>4</v>
      </c>
      <c r="D5" s="25" t="s">
        <v>68</v>
      </c>
      <c r="E5" s="323"/>
      <c r="F5" s="323"/>
      <c r="G5" s="303">
        <v>8</v>
      </c>
      <c r="H5" s="303"/>
      <c r="I5" s="303">
        <v>2</v>
      </c>
      <c r="J5" s="303"/>
      <c r="K5" s="303"/>
      <c r="L5" s="303"/>
      <c r="M5" s="303"/>
      <c r="N5" s="303"/>
      <c r="O5" s="304"/>
      <c r="P5" s="305"/>
      <c r="Q5" s="306"/>
      <c r="R5" s="307"/>
      <c r="S5" s="12">
        <f t="shared" ref="S5:S21" si="1">E5+G5+I5+K5+M5+O5+Q5</f>
        <v>10</v>
      </c>
      <c r="T5" s="12">
        <f t="shared" si="0"/>
        <v>10</v>
      </c>
      <c r="U5" s="15"/>
      <c r="V5" s="15"/>
    </row>
    <row r="6" spans="1:22" x14ac:dyDescent="0.25">
      <c r="A6" s="254">
        <v>6633</v>
      </c>
      <c r="B6" s="293" t="s">
        <v>125</v>
      </c>
      <c r="C6" s="262">
        <v>6</v>
      </c>
      <c r="D6" s="25" t="s">
        <v>68</v>
      </c>
      <c r="E6" s="323"/>
      <c r="F6" s="323"/>
      <c r="G6" s="303"/>
      <c r="H6" s="303"/>
      <c r="I6" s="341">
        <v>2</v>
      </c>
      <c r="J6" s="305"/>
      <c r="K6" s="341">
        <v>1.5</v>
      </c>
      <c r="L6" s="305"/>
      <c r="M6" s="341">
        <v>1.5</v>
      </c>
      <c r="N6" s="305"/>
      <c r="O6" s="304"/>
      <c r="P6" s="305"/>
      <c r="Q6" s="306"/>
      <c r="R6" s="307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254">
        <v>6633</v>
      </c>
      <c r="B7" s="293" t="s">
        <v>125</v>
      </c>
      <c r="C7" s="249">
        <v>8</v>
      </c>
      <c r="D7" s="25" t="s">
        <v>68</v>
      </c>
      <c r="E7" s="323"/>
      <c r="F7" s="323"/>
      <c r="G7" s="303"/>
      <c r="H7" s="303"/>
      <c r="I7" s="341">
        <v>2</v>
      </c>
      <c r="J7" s="305"/>
      <c r="K7" s="341">
        <v>2</v>
      </c>
      <c r="L7" s="305"/>
      <c r="M7" s="341">
        <v>1.5</v>
      </c>
      <c r="N7" s="305"/>
      <c r="O7" s="304"/>
      <c r="P7" s="305"/>
      <c r="Q7" s="306"/>
      <c r="R7" s="307"/>
      <c r="S7" s="12">
        <f t="shared" si="1"/>
        <v>5.5</v>
      </c>
      <c r="T7" s="12">
        <f t="shared" si="0"/>
        <v>5.5</v>
      </c>
      <c r="U7" s="15"/>
      <c r="V7" s="15"/>
    </row>
    <row r="8" spans="1:22" x14ac:dyDescent="0.25">
      <c r="A8" s="58">
        <v>6691</v>
      </c>
      <c r="B8" s="293" t="s">
        <v>127</v>
      </c>
      <c r="C8" s="58">
        <v>6</v>
      </c>
      <c r="D8" s="25" t="s">
        <v>120</v>
      </c>
      <c r="E8" s="311"/>
      <c r="F8" s="312"/>
      <c r="G8" s="303"/>
      <c r="H8" s="303"/>
      <c r="I8" s="341"/>
      <c r="J8" s="305"/>
      <c r="K8" s="304">
        <v>3</v>
      </c>
      <c r="L8" s="305"/>
      <c r="M8" s="304"/>
      <c r="N8" s="305"/>
      <c r="O8" s="304"/>
      <c r="P8" s="305"/>
      <c r="Q8" s="306"/>
      <c r="R8" s="307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254">
        <v>6633</v>
      </c>
      <c r="B9" s="293" t="s">
        <v>125</v>
      </c>
      <c r="C9" s="80">
        <v>7</v>
      </c>
      <c r="D9" s="25"/>
      <c r="E9" s="323"/>
      <c r="F9" s="323"/>
      <c r="G9" s="304"/>
      <c r="H9" s="305"/>
      <c r="I9" s="304"/>
      <c r="J9" s="305"/>
      <c r="K9" s="304">
        <v>1.5</v>
      </c>
      <c r="L9" s="305"/>
      <c r="M9" s="304">
        <v>1.5</v>
      </c>
      <c r="N9" s="305"/>
      <c r="O9" s="304"/>
      <c r="P9" s="305"/>
      <c r="Q9" s="306"/>
      <c r="R9" s="307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254">
        <v>6633</v>
      </c>
      <c r="B10" s="293" t="s">
        <v>125</v>
      </c>
      <c r="C10" s="30">
        <v>9</v>
      </c>
      <c r="D10" s="25"/>
      <c r="E10" s="311"/>
      <c r="F10" s="312"/>
      <c r="G10" s="304"/>
      <c r="H10" s="305"/>
      <c r="I10" s="304"/>
      <c r="J10" s="305"/>
      <c r="K10" s="304"/>
      <c r="L10" s="305"/>
      <c r="M10" s="304">
        <v>1.5</v>
      </c>
      <c r="N10" s="305"/>
      <c r="O10" s="304"/>
      <c r="P10" s="305"/>
      <c r="Q10" s="306"/>
      <c r="R10" s="307"/>
      <c r="S10" s="12">
        <f t="shared" si="1"/>
        <v>1.5</v>
      </c>
      <c r="T10" s="12">
        <f t="shared" si="0"/>
        <v>1.5</v>
      </c>
      <c r="U10" s="15"/>
      <c r="V10" s="15"/>
    </row>
    <row r="11" spans="1:22" ht="15" customHeight="1" x14ac:dyDescent="0.25">
      <c r="A11" s="254">
        <v>6633</v>
      </c>
      <c r="B11" s="293" t="s">
        <v>125</v>
      </c>
      <c r="C11" s="41">
        <v>5</v>
      </c>
      <c r="D11" s="25"/>
      <c r="E11" s="311"/>
      <c r="F11" s="312"/>
      <c r="G11" s="303"/>
      <c r="H11" s="303"/>
      <c r="I11" s="341"/>
      <c r="J11" s="305"/>
      <c r="K11" s="304"/>
      <c r="L11" s="305"/>
      <c r="M11" s="304">
        <v>2</v>
      </c>
      <c r="N11" s="305"/>
      <c r="O11" s="304"/>
      <c r="P11" s="305"/>
      <c r="Q11" s="306"/>
      <c r="R11" s="307"/>
      <c r="S11" s="12">
        <f t="shared" si="1"/>
        <v>2</v>
      </c>
      <c r="T11" s="12">
        <f t="shared" si="0"/>
        <v>2</v>
      </c>
      <c r="U11" s="15"/>
      <c r="V11" s="15"/>
    </row>
    <row r="12" spans="1:22" x14ac:dyDescent="0.25">
      <c r="A12" s="30"/>
      <c r="B12" s="30"/>
      <c r="C12" s="30"/>
      <c r="D12" s="14"/>
      <c r="E12" s="319"/>
      <c r="F12" s="320"/>
      <c r="G12" s="303"/>
      <c r="H12" s="303"/>
      <c r="I12" s="341"/>
      <c r="J12" s="305"/>
      <c r="K12" s="304"/>
      <c r="L12" s="305"/>
      <c r="M12" s="304"/>
      <c r="N12" s="305"/>
      <c r="O12" s="304"/>
      <c r="P12" s="305"/>
      <c r="Q12" s="306"/>
      <c r="R12" s="30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34"/>
      <c r="B13" s="234"/>
      <c r="C13" s="234"/>
      <c r="D13" s="25"/>
      <c r="E13" s="319"/>
      <c r="F13" s="320"/>
      <c r="G13" s="304"/>
      <c r="H13" s="305"/>
      <c r="I13" s="341"/>
      <c r="J13" s="305"/>
      <c r="K13" s="304"/>
      <c r="L13" s="305"/>
      <c r="M13" s="304"/>
      <c r="N13" s="305"/>
      <c r="O13" s="304"/>
      <c r="P13" s="305"/>
      <c r="Q13" s="306"/>
      <c r="R13" s="30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70"/>
      <c r="B14" s="129"/>
      <c r="C14" s="270"/>
      <c r="D14" s="25"/>
      <c r="E14" s="319"/>
      <c r="F14" s="320"/>
      <c r="G14" s="303"/>
      <c r="H14" s="303"/>
      <c r="I14" s="341"/>
      <c r="J14" s="305"/>
      <c r="K14" s="304"/>
      <c r="L14" s="305"/>
      <c r="M14" s="304"/>
      <c r="N14" s="305"/>
      <c r="O14" s="304"/>
      <c r="P14" s="305"/>
      <c r="Q14" s="306"/>
      <c r="R14" s="30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80">
        <v>3601</v>
      </c>
      <c r="B15" s="32" t="s">
        <v>124</v>
      </c>
      <c r="C15" s="280"/>
      <c r="D15" s="25" t="s">
        <v>87</v>
      </c>
      <c r="E15" s="304">
        <v>4</v>
      </c>
      <c r="F15" s="305"/>
      <c r="G15" s="303"/>
      <c r="H15" s="303"/>
      <c r="I15" s="341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 t="shared" si="1"/>
        <v>4</v>
      </c>
      <c r="T15" s="12">
        <f t="shared" si="0"/>
        <v>4</v>
      </c>
      <c r="U15" s="15"/>
      <c r="V15" s="15"/>
    </row>
    <row r="16" spans="1:22" x14ac:dyDescent="0.25">
      <c r="A16" s="254"/>
      <c r="B16" s="254"/>
      <c r="C16" s="254"/>
      <c r="D16" s="25"/>
      <c r="E16" s="326"/>
      <c r="F16" s="327"/>
      <c r="G16" s="304"/>
      <c r="H16" s="305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51"/>
      <c r="B17" s="251"/>
      <c r="C17" s="251"/>
      <c r="D17" s="25"/>
      <c r="E17" s="311"/>
      <c r="F17" s="312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54"/>
      <c r="B18" s="254"/>
      <c r="C18" s="254"/>
      <c r="D18" s="25"/>
      <c r="E18" s="319"/>
      <c r="F18" s="320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02"/>
      <c r="B19" s="202"/>
      <c r="C19" s="202"/>
      <c r="D19" s="25"/>
      <c r="E19" s="311"/>
      <c r="F19" s="312"/>
      <c r="G19" s="304"/>
      <c r="H19" s="305"/>
      <c r="I19" s="341"/>
      <c r="J19" s="305"/>
      <c r="K19" s="304"/>
      <c r="L19" s="305"/>
      <c r="M19" s="304"/>
      <c r="N19" s="305"/>
      <c r="O19" s="304"/>
      <c r="P19" s="305"/>
      <c r="Q19" s="306"/>
      <c r="R19" s="30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4"/>
      <c r="H20" s="305"/>
      <c r="I20" s="304"/>
      <c r="J20" s="305"/>
      <c r="K20" s="304"/>
      <c r="L20" s="305"/>
      <c r="M20" s="304"/>
      <c r="N20" s="305"/>
      <c r="O20" s="306"/>
      <c r="P20" s="307"/>
      <c r="Q20" s="306"/>
      <c r="R20" s="307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8</v>
      </c>
      <c r="H22" s="310"/>
      <c r="I22" s="309">
        <f>SUM(I4:I21)</f>
        <v>8</v>
      </c>
      <c r="J22" s="310"/>
      <c r="K22" s="309">
        <f>SUM(K4:K21)</f>
        <v>8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62"/>
      <c r="H23" s="63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99</v>
      </c>
      <c r="B2" s="283"/>
      <c r="C2" s="283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2">
        <v>8</v>
      </c>
      <c r="F3" s="152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11"/>
      <c r="R3" s="11"/>
      <c r="S3" s="12"/>
      <c r="T3" s="12"/>
      <c r="U3" s="13"/>
      <c r="V3" s="13"/>
    </row>
    <row r="4" spans="1:22" x14ac:dyDescent="0.25">
      <c r="A4" s="254">
        <v>6691</v>
      </c>
      <c r="B4" s="293" t="s">
        <v>127</v>
      </c>
      <c r="C4" s="285" t="s">
        <v>71</v>
      </c>
      <c r="D4" s="25" t="s">
        <v>70</v>
      </c>
      <c r="E4" s="323">
        <v>7</v>
      </c>
      <c r="F4" s="323"/>
      <c r="G4" s="304">
        <v>7</v>
      </c>
      <c r="H4" s="305"/>
      <c r="I4" s="304"/>
      <c r="J4" s="305"/>
      <c r="K4" s="304"/>
      <c r="L4" s="305"/>
      <c r="M4" s="304"/>
      <c r="N4" s="305"/>
      <c r="O4" s="304"/>
      <c r="P4" s="305"/>
      <c r="Q4" s="306"/>
      <c r="R4" s="307"/>
      <c r="S4" s="12">
        <f>E4+G4+I4+K4+M4+O4+Q4</f>
        <v>14</v>
      </c>
      <c r="T4" s="12">
        <f>SUM(S4-U4-V4)</f>
        <v>14</v>
      </c>
      <c r="U4" s="15"/>
      <c r="V4" s="15"/>
    </row>
    <row r="5" spans="1:22" ht="15.75" customHeight="1" x14ac:dyDescent="0.25">
      <c r="A5" s="254">
        <v>6721</v>
      </c>
      <c r="B5" s="293" t="s">
        <v>123</v>
      </c>
      <c r="C5" s="285">
        <v>3</v>
      </c>
      <c r="D5" s="25" t="s">
        <v>121</v>
      </c>
      <c r="E5" s="323"/>
      <c r="F5" s="323"/>
      <c r="G5" s="304"/>
      <c r="H5" s="305"/>
      <c r="I5" s="304">
        <v>7</v>
      </c>
      <c r="J5" s="305"/>
      <c r="K5" s="304">
        <v>7</v>
      </c>
      <c r="L5" s="305"/>
      <c r="M5" s="304">
        <v>7</v>
      </c>
      <c r="N5" s="305"/>
      <c r="O5" s="304"/>
      <c r="P5" s="305"/>
      <c r="Q5" s="306"/>
      <c r="R5" s="307"/>
      <c r="S5" s="12">
        <f>E5+G5+I5+K5+M5+O5+Q5</f>
        <v>21</v>
      </c>
      <c r="T5" s="12">
        <f>SUM(S5-U5-V5)</f>
        <v>21</v>
      </c>
      <c r="U5" s="15"/>
      <c r="V5" s="15"/>
    </row>
    <row r="6" spans="1:22" x14ac:dyDescent="0.25">
      <c r="A6" s="254"/>
      <c r="B6" s="279"/>
      <c r="C6" s="279"/>
      <c r="D6" s="25"/>
      <c r="E6" s="323"/>
      <c r="F6" s="323"/>
      <c r="G6" s="304"/>
      <c r="H6" s="305"/>
      <c r="I6" s="304"/>
      <c r="J6" s="305"/>
      <c r="K6" s="304"/>
      <c r="L6" s="305"/>
      <c r="M6" s="304"/>
      <c r="N6" s="305"/>
      <c r="O6" s="304"/>
      <c r="P6" s="305"/>
      <c r="Q6" s="306"/>
      <c r="R6" s="307"/>
      <c r="S6" s="12">
        <f t="shared" ref="S6:S22" si="0">E6+G6+I6+K6+M6+O6+Q6</f>
        <v>0</v>
      </c>
      <c r="T6" s="12">
        <f t="shared" ref="T6:T19" si="1">SUM(S6-U6-V6)</f>
        <v>0</v>
      </c>
      <c r="U6" s="15"/>
      <c r="V6" s="15"/>
    </row>
    <row r="7" spans="1:22" x14ac:dyDescent="0.25">
      <c r="A7" s="250"/>
      <c r="B7" s="249"/>
      <c r="C7" s="249"/>
      <c r="D7" s="25"/>
      <c r="E7" s="323"/>
      <c r="F7" s="323"/>
      <c r="G7" s="304"/>
      <c r="H7" s="305"/>
      <c r="I7" s="304"/>
      <c r="J7" s="305"/>
      <c r="K7" s="304"/>
      <c r="L7" s="305"/>
      <c r="M7" s="304"/>
      <c r="N7" s="305"/>
      <c r="O7" s="304"/>
      <c r="P7" s="305"/>
      <c r="Q7" s="306"/>
      <c r="R7" s="307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254"/>
      <c r="B8" s="273"/>
      <c r="C8" s="273"/>
      <c r="D8" s="25"/>
      <c r="E8" s="311"/>
      <c r="F8" s="312"/>
      <c r="G8" s="304"/>
      <c r="H8" s="305"/>
      <c r="I8" s="304"/>
      <c r="J8" s="305"/>
      <c r="K8" s="303"/>
      <c r="L8" s="303"/>
      <c r="M8" s="303"/>
      <c r="N8" s="303"/>
      <c r="O8" s="304"/>
      <c r="P8" s="305"/>
      <c r="Q8" s="306"/>
      <c r="R8" s="307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27"/>
      <c r="B9" s="228"/>
      <c r="C9" s="228"/>
      <c r="D9" s="25"/>
      <c r="E9" s="323"/>
      <c r="F9" s="323"/>
      <c r="G9" s="304"/>
      <c r="H9" s="305"/>
      <c r="I9" s="304"/>
      <c r="J9" s="305"/>
      <c r="K9" s="303"/>
      <c r="L9" s="303"/>
      <c r="M9" s="303"/>
      <c r="N9" s="303"/>
      <c r="O9" s="304"/>
      <c r="P9" s="305"/>
      <c r="Q9" s="306"/>
      <c r="R9" s="307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27"/>
      <c r="B10" s="226"/>
      <c r="C10" s="226"/>
      <c r="D10" s="25"/>
      <c r="E10" s="311"/>
      <c r="F10" s="312"/>
      <c r="G10" s="304"/>
      <c r="H10" s="305"/>
      <c r="I10" s="304"/>
      <c r="J10" s="305"/>
      <c r="K10" s="304"/>
      <c r="L10" s="305"/>
      <c r="M10" s="304"/>
      <c r="N10" s="305"/>
      <c r="O10" s="304"/>
      <c r="P10" s="305"/>
      <c r="Q10" s="306"/>
      <c r="R10" s="30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31"/>
      <c r="B11" s="32"/>
      <c r="C11" s="231"/>
      <c r="D11" s="25"/>
      <c r="E11" s="311"/>
      <c r="F11" s="312"/>
      <c r="G11" s="304"/>
      <c r="H11" s="305"/>
      <c r="I11" s="304"/>
      <c r="J11" s="305"/>
      <c r="K11" s="304"/>
      <c r="L11" s="305"/>
      <c r="M11" s="304"/>
      <c r="N11" s="305"/>
      <c r="O11" s="304"/>
      <c r="P11" s="305"/>
      <c r="Q11" s="306"/>
      <c r="R11" s="307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3"/>
      <c r="B12" s="172"/>
      <c r="C12" s="172"/>
      <c r="D12" s="25"/>
      <c r="E12" s="319"/>
      <c r="F12" s="320"/>
      <c r="G12" s="304"/>
      <c r="H12" s="305"/>
      <c r="I12" s="304"/>
      <c r="J12" s="305"/>
      <c r="K12" s="304"/>
      <c r="L12" s="305"/>
      <c r="M12" s="304"/>
      <c r="N12" s="305"/>
      <c r="O12" s="304"/>
      <c r="P12" s="305"/>
      <c r="Q12" s="306"/>
      <c r="R12" s="307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5"/>
      <c r="B13" s="32"/>
      <c r="C13" s="65"/>
      <c r="D13" s="25"/>
      <c r="E13" s="319"/>
      <c r="F13" s="320"/>
      <c r="G13" s="304"/>
      <c r="H13" s="305"/>
      <c r="I13" s="304"/>
      <c r="J13" s="305"/>
      <c r="K13" s="304"/>
      <c r="L13" s="305"/>
      <c r="M13" s="304"/>
      <c r="N13" s="305"/>
      <c r="O13" s="304"/>
      <c r="P13" s="305"/>
      <c r="Q13" s="306"/>
      <c r="R13" s="307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52"/>
      <c r="B14" s="52"/>
      <c r="C14" s="52"/>
      <c r="D14" s="25"/>
      <c r="E14" s="319"/>
      <c r="F14" s="320"/>
      <c r="G14" s="304"/>
      <c r="H14" s="305"/>
      <c r="I14" s="304"/>
      <c r="J14" s="305"/>
      <c r="K14" s="304"/>
      <c r="L14" s="305"/>
      <c r="M14" s="304"/>
      <c r="N14" s="305"/>
      <c r="O14" s="304"/>
      <c r="P14" s="305"/>
      <c r="Q14" s="306"/>
      <c r="R14" s="307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53"/>
      <c r="B15" s="32"/>
      <c r="C15" s="53"/>
      <c r="E15" s="319"/>
      <c r="F15" s="320"/>
      <c r="G15" s="304"/>
      <c r="H15" s="305"/>
      <c r="I15" s="304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26"/>
      <c r="F16" s="327"/>
      <c r="G16" s="304"/>
      <c r="H16" s="305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11"/>
      <c r="F17" s="312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51"/>
      <c r="B18" s="32"/>
      <c r="C18" s="251"/>
      <c r="D18" s="25"/>
      <c r="E18" s="319"/>
      <c r="F18" s="320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251">
        <v>3600</v>
      </c>
      <c r="B19" s="251" t="s">
        <v>126</v>
      </c>
      <c r="C19" s="251"/>
      <c r="D19" s="14" t="s">
        <v>75</v>
      </c>
      <c r="E19" s="311">
        <v>1</v>
      </c>
      <c r="F19" s="312"/>
      <c r="G19" s="304">
        <v>1</v>
      </c>
      <c r="H19" s="305"/>
      <c r="I19" s="304">
        <v>1</v>
      </c>
      <c r="J19" s="305"/>
      <c r="K19" s="304">
        <v>1</v>
      </c>
      <c r="L19" s="305"/>
      <c r="M19" s="304">
        <v>1</v>
      </c>
      <c r="N19" s="305"/>
      <c r="O19" s="304"/>
      <c r="P19" s="305"/>
      <c r="Q19" s="306"/>
      <c r="R19" s="307"/>
      <c r="S19" s="12">
        <f t="shared" si="0"/>
        <v>5</v>
      </c>
      <c r="T19" s="12">
        <f t="shared" si="1"/>
        <v>5</v>
      </c>
      <c r="U19" s="15"/>
      <c r="V19" s="15"/>
    </row>
    <row r="20" spans="1:22" s="4" customFormat="1" x14ac:dyDescent="0.25">
      <c r="A20" s="10" t="s">
        <v>37</v>
      </c>
      <c r="B20" s="33"/>
      <c r="C20" s="6"/>
      <c r="D20" s="6"/>
      <c r="E20" s="311"/>
      <c r="F20" s="312"/>
      <c r="G20" s="304"/>
      <c r="H20" s="305"/>
      <c r="I20" s="304"/>
      <c r="J20" s="305"/>
      <c r="K20" s="304"/>
      <c r="L20" s="305"/>
      <c r="M20" s="304"/>
      <c r="N20" s="305"/>
      <c r="O20" s="304"/>
      <c r="P20" s="305"/>
      <c r="Q20" s="306"/>
      <c r="R20" s="307"/>
      <c r="S20" s="12">
        <f t="shared" si="0"/>
        <v>0</v>
      </c>
      <c r="T20" s="12"/>
      <c r="U20" s="16"/>
      <c r="V20" s="15"/>
    </row>
    <row r="21" spans="1:22" x14ac:dyDescent="0.25">
      <c r="A21" s="33" t="s">
        <v>38</v>
      </c>
      <c r="B21" s="33"/>
      <c r="C21" s="6"/>
      <c r="D21" s="6"/>
      <c r="E21" s="311"/>
      <c r="F21" s="312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8</v>
      </c>
      <c r="H22" s="310"/>
      <c r="I22" s="309">
        <f>SUM(I4:I21)</f>
        <v>8</v>
      </c>
      <c r="J22" s="310"/>
      <c r="K22" s="309">
        <f>SUM(K4:K21)</f>
        <v>8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 t="shared" si="0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39"/>
      <c r="J23" s="40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E25" s="29"/>
      <c r="F25" s="29"/>
      <c r="M25" s="29"/>
      <c r="N25" s="29"/>
      <c r="S25" s="3"/>
    </row>
    <row r="26" spans="1:22" x14ac:dyDescent="0.25">
      <c r="A26" s="1" t="s">
        <v>25</v>
      </c>
      <c r="B26" s="2"/>
      <c r="S26" s="3"/>
    </row>
    <row r="27" spans="1:22" x14ac:dyDescent="0.25">
      <c r="A27" s="3" t="s">
        <v>2</v>
      </c>
      <c r="C27" s="27">
        <f>SUM(T23)</f>
        <v>40</v>
      </c>
      <c r="I27" s="1">
        <v>3600</v>
      </c>
      <c r="S27" s="3"/>
    </row>
    <row r="28" spans="1:22" x14ac:dyDescent="0.25">
      <c r="A28" s="3" t="s">
        <v>26</v>
      </c>
      <c r="C28" s="27">
        <f>U24</f>
        <v>0</v>
      </c>
      <c r="D28" s="20"/>
      <c r="I28" s="28">
        <v>5</v>
      </c>
      <c r="S28" s="3"/>
    </row>
    <row r="29" spans="1:22" x14ac:dyDescent="0.25">
      <c r="A29" s="3" t="s">
        <v>27</v>
      </c>
      <c r="C29" s="20">
        <f>V24</f>
        <v>0</v>
      </c>
      <c r="I29" s="29"/>
      <c r="S29" s="3"/>
    </row>
    <row r="30" spans="1:22" x14ac:dyDescent="0.25">
      <c r="A30" s="3" t="s">
        <v>28</v>
      </c>
      <c r="C30" s="20">
        <f>S20</f>
        <v>0</v>
      </c>
      <c r="I30" s="27"/>
      <c r="S30" s="3"/>
    </row>
    <row r="31" spans="1:22" x14ac:dyDescent="0.25">
      <c r="A31" s="3" t="s">
        <v>4</v>
      </c>
      <c r="C31" s="20">
        <f>S21</f>
        <v>0</v>
      </c>
      <c r="S31" s="3"/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  <c r="S32" s="3"/>
    </row>
    <row r="33" spans="1:19" ht="16.5" thickTop="1" x14ac:dyDescent="0.25">
      <c r="A33" s="3" t="s">
        <v>29</v>
      </c>
      <c r="C33" s="23">
        <v>0</v>
      </c>
      <c r="D33" s="23"/>
      <c r="S33" s="3"/>
    </row>
    <row r="34" spans="1:19" x14ac:dyDescent="0.25">
      <c r="A34" s="3" t="s">
        <v>36</v>
      </c>
      <c r="C34" s="23">
        <v>0</v>
      </c>
      <c r="D34" s="23"/>
      <c r="S34" s="3"/>
    </row>
    <row r="35" spans="1:19" x14ac:dyDescent="0.25">
      <c r="S35" s="3"/>
    </row>
    <row r="36" spans="1:19" x14ac:dyDescent="0.25">
      <c r="S36" s="3"/>
    </row>
    <row r="37" spans="1:19" x14ac:dyDescent="0.25">
      <c r="S37" s="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E19:F19"/>
    <mergeCell ref="G19:H19"/>
    <mergeCell ref="O20:P20"/>
    <mergeCell ref="Q20:R20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Q21:R2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99</v>
      </c>
      <c r="B2" s="283"/>
      <c r="C2" s="283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52">
        <v>8</v>
      </c>
      <c r="F3" s="152">
        <v>16.3</v>
      </c>
      <c r="G3" s="36">
        <v>8</v>
      </c>
      <c r="H3" s="152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54">
        <v>6691</v>
      </c>
      <c r="B4" s="293" t="s">
        <v>127</v>
      </c>
      <c r="C4" s="285" t="s">
        <v>71</v>
      </c>
      <c r="D4" s="25" t="s">
        <v>70</v>
      </c>
      <c r="E4" s="323">
        <v>7</v>
      </c>
      <c r="F4" s="323"/>
      <c r="G4" s="304">
        <v>7</v>
      </c>
      <c r="H4" s="305"/>
      <c r="I4" s="304">
        <v>2</v>
      </c>
      <c r="J4" s="305"/>
      <c r="K4" s="304"/>
      <c r="L4" s="305"/>
      <c r="M4" s="342"/>
      <c r="N4" s="343"/>
      <c r="O4" s="303"/>
      <c r="P4" s="303"/>
      <c r="Q4" s="345"/>
      <c r="R4" s="345"/>
      <c r="S4" s="12">
        <f t="shared" ref="S4:S11" si="0">E4+G4+I4+K4+M4+O4+Q4</f>
        <v>16</v>
      </c>
      <c r="T4" s="12">
        <f t="shared" ref="T4:T11" si="1">SUM(S4-U4-V4)</f>
        <v>16</v>
      </c>
      <c r="U4" s="15"/>
      <c r="V4" s="15"/>
    </row>
    <row r="5" spans="1:22" x14ac:dyDescent="0.25">
      <c r="A5" s="254">
        <v>6721</v>
      </c>
      <c r="B5" s="293" t="s">
        <v>123</v>
      </c>
      <c r="C5" s="288">
        <v>3</v>
      </c>
      <c r="D5" s="25" t="s">
        <v>69</v>
      </c>
      <c r="E5" s="323"/>
      <c r="F5" s="323"/>
      <c r="G5" s="304"/>
      <c r="H5" s="305"/>
      <c r="I5" s="304">
        <v>3</v>
      </c>
      <c r="J5" s="305"/>
      <c r="K5" s="304">
        <v>7</v>
      </c>
      <c r="L5" s="305"/>
      <c r="M5" s="342"/>
      <c r="N5" s="343"/>
      <c r="O5" s="303"/>
      <c r="P5" s="303"/>
      <c r="Q5" s="345"/>
      <c r="R5" s="345"/>
      <c r="S5" s="12">
        <f t="shared" si="0"/>
        <v>10</v>
      </c>
      <c r="T5" s="12">
        <f t="shared" si="1"/>
        <v>10</v>
      </c>
      <c r="U5" s="15"/>
      <c r="V5" s="15"/>
    </row>
    <row r="6" spans="1:22" x14ac:dyDescent="0.25">
      <c r="A6" s="254"/>
      <c r="B6" s="268"/>
      <c r="C6" s="268"/>
      <c r="D6" s="25"/>
      <c r="E6" s="323"/>
      <c r="F6" s="323"/>
      <c r="G6" s="304"/>
      <c r="H6" s="305"/>
      <c r="I6" s="304"/>
      <c r="J6" s="305"/>
      <c r="K6" s="304"/>
      <c r="L6" s="305"/>
      <c r="M6" s="342"/>
      <c r="N6" s="343"/>
      <c r="O6" s="303"/>
      <c r="P6" s="303"/>
      <c r="Q6" s="345"/>
      <c r="R6" s="34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54"/>
      <c r="B7" s="268"/>
      <c r="C7" s="268"/>
      <c r="D7" s="25"/>
      <c r="E7" s="323"/>
      <c r="F7" s="323"/>
      <c r="G7" s="304"/>
      <c r="H7" s="305"/>
      <c r="I7" s="304"/>
      <c r="J7" s="305"/>
      <c r="K7" s="304"/>
      <c r="L7" s="305"/>
      <c r="M7" s="342"/>
      <c r="N7" s="343"/>
      <c r="O7" s="303"/>
      <c r="P7" s="303"/>
      <c r="Q7" s="345"/>
      <c r="R7" s="34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54"/>
      <c r="B8" s="274"/>
      <c r="C8" s="274"/>
      <c r="D8" s="25"/>
      <c r="E8" s="311"/>
      <c r="F8" s="312"/>
      <c r="G8" s="304"/>
      <c r="H8" s="305"/>
      <c r="I8" s="303"/>
      <c r="J8" s="303"/>
      <c r="K8" s="303"/>
      <c r="L8" s="303"/>
      <c r="M8" s="344"/>
      <c r="N8" s="344"/>
      <c r="O8" s="303"/>
      <c r="P8" s="303"/>
      <c r="Q8" s="345"/>
      <c r="R8" s="34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45"/>
      <c r="B9" s="244"/>
      <c r="C9" s="244"/>
      <c r="D9" s="25"/>
      <c r="E9" s="323"/>
      <c r="F9" s="323"/>
      <c r="G9" s="304"/>
      <c r="H9" s="305"/>
      <c r="I9" s="303"/>
      <c r="J9" s="303"/>
      <c r="K9" s="303"/>
      <c r="L9" s="303"/>
      <c r="M9" s="344"/>
      <c r="N9" s="344"/>
      <c r="O9" s="304"/>
      <c r="P9" s="305"/>
      <c r="Q9" s="306"/>
      <c r="R9" s="307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4"/>
      <c r="B10" s="203"/>
      <c r="C10" s="203"/>
      <c r="D10" s="25"/>
      <c r="E10" s="311"/>
      <c r="F10" s="312"/>
      <c r="G10" s="304"/>
      <c r="H10" s="305"/>
      <c r="I10" s="304"/>
      <c r="J10" s="305"/>
      <c r="K10" s="304"/>
      <c r="L10" s="305"/>
      <c r="M10" s="342"/>
      <c r="N10" s="343"/>
      <c r="O10" s="304"/>
      <c r="P10" s="305"/>
      <c r="Q10" s="306"/>
      <c r="R10" s="30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4"/>
      <c r="B11" s="203"/>
      <c r="C11" s="203"/>
      <c r="D11" s="25"/>
      <c r="E11" s="311"/>
      <c r="F11" s="312"/>
      <c r="G11" s="304"/>
      <c r="H11" s="305"/>
      <c r="I11" s="304"/>
      <c r="J11" s="305"/>
      <c r="K11" s="304"/>
      <c r="L11" s="305"/>
      <c r="M11" s="342"/>
      <c r="N11" s="343"/>
      <c r="O11" s="304"/>
      <c r="P11" s="305"/>
      <c r="Q11" s="306"/>
      <c r="R11" s="307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4"/>
      <c r="B12" s="203"/>
      <c r="C12" s="203"/>
      <c r="D12" s="25"/>
      <c r="E12" s="319"/>
      <c r="F12" s="320"/>
      <c r="G12" s="304"/>
      <c r="H12" s="305"/>
      <c r="I12" s="304"/>
      <c r="J12" s="305"/>
      <c r="K12" s="304"/>
      <c r="L12" s="305"/>
      <c r="M12" s="342"/>
      <c r="N12" s="343"/>
      <c r="O12" s="304"/>
      <c r="P12" s="305"/>
      <c r="Q12" s="306"/>
      <c r="R12" s="307"/>
      <c r="S12" s="12">
        <f t="shared" ref="S12:S21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4"/>
      <c r="B13" s="32"/>
      <c r="C13" s="204"/>
      <c r="D13" s="25"/>
      <c r="E13" s="319"/>
      <c r="F13" s="320"/>
      <c r="G13" s="304"/>
      <c r="H13" s="305"/>
      <c r="I13" s="304"/>
      <c r="J13" s="305"/>
      <c r="K13" s="304"/>
      <c r="L13" s="305"/>
      <c r="M13" s="342"/>
      <c r="N13" s="343"/>
      <c r="O13" s="304"/>
      <c r="P13" s="305"/>
      <c r="Q13" s="306"/>
      <c r="R13" s="307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3"/>
      <c r="B14" s="203"/>
      <c r="C14" s="203"/>
      <c r="D14" s="25"/>
      <c r="E14" s="319"/>
      <c r="F14" s="320"/>
      <c r="G14" s="304"/>
      <c r="H14" s="305"/>
      <c r="I14" s="304"/>
      <c r="J14" s="305"/>
      <c r="K14" s="304"/>
      <c r="L14" s="305"/>
      <c r="M14" s="342"/>
      <c r="N14" s="343"/>
      <c r="O14" s="304"/>
      <c r="P14" s="305"/>
      <c r="Q14" s="306"/>
      <c r="R14" s="307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4"/>
      <c r="B15" s="32"/>
      <c r="C15" s="204"/>
      <c r="E15" s="319"/>
      <c r="F15" s="320"/>
      <c r="G15" s="304"/>
      <c r="H15" s="305"/>
      <c r="I15" s="304"/>
      <c r="J15" s="305"/>
      <c r="K15" s="304"/>
      <c r="L15" s="305"/>
      <c r="M15" s="342"/>
      <c r="N15" s="343"/>
      <c r="O15" s="304"/>
      <c r="P15" s="305"/>
      <c r="Q15" s="306"/>
      <c r="R15" s="307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54"/>
      <c r="B16" s="259"/>
      <c r="C16" s="259"/>
      <c r="D16" s="25"/>
      <c r="E16" s="326"/>
      <c r="F16" s="327"/>
      <c r="G16" s="304"/>
      <c r="H16" s="305"/>
      <c r="I16" s="304"/>
      <c r="J16" s="305"/>
      <c r="K16" s="304"/>
      <c r="L16" s="305"/>
      <c r="M16" s="342"/>
      <c r="N16" s="343"/>
      <c r="O16" s="304"/>
      <c r="P16" s="305"/>
      <c r="Q16" s="306"/>
      <c r="R16" s="307"/>
      <c r="S16" s="12">
        <f t="shared" si="2"/>
        <v>0</v>
      </c>
      <c r="T16" s="12">
        <f t="shared" ref="T16:T19" si="3">SUM(S16-U16-V16)</f>
        <v>0</v>
      </c>
      <c r="U16" s="15"/>
      <c r="V16" s="15"/>
    </row>
    <row r="17" spans="1:22" x14ac:dyDescent="0.25">
      <c r="A17" s="254"/>
      <c r="B17" s="254"/>
      <c r="C17" s="254"/>
      <c r="D17" s="25" t="s">
        <v>122</v>
      </c>
      <c r="E17" s="311"/>
      <c r="F17" s="312"/>
      <c r="G17" s="304"/>
      <c r="H17" s="305"/>
      <c r="I17" s="304"/>
      <c r="J17" s="305"/>
      <c r="K17" s="304"/>
      <c r="L17" s="305"/>
      <c r="M17" s="342">
        <v>8</v>
      </c>
      <c r="N17" s="343"/>
      <c r="O17" s="304"/>
      <c r="P17" s="305"/>
      <c r="Q17" s="306"/>
      <c r="R17" s="307"/>
      <c r="S17" s="12">
        <f t="shared" si="2"/>
        <v>8</v>
      </c>
      <c r="T17" s="12">
        <f t="shared" si="3"/>
        <v>8</v>
      </c>
      <c r="U17" s="15"/>
      <c r="V17" s="15"/>
    </row>
    <row r="18" spans="1:22" x14ac:dyDescent="0.25">
      <c r="A18" s="271">
        <v>3600</v>
      </c>
      <c r="B18" s="10" t="s">
        <v>126</v>
      </c>
      <c r="C18" s="121"/>
      <c r="D18" s="10" t="s">
        <v>100</v>
      </c>
      <c r="E18" s="319"/>
      <c r="F18" s="320"/>
      <c r="G18" s="304"/>
      <c r="H18" s="305"/>
      <c r="I18" s="304">
        <v>2</v>
      </c>
      <c r="J18" s="305"/>
      <c r="K18" s="304"/>
      <c r="L18" s="305"/>
      <c r="M18" s="342"/>
      <c r="N18" s="343"/>
      <c r="O18" s="304"/>
      <c r="P18" s="305"/>
      <c r="Q18" s="306"/>
      <c r="R18" s="307"/>
      <c r="S18" s="12">
        <f t="shared" si="2"/>
        <v>2</v>
      </c>
      <c r="T18" s="12">
        <f t="shared" si="3"/>
        <v>2</v>
      </c>
      <c r="U18" s="15"/>
      <c r="V18" s="15"/>
    </row>
    <row r="19" spans="1:22" x14ac:dyDescent="0.25">
      <c r="A19" s="254">
        <v>3600</v>
      </c>
      <c r="B19" s="10" t="s">
        <v>126</v>
      </c>
      <c r="C19" s="254"/>
      <c r="D19" s="14" t="s">
        <v>75</v>
      </c>
      <c r="E19" s="311">
        <v>1</v>
      </c>
      <c r="F19" s="312"/>
      <c r="G19" s="304">
        <v>1</v>
      </c>
      <c r="H19" s="305"/>
      <c r="I19" s="304">
        <v>1</v>
      </c>
      <c r="J19" s="305"/>
      <c r="K19" s="304">
        <v>1</v>
      </c>
      <c r="L19" s="305"/>
      <c r="M19" s="342"/>
      <c r="N19" s="343"/>
      <c r="O19" s="304"/>
      <c r="P19" s="305"/>
      <c r="Q19" s="306"/>
      <c r="R19" s="307"/>
      <c r="S19" s="12">
        <f t="shared" si="2"/>
        <v>4</v>
      </c>
      <c r="T19" s="12">
        <f t="shared" si="3"/>
        <v>4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4"/>
      <c r="H20" s="305"/>
      <c r="I20" s="304"/>
      <c r="J20" s="305"/>
      <c r="K20" s="304"/>
      <c r="L20" s="305"/>
      <c r="M20" s="342"/>
      <c r="N20" s="343"/>
      <c r="O20" s="304"/>
      <c r="P20" s="305"/>
      <c r="Q20" s="306"/>
      <c r="R20" s="307"/>
      <c r="S20" s="12">
        <f t="shared" si="2"/>
        <v>0</v>
      </c>
      <c r="T20" s="12"/>
      <c r="U20" s="15"/>
      <c r="V20" s="15"/>
    </row>
    <row r="21" spans="1:22" x14ac:dyDescent="0.25">
      <c r="A21" s="10" t="s">
        <v>38</v>
      </c>
      <c r="B21" s="10"/>
      <c r="C21" s="10"/>
      <c r="D21" s="10"/>
      <c r="E21" s="311"/>
      <c r="F21" s="312"/>
      <c r="G21" s="304"/>
      <c r="H21" s="305"/>
      <c r="I21" s="304"/>
      <c r="J21" s="305"/>
      <c r="K21" s="304"/>
      <c r="L21" s="305"/>
      <c r="M21" s="304"/>
      <c r="N21" s="305"/>
      <c r="O21" s="304"/>
      <c r="P21" s="305"/>
      <c r="Q21" s="306"/>
      <c r="R21" s="307"/>
      <c r="S21" s="12">
        <f t="shared" si="2"/>
        <v>0</v>
      </c>
      <c r="T21" s="12"/>
      <c r="U21" s="15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8</v>
      </c>
      <c r="H22" s="310"/>
      <c r="I22" s="309">
        <f>SUM(I4:I21)</f>
        <v>8</v>
      </c>
      <c r="J22" s="310"/>
      <c r="K22" s="309">
        <f>SUM(K4:K21)</f>
        <v>8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>SUM(S4:S21)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  <c r="C26" s="29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6</v>
      </c>
    </row>
    <row r="29" spans="1:22" x14ac:dyDescent="0.25">
      <c r="A29" s="3" t="s">
        <v>27</v>
      </c>
      <c r="C29" s="20">
        <f>V24</f>
        <v>0</v>
      </c>
      <c r="I29" s="20"/>
    </row>
    <row r="30" spans="1:22" x14ac:dyDescent="0.25">
      <c r="A30" s="21" t="s">
        <v>28</v>
      </c>
      <c r="B30" s="21"/>
      <c r="C30" s="24">
        <f>S20</f>
        <v>0</v>
      </c>
      <c r="D30" s="21"/>
      <c r="I30" s="29"/>
      <c r="J30" s="29"/>
      <c r="K30" s="29"/>
      <c r="L30" s="29"/>
      <c r="M30" s="29"/>
      <c r="N30" s="29"/>
    </row>
    <row r="31" spans="1:22" x14ac:dyDescent="0.25">
      <c r="A31" s="3" t="s">
        <v>4</v>
      </c>
      <c r="C31" s="20">
        <f>S21</f>
        <v>0</v>
      </c>
      <c r="I31" s="29"/>
      <c r="J31" s="29"/>
      <c r="K31" s="29"/>
      <c r="L31" s="29"/>
      <c r="M31" s="29"/>
      <c r="N31" s="29"/>
    </row>
    <row r="32" spans="1:22" ht="16.5" thickBot="1" x14ac:dyDescent="0.3">
      <c r="A32" s="4" t="s">
        <v>6</v>
      </c>
      <c r="B32" s="4"/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10:R10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K22:L22"/>
    <mergeCell ref="K21:L21"/>
    <mergeCell ref="K20:L20"/>
    <mergeCell ref="M19:N19"/>
    <mergeCell ref="M18:N18"/>
    <mergeCell ref="E18:F18"/>
    <mergeCell ref="G18:H18"/>
    <mergeCell ref="E19:F19"/>
    <mergeCell ref="G19:H19"/>
    <mergeCell ref="K19:L19"/>
    <mergeCell ref="I21:J21"/>
    <mergeCell ref="G21:H21"/>
    <mergeCell ref="G20:H20"/>
    <mergeCell ref="E22:F22"/>
    <mergeCell ref="G22:H22"/>
    <mergeCell ref="E21:F21"/>
    <mergeCell ref="E20:F20"/>
    <mergeCell ref="I20:J20"/>
    <mergeCell ref="I22:J22"/>
    <mergeCell ref="Q22:R22"/>
    <mergeCell ref="M20:N20"/>
    <mergeCell ref="Q20:R20"/>
    <mergeCell ref="O21:P21"/>
    <mergeCell ref="Q21:R21"/>
    <mergeCell ref="O20:P20"/>
    <mergeCell ref="M22:N22"/>
    <mergeCell ref="O22:P22"/>
    <mergeCell ref="M21:N21"/>
    <mergeCell ref="E15:F15"/>
    <mergeCell ref="G15:H15"/>
    <mergeCell ref="I15:J15"/>
    <mergeCell ref="K15:L15"/>
    <mergeCell ref="M15:N15"/>
    <mergeCell ref="O15:P15"/>
    <mergeCell ref="Q15:R15"/>
    <mergeCell ref="Q14:R14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0.5703125" style="176" customWidth="1"/>
    <col min="2" max="2" width="10.7109375" style="176" customWidth="1"/>
    <col min="3" max="3" width="10.42578125" style="176" customWidth="1"/>
    <col min="4" max="4" width="28.7109375" style="176" customWidth="1"/>
    <col min="5" max="13" width="7" style="176" customWidth="1"/>
    <col min="14" max="14" width="6.85546875" style="176" customWidth="1"/>
    <col min="15" max="17" width="7" style="176" customWidth="1"/>
    <col min="18" max="18" width="6.85546875" style="177" customWidth="1"/>
    <col min="19" max="19" width="7.7109375" style="176" customWidth="1"/>
    <col min="20" max="21" width="7.85546875" style="176" customWidth="1"/>
    <col min="22" max="22" width="7.7109375" style="176" customWidth="1"/>
    <col min="23" max="16384" width="9.140625" style="176"/>
  </cols>
  <sheetData>
    <row r="1" spans="1:22" x14ac:dyDescent="0.25">
      <c r="A1" s="1" t="s">
        <v>66</v>
      </c>
      <c r="B1" s="175"/>
      <c r="C1" s="175"/>
    </row>
    <row r="2" spans="1:22" s="181" customFormat="1" x14ac:dyDescent="0.25">
      <c r="A2" s="5" t="s">
        <v>99</v>
      </c>
      <c r="B2" s="283"/>
      <c r="C2" s="283"/>
      <c r="D2" s="178"/>
      <c r="E2" s="355" t="s">
        <v>15</v>
      </c>
      <c r="F2" s="355"/>
      <c r="G2" s="355" t="s">
        <v>16</v>
      </c>
      <c r="H2" s="355"/>
      <c r="I2" s="355" t="s">
        <v>17</v>
      </c>
      <c r="J2" s="355"/>
      <c r="K2" s="355" t="s">
        <v>18</v>
      </c>
      <c r="L2" s="355"/>
      <c r="M2" s="355" t="s">
        <v>19</v>
      </c>
      <c r="N2" s="355"/>
      <c r="O2" s="355" t="s">
        <v>20</v>
      </c>
      <c r="P2" s="355"/>
      <c r="Q2" s="355" t="s">
        <v>21</v>
      </c>
      <c r="R2" s="355"/>
      <c r="S2" s="179" t="s">
        <v>24</v>
      </c>
      <c r="T2" s="179" t="s">
        <v>39</v>
      </c>
      <c r="U2" s="180" t="s">
        <v>26</v>
      </c>
      <c r="V2" s="180" t="s">
        <v>27</v>
      </c>
    </row>
    <row r="3" spans="1:22" x14ac:dyDescent="0.25">
      <c r="A3" s="182" t="s">
        <v>22</v>
      </c>
      <c r="B3" s="182" t="s">
        <v>23</v>
      </c>
      <c r="C3" s="182" t="s">
        <v>48</v>
      </c>
      <c r="D3" s="182" t="s">
        <v>32</v>
      </c>
      <c r="E3" s="183">
        <v>8</v>
      </c>
      <c r="F3" s="183">
        <v>16.3</v>
      </c>
      <c r="G3" s="183">
        <v>8</v>
      </c>
      <c r="H3" s="183">
        <v>16.3</v>
      </c>
      <c r="I3" s="183">
        <v>5.3</v>
      </c>
      <c r="J3" s="183">
        <v>16.3</v>
      </c>
      <c r="K3" s="183">
        <v>8</v>
      </c>
      <c r="L3" s="183">
        <v>16.3</v>
      </c>
      <c r="M3" s="183">
        <v>8</v>
      </c>
      <c r="N3" s="183">
        <v>16.3</v>
      </c>
      <c r="O3" s="183"/>
      <c r="P3" s="183"/>
      <c r="Q3" s="184"/>
      <c r="R3" s="184"/>
      <c r="S3" s="185"/>
      <c r="T3" s="185"/>
      <c r="U3" s="186"/>
      <c r="V3" s="186"/>
    </row>
    <row r="4" spans="1:22" x14ac:dyDescent="0.25">
      <c r="A4" s="187"/>
      <c r="B4" s="269"/>
      <c r="C4" s="269"/>
      <c r="D4" s="25"/>
      <c r="E4" s="348"/>
      <c r="F4" s="349"/>
      <c r="G4" s="348"/>
      <c r="H4" s="349"/>
      <c r="I4" s="354"/>
      <c r="J4" s="349"/>
      <c r="K4" s="352"/>
      <c r="L4" s="353"/>
      <c r="M4" s="352"/>
      <c r="N4" s="353"/>
      <c r="O4" s="348"/>
      <c r="P4" s="349"/>
      <c r="Q4" s="346"/>
      <c r="R4" s="347"/>
      <c r="S4" s="185">
        <f t="shared" ref="S4:S19" si="0">E4+G4+I4+K4+M4+O4+Q4</f>
        <v>0</v>
      </c>
      <c r="T4" s="185">
        <f t="shared" ref="T4:T21" si="1">SUM(S4-U4-V4)</f>
        <v>0</v>
      </c>
      <c r="U4" s="189"/>
      <c r="V4" s="189"/>
    </row>
    <row r="5" spans="1:22" x14ac:dyDescent="0.25">
      <c r="A5" s="254"/>
      <c r="B5" s="262"/>
      <c r="C5" s="262"/>
      <c r="D5" s="25"/>
      <c r="E5" s="348"/>
      <c r="F5" s="349"/>
      <c r="G5" s="348"/>
      <c r="H5" s="349"/>
      <c r="I5" s="348"/>
      <c r="J5" s="349"/>
      <c r="K5" s="352"/>
      <c r="L5" s="353"/>
      <c r="M5" s="352"/>
      <c r="N5" s="353"/>
      <c r="O5" s="348"/>
      <c r="P5" s="349"/>
      <c r="Q5" s="346"/>
      <c r="R5" s="347"/>
      <c r="S5" s="185">
        <f t="shared" si="0"/>
        <v>0</v>
      </c>
      <c r="T5" s="185">
        <f t="shared" si="1"/>
        <v>0</v>
      </c>
      <c r="U5" s="189"/>
      <c r="V5" s="189"/>
    </row>
    <row r="6" spans="1:22" x14ac:dyDescent="0.25">
      <c r="A6" s="187"/>
      <c r="B6" s="178"/>
      <c r="C6" s="178"/>
      <c r="D6" s="25"/>
      <c r="E6" s="348"/>
      <c r="F6" s="349"/>
      <c r="G6" s="348"/>
      <c r="H6" s="349"/>
      <c r="I6" s="348"/>
      <c r="J6" s="349"/>
      <c r="K6" s="352"/>
      <c r="L6" s="353"/>
      <c r="M6" s="352"/>
      <c r="N6" s="353"/>
      <c r="O6" s="348"/>
      <c r="P6" s="349"/>
      <c r="Q6" s="346"/>
      <c r="R6" s="347"/>
      <c r="S6" s="185">
        <f t="shared" si="0"/>
        <v>0</v>
      </c>
      <c r="T6" s="185">
        <f t="shared" si="1"/>
        <v>0</v>
      </c>
      <c r="U6" s="189"/>
      <c r="V6" s="189"/>
    </row>
    <row r="7" spans="1:22" x14ac:dyDescent="0.25">
      <c r="A7" s="187"/>
      <c r="B7" s="178"/>
      <c r="C7" s="178"/>
      <c r="D7" s="25"/>
      <c r="E7" s="348"/>
      <c r="F7" s="349"/>
      <c r="G7" s="348"/>
      <c r="H7" s="349"/>
      <c r="I7" s="348"/>
      <c r="J7" s="349"/>
      <c r="K7" s="352"/>
      <c r="L7" s="353"/>
      <c r="M7" s="352"/>
      <c r="N7" s="353"/>
      <c r="O7" s="348"/>
      <c r="P7" s="349"/>
      <c r="Q7" s="346"/>
      <c r="R7" s="347"/>
      <c r="S7" s="185">
        <f t="shared" si="0"/>
        <v>0</v>
      </c>
      <c r="T7" s="185">
        <f t="shared" si="1"/>
        <v>0</v>
      </c>
      <c r="U7" s="189"/>
      <c r="V7" s="189"/>
    </row>
    <row r="8" spans="1:22" x14ac:dyDescent="0.25">
      <c r="A8" s="233"/>
      <c r="B8" s="178"/>
      <c r="C8" s="178"/>
      <c r="D8" s="25"/>
      <c r="E8" s="348"/>
      <c r="F8" s="349"/>
      <c r="G8" s="348"/>
      <c r="H8" s="349"/>
      <c r="I8" s="348"/>
      <c r="J8" s="349"/>
      <c r="K8" s="352"/>
      <c r="L8" s="353"/>
      <c r="M8" s="352"/>
      <c r="N8" s="353"/>
      <c r="O8" s="348"/>
      <c r="P8" s="349"/>
      <c r="Q8" s="346"/>
      <c r="R8" s="347"/>
      <c r="S8" s="185">
        <f t="shared" si="0"/>
        <v>0</v>
      </c>
      <c r="T8" s="185">
        <f t="shared" si="1"/>
        <v>0</v>
      </c>
      <c r="U8" s="189"/>
      <c r="V8" s="189"/>
    </row>
    <row r="9" spans="1:22" x14ac:dyDescent="0.25">
      <c r="A9" s="233">
        <v>3601</v>
      </c>
      <c r="B9" s="293" t="s">
        <v>124</v>
      </c>
      <c r="C9" s="187"/>
      <c r="D9" s="25" t="s">
        <v>97</v>
      </c>
      <c r="E9" s="348"/>
      <c r="F9" s="349"/>
      <c r="G9" s="348"/>
      <c r="H9" s="349"/>
      <c r="I9" s="348"/>
      <c r="J9" s="349"/>
      <c r="K9" s="352"/>
      <c r="L9" s="353"/>
      <c r="M9" s="352"/>
      <c r="N9" s="353"/>
      <c r="O9" s="348"/>
      <c r="P9" s="349"/>
      <c r="Q9" s="346"/>
      <c r="R9" s="347"/>
      <c r="S9" s="185">
        <f t="shared" si="0"/>
        <v>0</v>
      </c>
      <c r="T9" s="185">
        <f t="shared" si="1"/>
        <v>0</v>
      </c>
      <c r="U9" s="189"/>
      <c r="V9" s="189"/>
    </row>
    <row r="10" spans="1:22" x14ac:dyDescent="0.25">
      <c r="A10" s="187"/>
      <c r="B10" s="190"/>
      <c r="C10" s="187"/>
      <c r="D10" s="25"/>
      <c r="E10" s="348"/>
      <c r="F10" s="349"/>
      <c r="G10" s="348"/>
      <c r="H10" s="349"/>
      <c r="I10" s="348"/>
      <c r="J10" s="349"/>
      <c r="K10" s="352"/>
      <c r="L10" s="353"/>
      <c r="M10" s="352"/>
      <c r="N10" s="353"/>
      <c r="O10" s="348"/>
      <c r="P10" s="349"/>
      <c r="Q10" s="346"/>
      <c r="R10" s="347"/>
      <c r="S10" s="185">
        <f t="shared" si="0"/>
        <v>0</v>
      </c>
      <c r="T10" s="185">
        <f t="shared" si="1"/>
        <v>0</v>
      </c>
      <c r="U10" s="189"/>
      <c r="V10" s="189"/>
    </row>
    <row r="11" spans="1:22" x14ac:dyDescent="0.25">
      <c r="A11" s="187"/>
      <c r="B11" s="190"/>
      <c r="C11" s="187"/>
      <c r="D11" s="25"/>
      <c r="E11" s="348"/>
      <c r="F11" s="349"/>
      <c r="G11" s="348"/>
      <c r="H11" s="349"/>
      <c r="I11" s="348"/>
      <c r="J11" s="349"/>
      <c r="K11" s="352"/>
      <c r="L11" s="353"/>
      <c r="M11" s="352"/>
      <c r="N11" s="353"/>
      <c r="O11" s="348"/>
      <c r="P11" s="349"/>
      <c r="Q11" s="346"/>
      <c r="R11" s="347"/>
      <c r="S11" s="185">
        <f t="shared" si="0"/>
        <v>0</v>
      </c>
      <c r="T11" s="185">
        <f t="shared" si="1"/>
        <v>0</v>
      </c>
      <c r="U11" s="189"/>
      <c r="V11" s="189"/>
    </row>
    <row r="12" spans="1:22" x14ac:dyDescent="0.25">
      <c r="A12" s="187"/>
      <c r="B12" s="261"/>
      <c r="C12" s="261"/>
      <c r="D12" s="25"/>
      <c r="E12" s="348"/>
      <c r="F12" s="349"/>
      <c r="G12" s="348"/>
      <c r="H12" s="349"/>
      <c r="I12" s="348"/>
      <c r="J12" s="349"/>
      <c r="K12" s="352"/>
      <c r="L12" s="353"/>
      <c r="M12" s="352"/>
      <c r="N12" s="353"/>
      <c r="O12" s="348"/>
      <c r="P12" s="349"/>
      <c r="Q12" s="346"/>
      <c r="R12" s="347"/>
      <c r="S12" s="185">
        <f t="shared" si="0"/>
        <v>0</v>
      </c>
      <c r="T12" s="185">
        <f t="shared" si="1"/>
        <v>0</v>
      </c>
      <c r="U12" s="189"/>
      <c r="V12" s="189"/>
    </row>
    <row r="13" spans="1:22" x14ac:dyDescent="0.25">
      <c r="A13" s="261"/>
      <c r="B13" s="261"/>
      <c r="C13" s="261"/>
      <c r="D13" s="25"/>
      <c r="E13" s="348"/>
      <c r="F13" s="349"/>
      <c r="G13" s="348"/>
      <c r="H13" s="349"/>
      <c r="I13" s="348"/>
      <c r="J13" s="349"/>
      <c r="K13" s="352"/>
      <c r="L13" s="353"/>
      <c r="M13" s="352"/>
      <c r="N13" s="353"/>
      <c r="O13" s="348"/>
      <c r="P13" s="349"/>
      <c r="Q13" s="346"/>
      <c r="R13" s="347"/>
      <c r="S13" s="185">
        <f t="shared" si="0"/>
        <v>0</v>
      </c>
      <c r="T13" s="185">
        <f t="shared" si="1"/>
        <v>0</v>
      </c>
      <c r="U13" s="189"/>
      <c r="V13" s="189"/>
    </row>
    <row r="14" spans="1:22" x14ac:dyDescent="0.25">
      <c r="A14" s="187">
        <v>3600</v>
      </c>
      <c r="B14" s="293" t="s">
        <v>126</v>
      </c>
      <c r="C14" s="187"/>
      <c r="D14" s="3" t="s">
        <v>82</v>
      </c>
      <c r="E14" s="348"/>
      <c r="F14" s="349"/>
      <c r="G14" s="348"/>
      <c r="H14" s="349"/>
      <c r="I14" s="348"/>
      <c r="J14" s="349"/>
      <c r="K14" s="352"/>
      <c r="L14" s="353"/>
      <c r="M14" s="352"/>
      <c r="N14" s="353"/>
      <c r="O14" s="348"/>
      <c r="P14" s="349"/>
      <c r="Q14" s="346"/>
      <c r="R14" s="347"/>
      <c r="S14" s="185">
        <f t="shared" ref="S14:S15" si="2">E14+G14+I14+K14+M14+O14+Q14</f>
        <v>0</v>
      </c>
      <c r="T14" s="185">
        <f t="shared" si="1"/>
        <v>0</v>
      </c>
      <c r="U14" s="189"/>
      <c r="V14" s="189"/>
    </row>
    <row r="15" spans="1:22" x14ac:dyDescent="0.25">
      <c r="A15" s="261">
        <v>3600</v>
      </c>
      <c r="B15" s="293" t="s">
        <v>126</v>
      </c>
      <c r="C15" s="261"/>
      <c r="D15" s="25" t="s">
        <v>81</v>
      </c>
      <c r="E15" s="348"/>
      <c r="F15" s="349"/>
      <c r="G15" s="348"/>
      <c r="H15" s="349"/>
      <c r="I15" s="348"/>
      <c r="J15" s="349"/>
      <c r="K15" s="352"/>
      <c r="L15" s="353"/>
      <c r="M15" s="352"/>
      <c r="N15" s="353"/>
      <c r="O15" s="348"/>
      <c r="P15" s="349"/>
      <c r="Q15" s="346"/>
      <c r="R15" s="347"/>
      <c r="S15" s="185">
        <f t="shared" si="2"/>
        <v>0</v>
      </c>
      <c r="T15" s="185">
        <f t="shared" si="1"/>
        <v>0</v>
      </c>
      <c r="U15" s="189"/>
      <c r="V15" s="189"/>
    </row>
    <row r="16" spans="1:22" x14ac:dyDescent="0.25">
      <c r="A16" s="187">
        <v>3600</v>
      </c>
      <c r="B16" s="293" t="s">
        <v>126</v>
      </c>
      <c r="C16" s="187"/>
      <c r="D16" s="176" t="s">
        <v>77</v>
      </c>
      <c r="E16" s="348">
        <v>0.25</v>
      </c>
      <c r="F16" s="349"/>
      <c r="G16" s="348">
        <v>0.25</v>
      </c>
      <c r="H16" s="349"/>
      <c r="I16" s="348"/>
      <c r="J16" s="349"/>
      <c r="K16" s="352"/>
      <c r="L16" s="353"/>
      <c r="M16" s="352"/>
      <c r="N16" s="353"/>
      <c r="O16" s="348"/>
      <c r="P16" s="349"/>
      <c r="Q16" s="346"/>
      <c r="R16" s="347"/>
      <c r="S16" s="185">
        <f t="shared" si="0"/>
        <v>0.5</v>
      </c>
      <c r="T16" s="185">
        <f t="shared" si="1"/>
        <v>0.5</v>
      </c>
      <c r="U16" s="189"/>
      <c r="V16" s="189"/>
    </row>
    <row r="17" spans="1:22" ht="15.75" customHeight="1" x14ac:dyDescent="0.25">
      <c r="A17" s="261">
        <v>3600</v>
      </c>
      <c r="B17" s="293" t="s">
        <v>126</v>
      </c>
      <c r="C17" s="261"/>
      <c r="D17" s="188" t="s">
        <v>78</v>
      </c>
      <c r="E17" s="348">
        <v>6</v>
      </c>
      <c r="F17" s="349"/>
      <c r="G17" s="348">
        <v>8</v>
      </c>
      <c r="H17" s="349"/>
      <c r="I17" s="348">
        <v>8</v>
      </c>
      <c r="J17" s="349"/>
      <c r="K17" s="352"/>
      <c r="L17" s="353"/>
      <c r="M17" s="352"/>
      <c r="N17" s="353"/>
      <c r="O17" s="348"/>
      <c r="P17" s="349"/>
      <c r="Q17" s="346"/>
      <c r="R17" s="347"/>
      <c r="S17" s="185">
        <f t="shared" si="0"/>
        <v>22</v>
      </c>
      <c r="T17" s="185">
        <f t="shared" si="1"/>
        <v>22</v>
      </c>
      <c r="U17" s="189"/>
      <c r="V17" s="189"/>
    </row>
    <row r="18" spans="1:22" x14ac:dyDescent="0.25">
      <c r="A18" s="251">
        <v>3600</v>
      </c>
      <c r="B18" s="293" t="s">
        <v>126</v>
      </c>
      <c r="C18" s="251"/>
      <c r="D18" s="14" t="s">
        <v>76</v>
      </c>
      <c r="E18" s="348">
        <v>1.5</v>
      </c>
      <c r="F18" s="349"/>
      <c r="G18" s="348"/>
      <c r="H18" s="349"/>
      <c r="I18" s="348"/>
      <c r="J18" s="349"/>
      <c r="K18" s="352"/>
      <c r="L18" s="353"/>
      <c r="M18" s="352"/>
      <c r="N18" s="353"/>
      <c r="O18" s="348"/>
      <c r="P18" s="349"/>
      <c r="Q18" s="346"/>
      <c r="R18" s="347"/>
      <c r="S18" s="185">
        <f t="shared" si="0"/>
        <v>1.5</v>
      </c>
      <c r="T18" s="185">
        <f t="shared" si="1"/>
        <v>1.5</v>
      </c>
      <c r="U18" s="189"/>
      <c r="V18" s="189"/>
    </row>
    <row r="19" spans="1:22" x14ac:dyDescent="0.25">
      <c r="A19" s="251">
        <v>3600</v>
      </c>
      <c r="B19" s="293" t="s">
        <v>126</v>
      </c>
      <c r="C19" s="251"/>
      <c r="D19" s="25" t="s">
        <v>74</v>
      </c>
      <c r="E19" s="348">
        <v>0.25</v>
      </c>
      <c r="F19" s="349"/>
      <c r="G19" s="348">
        <v>0.25</v>
      </c>
      <c r="H19" s="349"/>
      <c r="I19" s="348">
        <v>0.25</v>
      </c>
      <c r="J19" s="349"/>
      <c r="K19" s="352"/>
      <c r="L19" s="353"/>
      <c r="M19" s="352"/>
      <c r="N19" s="353"/>
      <c r="O19" s="348"/>
      <c r="P19" s="349"/>
      <c r="Q19" s="346"/>
      <c r="R19" s="347"/>
      <c r="S19" s="185">
        <f t="shared" si="0"/>
        <v>0.75</v>
      </c>
      <c r="T19" s="185">
        <f t="shared" si="1"/>
        <v>0.75</v>
      </c>
      <c r="U19" s="189"/>
      <c r="V19" s="189"/>
    </row>
    <row r="20" spans="1:22" x14ac:dyDescent="0.25">
      <c r="A20" s="182" t="s">
        <v>37</v>
      </c>
      <c r="B20" s="182"/>
      <c r="C20" s="182"/>
      <c r="D20" s="182"/>
      <c r="E20" s="348"/>
      <c r="F20" s="349"/>
      <c r="G20" s="348"/>
      <c r="H20" s="349"/>
      <c r="I20" s="348"/>
      <c r="J20" s="349"/>
      <c r="K20" s="352">
        <v>8</v>
      </c>
      <c r="L20" s="353"/>
      <c r="M20" s="352">
        <v>8</v>
      </c>
      <c r="N20" s="353"/>
      <c r="O20" s="346"/>
      <c r="P20" s="347"/>
      <c r="Q20" s="346"/>
      <c r="R20" s="347"/>
      <c r="S20" s="185">
        <f>E20+G20+I20+K20+M20+O20+Q20</f>
        <v>16</v>
      </c>
      <c r="T20" s="185"/>
      <c r="U20" s="191"/>
      <c r="V20" s="189"/>
    </row>
    <row r="21" spans="1:22" x14ac:dyDescent="0.25">
      <c r="A21" s="182" t="s">
        <v>38</v>
      </c>
      <c r="B21" s="182"/>
      <c r="C21" s="182"/>
      <c r="D21" s="182"/>
      <c r="E21" s="348"/>
      <c r="F21" s="349"/>
      <c r="G21" s="348"/>
      <c r="H21" s="349"/>
      <c r="I21" s="348"/>
      <c r="J21" s="349"/>
      <c r="K21" s="348"/>
      <c r="L21" s="349"/>
      <c r="M21" s="348"/>
      <c r="N21" s="349"/>
      <c r="O21" s="346"/>
      <c r="P21" s="347"/>
      <c r="Q21" s="346"/>
      <c r="R21" s="347"/>
      <c r="S21" s="185">
        <f>E21+G21+I21+K21+M21+O21+Q21</f>
        <v>0</v>
      </c>
      <c r="T21" s="185">
        <f t="shared" si="1"/>
        <v>0</v>
      </c>
      <c r="U21" s="191"/>
      <c r="V21" s="189"/>
    </row>
    <row r="22" spans="1:22" x14ac:dyDescent="0.25">
      <c r="A22" s="191" t="s">
        <v>6</v>
      </c>
      <c r="B22" s="191"/>
      <c r="C22" s="191"/>
      <c r="D22" s="191"/>
      <c r="E22" s="350">
        <f>SUM(E4:E21)</f>
        <v>8</v>
      </c>
      <c r="F22" s="351"/>
      <c r="G22" s="350">
        <f>SUM(G4:G21)</f>
        <v>8.5</v>
      </c>
      <c r="H22" s="351"/>
      <c r="I22" s="350">
        <f>SUM(I4:I21)</f>
        <v>8.25</v>
      </c>
      <c r="J22" s="351"/>
      <c r="K22" s="350">
        <f>SUM(K4:K21)</f>
        <v>8</v>
      </c>
      <c r="L22" s="351"/>
      <c r="M22" s="350">
        <f t="shared" ref="M22" si="3">SUM(M4:M21)</f>
        <v>8</v>
      </c>
      <c r="N22" s="351"/>
      <c r="O22" s="350">
        <f>SUM(O4:O21)</f>
        <v>0</v>
      </c>
      <c r="P22" s="351"/>
      <c r="Q22" s="350">
        <f>SUM(Q4:Q21)</f>
        <v>0</v>
      </c>
      <c r="R22" s="351"/>
      <c r="S22" s="185">
        <f>SUM(S4:S21)</f>
        <v>40.75</v>
      </c>
      <c r="T22" s="185"/>
      <c r="U22" s="191"/>
      <c r="V22" s="189"/>
    </row>
    <row r="23" spans="1:22" x14ac:dyDescent="0.25">
      <c r="A23" s="191" t="s">
        <v>2</v>
      </c>
      <c r="B23" s="191"/>
      <c r="C23" s="191"/>
      <c r="D23" s="191"/>
      <c r="E23" s="192"/>
      <c r="F23" s="193">
        <v>8</v>
      </c>
      <c r="G23" s="192"/>
      <c r="H23" s="193">
        <v>8</v>
      </c>
      <c r="I23" s="192"/>
      <c r="J23" s="193">
        <v>8</v>
      </c>
      <c r="K23" s="192"/>
      <c r="L23" s="193">
        <v>8</v>
      </c>
      <c r="M23" s="192"/>
      <c r="N23" s="193">
        <v>8</v>
      </c>
      <c r="O23" s="192"/>
      <c r="P23" s="193"/>
      <c r="Q23" s="192"/>
      <c r="R23" s="193"/>
      <c r="S23" s="185">
        <f>SUM(E23:R23)</f>
        <v>40</v>
      </c>
      <c r="T23" s="185">
        <f>SUM(T4:T20)</f>
        <v>24.75</v>
      </c>
      <c r="U23" s="189"/>
      <c r="V23" s="189"/>
    </row>
    <row r="24" spans="1:22" x14ac:dyDescent="0.25">
      <c r="A24" s="191" t="s">
        <v>41</v>
      </c>
      <c r="B24" s="191"/>
      <c r="C24" s="191"/>
      <c r="D24" s="191"/>
      <c r="E24" s="194"/>
      <c r="F24" s="194">
        <f>SUM(E22)-F23</f>
        <v>0</v>
      </c>
      <c r="G24" s="194"/>
      <c r="H24" s="194">
        <f>SUM(G22)-H23</f>
        <v>0.5</v>
      </c>
      <c r="I24" s="194"/>
      <c r="J24" s="194">
        <f>SUM(I22)-J23</f>
        <v>0.25</v>
      </c>
      <c r="K24" s="194"/>
      <c r="L24" s="194">
        <f>SUM(K22)-L23</f>
        <v>0</v>
      </c>
      <c r="M24" s="194"/>
      <c r="N24" s="194">
        <f>SUM(M22)-N23</f>
        <v>0</v>
      </c>
      <c r="O24" s="194"/>
      <c r="P24" s="194">
        <f>SUM(O22)</f>
        <v>0</v>
      </c>
      <c r="Q24" s="194"/>
      <c r="R24" s="194">
        <f>SUM(Q22)</f>
        <v>0</v>
      </c>
      <c r="S24" s="189">
        <v>4</v>
      </c>
      <c r="T24" s="189"/>
      <c r="U24" s="189">
        <f>SUM(U4:U23)</f>
        <v>0</v>
      </c>
      <c r="V24" s="189">
        <f>SUM(V4:V23)</f>
        <v>0</v>
      </c>
    </row>
    <row r="26" spans="1:22" x14ac:dyDescent="0.25">
      <c r="A26" s="174" t="s">
        <v>25</v>
      </c>
      <c r="B26" s="175"/>
    </row>
    <row r="27" spans="1:22" x14ac:dyDescent="0.25">
      <c r="A27" s="176" t="s">
        <v>2</v>
      </c>
      <c r="C27" s="195">
        <f>SUM(T23)</f>
        <v>24.75</v>
      </c>
      <c r="I27" s="174">
        <v>3600</v>
      </c>
    </row>
    <row r="28" spans="1:22" x14ac:dyDescent="0.25">
      <c r="A28" s="176" t="s">
        <v>26</v>
      </c>
      <c r="C28" s="195">
        <f>U24</f>
        <v>0</v>
      </c>
      <c r="D28" s="196"/>
      <c r="I28" s="197">
        <v>24.75</v>
      </c>
    </row>
    <row r="29" spans="1:22" x14ac:dyDescent="0.25">
      <c r="A29" s="176" t="s">
        <v>27</v>
      </c>
      <c r="C29" s="196">
        <f>V24</f>
        <v>0</v>
      </c>
      <c r="I29" s="198"/>
    </row>
    <row r="30" spans="1:22" x14ac:dyDescent="0.25">
      <c r="A30" s="176" t="s">
        <v>28</v>
      </c>
      <c r="C30" s="196">
        <f>S20</f>
        <v>16</v>
      </c>
      <c r="I30" s="195"/>
    </row>
    <row r="31" spans="1:22" x14ac:dyDescent="0.25">
      <c r="A31" s="176" t="s">
        <v>4</v>
      </c>
      <c r="C31" s="196">
        <f>S21</f>
        <v>0</v>
      </c>
    </row>
    <row r="32" spans="1:22" ht="16.5" thickBot="1" x14ac:dyDescent="0.3">
      <c r="A32" s="177" t="s">
        <v>6</v>
      </c>
      <c r="C32" s="199">
        <f>SUM(C27:C31)</f>
        <v>40.75</v>
      </c>
      <c r="E32" s="177" t="s">
        <v>42</v>
      </c>
      <c r="F32" s="177"/>
      <c r="G32" s="200">
        <f>S22-C32</f>
        <v>0</v>
      </c>
    </row>
    <row r="33" spans="1:4" ht="16.5" thickTop="1" x14ac:dyDescent="0.25">
      <c r="A33" s="176" t="s">
        <v>29</v>
      </c>
      <c r="C33" s="201">
        <v>0</v>
      </c>
      <c r="D33" s="201"/>
    </row>
    <row r="34" spans="1:4" x14ac:dyDescent="0.25">
      <c r="A34" s="176" t="s">
        <v>36</v>
      </c>
      <c r="C34" s="201">
        <v>0</v>
      </c>
      <c r="D34" s="201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A3" sqref="A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A3" sqref="A3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60</v>
      </c>
      <c r="B1" s="114"/>
      <c r="C1" s="114"/>
    </row>
    <row r="2" spans="1:22" s="120" customFormat="1" x14ac:dyDescent="0.25">
      <c r="A2" s="5" t="s">
        <v>99</v>
      </c>
      <c r="B2" s="255"/>
      <c r="C2" s="255"/>
      <c r="D2" s="255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16.3</v>
      </c>
      <c r="G3" s="122">
        <v>8</v>
      </c>
      <c r="H3" s="122">
        <v>16.3</v>
      </c>
      <c r="I3" s="122">
        <v>8.3000000000000007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6721</v>
      </c>
      <c r="B4" s="293" t="s">
        <v>123</v>
      </c>
      <c r="C4" s="286">
        <v>3</v>
      </c>
      <c r="D4" s="25" t="s">
        <v>69</v>
      </c>
      <c r="E4" s="300"/>
      <c r="F4" s="300"/>
      <c r="G4" s="300">
        <v>8</v>
      </c>
      <c r="H4" s="300"/>
      <c r="I4" s="300">
        <v>8</v>
      </c>
      <c r="J4" s="300"/>
      <c r="K4" s="300">
        <v>8</v>
      </c>
      <c r="L4" s="300"/>
      <c r="M4" s="300">
        <v>8</v>
      </c>
      <c r="N4" s="300"/>
      <c r="O4" s="298"/>
      <c r="P4" s="299"/>
      <c r="Q4" s="294"/>
      <c r="R4" s="295"/>
      <c r="S4" s="124">
        <f>E4+G4+I4+K4+M4+O4+Q4</f>
        <v>32</v>
      </c>
      <c r="T4" s="124">
        <f t="shared" ref="T4:T12" si="0">SUM(S4-U4-V4)</f>
        <v>32</v>
      </c>
      <c r="U4" s="128"/>
      <c r="V4" s="128"/>
    </row>
    <row r="5" spans="1:22" x14ac:dyDescent="0.25">
      <c r="A5" s="254"/>
      <c r="B5" s="253"/>
      <c r="C5" s="253"/>
      <c r="D5" s="25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298"/>
      <c r="P5" s="299"/>
      <c r="Q5" s="294"/>
      <c r="R5" s="295"/>
      <c r="S5" s="124">
        <f t="shared" ref="S5:S22" si="1">E5+G5+I5+K5+M5+O5+Q5</f>
        <v>0</v>
      </c>
      <c r="T5" s="124">
        <f t="shared" si="0"/>
        <v>0</v>
      </c>
      <c r="U5" s="128"/>
      <c r="V5" s="128"/>
    </row>
    <row r="6" spans="1:22" x14ac:dyDescent="0.25">
      <c r="A6" s="254"/>
      <c r="B6" s="253"/>
      <c r="C6" s="253"/>
      <c r="D6" s="25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298"/>
      <c r="P6" s="299"/>
      <c r="Q6" s="294"/>
      <c r="R6" s="295"/>
      <c r="S6" s="124">
        <f t="shared" si="1"/>
        <v>0</v>
      </c>
      <c r="T6" s="124">
        <f t="shared" si="0"/>
        <v>0</v>
      </c>
      <c r="U6" s="128"/>
      <c r="V6" s="128"/>
    </row>
    <row r="7" spans="1:22" x14ac:dyDescent="0.25">
      <c r="A7" s="254"/>
      <c r="B7" s="158"/>
      <c r="C7" s="156"/>
      <c r="D7" s="25"/>
      <c r="E7" s="298"/>
      <c r="F7" s="299"/>
      <c r="G7" s="298"/>
      <c r="H7" s="299"/>
      <c r="I7" s="300"/>
      <c r="J7" s="300"/>
      <c r="K7" s="300"/>
      <c r="L7" s="300"/>
      <c r="M7" s="300"/>
      <c r="N7" s="300"/>
      <c r="O7" s="298"/>
      <c r="P7" s="299"/>
      <c r="Q7" s="294"/>
      <c r="R7" s="295"/>
      <c r="S7" s="124">
        <f t="shared" si="1"/>
        <v>0</v>
      </c>
      <c r="T7" s="124">
        <f t="shared" si="0"/>
        <v>0</v>
      </c>
      <c r="U7" s="128"/>
      <c r="V7" s="128"/>
    </row>
    <row r="8" spans="1:22" x14ac:dyDescent="0.25">
      <c r="A8" s="187"/>
      <c r="B8" s="264"/>
      <c r="C8" s="264"/>
      <c r="D8" s="25"/>
      <c r="E8" s="298"/>
      <c r="F8" s="299"/>
      <c r="G8" s="298"/>
      <c r="H8" s="299"/>
      <c r="I8" s="298"/>
      <c r="J8" s="299"/>
      <c r="K8" s="298"/>
      <c r="L8" s="299"/>
      <c r="M8" s="298"/>
      <c r="N8" s="299"/>
      <c r="O8" s="298"/>
      <c r="P8" s="299"/>
      <c r="Q8" s="294"/>
      <c r="R8" s="295"/>
      <c r="S8" s="124">
        <f t="shared" si="1"/>
        <v>0</v>
      </c>
      <c r="T8" s="124">
        <f t="shared" si="0"/>
        <v>0</v>
      </c>
      <c r="U8" s="128"/>
      <c r="V8" s="128"/>
    </row>
    <row r="9" spans="1:22" x14ac:dyDescent="0.25">
      <c r="A9" s="254"/>
      <c r="B9" s="158"/>
      <c r="C9" s="156"/>
      <c r="D9" s="25"/>
      <c r="E9" s="298"/>
      <c r="F9" s="299"/>
      <c r="G9" s="298"/>
      <c r="H9" s="299"/>
      <c r="I9" s="298"/>
      <c r="J9" s="299"/>
      <c r="K9" s="298"/>
      <c r="L9" s="299"/>
      <c r="M9" s="298"/>
      <c r="N9" s="299"/>
      <c r="O9" s="298"/>
      <c r="P9" s="299"/>
      <c r="Q9" s="294"/>
      <c r="R9" s="295"/>
      <c r="S9" s="124">
        <f t="shared" si="1"/>
        <v>0</v>
      </c>
      <c r="T9" s="124">
        <f t="shared" si="0"/>
        <v>0</v>
      </c>
      <c r="U9" s="128"/>
      <c r="V9" s="128"/>
    </row>
    <row r="10" spans="1:22" x14ac:dyDescent="0.25">
      <c r="A10" s="280">
        <v>3601</v>
      </c>
      <c r="B10" s="293" t="s">
        <v>124</v>
      </c>
      <c r="C10" s="280"/>
      <c r="D10" s="25" t="s">
        <v>94</v>
      </c>
      <c r="E10" s="298">
        <v>8</v>
      </c>
      <c r="F10" s="299"/>
      <c r="G10" s="298"/>
      <c r="H10" s="299"/>
      <c r="I10" s="298"/>
      <c r="J10" s="299"/>
      <c r="K10" s="298"/>
      <c r="L10" s="299"/>
      <c r="M10" s="298"/>
      <c r="N10" s="299"/>
      <c r="O10" s="298"/>
      <c r="P10" s="299"/>
      <c r="Q10" s="294"/>
      <c r="R10" s="295"/>
      <c r="S10" s="124">
        <f t="shared" si="1"/>
        <v>8</v>
      </c>
      <c r="T10" s="124">
        <f t="shared" si="0"/>
        <v>8</v>
      </c>
      <c r="U10" s="128"/>
      <c r="V10" s="128"/>
    </row>
    <row r="11" spans="1:22" x14ac:dyDescent="0.25">
      <c r="A11" s="280"/>
      <c r="B11" s="129"/>
      <c r="C11" s="280"/>
      <c r="D11" s="25"/>
      <c r="E11" s="298"/>
      <c r="F11" s="299"/>
      <c r="G11" s="298"/>
      <c r="H11" s="299"/>
      <c r="I11" s="298"/>
      <c r="J11" s="299"/>
      <c r="K11" s="298"/>
      <c r="L11" s="299"/>
      <c r="M11" s="298"/>
      <c r="N11" s="299"/>
      <c r="O11" s="298"/>
      <c r="P11" s="299"/>
      <c r="Q11" s="294"/>
      <c r="R11" s="295"/>
      <c r="S11" s="124">
        <f>E11+G11+I11+K11+M11+O11+Q11</f>
        <v>0</v>
      </c>
      <c r="T11" s="124">
        <f t="shared" si="0"/>
        <v>0</v>
      </c>
      <c r="U11" s="128"/>
      <c r="V11" s="128"/>
    </row>
    <row r="12" spans="1:22" x14ac:dyDescent="0.25">
      <c r="A12" s="280"/>
      <c r="B12" s="129"/>
      <c r="C12" s="280"/>
      <c r="D12" s="25"/>
      <c r="E12" s="298"/>
      <c r="F12" s="299"/>
      <c r="G12" s="298"/>
      <c r="H12" s="299"/>
      <c r="I12" s="298"/>
      <c r="J12" s="299"/>
      <c r="K12" s="298"/>
      <c r="L12" s="299"/>
      <c r="M12" s="298"/>
      <c r="N12" s="299"/>
      <c r="O12" s="298"/>
      <c r="P12" s="299"/>
      <c r="Q12" s="294"/>
      <c r="R12" s="295"/>
      <c r="S12" s="124">
        <f t="shared" si="1"/>
        <v>0</v>
      </c>
      <c r="T12" s="124">
        <f t="shared" si="0"/>
        <v>0</v>
      </c>
      <c r="U12" s="128"/>
      <c r="V12" s="128"/>
    </row>
    <row r="13" spans="1:22" x14ac:dyDescent="0.25">
      <c r="A13" s="280"/>
      <c r="B13" s="129"/>
      <c r="C13" s="280"/>
      <c r="D13" s="25"/>
      <c r="E13" s="298"/>
      <c r="F13" s="299"/>
      <c r="G13" s="298"/>
      <c r="H13" s="299"/>
      <c r="I13" s="298"/>
      <c r="J13" s="299"/>
      <c r="K13" s="298"/>
      <c r="L13" s="299"/>
      <c r="M13" s="298"/>
      <c r="N13" s="299"/>
      <c r="O13" s="298"/>
      <c r="P13" s="299"/>
      <c r="Q13" s="294"/>
      <c r="R13" s="295"/>
      <c r="S13" s="124">
        <f>E13+G13+I13+K13+M13+O13+Q13</f>
        <v>0</v>
      </c>
      <c r="T13" s="124">
        <f>SUM(S13-U13-V13)</f>
        <v>0</v>
      </c>
      <c r="U13" s="128"/>
      <c r="V13" s="128"/>
    </row>
    <row r="14" spans="1:22" x14ac:dyDescent="0.25">
      <c r="A14" s="272"/>
      <c r="B14" s="129"/>
      <c r="C14" s="272"/>
      <c r="D14" s="25"/>
      <c r="E14" s="298"/>
      <c r="F14" s="299"/>
      <c r="G14" s="298"/>
      <c r="H14" s="299"/>
      <c r="I14" s="298"/>
      <c r="J14" s="299"/>
      <c r="K14" s="298"/>
      <c r="L14" s="299"/>
      <c r="M14" s="298"/>
      <c r="N14" s="299"/>
      <c r="O14" s="298"/>
      <c r="P14" s="299"/>
      <c r="Q14" s="294"/>
      <c r="R14" s="295"/>
      <c r="S14" s="124">
        <f>E14+G14+I14+K14+M14+O14+Q14</f>
        <v>0</v>
      </c>
      <c r="T14" s="124">
        <f>SUM(S14-U14-V14)</f>
        <v>0</v>
      </c>
      <c r="U14" s="128"/>
      <c r="V14" s="128"/>
    </row>
    <row r="15" spans="1:22" ht="15.75" customHeight="1" x14ac:dyDescent="0.25">
      <c r="A15" s="256"/>
      <c r="B15" s="129"/>
      <c r="C15" s="256"/>
      <c r="D15" s="25"/>
      <c r="E15" s="298"/>
      <c r="F15" s="299"/>
      <c r="G15" s="298"/>
      <c r="H15" s="299"/>
      <c r="I15" s="298"/>
      <c r="J15" s="299"/>
      <c r="K15" s="298"/>
      <c r="L15" s="299"/>
      <c r="M15" s="298"/>
      <c r="N15" s="299"/>
      <c r="O15" s="298"/>
      <c r="P15" s="299"/>
      <c r="Q15" s="294"/>
      <c r="R15" s="295"/>
      <c r="S15" s="124">
        <f t="shared" ref="S15:S17" si="2">E15+G15+I15+K15+M15+O15+Q15</f>
        <v>0</v>
      </c>
      <c r="T15" s="124">
        <f t="shared" ref="T15:T17" si="3">SUM(S15-U15-V15)</f>
        <v>0</v>
      </c>
      <c r="U15" s="128"/>
      <c r="V15" s="128"/>
    </row>
    <row r="16" spans="1:22" ht="15.75" customHeight="1" x14ac:dyDescent="0.25">
      <c r="A16" s="256"/>
      <c r="B16" s="129"/>
      <c r="C16" s="256"/>
      <c r="D16" s="25"/>
      <c r="E16" s="298"/>
      <c r="F16" s="299"/>
      <c r="G16" s="298"/>
      <c r="H16" s="299"/>
      <c r="I16" s="298"/>
      <c r="J16" s="299"/>
      <c r="K16" s="298"/>
      <c r="L16" s="299"/>
      <c r="M16" s="298"/>
      <c r="N16" s="299"/>
      <c r="O16" s="298"/>
      <c r="P16" s="299"/>
      <c r="Q16" s="294"/>
      <c r="R16" s="295"/>
      <c r="S16" s="124">
        <f t="shared" si="2"/>
        <v>0</v>
      </c>
      <c r="T16" s="124">
        <f t="shared" si="3"/>
        <v>0</v>
      </c>
      <c r="U16" s="128"/>
      <c r="V16" s="128"/>
    </row>
    <row r="17" spans="1:22" x14ac:dyDescent="0.25">
      <c r="A17" s="256"/>
      <c r="B17" s="129"/>
      <c r="C17" s="256"/>
      <c r="D17" s="25"/>
      <c r="E17" s="298"/>
      <c r="F17" s="299"/>
      <c r="G17" s="298"/>
      <c r="H17" s="299"/>
      <c r="I17" s="298"/>
      <c r="J17" s="299"/>
      <c r="K17" s="298"/>
      <c r="L17" s="299"/>
      <c r="M17" s="298"/>
      <c r="N17" s="299"/>
      <c r="O17" s="298"/>
      <c r="P17" s="299"/>
      <c r="Q17" s="294"/>
      <c r="R17" s="295"/>
      <c r="S17" s="124">
        <f t="shared" si="2"/>
        <v>0</v>
      </c>
      <c r="T17" s="124">
        <f t="shared" si="3"/>
        <v>0</v>
      </c>
      <c r="U17" s="128"/>
      <c r="V17" s="128"/>
    </row>
    <row r="18" spans="1:22" x14ac:dyDescent="0.25">
      <c r="A18" s="256"/>
      <c r="B18" s="129"/>
      <c r="C18" s="256"/>
      <c r="D18" s="25"/>
      <c r="E18" s="298"/>
      <c r="F18" s="299"/>
      <c r="G18" s="298"/>
      <c r="H18" s="299"/>
      <c r="I18" s="298"/>
      <c r="J18" s="299"/>
      <c r="K18" s="298"/>
      <c r="L18" s="299"/>
      <c r="M18" s="298"/>
      <c r="N18" s="299"/>
      <c r="O18" s="298"/>
      <c r="P18" s="299"/>
      <c r="Q18" s="294"/>
      <c r="R18" s="295"/>
      <c r="S18" s="124">
        <f>E18+G18+I18+K18+M18+O18+Q18</f>
        <v>0</v>
      </c>
      <c r="T18" s="124">
        <f>SUM(S18-U18-V18)</f>
        <v>0</v>
      </c>
      <c r="U18" s="128"/>
      <c r="V18" s="128"/>
    </row>
    <row r="19" spans="1:22" x14ac:dyDescent="0.25">
      <c r="A19" s="187"/>
      <c r="B19" s="275"/>
      <c r="C19" s="275"/>
      <c r="D19" s="25"/>
      <c r="E19" s="298"/>
      <c r="F19" s="299"/>
      <c r="G19" s="298"/>
      <c r="H19" s="299"/>
      <c r="I19" s="298"/>
      <c r="J19" s="299"/>
      <c r="K19" s="298"/>
      <c r="L19" s="299"/>
      <c r="M19" s="298"/>
      <c r="N19" s="299"/>
      <c r="O19" s="298"/>
      <c r="P19" s="299"/>
      <c r="Q19" s="294"/>
      <c r="R19" s="295"/>
      <c r="S19" s="124">
        <f>E19+G19+I19+K19+M19+O19+Q19</f>
        <v>0</v>
      </c>
      <c r="T19" s="124">
        <f>SUM(S19-U19-V19)</f>
        <v>0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8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40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257"/>
      <c r="F23" s="258">
        <v>8</v>
      </c>
      <c r="G23" s="257"/>
      <c r="H23" s="258">
        <v>8</v>
      </c>
      <c r="I23" s="257"/>
      <c r="J23" s="258">
        <v>8</v>
      </c>
      <c r="K23" s="257"/>
      <c r="L23" s="258">
        <v>8</v>
      </c>
      <c r="M23" s="257"/>
      <c r="N23" s="258">
        <v>8</v>
      </c>
      <c r="O23" s="257"/>
      <c r="P23" s="258"/>
      <c r="Q23" s="257"/>
      <c r="R23" s="258"/>
      <c r="S23" s="124">
        <f>SUM(E23:R23)</f>
        <v>40</v>
      </c>
      <c r="T23" s="124">
        <f>SUM(T4:T22)</f>
        <v>40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0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0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40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/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40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61</v>
      </c>
      <c r="B1" s="114"/>
      <c r="C1" s="114"/>
    </row>
    <row r="2" spans="1:22" s="120" customFormat="1" x14ac:dyDescent="0.25">
      <c r="A2" s="5" t="s">
        <v>99</v>
      </c>
      <c r="B2" s="283"/>
      <c r="C2" s="283"/>
      <c r="D2" s="255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6721</v>
      </c>
      <c r="B4" s="293" t="s">
        <v>123</v>
      </c>
      <c r="C4" s="268">
        <v>3</v>
      </c>
      <c r="D4" s="25" t="s">
        <v>69</v>
      </c>
      <c r="E4" s="300">
        <v>8</v>
      </c>
      <c r="F4" s="300"/>
      <c r="G4" s="300">
        <v>8</v>
      </c>
      <c r="H4" s="300"/>
      <c r="I4" s="300">
        <v>8</v>
      </c>
      <c r="J4" s="300"/>
      <c r="K4" s="300">
        <v>4.5</v>
      </c>
      <c r="L4" s="300"/>
      <c r="M4" s="300"/>
      <c r="N4" s="300"/>
      <c r="O4" s="298"/>
      <c r="P4" s="299"/>
      <c r="Q4" s="294"/>
      <c r="R4" s="295"/>
      <c r="S4" s="124">
        <f>E4+G4+I4+K4+M4+O4+Q4</f>
        <v>28.5</v>
      </c>
      <c r="T4" s="124">
        <f t="shared" ref="T4:T12" si="0">SUM(S4-U4-V4)</f>
        <v>28.5</v>
      </c>
      <c r="U4" s="128"/>
      <c r="V4" s="128"/>
    </row>
    <row r="5" spans="1:22" x14ac:dyDescent="0.25">
      <c r="A5" s="254">
        <v>6633</v>
      </c>
      <c r="B5" s="293" t="s">
        <v>125</v>
      </c>
      <c r="C5" s="263">
        <v>8</v>
      </c>
      <c r="D5" s="25" t="s">
        <v>68</v>
      </c>
      <c r="E5" s="300"/>
      <c r="F5" s="300"/>
      <c r="G5" s="300"/>
      <c r="H5" s="300"/>
      <c r="I5" s="300"/>
      <c r="J5" s="300"/>
      <c r="K5" s="300">
        <v>1</v>
      </c>
      <c r="L5" s="300"/>
      <c r="M5" s="300">
        <v>1</v>
      </c>
      <c r="N5" s="300"/>
      <c r="O5" s="298"/>
      <c r="P5" s="299"/>
      <c r="Q5" s="294"/>
      <c r="R5" s="295"/>
      <c r="S5" s="124">
        <f t="shared" ref="S5:S22" si="1">E5+G5+I5+K5+M5+O5+Q5</f>
        <v>2</v>
      </c>
      <c r="T5" s="124">
        <f t="shared" si="0"/>
        <v>2</v>
      </c>
      <c r="U5" s="128"/>
      <c r="V5" s="128"/>
    </row>
    <row r="6" spans="1:22" x14ac:dyDescent="0.25">
      <c r="A6" s="254">
        <v>6633</v>
      </c>
      <c r="B6" s="293" t="s">
        <v>125</v>
      </c>
      <c r="C6" s="274">
        <v>4</v>
      </c>
      <c r="D6" s="25" t="s">
        <v>68</v>
      </c>
      <c r="E6" s="300"/>
      <c r="F6" s="300"/>
      <c r="G6" s="300"/>
      <c r="H6" s="300"/>
      <c r="I6" s="300"/>
      <c r="J6" s="300"/>
      <c r="K6" s="300">
        <v>1</v>
      </c>
      <c r="L6" s="300"/>
      <c r="M6" s="300">
        <v>3</v>
      </c>
      <c r="N6" s="300"/>
      <c r="O6" s="298"/>
      <c r="P6" s="299"/>
      <c r="Q6" s="294"/>
      <c r="R6" s="295"/>
      <c r="S6" s="124">
        <f t="shared" si="1"/>
        <v>4</v>
      </c>
      <c r="T6" s="124">
        <f t="shared" si="0"/>
        <v>4</v>
      </c>
      <c r="U6" s="128"/>
      <c r="V6" s="128"/>
    </row>
    <row r="7" spans="1:22" x14ac:dyDescent="0.25">
      <c r="A7" s="254">
        <v>6633</v>
      </c>
      <c r="B7" s="293" t="s">
        <v>125</v>
      </c>
      <c r="C7" s="253">
        <v>5</v>
      </c>
      <c r="D7" s="25" t="s">
        <v>68</v>
      </c>
      <c r="E7" s="298"/>
      <c r="F7" s="299"/>
      <c r="G7" s="298"/>
      <c r="H7" s="299"/>
      <c r="I7" s="300"/>
      <c r="J7" s="300"/>
      <c r="K7" s="300">
        <v>1</v>
      </c>
      <c r="L7" s="300"/>
      <c r="M7" s="300">
        <v>2</v>
      </c>
      <c r="N7" s="300"/>
      <c r="O7" s="298"/>
      <c r="P7" s="299"/>
      <c r="Q7" s="294"/>
      <c r="R7" s="295"/>
      <c r="S7" s="124">
        <f t="shared" si="1"/>
        <v>3</v>
      </c>
      <c r="T7" s="124">
        <f t="shared" si="0"/>
        <v>3</v>
      </c>
      <c r="U7" s="128"/>
      <c r="V7" s="128"/>
    </row>
    <row r="8" spans="1:22" x14ac:dyDescent="0.25">
      <c r="A8" s="254">
        <v>6633</v>
      </c>
      <c r="B8" s="293" t="s">
        <v>125</v>
      </c>
      <c r="C8" s="254">
        <v>6</v>
      </c>
      <c r="D8" s="25" t="s">
        <v>68</v>
      </c>
      <c r="E8" s="298"/>
      <c r="F8" s="299"/>
      <c r="G8" s="298"/>
      <c r="H8" s="299"/>
      <c r="I8" s="298"/>
      <c r="J8" s="299"/>
      <c r="K8" s="298"/>
      <c r="L8" s="299"/>
      <c r="M8" s="298">
        <v>1</v>
      </c>
      <c r="N8" s="299"/>
      <c r="O8" s="298"/>
      <c r="P8" s="299"/>
      <c r="Q8" s="294"/>
      <c r="R8" s="295"/>
      <c r="S8" s="124">
        <f t="shared" si="1"/>
        <v>1</v>
      </c>
      <c r="T8" s="124">
        <f t="shared" si="0"/>
        <v>1</v>
      </c>
      <c r="U8" s="128"/>
      <c r="V8" s="128"/>
    </row>
    <row r="9" spans="1:22" x14ac:dyDescent="0.25">
      <c r="A9" s="254">
        <v>6633</v>
      </c>
      <c r="B9" s="293" t="s">
        <v>125</v>
      </c>
      <c r="C9" s="156">
        <v>7</v>
      </c>
      <c r="D9" s="25" t="s">
        <v>68</v>
      </c>
      <c r="E9" s="298"/>
      <c r="F9" s="299"/>
      <c r="G9" s="298"/>
      <c r="H9" s="299"/>
      <c r="I9" s="298"/>
      <c r="J9" s="299"/>
      <c r="K9" s="298"/>
      <c r="L9" s="299"/>
      <c r="M9" s="298">
        <v>1</v>
      </c>
      <c r="N9" s="299"/>
      <c r="O9" s="298"/>
      <c r="P9" s="299"/>
      <c r="Q9" s="294"/>
      <c r="R9" s="295"/>
      <c r="S9" s="124">
        <f t="shared" si="1"/>
        <v>1</v>
      </c>
      <c r="T9" s="124">
        <f t="shared" si="0"/>
        <v>1</v>
      </c>
      <c r="U9" s="128"/>
      <c r="V9" s="128"/>
    </row>
    <row r="10" spans="1:22" x14ac:dyDescent="0.25">
      <c r="A10" s="109"/>
      <c r="B10" s="252"/>
      <c r="C10" s="253"/>
      <c r="D10" s="25"/>
      <c r="E10" s="298"/>
      <c r="F10" s="299"/>
      <c r="G10" s="298"/>
      <c r="H10" s="299"/>
      <c r="I10" s="298"/>
      <c r="J10" s="299"/>
      <c r="K10" s="298"/>
      <c r="L10" s="299"/>
      <c r="M10" s="298"/>
      <c r="N10" s="299"/>
      <c r="O10" s="298"/>
      <c r="P10" s="299"/>
      <c r="Q10" s="294"/>
      <c r="R10" s="295"/>
      <c r="S10" s="124">
        <f t="shared" si="1"/>
        <v>0</v>
      </c>
      <c r="T10" s="124">
        <f t="shared" si="0"/>
        <v>0</v>
      </c>
      <c r="U10" s="128"/>
      <c r="V10" s="128"/>
    </row>
    <row r="11" spans="1:22" x14ac:dyDescent="0.25">
      <c r="A11" s="109"/>
      <c r="B11" s="255"/>
      <c r="C11" s="255"/>
      <c r="D11" s="25"/>
      <c r="E11" s="298"/>
      <c r="F11" s="299"/>
      <c r="G11" s="298"/>
      <c r="H11" s="299"/>
      <c r="I11" s="298"/>
      <c r="J11" s="299"/>
      <c r="K11" s="298"/>
      <c r="L11" s="299"/>
      <c r="M11" s="298"/>
      <c r="N11" s="299"/>
      <c r="O11" s="298"/>
      <c r="P11" s="299"/>
      <c r="Q11" s="294"/>
      <c r="R11" s="295"/>
      <c r="S11" s="124">
        <f>E11+G11+I11+K11+M11+O11+Q11</f>
        <v>0</v>
      </c>
      <c r="T11" s="124">
        <f t="shared" si="0"/>
        <v>0</v>
      </c>
      <c r="U11" s="128"/>
      <c r="V11" s="128"/>
    </row>
    <row r="12" spans="1:22" x14ac:dyDescent="0.25">
      <c r="A12" s="254"/>
      <c r="B12" s="158"/>
      <c r="C12" s="156"/>
      <c r="D12" s="25"/>
      <c r="E12" s="298"/>
      <c r="F12" s="299"/>
      <c r="G12" s="298"/>
      <c r="H12" s="299"/>
      <c r="I12" s="298"/>
      <c r="J12" s="299"/>
      <c r="K12" s="298"/>
      <c r="L12" s="299"/>
      <c r="M12" s="298"/>
      <c r="N12" s="299"/>
      <c r="O12" s="298"/>
      <c r="P12" s="299"/>
      <c r="Q12" s="294"/>
      <c r="R12" s="295"/>
      <c r="S12" s="124">
        <f t="shared" si="1"/>
        <v>0</v>
      </c>
      <c r="T12" s="124">
        <f t="shared" si="0"/>
        <v>0</v>
      </c>
      <c r="U12" s="128"/>
      <c r="V12" s="128"/>
    </row>
    <row r="13" spans="1:22" x14ac:dyDescent="0.25">
      <c r="A13" s="254"/>
      <c r="B13" s="129"/>
      <c r="C13" s="256"/>
      <c r="D13" s="25"/>
      <c r="E13" s="298"/>
      <c r="F13" s="299"/>
      <c r="G13" s="298"/>
      <c r="H13" s="299"/>
      <c r="I13" s="298"/>
      <c r="J13" s="299"/>
      <c r="K13" s="298"/>
      <c r="L13" s="299"/>
      <c r="M13" s="298"/>
      <c r="N13" s="299"/>
      <c r="O13" s="298"/>
      <c r="P13" s="299"/>
      <c r="Q13" s="294"/>
      <c r="R13" s="295"/>
      <c r="S13" s="124">
        <f>E13+G13+I13+K13+M13+O13+Q13</f>
        <v>0</v>
      </c>
      <c r="T13" s="124">
        <f>SUM(S13-U13-V13)</f>
        <v>0</v>
      </c>
      <c r="U13" s="128"/>
      <c r="V13" s="128"/>
    </row>
    <row r="14" spans="1:22" x14ac:dyDescent="0.25">
      <c r="A14" s="256"/>
      <c r="B14" s="129"/>
      <c r="C14" s="256"/>
      <c r="D14" s="127"/>
      <c r="E14" s="298"/>
      <c r="F14" s="299"/>
      <c r="G14" s="298"/>
      <c r="H14" s="299"/>
      <c r="I14" s="298"/>
      <c r="J14" s="299"/>
      <c r="K14" s="298"/>
      <c r="L14" s="299"/>
      <c r="M14" s="298"/>
      <c r="N14" s="299"/>
      <c r="O14" s="298"/>
      <c r="P14" s="299"/>
      <c r="Q14" s="294"/>
      <c r="R14" s="295"/>
      <c r="S14" s="124">
        <f>E14+G14+I14+K14+M14+O14+Q14</f>
        <v>0</v>
      </c>
      <c r="T14" s="124">
        <f>SUM(S14-U14-V14)</f>
        <v>0</v>
      </c>
      <c r="U14" s="128"/>
      <c r="V14" s="128"/>
    </row>
    <row r="15" spans="1:22" ht="15.75" customHeight="1" x14ac:dyDescent="0.25">
      <c r="A15" s="256"/>
      <c r="B15" s="129"/>
      <c r="C15" s="256"/>
      <c r="D15" s="127"/>
      <c r="E15" s="298"/>
      <c r="F15" s="299"/>
      <c r="G15" s="298"/>
      <c r="H15" s="299"/>
      <c r="I15" s="298"/>
      <c r="J15" s="299"/>
      <c r="K15" s="298"/>
      <c r="L15" s="299"/>
      <c r="M15" s="298"/>
      <c r="N15" s="299"/>
      <c r="O15" s="298"/>
      <c r="P15" s="299"/>
      <c r="Q15" s="294"/>
      <c r="R15" s="295"/>
      <c r="S15" s="124">
        <f t="shared" ref="S15:S17" si="2">E15+G15+I15+K15+M15+O15+Q15</f>
        <v>0</v>
      </c>
      <c r="T15" s="124">
        <f t="shared" ref="T15:T17" si="3">SUM(S15-U15-V15)</f>
        <v>0</v>
      </c>
      <c r="U15" s="128"/>
      <c r="V15" s="128"/>
    </row>
    <row r="16" spans="1:22" ht="15.75" customHeight="1" x14ac:dyDescent="0.25">
      <c r="A16" s="256"/>
      <c r="B16" s="129"/>
      <c r="C16" s="256"/>
      <c r="D16" s="127"/>
      <c r="E16" s="298"/>
      <c r="F16" s="299"/>
      <c r="G16" s="298"/>
      <c r="H16" s="299"/>
      <c r="I16" s="298"/>
      <c r="J16" s="299"/>
      <c r="K16" s="298"/>
      <c r="L16" s="299"/>
      <c r="M16" s="298"/>
      <c r="N16" s="299"/>
      <c r="O16" s="298"/>
      <c r="P16" s="299"/>
      <c r="Q16" s="294"/>
      <c r="R16" s="295"/>
      <c r="S16" s="124">
        <f t="shared" si="2"/>
        <v>0</v>
      </c>
      <c r="T16" s="124">
        <f t="shared" si="3"/>
        <v>0</v>
      </c>
      <c r="U16" s="128"/>
      <c r="V16" s="128"/>
    </row>
    <row r="17" spans="1:22" x14ac:dyDescent="0.25">
      <c r="A17" s="256"/>
      <c r="B17" s="129"/>
      <c r="C17" s="256"/>
      <c r="D17" s="127"/>
      <c r="E17" s="298"/>
      <c r="F17" s="299"/>
      <c r="G17" s="298"/>
      <c r="H17" s="299"/>
      <c r="I17" s="298"/>
      <c r="J17" s="299"/>
      <c r="K17" s="298"/>
      <c r="L17" s="299"/>
      <c r="M17" s="298"/>
      <c r="N17" s="299"/>
      <c r="O17" s="298"/>
      <c r="P17" s="299"/>
      <c r="Q17" s="294"/>
      <c r="R17" s="295"/>
      <c r="S17" s="124">
        <f t="shared" si="2"/>
        <v>0</v>
      </c>
      <c r="T17" s="124">
        <f t="shared" si="3"/>
        <v>0</v>
      </c>
      <c r="U17" s="128"/>
      <c r="V17" s="128"/>
    </row>
    <row r="18" spans="1:22" x14ac:dyDescent="0.25">
      <c r="A18" s="256"/>
      <c r="B18" s="129"/>
      <c r="C18" s="256"/>
      <c r="D18" s="127"/>
      <c r="E18" s="298"/>
      <c r="F18" s="299"/>
      <c r="G18" s="298"/>
      <c r="H18" s="299"/>
      <c r="I18" s="298"/>
      <c r="J18" s="299"/>
      <c r="K18" s="298"/>
      <c r="L18" s="299"/>
      <c r="M18" s="298"/>
      <c r="N18" s="299"/>
      <c r="O18" s="298"/>
      <c r="P18" s="299"/>
      <c r="Q18" s="294"/>
      <c r="R18" s="295"/>
      <c r="S18" s="124">
        <f>E18+G18+I18+K18+M18+O18+Q18</f>
        <v>0</v>
      </c>
      <c r="T18" s="124">
        <f>SUM(S18-U18-V18)</f>
        <v>0</v>
      </c>
      <c r="U18" s="128"/>
      <c r="V18" s="128"/>
    </row>
    <row r="19" spans="1:22" x14ac:dyDescent="0.25">
      <c r="A19" s="254">
        <v>3600</v>
      </c>
      <c r="B19" s="32" t="s">
        <v>126</v>
      </c>
      <c r="C19" s="254"/>
      <c r="D19" s="25" t="s">
        <v>107</v>
      </c>
      <c r="E19" s="298"/>
      <c r="F19" s="299"/>
      <c r="G19" s="298"/>
      <c r="H19" s="299"/>
      <c r="I19" s="298"/>
      <c r="J19" s="299"/>
      <c r="K19" s="298">
        <v>0.5</v>
      </c>
      <c r="L19" s="299"/>
      <c r="M19" s="298"/>
      <c r="N19" s="299"/>
      <c r="O19" s="298"/>
      <c r="P19" s="299"/>
      <c r="Q19" s="294"/>
      <c r="R19" s="295"/>
      <c r="S19" s="124">
        <f>E19+G19+I19+K19+M19+O19+Q19</f>
        <v>0.5</v>
      </c>
      <c r="T19" s="124">
        <f>SUM(S19-U19-V19)</f>
        <v>0.5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8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40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257"/>
      <c r="F23" s="258">
        <v>8</v>
      </c>
      <c r="G23" s="257"/>
      <c r="H23" s="258">
        <v>8</v>
      </c>
      <c r="I23" s="257"/>
      <c r="J23" s="258">
        <v>8</v>
      </c>
      <c r="K23" s="257"/>
      <c r="L23" s="258">
        <v>8</v>
      </c>
      <c r="M23" s="257"/>
      <c r="N23" s="258">
        <v>8</v>
      </c>
      <c r="O23" s="257"/>
      <c r="P23" s="258"/>
      <c r="Q23" s="257"/>
      <c r="R23" s="258"/>
      <c r="S23" s="124">
        <f>SUM(E23:R23)</f>
        <v>40</v>
      </c>
      <c r="T23" s="124">
        <f>SUM(T4:T22)</f>
        <v>40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0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0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40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>
        <v>0.5</v>
      </c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40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A3" sqref="A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99</v>
      </c>
      <c r="B2" s="283"/>
      <c r="C2" s="283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54">
        <v>6633</v>
      </c>
      <c r="B4" s="293" t="s">
        <v>125</v>
      </c>
      <c r="C4" s="156">
        <v>4</v>
      </c>
      <c r="D4" s="25" t="s">
        <v>68</v>
      </c>
      <c r="E4" s="303">
        <v>8</v>
      </c>
      <c r="F4" s="303"/>
      <c r="G4" s="303"/>
      <c r="H4" s="303"/>
      <c r="I4" s="303">
        <v>1</v>
      </c>
      <c r="J4" s="303"/>
      <c r="K4" s="303"/>
      <c r="L4" s="303"/>
      <c r="M4" s="303"/>
      <c r="N4" s="303"/>
      <c r="O4" s="304"/>
      <c r="P4" s="305"/>
      <c r="Q4" s="306"/>
      <c r="R4" s="307"/>
      <c r="S4" s="12">
        <f>E4+G4+I4+K4+M4+O4+Q4</f>
        <v>9</v>
      </c>
      <c r="T4" s="12">
        <f t="shared" ref="T4:T15" si="0">SUM(S4-U4-V4)</f>
        <v>9</v>
      </c>
      <c r="U4" s="15"/>
      <c r="V4" s="15"/>
    </row>
    <row r="5" spans="1:22" x14ac:dyDescent="0.25">
      <c r="A5" s="254">
        <v>6633</v>
      </c>
      <c r="B5" s="293" t="s">
        <v>125</v>
      </c>
      <c r="C5" s="156">
        <v>6</v>
      </c>
      <c r="D5" s="25" t="s">
        <v>68</v>
      </c>
      <c r="E5" s="303"/>
      <c r="F5" s="303"/>
      <c r="G5" s="303">
        <v>8</v>
      </c>
      <c r="H5" s="303"/>
      <c r="I5" s="303">
        <v>1</v>
      </c>
      <c r="J5" s="303"/>
      <c r="K5" s="303"/>
      <c r="L5" s="303"/>
      <c r="M5" s="303"/>
      <c r="N5" s="303"/>
      <c r="O5" s="304"/>
      <c r="P5" s="305"/>
      <c r="Q5" s="306"/>
      <c r="R5" s="307"/>
      <c r="S5" s="12">
        <f t="shared" ref="S5:S22" si="1">E5+G5+I5+K5+M5+O5+Q5</f>
        <v>9</v>
      </c>
      <c r="T5" s="12">
        <f t="shared" si="0"/>
        <v>9</v>
      </c>
      <c r="U5" s="15"/>
      <c r="V5" s="15"/>
    </row>
    <row r="6" spans="1:22" x14ac:dyDescent="0.25">
      <c r="A6" s="254">
        <v>6633</v>
      </c>
      <c r="B6" s="293" t="s">
        <v>125</v>
      </c>
      <c r="C6" s="232">
        <v>7</v>
      </c>
      <c r="D6" s="25" t="s">
        <v>68</v>
      </c>
      <c r="E6" s="303"/>
      <c r="F6" s="303"/>
      <c r="G6" s="303"/>
      <c r="H6" s="303"/>
      <c r="I6" s="303">
        <v>2</v>
      </c>
      <c r="J6" s="303"/>
      <c r="K6" s="303"/>
      <c r="L6" s="303"/>
      <c r="M6" s="303"/>
      <c r="N6" s="303"/>
      <c r="O6" s="304"/>
      <c r="P6" s="305"/>
      <c r="Q6" s="306"/>
      <c r="R6" s="307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254">
        <v>6633</v>
      </c>
      <c r="B7" s="293" t="s">
        <v>125</v>
      </c>
      <c r="C7" s="242">
        <v>8</v>
      </c>
      <c r="D7" s="25" t="s">
        <v>68</v>
      </c>
      <c r="E7" s="303"/>
      <c r="F7" s="303"/>
      <c r="G7" s="303"/>
      <c r="H7" s="303"/>
      <c r="I7" s="303">
        <v>2</v>
      </c>
      <c r="J7" s="303"/>
      <c r="K7" s="303"/>
      <c r="L7" s="303"/>
      <c r="M7" s="303"/>
      <c r="N7" s="303"/>
      <c r="O7" s="304"/>
      <c r="P7" s="305"/>
      <c r="Q7" s="306"/>
      <c r="R7" s="307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254">
        <v>6633</v>
      </c>
      <c r="B8" s="293" t="s">
        <v>125</v>
      </c>
      <c r="C8" s="248">
        <v>5</v>
      </c>
      <c r="D8" s="25" t="s">
        <v>68</v>
      </c>
      <c r="E8" s="303"/>
      <c r="F8" s="303"/>
      <c r="G8" s="303"/>
      <c r="H8" s="303"/>
      <c r="I8" s="303">
        <v>2</v>
      </c>
      <c r="J8" s="303"/>
      <c r="K8" s="303"/>
      <c r="L8" s="303"/>
      <c r="M8" s="303"/>
      <c r="N8" s="303"/>
      <c r="O8" s="304"/>
      <c r="P8" s="305"/>
      <c r="Q8" s="306"/>
      <c r="R8" s="307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10">
        <v>6691</v>
      </c>
      <c r="B9" s="293" t="s">
        <v>127</v>
      </c>
      <c r="C9" s="110">
        <v>11</v>
      </c>
      <c r="D9" s="25" t="s">
        <v>108</v>
      </c>
      <c r="E9" s="303"/>
      <c r="F9" s="303"/>
      <c r="G9" s="303"/>
      <c r="H9" s="303"/>
      <c r="I9" s="303"/>
      <c r="J9" s="303"/>
      <c r="K9" s="303">
        <v>8</v>
      </c>
      <c r="L9" s="303"/>
      <c r="M9" s="303">
        <v>8</v>
      </c>
      <c r="N9" s="303"/>
      <c r="O9" s="304"/>
      <c r="P9" s="305"/>
      <c r="Q9" s="306"/>
      <c r="R9" s="307"/>
      <c r="S9" s="12">
        <f t="shared" si="1"/>
        <v>16</v>
      </c>
      <c r="T9" s="12">
        <f t="shared" si="0"/>
        <v>16</v>
      </c>
      <c r="U9" s="15"/>
      <c r="V9" s="15"/>
    </row>
    <row r="10" spans="1:22" x14ac:dyDescent="0.25">
      <c r="A10" s="243"/>
      <c r="B10" s="158"/>
      <c r="C10" s="156"/>
      <c r="D10" s="25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4"/>
      <c r="P10" s="305"/>
      <c r="Q10" s="306"/>
      <c r="R10" s="30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8"/>
      <c r="B11" s="77"/>
      <c r="C11" s="77"/>
      <c r="D11" s="25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4"/>
      <c r="P11" s="305"/>
      <c r="Q11" s="306"/>
      <c r="R11" s="30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8"/>
      <c r="B12" s="32"/>
      <c r="C12" s="78"/>
      <c r="D12" s="25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4"/>
      <c r="P12" s="305"/>
      <c r="Q12" s="306"/>
      <c r="R12" s="30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8"/>
      <c r="B13" s="32"/>
      <c r="C13" s="78"/>
      <c r="D13" s="25"/>
      <c r="E13" s="303"/>
      <c r="F13" s="303"/>
      <c r="G13" s="303"/>
      <c r="H13" s="303"/>
      <c r="I13" s="303"/>
      <c r="J13" s="303"/>
      <c r="K13" s="304"/>
      <c r="L13" s="305"/>
      <c r="M13" s="304"/>
      <c r="N13" s="305"/>
      <c r="O13" s="304"/>
      <c r="P13" s="305"/>
      <c r="Q13" s="306"/>
      <c r="R13" s="307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5"/>
      <c r="B14" s="32"/>
      <c r="C14" s="75"/>
      <c r="D14" s="25"/>
      <c r="E14" s="303"/>
      <c r="F14" s="303"/>
      <c r="G14" s="303"/>
      <c r="H14" s="303"/>
      <c r="I14" s="304"/>
      <c r="J14" s="305"/>
      <c r="K14" s="304"/>
      <c r="L14" s="305"/>
      <c r="M14" s="304"/>
      <c r="N14" s="305"/>
      <c r="O14" s="304"/>
      <c r="P14" s="305"/>
      <c r="Q14" s="306"/>
      <c r="R14" s="30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4"/>
      <c r="B15" s="32"/>
      <c r="C15" s="73"/>
      <c r="D15" s="25"/>
      <c r="E15" s="304"/>
      <c r="F15" s="305"/>
      <c r="G15" s="304"/>
      <c r="H15" s="305"/>
      <c r="I15" s="304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4"/>
      <c r="B16" s="32"/>
      <c r="C16" s="73"/>
      <c r="D16" s="25"/>
      <c r="E16" s="303"/>
      <c r="F16" s="303"/>
      <c r="G16" s="303"/>
      <c r="H16" s="303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72"/>
      <c r="B17" s="72"/>
      <c r="C17" s="72"/>
      <c r="D17" s="25"/>
      <c r="E17" s="303"/>
      <c r="F17" s="303"/>
      <c r="G17" s="303"/>
      <c r="H17" s="303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7"/>
      <c r="B18" s="32"/>
      <c r="C18" s="47"/>
      <c r="D18" s="25"/>
      <c r="E18" s="303"/>
      <c r="F18" s="303"/>
      <c r="G18" s="303"/>
      <c r="H18" s="303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7">
        <v>3600</v>
      </c>
      <c r="B19" s="32" t="s">
        <v>126</v>
      </c>
      <c r="C19" s="47"/>
      <c r="D19" s="25" t="s">
        <v>83</v>
      </c>
      <c r="E19" s="303"/>
      <c r="F19" s="303"/>
      <c r="G19" s="303"/>
      <c r="H19" s="303"/>
      <c r="I19" s="304"/>
      <c r="J19" s="305"/>
      <c r="K19" s="304"/>
      <c r="L19" s="305"/>
      <c r="M19" s="304"/>
      <c r="N19" s="305"/>
      <c r="O19" s="304"/>
      <c r="P19" s="305"/>
      <c r="Q19" s="306"/>
      <c r="R19" s="307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4"/>
      <c r="F20" s="305"/>
      <c r="G20" s="304"/>
      <c r="H20" s="305"/>
      <c r="I20" s="304"/>
      <c r="J20" s="305"/>
      <c r="K20" s="304"/>
      <c r="L20" s="305"/>
      <c r="M20" s="304"/>
      <c r="N20" s="305"/>
      <c r="O20" s="304"/>
      <c r="P20" s="305"/>
      <c r="Q20" s="306"/>
      <c r="R20" s="307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4"/>
      <c r="F21" s="305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8</v>
      </c>
      <c r="H22" s="310"/>
      <c r="I22" s="309">
        <f>SUM(I4:I21)</f>
        <v>8</v>
      </c>
      <c r="J22" s="310"/>
      <c r="K22" s="309">
        <f>SUM(K4:K21)</f>
        <v>8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2"/>
      <c r="F23" s="63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A3" sqref="A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54"/>
      <c r="B4" s="158"/>
      <c r="C4" s="156"/>
      <c r="D4" s="25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4"/>
      <c r="P4" s="305"/>
      <c r="Q4" s="306"/>
      <c r="R4" s="307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47"/>
      <c r="B5" s="246"/>
      <c r="C5" s="246"/>
      <c r="D5" s="25"/>
      <c r="E5" s="304"/>
      <c r="F5" s="305"/>
      <c r="G5" s="304"/>
      <c r="H5" s="305"/>
      <c r="I5" s="304"/>
      <c r="J5" s="305"/>
      <c r="K5" s="304"/>
      <c r="L5" s="305"/>
      <c r="M5" s="304"/>
      <c r="N5" s="305"/>
      <c r="O5" s="304"/>
      <c r="P5" s="305"/>
      <c r="Q5" s="306"/>
      <c r="R5" s="307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54"/>
      <c r="B6" s="260"/>
      <c r="C6" s="260"/>
      <c r="D6" s="25"/>
      <c r="E6" s="304"/>
      <c r="F6" s="305"/>
      <c r="G6" s="304"/>
      <c r="H6" s="305"/>
      <c r="I6" s="304"/>
      <c r="J6" s="305"/>
      <c r="K6" s="304"/>
      <c r="L6" s="305"/>
      <c r="M6" s="303"/>
      <c r="N6" s="303"/>
      <c r="O6" s="304"/>
      <c r="P6" s="305"/>
      <c r="Q6" s="306"/>
      <c r="R6" s="307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38"/>
      <c r="B7" s="237"/>
      <c r="C7" s="237"/>
      <c r="D7" s="25"/>
      <c r="E7" s="304"/>
      <c r="F7" s="305"/>
      <c r="G7" s="304"/>
      <c r="H7" s="305"/>
      <c r="I7" s="304"/>
      <c r="J7" s="305"/>
      <c r="K7" s="304"/>
      <c r="L7" s="305"/>
      <c r="M7" s="303"/>
      <c r="N7" s="303"/>
      <c r="O7" s="304"/>
      <c r="P7" s="305"/>
      <c r="Q7" s="306"/>
      <c r="R7" s="307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41"/>
      <c r="B8" s="79"/>
      <c r="C8" s="79"/>
      <c r="D8" s="25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4"/>
      <c r="P8" s="305"/>
      <c r="Q8" s="306"/>
      <c r="R8" s="30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12"/>
      <c r="B9" s="32"/>
      <c r="C9" s="112"/>
      <c r="D9" s="25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4"/>
      <c r="P9" s="305"/>
      <c r="Q9" s="306"/>
      <c r="R9" s="307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12"/>
      <c r="B10" s="111"/>
      <c r="C10" s="111"/>
      <c r="D10" s="25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4"/>
      <c r="P10" s="305"/>
      <c r="Q10" s="306"/>
      <c r="R10" s="30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0"/>
      <c r="B11" s="32"/>
      <c r="C11" s="70"/>
      <c r="D11" s="25"/>
      <c r="E11" s="304"/>
      <c r="F11" s="305"/>
      <c r="G11" s="304"/>
      <c r="H11" s="305"/>
      <c r="I11" s="304"/>
      <c r="J11" s="305"/>
      <c r="K11" s="304"/>
      <c r="L11" s="305"/>
      <c r="M11" s="304"/>
      <c r="N11" s="305"/>
      <c r="O11" s="304"/>
      <c r="P11" s="305"/>
      <c r="Q11" s="306"/>
      <c r="R11" s="307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9"/>
      <c r="B12" s="32"/>
      <c r="C12" s="69"/>
      <c r="D12" s="25"/>
      <c r="E12" s="304"/>
      <c r="F12" s="305"/>
      <c r="G12" s="304"/>
      <c r="H12" s="305"/>
      <c r="I12" s="304"/>
      <c r="J12" s="305"/>
      <c r="K12" s="304"/>
      <c r="L12" s="305"/>
      <c r="M12" s="304"/>
      <c r="N12" s="305"/>
      <c r="O12" s="304"/>
      <c r="P12" s="305"/>
      <c r="Q12" s="306"/>
      <c r="R12" s="307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6"/>
      <c r="B13" s="32"/>
      <c r="C13" s="66"/>
      <c r="D13" s="25"/>
      <c r="E13" s="304"/>
      <c r="F13" s="305"/>
      <c r="G13" s="304"/>
      <c r="H13" s="305"/>
      <c r="I13" s="304"/>
      <c r="J13" s="305"/>
      <c r="K13" s="304"/>
      <c r="L13" s="305"/>
      <c r="M13" s="304"/>
      <c r="N13" s="305"/>
      <c r="O13" s="304"/>
      <c r="P13" s="305"/>
      <c r="Q13" s="306"/>
      <c r="R13" s="307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7"/>
      <c r="B14" s="32"/>
      <c r="C14" s="67"/>
      <c r="D14" s="25"/>
      <c r="E14" s="304"/>
      <c r="F14" s="305"/>
      <c r="G14" s="304"/>
      <c r="H14" s="305"/>
      <c r="I14" s="304"/>
      <c r="J14" s="305"/>
      <c r="K14" s="304"/>
      <c r="L14" s="305"/>
      <c r="M14" s="304"/>
      <c r="N14" s="305"/>
      <c r="O14" s="304"/>
      <c r="P14" s="305"/>
      <c r="Q14" s="306"/>
      <c r="R14" s="307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64"/>
      <c r="B15" s="32"/>
      <c r="C15" s="64"/>
      <c r="D15" s="25"/>
      <c r="E15" s="304"/>
      <c r="F15" s="305"/>
      <c r="G15" s="304"/>
      <c r="H15" s="305"/>
      <c r="I15" s="304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8"/>
      <c r="B16" s="32"/>
      <c r="C16" s="68"/>
      <c r="D16" s="25"/>
      <c r="E16" s="304"/>
      <c r="F16" s="305"/>
      <c r="G16" s="304"/>
      <c r="H16" s="305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7"/>
      <c r="B17" s="32"/>
      <c r="C17" s="57"/>
      <c r="D17" s="25"/>
      <c r="E17" s="304"/>
      <c r="F17" s="305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51"/>
      <c r="B18" s="32"/>
      <c r="C18" s="251"/>
      <c r="D18" s="25"/>
      <c r="E18" s="304"/>
      <c r="F18" s="305"/>
      <c r="G18" s="304"/>
      <c r="H18" s="305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54"/>
      <c r="B19" s="254"/>
      <c r="C19" s="254"/>
      <c r="D19" s="14"/>
      <c r="E19" s="304"/>
      <c r="F19" s="305"/>
      <c r="G19" s="304"/>
      <c r="H19" s="305"/>
      <c r="I19" s="304"/>
      <c r="J19" s="305"/>
      <c r="K19" s="304"/>
      <c r="L19" s="305"/>
      <c r="M19" s="304"/>
      <c r="N19" s="305"/>
      <c r="O19" s="304"/>
      <c r="P19" s="305"/>
      <c r="Q19" s="306"/>
      <c r="R19" s="307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4"/>
      <c r="F20" s="305"/>
      <c r="G20" s="304"/>
      <c r="H20" s="305"/>
      <c r="I20" s="304"/>
      <c r="J20" s="305"/>
      <c r="K20" s="304"/>
      <c r="L20" s="305"/>
      <c r="M20" s="304"/>
      <c r="N20" s="305"/>
      <c r="O20" s="304"/>
      <c r="P20" s="305"/>
      <c r="Q20" s="306"/>
      <c r="R20" s="307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4"/>
      <c r="F21" s="305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0</v>
      </c>
      <c r="F22" s="310"/>
      <c r="G22" s="309">
        <f>SUM(G4:G21)</f>
        <v>0</v>
      </c>
      <c r="H22" s="310"/>
      <c r="I22" s="309">
        <f>SUM(I4:I21)</f>
        <v>0</v>
      </c>
      <c r="J22" s="310"/>
      <c r="K22" s="309">
        <f>SUM(K4:K21)</f>
        <v>0</v>
      </c>
      <c r="L22" s="310"/>
      <c r="M22" s="309">
        <f>SUM(M4:M21)</f>
        <v>0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2"/>
      <c r="F23" s="63">
        <v>8</v>
      </c>
      <c r="G23" s="17"/>
      <c r="H23" s="18">
        <v>8</v>
      </c>
      <c r="I23" s="17"/>
      <c r="J23" s="18">
        <v>8</v>
      </c>
      <c r="K23" s="37"/>
      <c r="L23" s="3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58</v>
      </c>
      <c r="B1" s="114"/>
      <c r="C1" s="114"/>
    </row>
    <row r="2" spans="1:22" s="120" customFormat="1" x14ac:dyDescent="0.25">
      <c r="A2" s="5" t="s">
        <v>99</v>
      </c>
      <c r="B2" s="283"/>
      <c r="C2" s="283"/>
      <c r="D2" s="255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18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6691</v>
      </c>
      <c r="B4" s="293" t="s">
        <v>127</v>
      </c>
      <c r="C4" s="279" t="s">
        <v>72</v>
      </c>
      <c r="D4" s="25" t="s">
        <v>110</v>
      </c>
      <c r="E4" s="300">
        <v>5.75</v>
      </c>
      <c r="F4" s="300"/>
      <c r="G4" s="300">
        <v>6.5</v>
      </c>
      <c r="H4" s="300"/>
      <c r="I4" s="300">
        <v>2.5</v>
      </c>
      <c r="J4" s="300"/>
      <c r="K4" s="300"/>
      <c r="L4" s="300"/>
      <c r="M4" s="300"/>
      <c r="N4" s="300"/>
      <c r="O4" s="298"/>
      <c r="P4" s="299"/>
      <c r="Q4" s="294"/>
      <c r="R4" s="295"/>
      <c r="S4" s="124">
        <f>E4+G4+I4+K4+M4+O4+Q4</f>
        <v>14.75</v>
      </c>
      <c r="T4" s="124">
        <f t="shared" ref="T4:T12" si="0">SUM(S4-U4-V4)</f>
        <v>14.75</v>
      </c>
      <c r="U4" s="128"/>
      <c r="V4" s="128"/>
    </row>
    <row r="5" spans="1:22" x14ac:dyDescent="0.25">
      <c r="A5" s="254">
        <v>6691</v>
      </c>
      <c r="B5" s="293" t="s">
        <v>127</v>
      </c>
      <c r="C5" s="259">
        <v>6</v>
      </c>
      <c r="D5" s="25" t="s">
        <v>111</v>
      </c>
      <c r="E5" s="300"/>
      <c r="F5" s="300"/>
      <c r="G5" s="300"/>
      <c r="H5" s="300"/>
      <c r="I5" s="300">
        <v>5.5</v>
      </c>
      <c r="J5" s="300"/>
      <c r="K5" s="300">
        <v>7.5</v>
      </c>
      <c r="L5" s="300"/>
      <c r="M5" s="300">
        <v>5</v>
      </c>
      <c r="N5" s="300"/>
      <c r="O5" s="298"/>
      <c r="P5" s="299"/>
      <c r="Q5" s="294"/>
      <c r="R5" s="295"/>
      <c r="S5" s="124">
        <f t="shared" ref="S5:S22" si="1">E5+G5+I5+K5+M5+O5+Q5</f>
        <v>18</v>
      </c>
      <c r="T5" s="124">
        <f t="shared" si="0"/>
        <v>18</v>
      </c>
      <c r="U5" s="128"/>
      <c r="V5" s="128"/>
    </row>
    <row r="6" spans="1:22" x14ac:dyDescent="0.25">
      <c r="A6" s="254">
        <v>6519</v>
      </c>
      <c r="B6" s="293" t="s">
        <v>128</v>
      </c>
      <c r="C6" s="253">
        <v>247</v>
      </c>
      <c r="D6" s="25" t="s">
        <v>112</v>
      </c>
      <c r="E6" s="300"/>
      <c r="F6" s="300"/>
      <c r="G6" s="300"/>
      <c r="H6" s="300"/>
      <c r="I6" s="300"/>
      <c r="J6" s="300"/>
      <c r="K6" s="300"/>
      <c r="L6" s="300"/>
      <c r="M6" s="300">
        <v>2</v>
      </c>
      <c r="N6" s="300"/>
      <c r="O6" s="298"/>
      <c r="P6" s="299"/>
      <c r="Q6" s="294"/>
      <c r="R6" s="295"/>
      <c r="S6" s="124">
        <f t="shared" si="1"/>
        <v>2</v>
      </c>
      <c r="T6" s="124">
        <f t="shared" si="0"/>
        <v>2</v>
      </c>
      <c r="U6" s="128"/>
      <c r="V6" s="128"/>
    </row>
    <row r="7" spans="1:22" x14ac:dyDescent="0.25">
      <c r="A7" s="254">
        <v>6633</v>
      </c>
      <c r="B7" s="293" t="s">
        <v>125</v>
      </c>
      <c r="C7" s="253">
        <v>6</v>
      </c>
      <c r="D7" s="25" t="s">
        <v>68</v>
      </c>
      <c r="E7" s="298"/>
      <c r="F7" s="299"/>
      <c r="G7" s="298"/>
      <c r="H7" s="299"/>
      <c r="I7" s="300"/>
      <c r="J7" s="300"/>
      <c r="K7" s="300"/>
      <c r="L7" s="300"/>
      <c r="M7" s="300">
        <v>0.5</v>
      </c>
      <c r="N7" s="300"/>
      <c r="O7" s="298"/>
      <c r="P7" s="299"/>
      <c r="Q7" s="294"/>
      <c r="R7" s="295"/>
      <c r="S7" s="124">
        <f t="shared" si="1"/>
        <v>0.5</v>
      </c>
      <c r="T7" s="124">
        <f t="shared" si="0"/>
        <v>0.5</v>
      </c>
      <c r="U7" s="128"/>
      <c r="V7" s="128"/>
    </row>
    <row r="8" spans="1:22" x14ac:dyDescent="0.25">
      <c r="A8" s="254"/>
      <c r="B8" s="32"/>
      <c r="C8" s="254"/>
      <c r="D8" s="25"/>
      <c r="E8" s="298"/>
      <c r="F8" s="299"/>
      <c r="G8" s="298"/>
      <c r="H8" s="299"/>
      <c r="I8" s="298"/>
      <c r="J8" s="299"/>
      <c r="K8" s="298"/>
      <c r="L8" s="299"/>
      <c r="M8" s="298"/>
      <c r="N8" s="299"/>
      <c r="O8" s="298"/>
      <c r="P8" s="299"/>
      <c r="Q8" s="294"/>
      <c r="R8" s="295"/>
      <c r="S8" s="124">
        <f t="shared" si="1"/>
        <v>0</v>
      </c>
      <c r="T8" s="124">
        <f t="shared" si="0"/>
        <v>0</v>
      </c>
      <c r="U8" s="128"/>
      <c r="V8" s="128"/>
    </row>
    <row r="9" spans="1:22" x14ac:dyDescent="0.25">
      <c r="A9" s="254"/>
      <c r="B9" s="158"/>
      <c r="C9" s="156"/>
      <c r="D9" s="25"/>
      <c r="E9" s="298"/>
      <c r="F9" s="299"/>
      <c r="G9" s="298"/>
      <c r="H9" s="299"/>
      <c r="I9" s="298"/>
      <c r="J9" s="299"/>
      <c r="K9" s="298"/>
      <c r="L9" s="299"/>
      <c r="M9" s="298"/>
      <c r="N9" s="299"/>
      <c r="O9" s="298"/>
      <c r="P9" s="299"/>
      <c r="Q9" s="294"/>
      <c r="R9" s="295"/>
      <c r="S9" s="124">
        <f t="shared" si="1"/>
        <v>0</v>
      </c>
      <c r="T9" s="124">
        <f t="shared" si="0"/>
        <v>0</v>
      </c>
      <c r="U9" s="128"/>
      <c r="V9" s="128"/>
    </row>
    <row r="10" spans="1:22" x14ac:dyDescent="0.25">
      <c r="A10" s="278"/>
      <c r="B10" s="129"/>
      <c r="C10" s="278"/>
      <c r="D10" s="25"/>
      <c r="E10" s="298"/>
      <c r="F10" s="299"/>
      <c r="G10" s="298"/>
      <c r="H10" s="299"/>
      <c r="I10" s="298"/>
      <c r="J10" s="299"/>
      <c r="K10" s="298"/>
      <c r="L10" s="299"/>
      <c r="M10" s="298"/>
      <c r="N10" s="299"/>
      <c r="O10" s="298"/>
      <c r="P10" s="299"/>
      <c r="Q10" s="294"/>
      <c r="R10" s="295"/>
      <c r="S10" s="124">
        <f t="shared" si="1"/>
        <v>0</v>
      </c>
      <c r="T10" s="124">
        <f t="shared" si="0"/>
        <v>0</v>
      </c>
      <c r="U10" s="128"/>
      <c r="V10" s="128"/>
    </row>
    <row r="11" spans="1:22" x14ac:dyDescent="0.25">
      <c r="A11" s="109"/>
      <c r="B11" s="255"/>
      <c r="C11" s="255"/>
      <c r="D11" s="25"/>
      <c r="E11" s="298"/>
      <c r="F11" s="299"/>
      <c r="G11" s="298"/>
      <c r="H11" s="299"/>
      <c r="I11" s="298"/>
      <c r="J11" s="299"/>
      <c r="K11" s="298"/>
      <c r="L11" s="299"/>
      <c r="M11" s="298"/>
      <c r="N11" s="299"/>
      <c r="O11" s="298"/>
      <c r="P11" s="299"/>
      <c r="Q11" s="294"/>
      <c r="R11" s="295"/>
      <c r="S11" s="124">
        <f>E11+G11+I11+K11+M11+O11+Q11</f>
        <v>0</v>
      </c>
      <c r="T11" s="124">
        <f t="shared" si="0"/>
        <v>0</v>
      </c>
      <c r="U11" s="128"/>
      <c r="V11" s="128"/>
    </row>
    <row r="12" spans="1:22" x14ac:dyDescent="0.25">
      <c r="A12" s="254"/>
      <c r="B12" s="158"/>
      <c r="C12" s="156"/>
      <c r="D12" s="25"/>
      <c r="E12" s="298"/>
      <c r="F12" s="299"/>
      <c r="G12" s="298"/>
      <c r="H12" s="299"/>
      <c r="I12" s="298"/>
      <c r="J12" s="299"/>
      <c r="K12" s="298"/>
      <c r="L12" s="299"/>
      <c r="M12" s="298"/>
      <c r="N12" s="299"/>
      <c r="O12" s="298"/>
      <c r="P12" s="299"/>
      <c r="Q12" s="294"/>
      <c r="R12" s="295"/>
      <c r="S12" s="124">
        <f t="shared" si="1"/>
        <v>0</v>
      </c>
      <c r="T12" s="124">
        <f t="shared" si="0"/>
        <v>0</v>
      </c>
      <c r="U12" s="128"/>
      <c r="V12" s="128"/>
    </row>
    <row r="13" spans="1:22" x14ac:dyDescent="0.25">
      <c r="A13" s="272"/>
      <c r="B13" s="129"/>
      <c r="C13" s="272"/>
      <c r="D13" s="25"/>
      <c r="E13" s="298"/>
      <c r="F13" s="299"/>
      <c r="G13" s="298"/>
      <c r="H13" s="299"/>
      <c r="I13" s="298"/>
      <c r="J13" s="299"/>
      <c r="K13" s="298"/>
      <c r="L13" s="299"/>
      <c r="M13" s="298"/>
      <c r="N13" s="299"/>
      <c r="O13" s="298"/>
      <c r="P13" s="299"/>
      <c r="Q13" s="294"/>
      <c r="R13" s="295"/>
      <c r="S13" s="124">
        <f>E13+G13+I13+K13+M13+O13+Q13</f>
        <v>0</v>
      </c>
      <c r="T13" s="124">
        <f>SUM(S13-U13-V13)</f>
        <v>0</v>
      </c>
      <c r="U13" s="128"/>
      <c r="V13" s="128"/>
    </row>
    <row r="14" spans="1:22" x14ac:dyDescent="0.25">
      <c r="A14" s="256"/>
      <c r="B14" s="129"/>
      <c r="C14" s="256"/>
      <c r="D14" s="25"/>
      <c r="E14" s="298"/>
      <c r="F14" s="299"/>
      <c r="G14" s="298"/>
      <c r="H14" s="299"/>
      <c r="I14" s="298"/>
      <c r="J14" s="299"/>
      <c r="K14" s="298"/>
      <c r="L14" s="299"/>
      <c r="M14" s="298"/>
      <c r="N14" s="299"/>
      <c r="O14" s="298"/>
      <c r="P14" s="299"/>
      <c r="Q14" s="294"/>
      <c r="R14" s="295"/>
      <c r="S14" s="124">
        <f>E14+G14+I14+K14+M14+O14+Q14</f>
        <v>0</v>
      </c>
      <c r="T14" s="124">
        <f>SUM(S14-U14-V14)</f>
        <v>0</v>
      </c>
      <c r="U14" s="128"/>
      <c r="V14" s="128"/>
    </row>
    <row r="15" spans="1:22" ht="15.75" customHeight="1" x14ac:dyDescent="0.25">
      <c r="A15" s="254"/>
      <c r="B15" s="254"/>
      <c r="C15" s="254"/>
      <c r="D15" s="25"/>
      <c r="E15" s="298"/>
      <c r="F15" s="299"/>
      <c r="G15" s="298"/>
      <c r="H15" s="299"/>
      <c r="I15" s="298"/>
      <c r="J15" s="299"/>
      <c r="K15" s="298"/>
      <c r="L15" s="299"/>
      <c r="M15" s="298"/>
      <c r="N15" s="299"/>
      <c r="O15" s="298"/>
      <c r="P15" s="299"/>
      <c r="Q15" s="294"/>
      <c r="R15" s="295"/>
      <c r="S15" s="124">
        <f t="shared" ref="S15:S17" si="2">E15+G15+I15+K15+M15+O15+Q15</f>
        <v>0</v>
      </c>
      <c r="T15" s="124">
        <f t="shared" ref="T15:T17" si="3">SUM(S15-U15-V15)</f>
        <v>0</v>
      </c>
      <c r="U15" s="128"/>
      <c r="V15" s="128"/>
    </row>
    <row r="16" spans="1:22" ht="15.75" customHeight="1" x14ac:dyDescent="0.25">
      <c r="A16" s="270">
        <v>3600</v>
      </c>
      <c r="B16" s="32" t="s">
        <v>126</v>
      </c>
      <c r="C16" s="270"/>
      <c r="D16" s="25" t="s">
        <v>113</v>
      </c>
      <c r="E16" s="298"/>
      <c r="F16" s="299"/>
      <c r="G16" s="298"/>
      <c r="H16" s="299"/>
      <c r="I16" s="298"/>
      <c r="J16" s="299"/>
      <c r="K16" s="298">
        <v>0.5</v>
      </c>
      <c r="L16" s="299"/>
      <c r="M16" s="298">
        <v>0.5</v>
      </c>
      <c r="N16" s="299"/>
      <c r="O16" s="298"/>
      <c r="P16" s="299"/>
      <c r="Q16" s="294"/>
      <c r="R16" s="295"/>
      <c r="S16" s="124">
        <f t="shared" si="2"/>
        <v>1</v>
      </c>
      <c r="T16" s="124">
        <f t="shared" si="3"/>
        <v>1</v>
      </c>
      <c r="U16" s="128"/>
      <c r="V16" s="128"/>
    </row>
    <row r="17" spans="1:22" x14ac:dyDescent="0.25">
      <c r="A17" s="278">
        <v>3600</v>
      </c>
      <c r="B17" s="32" t="s">
        <v>126</v>
      </c>
      <c r="C17" s="278"/>
      <c r="D17" s="25" t="s">
        <v>101</v>
      </c>
      <c r="E17" s="298">
        <v>0.25</v>
      </c>
      <c r="F17" s="299"/>
      <c r="G17" s="298"/>
      <c r="H17" s="299"/>
      <c r="I17" s="298"/>
      <c r="J17" s="299"/>
      <c r="K17" s="298"/>
      <c r="L17" s="299"/>
      <c r="M17" s="298"/>
      <c r="N17" s="299"/>
      <c r="O17" s="298"/>
      <c r="P17" s="299"/>
      <c r="Q17" s="294"/>
      <c r="R17" s="295"/>
      <c r="S17" s="124">
        <f t="shared" si="2"/>
        <v>0.25</v>
      </c>
      <c r="T17" s="124">
        <f t="shared" si="3"/>
        <v>0.25</v>
      </c>
      <c r="U17" s="128"/>
      <c r="V17" s="128"/>
    </row>
    <row r="18" spans="1:22" x14ac:dyDescent="0.25">
      <c r="A18" s="256">
        <v>3600</v>
      </c>
      <c r="B18" s="32" t="s">
        <v>126</v>
      </c>
      <c r="C18" s="256"/>
      <c r="D18" s="25" t="s">
        <v>109</v>
      </c>
      <c r="E18" s="298">
        <v>2</v>
      </c>
      <c r="F18" s="299"/>
      <c r="G18" s="298">
        <v>1.5</v>
      </c>
      <c r="H18" s="299"/>
      <c r="I18" s="298"/>
      <c r="J18" s="299"/>
      <c r="K18" s="298"/>
      <c r="L18" s="299"/>
      <c r="M18" s="298"/>
      <c r="N18" s="299"/>
      <c r="O18" s="298"/>
      <c r="P18" s="299"/>
      <c r="Q18" s="294"/>
      <c r="R18" s="295"/>
      <c r="S18" s="124">
        <f>E18+G18+I18+K18+M18+O18+Q18</f>
        <v>3.5</v>
      </c>
      <c r="T18" s="124">
        <f>SUM(S18-U18-V18)</f>
        <v>3.5</v>
      </c>
      <c r="U18" s="128"/>
      <c r="V18" s="128"/>
    </row>
    <row r="19" spans="1:22" x14ac:dyDescent="0.25">
      <c r="A19" s="254"/>
      <c r="B19" s="32"/>
      <c r="C19" s="254"/>
      <c r="D19" s="25"/>
      <c r="E19" s="298"/>
      <c r="F19" s="299"/>
      <c r="G19" s="298"/>
      <c r="H19" s="299"/>
      <c r="I19" s="298"/>
      <c r="J19" s="299"/>
      <c r="K19" s="298"/>
      <c r="L19" s="299"/>
      <c r="M19" s="298"/>
      <c r="N19" s="299"/>
      <c r="O19" s="298"/>
      <c r="P19" s="299"/>
      <c r="Q19" s="294"/>
      <c r="R19" s="295"/>
      <c r="S19" s="124">
        <f>E19+G19+I19+K19+M19+O19+Q19</f>
        <v>0</v>
      </c>
      <c r="T19" s="124">
        <f>SUM(S19-U19-V19)</f>
        <v>0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8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40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257"/>
      <c r="F23" s="258">
        <v>8</v>
      </c>
      <c r="G23" s="257"/>
      <c r="H23" s="258">
        <v>8</v>
      </c>
      <c r="I23" s="257"/>
      <c r="J23" s="258">
        <v>8</v>
      </c>
      <c r="K23" s="257"/>
      <c r="L23" s="258">
        <v>8</v>
      </c>
      <c r="M23" s="257"/>
      <c r="N23" s="258">
        <v>8</v>
      </c>
      <c r="O23" s="257"/>
      <c r="P23" s="258"/>
      <c r="Q23" s="257"/>
      <c r="R23" s="258"/>
      <c r="S23" s="124">
        <f>SUM(E23:R23)</f>
        <v>40</v>
      </c>
      <c r="T23" s="124">
        <f>SUM(T4:T22)</f>
        <v>40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0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0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40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>
        <v>4.75</v>
      </c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40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A3" sqref="A3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59</v>
      </c>
      <c r="B1" s="114"/>
      <c r="C1" s="114"/>
    </row>
    <row r="2" spans="1:22" s="120" customFormat="1" x14ac:dyDescent="0.25">
      <c r="A2" s="5" t="s">
        <v>99</v>
      </c>
      <c r="B2" s="283"/>
      <c r="C2" s="283"/>
      <c r="D2" s="255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6721</v>
      </c>
      <c r="B4" s="293" t="s">
        <v>123</v>
      </c>
      <c r="C4" s="268">
        <v>4</v>
      </c>
      <c r="D4" s="25" t="s">
        <v>106</v>
      </c>
      <c r="E4" s="300"/>
      <c r="F4" s="300"/>
      <c r="G4" s="300">
        <v>8</v>
      </c>
      <c r="H4" s="300"/>
      <c r="I4" s="300">
        <v>8</v>
      </c>
      <c r="J4" s="300"/>
      <c r="K4" s="300">
        <v>7.25</v>
      </c>
      <c r="L4" s="300"/>
      <c r="M4" s="300">
        <v>5</v>
      </c>
      <c r="N4" s="300"/>
      <c r="O4" s="298"/>
      <c r="P4" s="299"/>
      <c r="Q4" s="294"/>
      <c r="R4" s="295"/>
      <c r="S4" s="124">
        <f>E4+G4+I4+K4+M4+O4+Q4</f>
        <v>28.25</v>
      </c>
      <c r="T4" s="124">
        <f t="shared" ref="T4:T12" si="0">SUM(S4-U4-V4)</f>
        <v>28.25</v>
      </c>
      <c r="U4" s="128"/>
      <c r="V4" s="128"/>
    </row>
    <row r="5" spans="1:22" x14ac:dyDescent="0.25">
      <c r="A5" s="254">
        <v>6633</v>
      </c>
      <c r="B5" s="293" t="s">
        <v>125</v>
      </c>
      <c r="C5" s="263">
        <v>9</v>
      </c>
      <c r="D5" s="25" t="s">
        <v>114</v>
      </c>
      <c r="E5" s="300"/>
      <c r="F5" s="300"/>
      <c r="G5" s="300"/>
      <c r="H5" s="300"/>
      <c r="I5" s="300"/>
      <c r="J5" s="300"/>
      <c r="K5" s="300">
        <v>0.75</v>
      </c>
      <c r="L5" s="300"/>
      <c r="M5" s="300"/>
      <c r="N5" s="300"/>
      <c r="O5" s="298"/>
      <c r="P5" s="299"/>
      <c r="Q5" s="294"/>
      <c r="R5" s="295"/>
      <c r="S5" s="124">
        <f t="shared" ref="S5:S22" si="1">E5+G5+I5+K5+M5+O5+Q5</f>
        <v>0.75</v>
      </c>
      <c r="T5" s="124">
        <f t="shared" si="0"/>
        <v>0.75</v>
      </c>
      <c r="U5" s="128"/>
      <c r="V5" s="128"/>
    </row>
    <row r="6" spans="1:22" x14ac:dyDescent="0.25">
      <c r="A6" s="254"/>
      <c r="B6" s="253"/>
      <c r="C6" s="253"/>
      <c r="D6" s="25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298"/>
      <c r="P6" s="299"/>
      <c r="Q6" s="294"/>
      <c r="R6" s="295"/>
      <c r="S6" s="124">
        <f t="shared" si="1"/>
        <v>0</v>
      </c>
      <c r="T6" s="124">
        <f t="shared" si="0"/>
        <v>0</v>
      </c>
      <c r="U6" s="128"/>
      <c r="V6" s="128"/>
    </row>
    <row r="7" spans="1:22" x14ac:dyDescent="0.25">
      <c r="A7" s="254"/>
      <c r="B7" s="253"/>
      <c r="C7" s="253"/>
      <c r="D7" s="25"/>
      <c r="E7" s="298"/>
      <c r="F7" s="299"/>
      <c r="G7" s="298"/>
      <c r="H7" s="299"/>
      <c r="I7" s="300"/>
      <c r="J7" s="300"/>
      <c r="K7" s="300"/>
      <c r="L7" s="300"/>
      <c r="M7" s="300"/>
      <c r="N7" s="300"/>
      <c r="O7" s="298"/>
      <c r="P7" s="299"/>
      <c r="Q7" s="294"/>
      <c r="R7" s="295"/>
      <c r="S7" s="124">
        <f t="shared" si="1"/>
        <v>0</v>
      </c>
      <c r="T7" s="124">
        <f t="shared" si="0"/>
        <v>0</v>
      </c>
      <c r="U7" s="128"/>
      <c r="V7" s="128"/>
    </row>
    <row r="8" spans="1:22" x14ac:dyDescent="0.25">
      <c r="A8" s="254"/>
      <c r="B8" s="32"/>
      <c r="C8" s="254"/>
      <c r="D8" s="25"/>
      <c r="E8" s="298"/>
      <c r="F8" s="299"/>
      <c r="G8" s="298"/>
      <c r="H8" s="299"/>
      <c r="I8" s="298"/>
      <c r="J8" s="299"/>
      <c r="K8" s="298"/>
      <c r="L8" s="299"/>
      <c r="M8" s="298"/>
      <c r="N8" s="299"/>
      <c r="O8" s="298"/>
      <c r="P8" s="299"/>
      <c r="Q8" s="294"/>
      <c r="R8" s="295"/>
      <c r="S8" s="124">
        <f t="shared" si="1"/>
        <v>0</v>
      </c>
      <c r="T8" s="124">
        <f t="shared" si="0"/>
        <v>0</v>
      </c>
      <c r="U8" s="128"/>
      <c r="V8" s="128"/>
    </row>
    <row r="9" spans="1:22" x14ac:dyDescent="0.25">
      <c r="A9" s="254"/>
      <c r="B9" s="158"/>
      <c r="C9" s="156"/>
      <c r="D9" s="25"/>
      <c r="E9" s="298"/>
      <c r="F9" s="299"/>
      <c r="G9" s="298"/>
      <c r="H9" s="299"/>
      <c r="I9" s="298"/>
      <c r="J9" s="299"/>
      <c r="K9" s="298"/>
      <c r="L9" s="299"/>
      <c r="M9" s="298"/>
      <c r="N9" s="299"/>
      <c r="O9" s="298"/>
      <c r="P9" s="299"/>
      <c r="Q9" s="294"/>
      <c r="R9" s="295"/>
      <c r="S9" s="124">
        <f t="shared" si="1"/>
        <v>0</v>
      </c>
      <c r="T9" s="124">
        <f t="shared" si="0"/>
        <v>0</v>
      </c>
      <c r="U9" s="128"/>
      <c r="V9" s="128"/>
    </row>
    <row r="10" spans="1:22" x14ac:dyDescent="0.25">
      <c r="A10" s="109"/>
      <c r="B10" s="252"/>
      <c r="C10" s="253"/>
      <c r="D10" s="25"/>
      <c r="E10" s="298"/>
      <c r="F10" s="299"/>
      <c r="G10" s="298"/>
      <c r="H10" s="299"/>
      <c r="I10" s="298"/>
      <c r="J10" s="299"/>
      <c r="K10" s="298"/>
      <c r="L10" s="299"/>
      <c r="M10" s="298"/>
      <c r="N10" s="299"/>
      <c r="O10" s="298"/>
      <c r="P10" s="299"/>
      <c r="Q10" s="294"/>
      <c r="R10" s="295"/>
      <c r="S10" s="124">
        <f t="shared" si="1"/>
        <v>0</v>
      </c>
      <c r="T10" s="124">
        <f t="shared" si="0"/>
        <v>0</v>
      </c>
      <c r="U10" s="128"/>
      <c r="V10" s="128"/>
    </row>
    <row r="11" spans="1:22" x14ac:dyDescent="0.25">
      <c r="A11" s="109"/>
      <c r="B11" s="255"/>
      <c r="C11" s="255"/>
      <c r="D11" s="25"/>
      <c r="E11" s="298"/>
      <c r="F11" s="299"/>
      <c r="G11" s="298"/>
      <c r="H11" s="299"/>
      <c r="I11" s="298"/>
      <c r="J11" s="299"/>
      <c r="K11" s="298"/>
      <c r="L11" s="299"/>
      <c r="M11" s="298"/>
      <c r="N11" s="299"/>
      <c r="O11" s="298"/>
      <c r="P11" s="299"/>
      <c r="Q11" s="294"/>
      <c r="R11" s="295"/>
      <c r="S11" s="124">
        <f>E11+G11+I11+K11+M11+O11+Q11</f>
        <v>0</v>
      </c>
      <c r="T11" s="124">
        <f t="shared" si="0"/>
        <v>0</v>
      </c>
      <c r="U11" s="128"/>
      <c r="V11" s="128"/>
    </row>
    <row r="12" spans="1:22" x14ac:dyDescent="0.25">
      <c r="A12" s="254"/>
      <c r="B12" s="158"/>
      <c r="C12" s="156"/>
      <c r="D12" s="25"/>
      <c r="E12" s="298"/>
      <c r="F12" s="299"/>
      <c r="G12" s="298"/>
      <c r="H12" s="299"/>
      <c r="I12" s="298"/>
      <c r="J12" s="299"/>
      <c r="K12" s="298"/>
      <c r="L12" s="299"/>
      <c r="M12" s="298"/>
      <c r="N12" s="299"/>
      <c r="O12" s="298"/>
      <c r="P12" s="299"/>
      <c r="Q12" s="294"/>
      <c r="R12" s="295"/>
      <c r="S12" s="124">
        <f t="shared" si="1"/>
        <v>0</v>
      </c>
      <c r="T12" s="124">
        <f t="shared" si="0"/>
        <v>0</v>
      </c>
      <c r="U12" s="128"/>
      <c r="V12" s="128"/>
    </row>
    <row r="13" spans="1:22" x14ac:dyDescent="0.25">
      <c r="A13" s="254"/>
      <c r="B13" s="129"/>
      <c r="C13" s="256"/>
      <c r="D13" s="25"/>
      <c r="E13" s="298"/>
      <c r="F13" s="299"/>
      <c r="G13" s="298"/>
      <c r="H13" s="299"/>
      <c r="I13" s="298"/>
      <c r="J13" s="299"/>
      <c r="K13" s="298"/>
      <c r="L13" s="299"/>
      <c r="M13" s="298"/>
      <c r="N13" s="299"/>
      <c r="O13" s="298"/>
      <c r="P13" s="299"/>
      <c r="Q13" s="294"/>
      <c r="R13" s="295"/>
      <c r="S13" s="124">
        <f>E13+G13+I13+K13+M13+O13+Q13</f>
        <v>0</v>
      </c>
      <c r="T13" s="124">
        <f>SUM(S13-U13-V13)</f>
        <v>0</v>
      </c>
      <c r="U13" s="128"/>
      <c r="V13" s="128"/>
    </row>
    <row r="14" spans="1:22" x14ac:dyDescent="0.25">
      <c r="A14" s="256"/>
      <c r="B14" s="129"/>
      <c r="C14" s="256"/>
      <c r="D14" s="127"/>
      <c r="E14" s="298"/>
      <c r="F14" s="299"/>
      <c r="G14" s="298"/>
      <c r="H14" s="299"/>
      <c r="I14" s="298"/>
      <c r="J14" s="299"/>
      <c r="K14" s="298"/>
      <c r="L14" s="299"/>
      <c r="M14" s="298"/>
      <c r="N14" s="299"/>
      <c r="O14" s="298"/>
      <c r="P14" s="299"/>
      <c r="Q14" s="294"/>
      <c r="R14" s="295"/>
      <c r="S14" s="124">
        <f>E14+G14+I14+K14+M14+O14+Q14</f>
        <v>0</v>
      </c>
      <c r="T14" s="124">
        <f>SUM(S14-U14-V14)</f>
        <v>0</v>
      </c>
      <c r="U14" s="128"/>
      <c r="V14" s="128"/>
    </row>
    <row r="15" spans="1:22" ht="15.75" customHeight="1" x14ac:dyDescent="0.25">
      <c r="A15" s="256"/>
      <c r="B15" s="129"/>
      <c r="C15" s="256"/>
      <c r="D15" s="25"/>
      <c r="E15" s="298"/>
      <c r="F15" s="299"/>
      <c r="G15" s="298"/>
      <c r="H15" s="299"/>
      <c r="I15" s="298"/>
      <c r="J15" s="299"/>
      <c r="K15" s="298"/>
      <c r="L15" s="299"/>
      <c r="M15" s="298"/>
      <c r="N15" s="299"/>
      <c r="O15" s="298"/>
      <c r="P15" s="299"/>
      <c r="Q15" s="294"/>
      <c r="R15" s="295"/>
      <c r="S15" s="124">
        <f t="shared" ref="S15:S17" si="2">E15+G15+I15+K15+M15+O15+Q15</f>
        <v>0</v>
      </c>
      <c r="T15" s="124">
        <f t="shared" ref="T15:T17" si="3">SUM(S15-U15-V15)</f>
        <v>0</v>
      </c>
      <c r="U15" s="128"/>
      <c r="V15" s="128"/>
    </row>
    <row r="16" spans="1:22" ht="15.75" customHeight="1" x14ac:dyDescent="0.25">
      <c r="A16" s="256"/>
      <c r="B16" s="129"/>
      <c r="C16" s="256"/>
      <c r="D16" s="127"/>
      <c r="E16" s="298"/>
      <c r="F16" s="299"/>
      <c r="G16" s="298"/>
      <c r="H16" s="299"/>
      <c r="I16" s="298"/>
      <c r="J16" s="299"/>
      <c r="K16" s="298"/>
      <c r="L16" s="299"/>
      <c r="M16" s="298"/>
      <c r="N16" s="299"/>
      <c r="O16" s="298"/>
      <c r="P16" s="299"/>
      <c r="Q16" s="294"/>
      <c r="R16" s="295"/>
      <c r="S16" s="124">
        <f t="shared" si="2"/>
        <v>0</v>
      </c>
      <c r="T16" s="124">
        <f t="shared" si="3"/>
        <v>0</v>
      </c>
      <c r="U16" s="128"/>
      <c r="V16" s="128"/>
    </row>
    <row r="17" spans="1:22" x14ac:dyDescent="0.25">
      <c r="A17" s="256"/>
      <c r="B17" s="32" t="s">
        <v>126</v>
      </c>
      <c r="C17" s="256"/>
      <c r="D17" s="25" t="s">
        <v>102</v>
      </c>
      <c r="E17" s="298">
        <v>8</v>
      </c>
      <c r="F17" s="299"/>
      <c r="G17" s="298"/>
      <c r="H17" s="299"/>
      <c r="I17" s="298"/>
      <c r="J17" s="299"/>
      <c r="K17" s="298"/>
      <c r="L17" s="299"/>
      <c r="M17" s="298"/>
      <c r="N17" s="299"/>
      <c r="O17" s="298"/>
      <c r="P17" s="299"/>
      <c r="Q17" s="294"/>
      <c r="R17" s="295"/>
      <c r="S17" s="124">
        <f t="shared" si="2"/>
        <v>8</v>
      </c>
      <c r="T17" s="124">
        <f t="shared" si="3"/>
        <v>8</v>
      </c>
      <c r="U17" s="128"/>
      <c r="V17" s="128"/>
    </row>
    <row r="18" spans="1:22" x14ac:dyDescent="0.25">
      <c r="A18" s="256"/>
      <c r="B18" s="129"/>
      <c r="C18" s="256"/>
      <c r="D18" s="127"/>
      <c r="E18" s="298"/>
      <c r="F18" s="299"/>
      <c r="G18" s="298"/>
      <c r="H18" s="299"/>
      <c r="I18" s="298"/>
      <c r="J18" s="299"/>
      <c r="K18" s="298"/>
      <c r="L18" s="299"/>
      <c r="M18" s="298"/>
      <c r="N18" s="299"/>
      <c r="O18" s="298"/>
      <c r="P18" s="299"/>
      <c r="Q18" s="294"/>
      <c r="R18" s="295"/>
      <c r="S18" s="124">
        <f>E18+G18+I18+K18+M18+O18+Q18</f>
        <v>0</v>
      </c>
      <c r="T18" s="124">
        <f>SUM(S18-U18-V18)</f>
        <v>0</v>
      </c>
      <c r="U18" s="128"/>
      <c r="V18" s="128"/>
    </row>
    <row r="19" spans="1:22" x14ac:dyDescent="0.25">
      <c r="A19" s="254"/>
      <c r="B19" s="32"/>
      <c r="C19" s="254"/>
      <c r="D19" s="25"/>
      <c r="E19" s="298"/>
      <c r="F19" s="299"/>
      <c r="G19" s="298"/>
      <c r="H19" s="299"/>
      <c r="I19" s="298"/>
      <c r="J19" s="299"/>
      <c r="K19" s="298"/>
      <c r="L19" s="299"/>
      <c r="M19" s="298"/>
      <c r="N19" s="299"/>
      <c r="O19" s="298"/>
      <c r="P19" s="299"/>
      <c r="Q19" s="294"/>
      <c r="R19" s="295"/>
      <c r="S19" s="124">
        <f>E19+G19+I19+K19+M19+O19+Q19</f>
        <v>0</v>
      </c>
      <c r="T19" s="124">
        <f>SUM(S19-U19-V19)</f>
        <v>0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5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37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257"/>
      <c r="F23" s="258">
        <v>8</v>
      </c>
      <c r="G23" s="257"/>
      <c r="H23" s="258">
        <v>8</v>
      </c>
      <c r="I23" s="257"/>
      <c r="J23" s="258">
        <v>8</v>
      </c>
      <c r="K23" s="257"/>
      <c r="L23" s="258">
        <v>8</v>
      </c>
      <c r="M23" s="257"/>
      <c r="N23" s="258">
        <v>8</v>
      </c>
      <c r="O23" s="257"/>
      <c r="P23" s="258"/>
      <c r="Q23" s="257"/>
      <c r="R23" s="258"/>
      <c r="S23" s="124">
        <f>SUM(E23:R23)</f>
        <v>40</v>
      </c>
      <c r="T23" s="124">
        <f>SUM(T4:T22)</f>
        <v>37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-3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-3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37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/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37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J28" sqref="J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99</v>
      </c>
      <c r="B2" s="283"/>
      <c r="C2" s="283"/>
      <c r="D2" s="46"/>
      <c r="E2" s="308" t="s">
        <v>15</v>
      </c>
      <c r="F2" s="308"/>
      <c r="G2" s="308" t="s">
        <v>16</v>
      </c>
      <c r="H2" s="308"/>
      <c r="I2" s="308" t="s">
        <v>17</v>
      </c>
      <c r="J2" s="308"/>
      <c r="K2" s="308" t="s">
        <v>18</v>
      </c>
      <c r="L2" s="308"/>
      <c r="M2" s="308" t="s">
        <v>19</v>
      </c>
      <c r="N2" s="308"/>
      <c r="O2" s="308" t="s">
        <v>20</v>
      </c>
      <c r="P2" s="308"/>
      <c r="Q2" s="308" t="s">
        <v>21</v>
      </c>
      <c r="R2" s="308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8.4499999999999993</v>
      </c>
      <c r="H3" s="36">
        <v>16.3</v>
      </c>
      <c r="I3" s="36">
        <v>8</v>
      </c>
      <c r="J3" s="36">
        <v>16.3</v>
      </c>
      <c r="K3" s="36">
        <v>8</v>
      </c>
      <c r="L3" s="36">
        <v>16.149999999999999</v>
      </c>
      <c r="M3" s="36">
        <v>8</v>
      </c>
      <c r="N3" s="36">
        <v>16.3</v>
      </c>
      <c r="O3" s="50"/>
      <c r="P3" s="11"/>
      <c r="Q3" s="11"/>
      <c r="R3" s="11"/>
      <c r="S3" s="12"/>
      <c r="T3" s="12"/>
      <c r="U3" s="13"/>
      <c r="V3" s="13"/>
    </row>
    <row r="4" spans="1:22" x14ac:dyDescent="0.25">
      <c r="A4" s="254">
        <v>6708</v>
      </c>
      <c r="B4" s="293" t="s">
        <v>129</v>
      </c>
      <c r="C4" s="276">
        <v>1</v>
      </c>
      <c r="D4" s="25" t="s">
        <v>88</v>
      </c>
      <c r="E4" s="303">
        <v>5.5</v>
      </c>
      <c r="F4" s="303"/>
      <c r="G4" s="303">
        <v>6.25</v>
      </c>
      <c r="H4" s="303"/>
      <c r="I4" s="303">
        <v>8</v>
      </c>
      <c r="J4" s="303"/>
      <c r="K4" s="303">
        <v>7.75</v>
      </c>
      <c r="L4" s="303"/>
      <c r="M4" s="303">
        <v>8</v>
      </c>
      <c r="N4" s="303"/>
      <c r="O4" s="304"/>
      <c r="P4" s="305"/>
      <c r="Q4" s="306"/>
      <c r="R4" s="307"/>
      <c r="S4" s="12">
        <f>E4+G4+I4+K4+M4+O4+Q4</f>
        <v>35.5</v>
      </c>
      <c r="T4" s="12">
        <f t="shared" ref="T4:T19" si="0">SUM(S4-U4-V4)</f>
        <v>35.5</v>
      </c>
      <c r="U4" s="15"/>
      <c r="V4" s="15"/>
    </row>
    <row r="5" spans="1:22" x14ac:dyDescent="0.25">
      <c r="A5" s="254"/>
      <c r="B5" s="268"/>
      <c r="C5" s="268"/>
      <c r="D5" s="25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4"/>
      <c r="P5" s="305"/>
      <c r="Q5" s="306"/>
      <c r="R5" s="307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54"/>
      <c r="B6" s="268"/>
      <c r="C6" s="268"/>
      <c r="D6" s="25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4"/>
      <c r="P6" s="305"/>
      <c r="Q6" s="306"/>
      <c r="R6" s="307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45"/>
      <c r="B7" s="158"/>
      <c r="C7" s="156"/>
      <c r="D7" s="25"/>
      <c r="E7" s="304"/>
      <c r="F7" s="305"/>
      <c r="G7" s="304"/>
      <c r="H7" s="305"/>
      <c r="I7" s="303"/>
      <c r="J7" s="303"/>
      <c r="K7" s="303"/>
      <c r="L7" s="303"/>
      <c r="M7" s="303"/>
      <c r="N7" s="303"/>
      <c r="O7" s="304"/>
      <c r="P7" s="305"/>
      <c r="Q7" s="306"/>
      <c r="R7" s="30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76"/>
      <c r="B8" s="32"/>
      <c r="C8" s="76"/>
      <c r="D8" s="25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4"/>
      <c r="P8" s="305"/>
      <c r="Q8" s="306"/>
      <c r="R8" s="30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8"/>
      <c r="B9" s="77"/>
      <c r="C9" s="77"/>
      <c r="D9" s="25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4"/>
      <c r="P9" s="305"/>
      <c r="Q9" s="306"/>
      <c r="R9" s="30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8"/>
      <c r="B10" s="77"/>
      <c r="C10" s="77"/>
      <c r="D10" s="25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4"/>
      <c r="P10" s="305"/>
      <c r="Q10" s="306"/>
      <c r="R10" s="30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9"/>
      <c r="B11" s="32"/>
      <c r="C11" s="56"/>
      <c r="D11" s="25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4"/>
      <c r="P11" s="305"/>
      <c r="Q11" s="306"/>
      <c r="R11" s="30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61"/>
      <c r="B12" s="60"/>
      <c r="C12" s="60"/>
      <c r="D12" s="25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4"/>
      <c r="P12" s="305"/>
      <c r="Q12" s="306"/>
      <c r="R12" s="30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5"/>
      <c r="B13" s="32"/>
      <c r="C13" s="55"/>
      <c r="D13" s="25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4"/>
      <c r="P13" s="305"/>
      <c r="Q13" s="306"/>
      <c r="R13" s="30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4"/>
      <c r="B14" s="54"/>
      <c r="C14" s="54"/>
      <c r="D14" s="25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4"/>
      <c r="P14" s="305"/>
      <c r="Q14" s="306"/>
      <c r="R14" s="30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7"/>
      <c r="B15" s="275"/>
      <c r="C15" s="275"/>
      <c r="D15" s="25"/>
      <c r="E15" s="304"/>
      <c r="F15" s="305"/>
      <c r="G15" s="304"/>
      <c r="H15" s="305"/>
      <c r="I15" s="304"/>
      <c r="J15" s="305"/>
      <c r="K15" s="304"/>
      <c r="L15" s="305"/>
      <c r="M15" s="304"/>
      <c r="N15" s="305"/>
      <c r="O15" s="304"/>
      <c r="P15" s="305"/>
      <c r="Q15" s="306"/>
      <c r="R15" s="30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8"/>
      <c r="B16" s="32"/>
      <c r="C16" s="48"/>
      <c r="D16" s="25"/>
      <c r="E16" s="304"/>
      <c r="F16" s="305"/>
      <c r="G16" s="304"/>
      <c r="H16" s="305"/>
      <c r="I16" s="304"/>
      <c r="J16" s="305"/>
      <c r="K16" s="304"/>
      <c r="L16" s="305"/>
      <c r="M16" s="304"/>
      <c r="N16" s="305"/>
      <c r="O16" s="304"/>
      <c r="P16" s="305"/>
      <c r="Q16" s="306"/>
      <c r="R16" s="30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48"/>
      <c r="B17" s="32"/>
      <c r="C17" s="48"/>
      <c r="D17" s="25"/>
      <c r="E17" s="304"/>
      <c r="F17" s="305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306"/>
      <c r="R17" s="307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54">
        <v>3600</v>
      </c>
      <c r="B18" s="254" t="s">
        <v>126</v>
      </c>
      <c r="C18" s="254"/>
      <c r="D18" s="14" t="s">
        <v>103</v>
      </c>
      <c r="E18" s="304">
        <v>2.5</v>
      </c>
      <c r="F18" s="305"/>
      <c r="G18" s="304">
        <v>1</v>
      </c>
      <c r="H18" s="305"/>
      <c r="I18" s="304"/>
      <c r="J18" s="305"/>
      <c r="K18" s="304"/>
      <c r="L18" s="305"/>
      <c r="M18" s="304"/>
      <c r="N18" s="305"/>
      <c r="O18" s="304"/>
      <c r="P18" s="305"/>
      <c r="Q18" s="306"/>
      <c r="R18" s="307"/>
      <c r="S18" s="12">
        <f t="shared" si="1"/>
        <v>3.5</v>
      </c>
      <c r="T18" s="12">
        <f t="shared" si="0"/>
        <v>3.5</v>
      </c>
      <c r="U18" s="15"/>
      <c r="V18" s="15"/>
    </row>
    <row r="19" spans="1:22" x14ac:dyDescent="0.25">
      <c r="A19" s="251"/>
      <c r="B19" s="251"/>
      <c r="C19" s="251"/>
      <c r="D19" s="14"/>
      <c r="E19" s="304"/>
      <c r="F19" s="305"/>
      <c r="G19" s="304"/>
      <c r="H19" s="305"/>
      <c r="I19" s="304"/>
      <c r="J19" s="305"/>
      <c r="K19" s="304"/>
      <c r="L19" s="305"/>
      <c r="M19" s="304"/>
      <c r="N19" s="305"/>
      <c r="O19" s="304"/>
      <c r="P19" s="305"/>
      <c r="Q19" s="306"/>
      <c r="R19" s="30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4"/>
      <c r="F20" s="305"/>
      <c r="G20" s="304"/>
      <c r="H20" s="305"/>
      <c r="I20" s="304"/>
      <c r="J20" s="305"/>
      <c r="K20" s="304"/>
      <c r="L20" s="305"/>
      <c r="M20" s="304"/>
      <c r="N20" s="305"/>
      <c r="O20" s="306"/>
      <c r="P20" s="307"/>
      <c r="Q20" s="306"/>
      <c r="R20" s="307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4"/>
      <c r="F21" s="305"/>
      <c r="G21" s="304"/>
      <c r="H21" s="305"/>
      <c r="I21" s="304"/>
      <c r="J21" s="305"/>
      <c r="K21" s="304"/>
      <c r="L21" s="305"/>
      <c r="M21" s="304"/>
      <c r="N21" s="305"/>
      <c r="O21" s="306"/>
      <c r="P21" s="307"/>
      <c r="Q21" s="306"/>
      <c r="R21" s="30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309">
        <f>SUM(E4:E21)</f>
        <v>8</v>
      </c>
      <c r="F22" s="310"/>
      <c r="G22" s="309">
        <f>SUM(G4:G21)</f>
        <v>7.25</v>
      </c>
      <c r="H22" s="310"/>
      <c r="I22" s="309">
        <f>SUM(I4:I21)</f>
        <v>8</v>
      </c>
      <c r="J22" s="310"/>
      <c r="K22" s="309">
        <f>SUM(K4:K21)</f>
        <v>7.75</v>
      </c>
      <c r="L22" s="310"/>
      <c r="M22" s="309">
        <f>SUM(M4:M21)</f>
        <v>8</v>
      </c>
      <c r="N22" s="310"/>
      <c r="O22" s="309">
        <f>SUM(O4:O21)</f>
        <v>0</v>
      </c>
      <c r="P22" s="310"/>
      <c r="Q22" s="309">
        <f>SUM(Q4:Q21)</f>
        <v>0</v>
      </c>
      <c r="R22" s="310"/>
      <c r="S22" s="12">
        <f t="shared" si="1"/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4"/>
      <c r="F23" s="45">
        <v>8</v>
      </c>
      <c r="G23" s="44"/>
      <c r="H23" s="45">
        <v>8</v>
      </c>
      <c r="I23" s="44"/>
      <c r="J23" s="45">
        <v>8</v>
      </c>
      <c r="K23" s="44"/>
      <c r="L23" s="45">
        <v>8</v>
      </c>
      <c r="M23" s="44"/>
      <c r="N23" s="45">
        <v>8</v>
      </c>
      <c r="O23" s="44"/>
      <c r="P23" s="45"/>
      <c r="Q23" s="44"/>
      <c r="R23" s="45"/>
      <c r="S23" s="12">
        <f>SUM(E23:R23)</f>
        <v>40</v>
      </c>
      <c r="T23" s="12">
        <f>SUM(T4:T22)</f>
        <v>39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-0.75</v>
      </c>
      <c r="I24" s="19"/>
      <c r="J24" s="19">
        <f>SUM(I22)-J23</f>
        <v>0</v>
      </c>
      <c r="K24" s="19"/>
      <c r="L24" s="19">
        <f>SUM(K22)-L23</f>
        <v>-0.25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3.5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L41" sqref="L41"/>
    </sheetView>
  </sheetViews>
  <sheetFormatPr defaultRowHeight="15.75" x14ac:dyDescent="0.25"/>
  <cols>
    <col min="1" max="1" width="11" style="115" customWidth="1"/>
    <col min="2" max="2" width="10.7109375" style="115" customWidth="1"/>
    <col min="3" max="3" width="10.140625" style="115" customWidth="1"/>
    <col min="4" max="4" width="28.7109375" style="115" customWidth="1"/>
    <col min="5" max="17" width="7" style="115" customWidth="1"/>
    <col min="18" max="18" width="6.85546875" style="116" customWidth="1"/>
    <col min="19" max="19" width="7.7109375" style="115" customWidth="1"/>
    <col min="20" max="21" width="7.85546875" style="115" customWidth="1"/>
    <col min="22" max="22" width="7.7109375" style="115" customWidth="1"/>
    <col min="23" max="16384" width="9.140625" style="115"/>
  </cols>
  <sheetData>
    <row r="1" spans="1:22" x14ac:dyDescent="0.25">
      <c r="A1" s="1" t="s">
        <v>63</v>
      </c>
      <c r="B1" s="114"/>
      <c r="C1" s="114"/>
    </row>
    <row r="2" spans="1:22" s="120" customFormat="1" x14ac:dyDescent="0.25">
      <c r="A2" s="5" t="s">
        <v>99</v>
      </c>
      <c r="B2" s="283"/>
      <c r="C2" s="283"/>
      <c r="D2" s="255"/>
      <c r="E2" s="302" t="s">
        <v>15</v>
      </c>
      <c r="F2" s="302"/>
      <c r="G2" s="301" t="s">
        <v>16</v>
      </c>
      <c r="H2" s="301"/>
      <c r="I2" s="302" t="s">
        <v>17</v>
      </c>
      <c r="J2" s="302"/>
      <c r="K2" s="301" t="s">
        <v>18</v>
      </c>
      <c r="L2" s="301"/>
      <c r="M2" s="301" t="s">
        <v>19</v>
      </c>
      <c r="N2" s="301"/>
      <c r="O2" s="301" t="s">
        <v>20</v>
      </c>
      <c r="P2" s="301"/>
      <c r="Q2" s="301" t="s">
        <v>21</v>
      </c>
      <c r="R2" s="301"/>
      <c r="S2" s="118" t="s">
        <v>24</v>
      </c>
      <c r="T2" s="118" t="s">
        <v>39</v>
      </c>
      <c r="U2" s="119" t="s">
        <v>26</v>
      </c>
      <c r="V2" s="119" t="s">
        <v>27</v>
      </c>
    </row>
    <row r="3" spans="1:22" x14ac:dyDescent="0.25">
      <c r="A3" s="121" t="s">
        <v>22</v>
      </c>
      <c r="B3" s="121" t="s">
        <v>23</v>
      </c>
      <c r="C3" s="121" t="s">
        <v>48</v>
      </c>
      <c r="D3" s="121" t="s">
        <v>32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122"/>
      <c r="P3" s="122"/>
      <c r="Q3" s="123"/>
      <c r="R3" s="123"/>
      <c r="S3" s="124"/>
      <c r="T3" s="124"/>
      <c r="U3" s="125"/>
      <c r="V3" s="125"/>
    </row>
    <row r="4" spans="1:22" x14ac:dyDescent="0.25">
      <c r="A4" s="254">
        <v>6633</v>
      </c>
      <c r="B4" s="293" t="s">
        <v>125</v>
      </c>
      <c r="C4" s="156">
        <v>8</v>
      </c>
      <c r="D4" s="25" t="s">
        <v>68</v>
      </c>
      <c r="E4" s="300">
        <v>1</v>
      </c>
      <c r="F4" s="300"/>
      <c r="G4" s="300"/>
      <c r="H4" s="300"/>
      <c r="I4" s="300"/>
      <c r="J4" s="300"/>
      <c r="K4" s="300"/>
      <c r="L4" s="300"/>
      <c r="M4" s="300"/>
      <c r="N4" s="300"/>
      <c r="O4" s="298"/>
      <c r="P4" s="299"/>
      <c r="Q4" s="294"/>
      <c r="R4" s="295"/>
      <c r="S4" s="124">
        <f>E4+G4+I4+K4+M4+O4+Q4</f>
        <v>1</v>
      </c>
      <c r="T4" s="124">
        <f t="shared" ref="T4:T12" si="0">SUM(S4-U4-V4)</f>
        <v>1</v>
      </c>
      <c r="U4" s="128"/>
      <c r="V4" s="128"/>
    </row>
    <row r="5" spans="1:22" x14ac:dyDescent="0.25">
      <c r="A5" s="254">
        <v>6721</v>
      </c>
      <c r="B5" s="293" t="s">
        <v>123</v>
      </c>
      <c r="C5" s="259">
        <v>13</v>
      </c>
      <c r="D5" s="25" t="s">
        <v>104</v>
      </c>
      <c r="E5" s="300">
        <v>1</v>
      </c>
      <c r="F5" s="300"/>
      <c r="G5" s="300"/>
      <c r="H5" s="300"/>
      <c r="I5" s="300"/>
      <c r="J5" s="300"/>
      <c r="K5" s="300"/>
      <c r="L5" s="300"/>
      <c r="M5" s="300"/>
      <c r="N5" s="300"/>
      <c r="O5" s="298"/>
      <c r="P5" s="299"/>
      <c r="Q5" s="294"/>
      <c r="R5" s="295"/>
      <c r="S5" s="124">
        <f t="shared" ref="S5:S22" si="1">E5+G5+I5+K5+M5+O5+Q5</f>
        <v>1</v>
      </c>
      <c r="T5" s="124">
        <f t="shared" si="0"/>
        <v>1</v>
      </c>
      <c r="U5" s="128"/>
      <c r="V5" s="128"/>
    </row>
    <row r="6" spans="1:22" x14ac:dyDescent="0.25">
      <c r="A6" s="254">
        <v>6633</v>
      </c>
      <c r="B6" s="293" t="s">
        <v>125</v>
      </c>
      <c r="C6" s="156">
        <v>9</v>
      </c>
      <c r="D6" s="25" t="s">
        <v>68</v>
      </c>
      <c r="E6" s="300">
        <v>3</v>
      </c>
      <c r="F6" s="300"/>
      <c r="G6" s="300"/>
      <c r="H6" s="300"/>
      <c r="I6" s="300"/>
      <c r="J6" s="300"/>
      <c r="K6" s="300"/>
      <c r="L6" s="300"/>
      <c r="M6" s="300"/>
      <c r="N6" s="300"/>
      <c r="O6" s="298"/>
      <c r="P6" s="299"/>
      <c r="Q6" s="294"/>
      <c r="R6" s="295"/>
      <c r="S6" s="124">
        <f t="shared" si="1"/>
        <v>3</v>
      </c>
      <c r="T6" s="124">
        <f t="shared" si="0"/>
        <v>3</v>
      </c>
      <c r="U6" s="128"/>
      <c r="V6" s="128"/>
    </row>
    <row r="7" spans="1:22" x14ac:dyDescent="0.25">
      <c r="A7" s="254">
        <v>6720</v>
      </c>
      <c r="B7" s="293" t="s">
        <v>130</v>
      </c>
      <c r="C7" s="262">
        <v>1</v>
      </c>
      <c r="D7" s="25" t="s">
        <v>105</v>
      </c>
      <c r="E7" s="298">
        <v>0.5</v>
      </c>
      <c r="F7" s="299"/>
      <c r="G7" s="298"/>
      <c r="H7" s="299"/>
      <c r="I7" s="300"/>
      <c r="J7" s="300"/>
      <c r="K7" s="300"/>
      <c r="L7" s="300"/>
      <c r="M7" s="300"/>
      <c r="N7" s="300"/>
      <c r="O7" s="298"/>
      <c r="P7" s="299"/>
      <c r="Q7" s="294"/>
      <c r="R7" s="295"/>
      <c r="S7" s="124">
        <f t="shared" si="1"/>
        <v>0.5</v>
      </c>
      <c r="T7" s="124">
        <f t="shared" si="0"/>
        <v>0.5</v>
      </c>
      <c r="U7" s="128"/>
      <c r="V7" s="128"/>
    </row>
    <row r="8" spans="1:22" x14ac:dyDescent="0.25">
      <c r="A8" s="254">
        <v>6691</v>
      </c>
      <c r="B8" s="293" t="s">
        <v>127</v>
      </c>
      <c r="C8" s="254">
        <v>11</v>
      </c>
      <c r="D8" s="25" t="s">
        <v>68</v>
      </c>
      <c r="E8" s="298">
        <v>1</v>
      </c>
      <c r="F8" s="299"/>
      <c r="G8" s="298"/>
      <c r="H8" s="299"/>
      <c r="I8" s="298"/>
      <c r="J8" s="299"/>
      <c r="K8" s="298">
        <v>1</v>
      </c>
      <c r="L8" s="299"/>
      <c r="M8" s="298"/>
      <c r="N8" s="299"/>
      <c r="O8" s="298"/>
      <c r="P8" s="299"/>
      <c r="Q8" s="294"/>
      <c r="R8" s="295"/>
      <c r="S8" s="124">
        <f t="shared" si="1"/>
        <v>2</v>
      </c>
      <c r="T8" s="124">
        <f t="shared" si="0"/>
        <v>2</v>
      </c>
      <c r="U8" s="128"/>
      <c r="V8" s="128"/>
    </row>
    <row r="9" spans="1:22" x14ac:dyDescent="0.25">
      <c r="A9" s="254">
        <v>6691</v>
      </c>
      <c r="B9" s="293" t="s">
        <v>127</v>
      </c>
      <c r="C9" s="156">
        <v>12</v>
      </c>
      <c r="D9" s="25" t="s">
        <v>68</v>
      </c>
      <c r="E9" s="298"/>
      <c r="F9" s="299"/>
      <c r="G9" s="298"/>
      <c r="H9" s="299"/>
      <c r="I9" s="298">
        <v>1.5</v>
      </c>
      <c r="J9" s="299"/>
      <c r="K9" s="298"/>
      <c r="L9" s="299"/>
      <c r="M9" s="298"/>
      <c r="N9" s="299"/>
      <c r="O9" s="298"/>
      <c r="P9" s="299"/>
      <c r="Q9" s="294"/>
      <c r="R9" s="295"/>
      <c r="S9" s="124">
        <f t="shared" si="1"/>
        <v>1.5</v>
      </c>
      <c r="T9" s="124">
        <f t="shared" si="0"/>
        <v>1.5</v>
      </c>
      <c r="U9" s="128"/>
      <c r="V9" s="128"/>
    </row>
    <row r="10" spans="1:22" x14ac:dyDescent="0.25">
      <c r="A10" s="254">
        <v>6691</v>
      </c>
      <c r="B10" s="293" t="s">
        <v>127</v>
      </c>
      <c r="C10" s="253">
        <v>13</v>
      </c>
      <c r="D10" s="25" t="s">
        <v>68</v>
      </c>
      <c r="E10" s="298"/>
      <c r="F10" s="299"/>
      <c r="G10" s="298"/>
      <c r="H10" s="299"/>
      <c r="I10" s="298">
        <v>1.5</v>
      </c>
      <c r="J10" s="299"/>
      <c r="K10" s="298"/>
      <c r="L10" s="299"/>
      <c r="M10" s="298"/>
      <c r="N10" s="299"/>
      <c r="O10" s="298"/>
      <c r="P10" s="299"/>
      <c r="Q10" s="294"/>
      <c r="R10" s="295"/>
      <c r="S10" s="124">
        <f t="shared" si="1"/>
        <v>1.5</v>
      </c>
      <c r="T10" s="124">
        <f t="shared" si="0"/>
        <v>1.5</v>
      </c>
      <c r="U10" s="128"/>
      <c r="V10" s="128"/>
    </row>
    <row r="11" spans="1:22" x14ac:dyDescent="0.25">
      <c r="A11" s="254">
        <v>6691</v>
      </c>
      <c r="B11" s="293" t="s">
        <v>127</v>
      </c>
      <c r="C11" s="255">
        <v>14</v>
      </c>
      <c r="D11" s="25" t="s">
        <v>68</v>
      </c>
      <c r="E11" s="298"/>
      <c r="F11" s="299"/>
      <c r="G11" s="298"/>
      <c r="H11" s="299"/>
      <c r="I11" s="298">
        <v>1.5</v>
      </c>
      <c r="J11" s="299"/>
      <c r="K11" s="298"/>
      <c r="L11" s="299"/>
      <c r="M11" s="298"/>
      <c r="N11" s="299"/>
      <c r="O11" s="298"/>
      <c r="P11" s="299"/>
      <c r="Q11" s="294"/>
      <c r="R11" s="295"/>
      <c r="S11" s="124">
        <f>E11+G11+I11+K11+M11+O11+Q11</f>
        <v>1.5</v>
      </c>
      <c r="T11" s="124">
        <f t="shared" si="0"/>
        <v>1.5</v>
      </c>
      <c r="U11" s="128"/>
      <c r="V11" s="128"/>
    </row>
    <row r="12" spans="1:22" x14ac:dyDescent="0.25">
      <c r="A12" s="254"/>
      <c r="B12" s="158"/>
      <c r="C12" s="156"/>
      <c r="D12" s="25"/>
      <c r="E12" s="298"/>
      <c r="F12" s="299"/>
      <c r="G12" s="298"/>
      <c r="H12" s="299"/>
      <c r="I12" s="298"/>
      <c r="J12" s="299"/>
      <c r="K12" s="298"/>
      <c r="L12" s="299"/>
      <c r="M12" s="298"/>
      <c r="N12" s="299"/>
      <c r="O12" s="298"/>
      <c r="P12" s="299"/>
      <c r="Q12" s="294"/>
      <c r="R12" s="295"/>
      <c r="S12" s="124">
        <f t="shared" si="1"/>
        <v>0</v>
      </c>
      <c r="T12" s="124">
        <f t="shared" si="0"/>
        <v>0</v>
      </c>
      <c r="U12" s="128"/>
      <c r="V12" s="128"/>
    </row>
    <row r="13" spans="1:22" x14ac:dyDescent="0.25">
      <c r="A13" s="254"/>
      <c r="B13" s="129"/>
      <c r="C13" s="256"/>
      <c r="D13" s="25" t="s">
        <v>80</v>
      </c>
      <c r="E13" s="298"/>
      <c r="F13" s="299"/>
      <c r="G13" s="298"/>
      <c r="H13" s="299"/>
      <c r="I13" s="298"/>
      <c r="J13" s="299"/>
      <c r="K13" s="298"/>
      <c r="L13" s="299"/>
      <c r="M13" s="298">
        <v>8</v>
      </c>
      <c r="N13" s="299"/>
      <c r="O13" s="298"/>
      <c r="P13" s="299"/>
      <c r="Q13" s="294"/>
      <c r="R13" s="295"/>
      <c r="S13" s="124">
        <f>E13+G13+I13+K13+M13+O13+Q13</f>
        <v>8</v>
      </c>
      <c r="T13" s="124">
        <f>SUM(S13-U13-V13)</f>
        <v>8</v>
      </c>
      <c r="U13" s="128"/>
      <c r="V13" s="128"/>
    </row>
    <row r="14" spans="1:22" x14ac:dyDescent="0.25">
      <c r="A14" s="256"/>
      <c r="B14" s="129"/>
      <c r="C14" s="256"/>
      <c r="D14" s="25"/>
      <c r="E14" s="298"/>
      <c r="F14" s="299"/>
      <c r="G14" s="298"/>
      <c r="H14" s="299"/>
      <c r="I14" s="298"/>
      <c r="J14" s="299"/>
      <c r="K14" s="298"/>
      <c r="L14" s="299"/>
      <c r="M14" s="298"/>
      <c r="N14" s="299"/>
      <c r="O14" s="298"/>
      <c r="P14" s="299"/>
      <c r="Q14" s="294"/>
      <c r="R14" s="295"/>
      <c r="S14" s="124">
        <f>E14+G14+I14+K14+M14+O14+Q14</f>
        <v>0</v>
      </c>
      <c r="T14" s="124">
        <f>SUM(S14-U14-V14)</f>
        <v>0</v>
      </c>
      <c r="U14" s="128"/>
      <c r="V14" s="128"/>
    </row>
    <row r="15" spans="1:22" ht="15.75" customHeight="1" x14ac:dyDescent="0.25">
      <c r="A15" s="267"/>
      <c r="B15" s="129"/>
      <c r="C15" s="267"/>
      <c r="D15" s="25"/>
      <c r="E15" s="298"/>
      <c r="F15" s="299"/>
      <c r="G15" s="298"/>
      <c r="H15" s="299"/>
      <c r="I15" s="298"/>
      <c r="J15" s="299"/>
      <c r="K15" s="298"/>
      <c r="L15" s="299"/>
      <c r="M15" s="298"/>
      <c r="N15" s="299"/>
      <c r="O15" s="298"/>
      <c r="P15" s="299"/>
      <c r="Q15" s="294"/>
      <c r="R15" s="295"/>
      <c r="S15" s="124">
        <f t="shared" ref="S15:S17" si="2">E15+G15+I15+K15+M15+O15+Q15</f>
        <v>0</v>
      </c>
      <c r="T15" s="124">
        <f t="shared" ref="T15:T17" si="3">SUM(S15-U15-V15)</f>
        <v>0</v>
      </c>
      <c r="U15" s="128"/>
      <c r="V15" s="128"/>
    </row>
    <row r="16" spans="1:22" ht="15.75" customHeight="1" x14ac:dyDescent="0.25">
      <c r="A16" s="267">
        <v>3600</v>
      </c>
      <c r="B16" s="32" t="s">
        <v>126</v>
      </c>
      <c r="C16" s="267"/>
      <c r="D16" s="25" t="s">
        <v>92</v>
      </c>
      <c r="E16" s="298"/>
      <c r="F16" s="299"/>
      <c r="G16" s="298">
        <v>2</v>
      </c>
      <c r="H16" s="299"/>
      <c r="I16" s="298">
        <v>1.5</v>
      </c>
      <c r="J16" s="299"/>
      <c r="K16" s="298">
        <v>2.5</v>
      </c>
      <c r="L16" s="299"/>
      <c r="M16" s="298"/>
      <c r="N16" s="299"/>
      <c r="O16" s="298"/>
      <c r="P16" s="299"/>
      <c r="Q16" s="294"/>
      <c r="R16" s="295"/>
      <c r="S16" s="124">
        <f t="shared" si="2"/>
        <v>6</v>
      </c>
      <c r="T16" s="124">
        <f t="shared" si="3"/>
        <v>6</v>
      </c>
      <c r="U16" s="128"/>
      <c r="V16" s="128"/>
    </row>
    <row r="17" spans="1:22" x14ac:dyDescent="0.25">
      <c r="A17" s="254">
        <v>3600</v>
      </c>
      <c r="B17" s="32" t="s">
        <v>126</v>
      </c>
      <c r="C17" s="254"/>
      <c r="D17" s="25" t="s">
        <v>84</v>
      </c>
      <c r="E17" s="298">
        <v>1</v>
      </c>
      <c r="F17" s="299"/>
      <c r="G17" s="298">
        <v>4.5</v>
      </c>
      <c r="H17" s="299"/>
      <c r="I17" s="298">
        <v>1</v>
      </c>
      <c r="J17" s="299"/>
      <c r="K17" s="298">
        <v>2.5</v>
      </c>
      <c r="L17" s="299"/>
      <c r="M17" s="298"/>
      <c r="N17" s="299"/>
      <c r="O17" s="298"/>
      <c r="P17" s="299"/>
      <c r="Q17" s="294"/>
      <c r="R17" s="295"/>
      <c r="S17" s="124">
        <f t="shared" si="2"/>
        <v>9</v>
      </c>
      <c r="T17" s="124">
        <f t="shared" si="3"/>
        <v>9</v>
      </c>
      <c r="U17" s="128"/>
      <c r="V17" s="128"/>
    </row>
    <row r="18" spans="1:22" x14ac:dyDescent="0.25">
      <c r="A18" s="254">
        <v>3600</v>
      </c>
      <c r="B18" s="32" t="s">
        <v>126</v>
      </c>
      <c r="C18" s="254"/>
      <c r="D18" s="25" t="s">
        <v>73</v>
      </c>
      <c r="E18" s="298">
        <v>0.5</v>
      </c>
      <c r="F18" s="299"/>
      <c r="G18" s="298">
        <v>1.5</v>
      </c>
      <c r="H18" s="299"/>
      <c r="I18" s="298">
        <v>1</v>
      </c>
      <c r="J18" s="299"/>
      <c r="K18" s="298">
        <v>2</v>
      </c>
      <c r="L18" s="299"/>
      <c r="M18" s="298"/>
      <c r="N18" s="299"/>
      <c r="O18" s="298"/>
      <c r="P18" s="299"/>
      <c r="Q18" s="294"/>
      <c r="R18" s="295"/>
      <c r="S18" s="124">
        <f>E18+G18+I18+K18+M18+O18+Q18</f>
        <v>5</v>
      </c>
      <c r="T18" s="124">
        <f>SUM(S18-U18-V18)</f>
        <v>5</v>
      </c>
      <c r="U18" s="128"/>
      <c r="V18" s="128"/>
    </row>
    <row r="19" spans="1:22" x14ac:dyDescent="0.25">
      <c r="A19" s="254"/>
      <c r="B19" s="32"/>
      <c r="C19" s="254"/>
      <c r="D19" s="25"/>
      <c r="E19" s="298"/>
      <c r="F19" s="299"/>
      <c r="G19" s="298"/>
      <c r="H19" s="299"/>
      <c r="I19" s="298"/>
      <c r="J19" s="299"/>
      <c r="K19" s="298"/>
      <c r="L19" s="299"/>
      <c r="M19" s="298"/>
      <c r="N19" s="299"/>
      <c r="O19" s="298"/>
      <c r="P19" s="299"/>
      <c r="Q19" s="294"/>
      <c r="R19" s="295"/>
      <c r="S19" s="124">
        <f>E19+G19+I19+K19+M19+O19+Q19</f>
        <v>0</v>
      </c>
      <c r="T19" s="124">
        <f>SUM(S19-U19-V19)</f>
        <v>0</v>
      </c>
      <c r="U19" s="128"/>
      <c r="V19" s="128"/>
    </row>
    <row r="20" spans="1:22" x14ac:dyDescent="0.25">
      <c r="A20" s="121" t="s">
        <v>37</v>
      </c>
      <c r="B20" s="121"/>
      <c r="C20" s="121"/>
      <c r="D20" s="121"/>
      <c r="E20" s="298"/>
      <c r="F20" s="299"/>
      <c r="G20" s="298"/>
      <c r="H20" s="299"/>
      <c r="I20" s="298"/>
      <c r="J20" s="299"/>
      <c r="K20" s="298"/>
      <c r="L20" s="299"/>
      <c r="M20" s="298"/>
      <c r="N20" s="299"/>
      <c r="O20" s="298"/>
      <c r="P20" s="299"/>
      <c r="Q20" s="294"/>
      <c r="R20" s="295"/>
      <c r="S20" s="124">
        <f t="shared" si="1"/>
        <v>0</v>
      </c>
      <c r="T20" s="124"/>
      <c r="U20" s="130"/>
      <c r="V20" s="128"/>
    </row>
    <row r="21" spans="1:22" x14ac:dyDescent="0.25">
      <c r="A21" s="121" t="s">
        <v>38</v>
      </c>
      <c r="B21" s="121"/>
      <c r="C21" s="121"/>
      <c r="D21" s="121"/>
      <c r="E21" s="298"/>
      <c r="F21" s="299"/>
      <c r="G21" s="298"/>
      <c r="H21" s="299"/>
      <c r="I21" s="298"/>
      <c r="J21" s="299"/>
      <c r="K21" s="298"/>
      <c r="L21" s="299"/>
      <c r="M21" s="298"/>
      <c r="N21" s="299"/>
      <c r="O21" s="294"/>
      <c r="P21" s="295"/>
      <c r="Q21" s="294"/>
      <c r="R21" s="295"/>
      <c r="S21" s="124">
        <f t="shared" si="1"/>
        <v>0</v>
      </c>
      <c r="T21" s="124"/>
      <c r="U21" s="130"/>
      <c r="V21" s="128"/>
    </row>
    <row r="22" spans="1:22" x14ac:dyDescent="0.25">
      <c r="A22" s="130" t="s">
        <v>6</v>
      </c>
      <c r="B22" s="130"/>
      <c r="C22" s="130"/>
      <c r="D22" s="130"/>
      <c r="E22" s="296">
        <f>SUM(E4:E21)</f>
        <v>8</v>
      </c>
      <c r="F22" s="297"/>
      <c r="G22" s="296">
        <f>SUM(G4:G21)</f>
        <v>8</v>
      </c>
      <c r="H22" s="297"/>
      <c r="I22" s="296">
        <f>SUM(I4:I21)</f>
        <v>8</v>
      </c>
      <c r="J22" s="297"/>
      <c r="K22" s="296">
        <f>SUM(K4:K21)</f>
        <v>8</v>
      </c>
      <c r="L22" s="297"/>
      <c r="M22" s="296">
        <f>SUM(M4:M21)</f>
        <v>8</v>
      </c>
      <c r="N22" s="297"/>
      <c r="O22" s="296">
        <f>SUM(O4:O21)</f>
        <v>0</v>
      </c>
      <c r="P22" s="297"/>
      <c r="Q22" s="296">
        <f>SUM(Q4:Q21)</f>
        <v>0</v>
      </c>
      <c r="R22" s="297"/>
      <c r="S22" s="124">
        <f t="shared" si="1"/>
        <v>40</v>
      </c>
      <c r="T22" s="124"/>
      <c r="U22" s="130"/>
      <c r="V22" s="128"/>
    </row>
    <row r="23" spans="1:22" x14ac:dyDescent="0.25">
      <c r="A23" s="130" t="s">
        <v>2</v>
      </c>
      <c r="B23" s="130"/>
      <c r="C23" s="130"/>
      <c r="D23" s="130"/>
      <c r="E23" s="257"/>
      <c r="F23" s="258">
        <v>8</v>
      </c>
      <c r="G23" s="257"/>
      <c r="H23" s="258">
        <v>8</v>
      </c>
      <c r="I23" s="257"/>
      <c r="J23" s="258">
        <v>8</v>
      </c>
      <c r="K23" s="257"/>
      <c r="L23" s="258">
        <v>8</v>
      </c>
      <c r="M23" s="257"/>
      <c r="N23" s="258">
        <v>8</v>
      </c>
      <c r="O23" s="257"/>
      <c r="P23" s="258"/>
      <c r="Q23" s="257"/>
      <c r="R23" s="258"/>
      <c r="S23" s="124">
        <f>SUM(E23:R23)</f>
        <v>40</v>
      </c>
      <c r="T23" s="124">
        <f>SUM(T4:T22)</f>
        <v>40</v>
      </c>
      <c r="U23" s="128"/>
      <c r="V23" s="128"/>
    </row>
    <row r="24" spans="1:22" x14ac:dyDescent="0.25">
      <c r="A24" s="130" t="s">
        <v>41</v>
      </c>
      <c r="B24" s="130"/>
      <c r="C24" s="130"/>
      <c r="D24" s="130"/>
      <c r="E24" s="133"/>
      <c r="F24" s="133">
        <f>SUM(E22)-F23</f>
        <v>0</v>
      </c>
      <c r="G24" s="133"/>
      <c r="H24" s="133">
        <f>SUM(G22)-H23</f>
        <v>0</v>
      </c>
      <c r="I24" s="133"/>
      <c r="J24" s="133">
        <f>SUM(I22)-J23</f>
        <v>0</v>
      </c>
      <c r="K24" s="133"/>
      <c r="L24" s="133">
        <f>SUM(K22)-L23</f>
        <v>0</v>
      </c>
      <c r="M24" s="133"/>
      <c r="N24" s="133">
        <f>SUM(M22)-N23</f>
        <v>0</v>
      </c>
      <c r="O24" s="133"/>
      <c r="P24" s="133">
        <f>SUM(O22)</f>
        <v>0</v>
      </c>
      <c r="Q24" s="133"/>
      <c r="R24" s="133">
        <f>SUM(Q22)</f>
        <v>0</v>
      </c>
      <c r="S24" s="128">
        <f>SUM(E24:R24)</f>
        <v>0</v>
      </c>
      <c r="T24" s="128"/>
      <c r="U24" s="128">
        <f>SUM(U4:U23)</f>
        <v>0</v>
      </c>
      <c r="V24" s="128">
        <f>SUM(V4:V23)</f>
        <v>0</v>
      </c>
    </row>
    <row r="25" spans="1:22" x14ac:dyDescent="0.25">
      <c r="E25" s="134"/>
      <c r="F25" s="134"/>
      <c r="G25" s="134"/>
      <c r="H25" s="134"/>
    </row>
    <row r="26" spans="1:22" x14ac:dyDescent="0.25">
      <c r="A26" s="113" t="s">
        <v>25</v>
      </c>
      <c r="B26" s="114"/>
    </row>
    <row r="27" spans="1:22" x14ac:dyDescent="0.25">
      <c r="A27" s="115" t="s">
        <v>2</v>
      </c>
      <c r="C27" s="135">
        <f>SUM(T23)</f>
        <v>40</v>
      </c>
      <c r="I27" s="113">
        <v>3600</v>
      </c>
    </row>
    <row r="28" spans="1:22" x14ac:dyDescent="0.25">
      <c r="A28" s="115" t="s">
        <v>26</v>
      </c>
      <c r="C28" s="135">
        <f>U24</f>
        <v>0</v>
      </c>
      <c r="D28" s="136"/>
      <c r="I28" s="137">
        <v>28</v>
      </c>
    </row>
    <row r="29" spans="1:22" x14ac:dyDescent="0.25">
      <c r="A29" s="115" t="s">
        <v>27</v>
      </c>
      <c r="C29" s="136">
        <f>V24</f>
        <v>0</v>
      </c>
      <c r="I29" s="134"/>
    </row>
    <row r="30" spans="1:22" x14ac:dyDescent="0.25">
      <c r="A30" s="115" t="s">
        <v>28</v>
      </c>
      <c r="C30" s="136">
        <f>S20</f>
        <v>0</v>
      </c>
      <c r="I30" s="135"/>
    </row>
    <row r="31" spans="1:22" x14ac:dyDescent="0.25">
      <c r="A31" s="115" t="s">
        <v>4</v>
      </c>
      <c r="C31" s="136">
        <f>S21</f>
        <v>0</v>
      </c>
    </row>
    <row r="32" spans="1:22" ht="16.5" thickBot="1" x14ac:dyDescent="0.3">
      <c r="A32" s="116" t="s">
        <v>6</v>
      </c>
      <c r="C32" s="138">
        <f>SUM(C27:C31)</f>
        <v>40</v>
      </c>
      <c r="E32" s="116" t="s">
        <v>42</v>
      </c>
      <c r="F32" s="116"/>
      <c r="G32" s="139">
        <f>S22-C32</f>
        <v>0</v>
      </c>
    </row>
    <row r="33" spans="1:4" ht="16.5" thickTop="1" x14ac:dyDescent="0.25">
      <c r="A33" s="115" t="s">
        <v>29</v>
      </c>
      <c r="C33" s="140">
        <v>0</v>
      </c>
      <c r="D33" s="140"/>
    </row>
    <row r="34" spans="1:4" x14ac:dyDescent="0.25">
      <c r="A34" s="115" t="s">
        <v>36</v>
      </c>
      <c r="C34" s="140">
        <v>0</v>
      </c>
      <c r="D34" s="14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2018-01-29T14:34:57Z</cp:lastPrinted>
  <dcterms:created xsi:type="dcterms:W3CDTF">2010-01-14T13:00:57Z</dcterms:created>
  <dcterms:modified xsi:type="dcterms:W3CDTF">2018-09-26T15:41:54Z</dcterms:modified>
</cp:coreProperties>
</file>