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5E258EA3-1EE5-48E3-B84D-5B42746563A8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39"/>
  <c r="K23" i="22"/>
  <c r="K23" i="32"/>
  <c r="K23" i="38"/>
  <c r="K23" i="28"/>
  <c r="K23" i="40"/>
  <c r="K23" i="42"/>
  <c r="K23" i="9"/>
  <c r="K23" i="6"/>
  <c r="K23" i="17"/>
  <c r="K23" i="16"/>
  <c r="K23" i="24"/>
  <c r="K23" i="30"/>
  <c r="K23" i="5"/>
  <c r="K23" i="29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K23" i="1" l="1"/>
  <c r="D19" i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B23" i="1" l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<sst xmlns="http://schemas.openxmlformats.org/spreadsheetml/2006/main" count="766" uniqueCount="112">
  <si>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</si>
  <si>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</si>
  <si>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</si>
  <si>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</si>
  <si>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</si>
  <si>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</si>
  <si>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</si>
  <si>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</si>
  <si>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</si>
  <si>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</si>
  <si>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</si>
  <si>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</si>
  <si>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</si>
  <si>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</si>
  <si>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</si>
  <si>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</si>
  <si>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</si>
  <si>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</si>
  <si>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</si>
  <si>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</si>
  <si>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</si>
  <si>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</si>
  <si>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</si>
  <si>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</si>
  <si>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</si>
  <si>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</si>
  <si>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</si>
  <si>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</si>
  <si>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</si>
  <si>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</si>
  <si>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</si>
  <si>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</si>
  <si>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</si>
  <si>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</si>
  <si>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</si>
  <si>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</si>
  <si>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</si>
  <si>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</si>
  <si>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</si>
  <si>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</si>
  <si>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</si>
  <si>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</si>
  <si>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</si>
  <si>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</si>
  <si>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</si>
  <si>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</si>
  <si>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</si>
  <si>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</si>
  <si>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</si>
  <si>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</si>
  <si>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</si>
  <si>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</si>
  <si>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</si>
  <si>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</si>
  <si>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</si>
  <si>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</si>
  <si>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</si>
  <si>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</si>
  <si>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</si>
  <si>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</si>
  <si>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</si>
  <si>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</si>
  <si>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</si>
  <si>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</si>
  <si>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</si>
  <si>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</si>
  <si>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</si>
  <si>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labouring</t>
  </si>
  <si>
    <t>extraction / silo</t>
  </si>
  <si>
    <t>frames</t>
  </si>
  <si>
    <t>fork lift</t>
  </si>
  <si>
    <t>bag store unit</t>
  </si>
  <si>
    <t>clean / light fire</t>
  </si>
  <si>
    <t>maintenance saws</t>
  </si>
  <si>
    <t>6538nun</t>
  </si>
  <si>
    <t>kitchen</t>
  </si>
  <si>
    <t>desk</t>
  </si>
  <si>
    <t>tidy workshop</t>
  </si>
  <si>
    <t>load lorry</t>
  </si>
  <si>
    <t>frame</t>
  </si>
  <si>
    <t>storage stairways 6538</t>
  </si>
  <si>
    <t>handrail</t>
  </si>
  <si>
    <t>W/E 28.05.17</t>
  </si>
  <si>
    <t>panels</t>
  </si>
  <si>
    <t>1to20</t>
  </si>
  <si>
    <t>sick</t>
  </si>
  <si>
    <t>pelmet</t>
  </si>
  <si>
    <t>drive to dulux</t>
  </si>
  <si>
    <t>induction</t>
  </si>
  <si>
    <t>battons</t>
  </si>
  <si>
    <t>from storage 6519</t>
  </si>
  <si>
    <t>lorry back to fraikin</t>
  </si>
  <si>
    <t>from storage stairways 6519</t>
  </si>
  <si>
    <t>into storage stairways 6519</t>
  </si>
  <si>
    <t>J Parker</t>
  </si>
  <si>
    <t>top templates</t>
  </si>
  <si>
    <t>storage stairways 6519</t>
  </si>
  <si>
    <t>doors</t>
  </si>
  <si>
    <t>scribes</t>
  </si>
  <si>
    <t>vanity units</t>
  </si>
  <si>
    <t>desks</t>
  </si>
  <si>
    <t>unit</t>
  </si>
  <si>
    <t>deliver 6538nun / 6598</t>
  </si>
  <si>
    <t>FENC02</t>
  </si>
  <si>
    <t>PAUL01</t>
  </si>
  <si>
    <t>offi01</t>
  </si>
  <si>
    <t>CENT01</t>
  </si>
  <si>
    <t>USEM01</t>
  </si>
  <si>
    <t>BAIL01</t>
  </si>
  <si>
    <t>WEST09</t>
  </si>
  <si>
    <t>QUAD01</t>
  </si>
  <si>
    <t>off01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</si>
</sst>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17" fontId="9" fillId="0" borderId="1" xfId="0" applyNumberFormat="1" applyFont="1" applyBorder="1" applyAlignment="1">
      <alignment horizontal="center"/>
    </xf>
    <xf numFmtId="17" fontId="9" fillId="0" borderId="0" xfId="0" applyNumberFormat="1" applyFont="1"/>
    <xf numFmtId="17" fontId="9" fillId="0" borderId="1" xfId="0" applyNumberFormat="1" applyFont="1" applyBorder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8" borderId="2" xfId="0" applyNumberFormat="1" applyFont="1" applyFill="1" applyBorder="1" applyAlignment="1"/>
    <xf numFmtId="2" fontId="9" fillId="8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10" zoomScale="90" zoomScaleNormal="90" workbookViewId="0">
      <selection activeCell="C4" sqref="C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82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1">
        <f>SUM(Buckingham!C35)</f>
        <v>0</v>
      </c>
      <c r="I6" s="61">
        <f>SUM(Buckingham!C36)</f>
        <v>0</v>
      </c>
      <c r="K6" s="43">
        <f>SUM(Buckingham!I30)</f>
        <v>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31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31</v>
      </c>
      <c r="H9" s="11">
        <f>SUM(Drinkwater!C36)</f>
        <v>0</v>
      </c>
      <c r="I9" s="11">
        <f>SUM(Drinkwater!C37)</f>
        <v>0</v>
      </c>
      <c r="K9" s="43">
        <f>SUM(Drinkwater!I31)</f>
        <v>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4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37</v>
      </c>
      <c r="C13" s="9">
        <f>SUM(McSharry!C30)</f>
        <v>0</v>
      </c>
      <c r="D13" s="9">
        <f>SUM(McSharry!A31)</f>
        <v>0</v>
      </c>
      <c r="E13" s="9">
        <f>SUM(McSharry!C32)</f>
        <v>0</v>
      </c>
      <c r="F13" s="9">
        <f>SUM(McSharry!C33)</f>
        <v>0</v>
      </c>
      <c r="G13" s="10">
        <f>B13+C13+D13+E13+F13</f>
        <v>37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94</v>
      </c>
      <c r="B14" s="9">
        <f>SUM(Parker!C25)</f>
        <v>37.5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37.5</v>
      </c>
      <c r="H14" s="11">
        <f>SUM(Parker!C31)</f>
        <v>0</v>
      </c>
      <c r="I14" s="11">
        <f>SUM(Parker!C32)</f>
        <v>0</v>
      </c>
      <c r="K14" s="43">
        <f>SUM(Parker!I26)</f>
        <v>11.5</v>
      </c>
    </row>
    <row r="15" spans="1:11" x14ac:dyDescent="0.25">
      <c r="A15" s="8" t="s">
        <v>63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11</v>
      </c>
    </row>
    <row r="16" spans="1:11" ht="18" customHeight="1" x14ac:dyDescent="0.25">
      <c r="A16" s="8" t="s">
        <v>10</v>
      </c>
      <c r="B16" s="9">
        <f>SUM('Reading-Jones'!C29)</f>
        <v>31.5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7.5</v>
      </c>
      <c r="G16" s="10">
        <f t="shared" si="0"/>
        <v>47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48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48</v>
      </c>
      <c r="H17" s="11">
        <f>SUM(Spann!C37)</f>
        <v>0</v>
      </c>
      <c r="I17" s="11">
        <f>SUM(Spann!C38)</f>
        <v>0</v>
      </c>
      <c r="K17" s="43">
        <f>SUM(Spann!I32)</f>
        <v>0.5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0.5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1.25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6</v>
      </c>
      <c r="G20" s="10">
        <f t="shared" si="0"/>
        <v>46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35.75</v>
      </c>
      <c r="C22" s="9">
        <f>SUM(Wright!C33)</f>
        <v>2.5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38.25</v>
      </c>
      <c r="H22" s="11">
        <f>SUM(Wright!C38)</f>
        <v>0</v>
      </c>
      <c r="I22" s="11">
        <f>SUM(Wright!C39)</f>
        <v>0</v>
      </c>
      <c r="K22" s="43">
        <f>SUM(Wright!I33)</f>
        <v>34.25</v>
      </c>
    </row>
    <row r="23" spans="1:11" ht="17.25" customHeight="1" x14ac:dyDescent="0.25">
      <c r="A23" s="12" t="s">
        <v>24</v>
      </c>
      <c r="B23" s="13">
        <f>SUM(B6:B22)</f>
        <v>617.5</v>
      </c>
      <c r="C23" s="13">
        <f t="shared" ref="C23:I23" si="1">SUM(C7:C22)</f>
        <v>2.5</v>
      </c>
      <c r="D23" s="13">
        <f t="shared" si="1"/>
        <v>0</v>
      </c>
      <c r="E23" s="13">
        <f t="shared" si="1"/>
        <v>8</v>
      </c>
      <c r="F23" s="13">
        <f t="shared" si="1"/>
        <v>13.5</v>
      </c>
      <c r="G23" s="13">
        <f t="shared" si="1"/>
        <v>601.75</v>
      </c>
      <c r="H23" s="14">
        <f t="shared" si="1"/>
        <v>0</v>
      </c>
      <c r="I23" s="14">
        <f t="shared" si="1"/>
        <v>0</v>
      </c>
      <c r="J23" s="4"/>
      <c r="K23" s="13">
        <f>SUM(K6:K22)</f>
        <v>83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620</v>
      </c>
    </row>
    <row r="27" spans="1:11" x14ac:dyDescent="0.25">
      <c r="A27" s="1" t="s">
        <v>31</v>
      </c>
      <c r="C27" s="35">
        <f>K23</f>
        <v>83</v>
      </c>
    </row>
    <row r="28" spans="1:11" x14ac:dyDescent="0.25">
      <c r="A28" s="1" t="s">
        <v>35</v>
      </c>
      <c r="C28" s="41">
        <f>C27/C26</f>
        <v>0.13387096774193549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G19" sqref="E19:H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28.05.17</v>
      </c>
      <c r="B2" s="58"/>
      <c r="C2" s="58"/>
      <c r="D2" s="58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8.15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7">
        <v>6649</v>
      </c>
      <c r="B4" s="229" t="s">
        <v>103</v>
      </c>
      <c r="C4" s="217">
        <v>6</v>
      </c>
      <c r="D4" s="38" t="s">
        <v>69</v>
      </c>
      <c r="E4" s="233">
        <v>3.75</v>
      </c>
      <c r="F4" s="234"/>
      <c r="G4" s="233"/>
      <c r="H4" s="234"/>
      <c r="I4" s="233"/>
      <c r="J4" s="234"/>
      <c r="K4" s="236"/>
      <c r="L4" s="236"/>
      <c r="M4" s="236"/>
      <c r="N4" s="236"/>
      <c r="O4" s="233"/>
      <c r="P4" s="234"/>
      <c r="Q4" s="237"/>
      <c r="R4" s="238"/>
      <c r="S4" s="25">
        <f>E4+G4+I4+K4+M4+O4+Q4</f>
        <v>3.75</v>
      </c>
      <c r="T4" s="25">
        <f t="shared" ref="T4:T21" si="0">SUM(S4-U4-V4)</f>
        <v>3.75</v>
      </c>
      <c r="U4" s="28"/>
      <c r="V4" s="28"/>
    </row>
    <row r="5" spans="1:22" x14ac:dyDescent="0.25">
      <c r="A5" s="198">
        <v>6598</v>
      </c>
      <c r="B5" s="229" t="s">
        <v>104</v>
      </c>
      <c r="C5" s="198">
        <v>28</v>
      </c>
      <c r="D5" s="38" t="s">
        <v>83</v>
      </c>
      <c r="E5" s="239"/>
      <c r="F5" s="240"/>
      <c r="G5" s="233"/>
      <c r="H5" s="234"/>
      <c r="I5" s="233">
        <v>5</v>
      </c>
      <c r="J5" s="234"/>
      <c r="K5" s="233">
        <v>8</v>
      </c>
      <c r="L5" s="234"/>
      <c r="M5" s="233">
        <v>8</v>
      </c>
      <c r="N5" s="234"/>
      <c r="O5" s="233"/>
      <c r="P5" s="234"/>
      <c r="Q5" s="237"/>
      <c r="R5" s="238"/>
      <c r="S5" s="25">
        <f>E5+G5+I5+K5+M5+O5+Q5</f>
        <v>21</v>
      </c>
      <c r="T5" s="25">
        <f t="shared" si="0"/>
        <v>21</v>
      </c>
      <c r="U5" s="28"/>
      <c r="V5" s="28"/>
    </row>
    <row r="6" spans="1:22" x14ac:dyDescent="0.25">
      <c r="A6" s="220">
        <v>6598</v>
      </c>
      <c r="B6" s="229" t="s">
        <v>104</v>
      </c>
      <c r="C6" s="188">
        <v>11</v>
      </c>
      <c r="D6" s="38" t="s">
        <v>89</v>
      </c>
      <c r="E6" s="239"/>
      <c r="F6" s="240"/>
      <c r="G6" s="233">
        <v>7</v>
      </c>
      <c r="H6" s="234"/>
      <c r="I6" s="233">
        <v>3</v>
      </c>
      <c r="J6" s="234"/>
      <c r="K6" s="233"/>
      <c r="L6" s="234"/>
      <c r="M6" s="233"/>
      <c r="N6" s="234"/>
      <c r="O6" s="233"/>
      <c r="P6" s="234"/>
      <c r="Q6" s="237"/>
      <c r="R6" s="238"/>
      <c r="S6" s="25">
        <f>E6+G6+I6+K6+M6+O6+Q6</f>
        <v>10</v>
      </c>
      <c r="T6" s="25">
        <f t="shared" si="0"/>
        <v>10</v>
      </c>
      <c r="U6" s="28"/>
      <c r="V6" s="28"/>
    </row>
    <row r="7" spans="1:22" x14ac:dyDescent="0.25">
      <c r="A7" s="214"/>
      <c r="B7" s="48"/>
      <c r="C7" s="214"/>
      <c r="D7" s="38"/>
      <c r="E7" s="239"/>
      <c r="F7" s="240"/>
      <c r="G7" s="233"/>
      <c r="H7" s="234"/>
      <c r="I7" s="233"/>
      <c r="J7" s="234"/>
      <c r="K7" s="233"/>
      <c r="L7" s="234"/>
      <c r="M7" s="233"/>
      <c r="N7" s="234"/>
      <c r="O7" s="233"/>
      <c r="P7" s="234"/>
      <c r="Q7" s="237"/>
      <c r="R7" s="238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188"/>
      <c r="B8" s="48"/>
      <c r="C8" s="188"/>
      <c r="D8" s="38"/>
      <c r="E8" s="239"/>
      <c r="F8" s="240"/>
      <c r="G8" s="233"/>
      <c r="H8" s="234"/>
      <c r="I8" s="233"/>
      <c r="J8" s="234"/>
      <c r="K8" s="233"/>
      <c r="L8" s="234"/>
      <c r="M8" s="233"/>
      <c r="N8" s="234"/>
      <c r="O8" s="233"/>
      <c r="P8" s="234"/>
      <c r="Q8" s="237"/>
      <c r="R8" s="23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0"/>
      <c r="B9" s="48"/>
      <c r="C9" s="160"/>
      <c r="D9" s="38"/>
      <c r="E9" s="239"/>
      <c r="F9" s="240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7"/>
      <c r="R9" s="238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80"/>
      <c r="B10" s="179"/>
      <c r="C10" s="179"/>
      <c r="D10" s="38"/>
      <c r="E10" s="239"/>
      <c r="F10" s="240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9"/>
      <c r="B11" s="159"/>
      <c r="C11" s="159"/>
      <c r="D11" s="38"/>
      <c r="E11" s="239"/>
      <c r="F11" s="240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3"/>
      <c r="B12" s="48"/>
      <c r="C12" s="173"/>
      <c r="D12" s="38"/>
      <c r="E12" s="239"/>
      <c r="F12" s="240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173"/>
      <c r="B13" s="48"/>
      <c r="C13" s="173"/>
      <c r="D13" s="38"/>
      <c r="E13" s="239"/>
      <c r="F13" s="240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164"/>
      <c r="B14" s="48"/>
      <c r="C14" s="164"/>
      <c r="D14" s="38"/>
      <c r="E14" s="239"/>
      <c r="F14" s="240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66"/>
      <c r="B15" s="48"/>
      <c r="C15" s="166"/>
      <c r="D15" s="38"/>
      <c r="E15" s="239"/>
      <c r="F15" s="240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8"/>
      <c r="B16" s="118"/>
      <c r="C16" s="47"/>
      <c r="D16" s="27"/>
      <c r="E16" s="239"/>
      <c r="F16" s="240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6"/>
      <c r="B17" s="126"/>
      <c r="C17" s="126"/>
      <c r="D17" s="38"/>
      <c r="E17" s="239"/>
      <c r="F17" s="240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4"/>
      <c r="B18" s="154"/>
      <c r="C18" s="154"/>
      <c r="D18" s="38"/>
      <c r="E18" s="239"/>
      <c r="F18" s="240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19">
        <v>3600</v>
      </c>
      <c r="B19" s="219" t="s">
        <v>105</v>
      </c>
      <c r="C19" s="219"/>
      <c r="D19" s="38" t="s">
        <v>80</v>
      </c>
      <c r="E19" s="239"/>
      <c r="F19" s="240"/>
      <c r="G19" s="233">
        <v>0.5</v>
      </c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70"/>
      <c r="B20" s="170"/>
      <c r="C20" s="170"/>
      <c r="D20" s="38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7"/>
      <c r="R20" s="238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0">
        <v>3600</v>
      </c>
      <c r="B21" s="150" t="s">
        <v>105</v>
      </c>
      <c r="C21" s="150"/>
      <c r="D21" s="38" t="s">
        <v>77</v>
      </c>
      <c r="E21" s="233">
        <v>4</v>
      </c>
      <c r="F21" s="234"/>
      <c r="G21" s="233">
        <v>0.5</v>
      </c>
      <c r="H21" s="234"/>
      <c r="I21" s="233"/>
      <c r="J21" s="234"/>
      <c r="K21" s="233"/>
      <c r="L21" s="234"/>
      <c r="M21" s="233"/>
      <c r="N21" s="234"/>
      <c r="O21" s="233"/>
      <c r="P21" s="234"/>
      <c r="Q21" s="237"/>
      <c r="R21" s="238"/>
      <c r="S21" s="25">
        <f t="shared" si="1"/>
        <v>4.5</v>
      </c>
      <c r="T21" s="25">
        <f t="shared" si="0"/>
        <v>4.5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39"/>
      <c r="F22" s="240"/>
      <c r="G22" s="233"/>
      <c r="H22" s="234"/>
      <c r="I22" s="233"/>
      <c r="J22" s="234"/>
      <c r="K22" s="233"/>
      <c r="L22" s="234"/>
      <c r="M22" s="233"/>
      <c r="N22" s="234"/>
      <c r="O22" s="237"/>
      <c r="P22" s="238"/>
      <c r="Q22" s="237"/>
      <c r="R22" s="238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8"/>
      <c r="D23" s="58"/>
      <c r="E23" s="239"/>
      <c r="F23" s="240"/>
      <c r="G23" s="233"/>
      <c r="H23" s="234"/>
      <c r="I23" s="233"/>
      <c r="J23" s="234"/>
      <c r="K23" s="233">
        <f>SUM(K6:K22)</f>
        <v>0</v>
      </c>
      <c r="L23" s="234"/>
      <c r="M23" s="233"/>
      <c r="N23" s="234"/>
      <c r="O23" s="237"/>
      <c r="P23" s="238"/>
      <c r="Q23" s="237"/>
      <c r="R23" s="23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1">
        <f>SUM(E4:E23)</f>
        <v>7.75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 t="shared" ref="K24" si="4">SUM(K4:K23)</f>
        <v>8</v>
      </c>
      <c r="L24" s="242"/>
      <c r="M24" s="241">
        <f t="shared" ref="M24" si="5"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89"/>
      <c r="L25" s="190">
        <v>8</v>
      </c>
      <c r="M25" s="189"/>
      <c r="N25" s="190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-0.25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F27" sqref="F27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43" t="s">
        <v>15</v>
      </c>
      <c r="F2" s="243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7">
        <v>6649</v>
      </c>
      <c r="B4" s="229" t="s">
        <v>103</v>
      </c>
      <c r="C4" s="217">
        <v>7</v>
      </c>
      <c r="D4" s="38" t="s">
        <v>69</v>
      </c>
      <c r="E4" s="236">
        <v>8</v>
      </c>
      <c r="F4" s="236"/>
      <c r="G4" s="236">
        <v>1.5</v>
      </c>
      <c r="H4" s="236"/>
      <c r="I4" s="236"/>
      <c r="J4" s="236"/>
      <c r="K4" s="236"/>
      <c r="L4" s="236"/>
      <c r="M4" s="236"/>
      <c r="N4" s="236"/>
      <c r="O4" s="233"/>
      <c r="P4" s="234"/>
      <c r="Q4" s="237"/>
      <c r="R4" s="238"/>
      <c r="S4" s="25">
        <f>E4+G4+I4+K4+M4+O4+Q4</f>
        <v>9.5</v>
      </c>
      <c r="T4" s="25">
        <f t="shared" ref="T4:T17" si="0">SUM(S4-U4-V4)</f>
        <v>9.5</v>
      </c>
      <c r="U4" s="28"/>
      <c r="V4" s="28"/>
    </row>
    <row r="5" spans="1:22" x14ac:dyDescent="0.25">
      <c r="A5" s="220" t="s">
        <v>74</v>
      </c>
      <c r="B5" s="229" t="s">
        <v>106</v>
      </c>
      <c r="C5" s="220" t="s">
        <v>84</v>
      </c>
      <c r="D5" s="38" t="s">
        <v>75</v>
      </c>
      <c r="E5" s="233"/>
      <c r="F5" s="234"/>
      <c r="G5" s="233">
        <v>6.5</v>
      </c>
      <c r="H5" s="234"/>
      <c r="I5" s="233">
        <v>8</v>
      </c>
      <c r="J5" s="234"/>
      <c r="K5" s="233">
        <v>6.5</v>
      </c>
      <c r="L5" s="234"/>
      <c r="M5" s="233">
        <v>2</v>
      </c>
      <c r="N5" s="234"/>
      <c r="O5" s="233"/>
      <c r="P5" s="234"/>
      <c r="Q5" s="237"/>
      <c r="R5" s="238"/>
      <c r="S5" s="25">
        <f t="shared" ref="S5:S20" si="1">E5+G5+I5+K5+M5+O5+Q5</f>
        <v>23</v>
      </c>
      <c r="T5" s="25">
        <f t="shared" si="0"/>
        <v>23</v>
      </c>
      <c r="U5" s="28"/>
      <c r="V5" s="28"/>
    </row>
    <row r="6" spans="1:22" x14ac:dyDescent="0.25">
      <c r="A6" s="224">
        <v>6519</v>
      </c>
      <c r="B6" s="229" t="s">
        <v>107</v>
      </c>
      <c r="C6" s="223">
        <v>176</v>
      </c>
      <c r="D6" s="38" t="s">
        <v>97</v>
      </c>
      <c r="E6" s="233"/>
      <c r="F6" s="234"/>
      <c r="G6" s="233"/>
      <c r="H6" s="234"/>
      <c r="I6" s="233"/>
      <c r="J6" s="234"/>
      <c r="K6" s="233">
        <v>1.5</v>
      </c>
      <c r="L6" s="234"/>
      <c r="M6" s="233"/>
      <c r="N6" s="234"/>
      <c r="O6" s="233"/>
      <c r="P6" s="234"/>
      <c r="Q6" s="237"/>
      <c r="R6" s="238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210">
        <v>6598</v>
      </c>
      <c r="B7" s="229" t="s">
        <v>104</v>
      </c>
      <c r="C7" s="195">
        <v>36</v>
      </c>
      <c r="D7" s="38" t="s">
        <v>101</v>
      </c>
      <c r="E7" s="233"/>
      <c r="F7" s="234"/>
      <c r="G7" s="233"/>
      <c r="H7" s="234"/>
      <c r="I7" s="233"/>
      <c r="J7" s="234"/>
      <c r="K7" s="233"/>
      <c r="L7" s="234"/>
      <c r="M7" s="233">
        <v>6</v>
      </c>
      <c r="N7" s="234"/>
      <c r="O7" s="233"/>
      <c r="P7" s="234"/>
      <c r="Q7" s="237"/>
      <c r="R7" s="238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210"/>
      <c r="B8" s="48"/>
      <c r="C8" s="173"/>
      <c r="D8" s="38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3"/>
      <c r="P8" s="234"/>
      <c r="Q8" s="237"/>
      <c r="R8" s="23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11"/>
      <c r="B9" s="48"/>
      <c r="C9" s="211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7"/>
      <c r="R9" s="23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214"/>
      <c r="B10" s="48"/>
      <c r="C10" s="214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74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1"/>
      <c r="B12" s="48"/>
      <c r="C12" s="121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1"/>
      <c r="B13" s="121"/>
      <c r="C13" s="121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4"/>
      <c r="C15" s="124"/>
      <c r="D15" s="27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6"/>
      <c r="B17" s="96"/>
      <c r="C17" s="96"/>
      <c r="D17" s="27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7"/>
      <c r="P18" s="238"/>
      <c r="Q18" s="237"/>
      <c r="R18" s="23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7"/>
      <c r="P19" s="238"/>
      <c r="Q19" s="237"/>
      <c r="R19" s="23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1">
        <f>SUM(E4:E19)</f>
        <v>8</v>
      </c>
      <c r="F20" s="242"/>
      <c r="G20" s="241">
        <f>SUM(G4:G19)</f>
        <v>8</v>
      </c>
      <c r="H20" s="242"/>
      <c r="I20" s="241">
        <f>SUM(I4:I19)</f>
        <v>8</v>
      </c>
      <c r="J20" s="242"/>
      <c r="K20" s="241">
        <f>SUM(K4:K19)</f>
        <v>8</v>
      </c>
      <c r="L20" s="242"/>
      <c r="M20" s="241">
        <f>SUM(M4:M19)</f>
        <v>8</v>
      </c>
      <c r="N20" s="242"/>
      <c r="O20" s="241">
        <f>SUM(O4:O19)</f>
        <v>0</v>
      </c>
      <c r="P20" s="242"/>
      <c r="Q20" s="241">
        <f>SUM(Q4:Q19)</f>
        <v>0</v>
      </c>
      <c r="R20" s="24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9.5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opLeftCell="A4"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9" t="s">
        <v>74</v>
      </c>
      <c r="B4" s="229" t="s">
        <v>106</v>
      </c>
      <c r="C4" s="209" t="s">
        <v>84</v>
      </c>
      <c r="D4" s="38" t="s">
        <v>75</v>
      </c>
      <c r="E4" s="236">
        <v>8</v>
      </c>
      <c r="F4" s="236"/>
      <c r="G4" s="236">
        <v>8</v>
      </c>
      <c r="H4" s="236"/>
      <c r="I4" s="236">
        <v>0.75</v>
      </c>
      <c r="J4" s="236"/>
      <c r="K4" s="236"/>
      <c r="L4" s="236"/>
      <c r="M4" s="236"/>
      <c r="N4" s="236"/>
      <c r="O4" s="233"/>
      <c r="P4" s="234"/>
      <c r="Q4" s="237"/>
      <c r="R4" s="238"/>
      <c r="S4" s="25">
        <f>E4+G4+I4+K4+M4+O4+Q4</f>
        <v>16.75</v>
      </c>
      <c r="T4" s="25">
        <f t="shared" ref="T4:T23" si="0">SUM(S4-U4-V4)</f>
        <v>16.75</v>
      </c>
      <c r="U4" s="28"/>
      <c r="V4" s="28"/>
    </row>
    <row r="5" spans="1:22" x14ac:dyDescent="0.25">
      <c r="A5" s="210">
        <v>6519</v>
      </c>
      <c r="B5" s="229" t="s">
        <v>107</v>
      </c>
      <c r="C5" s="203">
        <v>176</v>
      </c>
      <c r="D5" s="38" t="s">
        <v>97</v>
      </c>
      <c r="E5" s="236"/>
      <c r="F5" s="236"/>
      <c r="G5" s="236"/>
      <c r="H5" s="236"/>
      <c r="I5" s="236">
        <v>7.25</v>
      </c>
      <c r="J5" s="236"/>
      <c r="K5" s="236">
        <v>3.25</v>
      </c>
      <c r="L5" s="236"/>
      <c r="M5" s="236"/>
      <c r="N5" s="236"/>
      <c r="O5" s="233"/>
      <c r="P5" s="234"/>
      <c r="Q5" s="237"/>
      <c r="R5" s="238"/>
      <c r="S5" s="25">
        <f t="shared" ref="S5:S26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224" t="s">
        <v>74</v>
      </c>
      <c r="B6" s="229" t="s">
        <v>106</v>
      </c>
      <c r="C6" s="212">
        <v>21</v>
      </c>
      <c r="D6" s="38" t="s">
        <v>98</v>
      </c>
      <c r="E6" s="236"/>
      <c r="F6" s="236"/>
      <c r="G6" s="236"/>
      <c r="H6" s="236"/>
      <c r="I6" s="236"/>
      <c r="J6" s="236"/>
      <c r="K6" s="236">
        <v>0.25</v>
      </c>
      <c r="L6" s="236"/>
      <c r="M6" s="236"/>
      <c r="N6" s="236"/>
      <c r="O6" s="233"/>
      <c r="P6" s="234"/>
      <c r="Q6" s="237"/>
      <c r="R6" s="238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227">
        <v>6649</v>
      </c>
      <c r="B7" s="229" t="s">
        <v>103</v>
      </c>
      <c r="C7" s="227">
        <v>9</v>
      </c>
      <c r="D7" s="38" t="s">
        <v>69</v>
      </c>
      <c r="E7" s="236"/>
      <c r="F7" s="236"/>
      <c r="G7" s="236"/>
      <c r="H7" s="236"/>
      <c r="I7" s="236"/>
      <c r="J7" s="236"/>
      <c r="K7" s="236">
        <v>4.5</v>
      </c>
      <c r="L7" s="236"/>
      <c r="M7" s="236">
        <v>2.5</v>
      </c>
      <c r="N7" s="236"/>
      <c r="O7" s="233"/>
      <c r="P7" s="234"/>
      <c r="Q7" s="237"/>
      <c r="R7" s="238"/>
      <c r="S7" s="25">
        <f t="shared" si="1"/>
        <v>7</v>
      </c>
      <c r="T7" s="25">
        <f t="shared" si="0"/>
        <v>7</v>
      </c>
      <c r="U7" s="28"/>
      <c r="V7" s="28"/>
    </row>
    <row r="8" spans="1:22" x14ac:dyDescent="0.25">
      <c r="A8" s="224">
        <v>6649</v>
      </c>
      <c r="B8" s="229" t="s">
        <v>103</v>
      </c>
      <c r="C8" s="224">
        <v>8</v>
      </c>
      <c r="D8" s="38" t="s">
        <v>69</v>
      </c>
      <c r="E8" s="236"/>
      <c r="F8" s="236"/>
      <c r="G8" s="236"/>
      <c r="H8" s="236"/>
      <c r="I8" s="236"/>
      <c r="J8" s="236"/>
      <c r="K8" s="236"/>
      <c r="L8" s="236"/>
      <c r="M8" s="236">
        <v>5.5</v>
      </c>
      <c r="N8" s="236"/>
      <c r="O8" s="233"/>
      <c r="P8" s="234"/>
      <c r="Q8" s="237"/>
      <c r="R8" s="238"/>
      <c r="S8" s="25">
        <f t="shared" si="1"/>
        <v>5.5</v>
      </c>
      <c r="T8" s="25">
        <f t="shared" si="0"/>
        <v>5.5</v>
      </c>
      <c r="U8" s="28"/>
      <c r="V8" s="28"/>
    </row>
    <row r="9" spans="1:22" x14ac:dyDescent="0.25">
      <c r="A9" s="172"/>
      <c r="B9" s="48"/>
      <c r="C9" s="153"/>
      <c r="D9" s="38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3"/>
      <c r="P9" s="234"/>
      <c r="Q9" s="237"/>
      <c r="R9" s="23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2"/>
      <c r="B10" s="181"/>
      <c r="C10" s="181"/>
      <c r="D10" s="38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60"/>
      <c r="D11" s="38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4"/>
      <c r="B12" s="48"/>
      <c r="C12" s="144"/>
      <c r="D12" s="38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5"/>
      <c r="B13" s="48"/>
      <c r="C13" s="144"/>
      <c r="D13" s="38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5"/>
      <c r="B14" s="48"/>
      <c r="C14" s="155"/>
      <c r="D14" s="38"/>
      <c r="E14" s="236"/>
      <c r="F14" s="236"/>
      <c r="G14" s="236"/>
      <c r="H14" s="236"/>
      <c r="I14" s="233"/>
      <c r="J14" s="234"/>
      <c r="K14" s="233"/>
      <c r="L14" s="234"/>
      <c r="M14" s="236"/>
      <c r="N14" s="236"/>
      <c r="O14" s="233"/>
      <c r="P14" s="234"/>
      <c r="Q14" s="237"/>
      <c r="R14" s="23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4"/>
      <c r="B15" s="134"/>
      <c r="C15" s="134"/>
      <c r="D15" s="38"/>
      <c r="E15" s="233"/>
      <c r="F15" s="234"/>
      <c r="G15" s="233"/>
      <c r="H15" s="234"/>
      <c r="I15" s="233"/>
      <c r="J15" s="234"/>
      <c r="K15" s="233"/>
      <c r="L15" s="234"/>
      <c r="M15" s="236"/>
      <c r="N15" s="236"/>
      <c r="O15" s="233"/>
      <c r="P15" s="234"/>
      <c r="Q15" s="237"/>
      <c r="R15" s="23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7"/>
      <c r="B16" s="127"/>
      <c r="C16" s="127"/>
      <c r="D16" s="38"/>
      <c r="E16" s="236"/>
      <c r="F16" s="236"/>
      <c r="G16" s="236"/>
      <c r="H16" s="236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2"/>
      <c r="B17" s="48"/>
      <c r="C17" s="112"/>
      <c r="D17" s="38"/>
      <c r="E17" s="236"/>
      <c r="F17" s="236"/>
      <c r="G17" s="236"/>
      <c r="H17" s="236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1"/>
      <c r="B18" s="48"/>
      <c r="C18" s="111"/>
      <c r="D18" s="38"/>
      <c r="E18" s="236"/>
      <c r="F18" s="236"/>
      <c r="G18" s="236"/>
      <c r="H18" s="236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1"/>
      <c r="B19" s="48"/>
      <c r="C19" s="111"/>
      <c r="D19" s="38"/>
      <c r="E19" s="236"/>
      <c r="F19" s="236"/>
      <c r="G19" s="236"/>
      <c r="H19" s="236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6"/>
      <c r="F20" s="236"/>
      <c r="G20" s="236"/>
      <c r="H20" s="236"/>
      <c r="I20" s="233"/>
      <c r="J20" s="234"/>
      <c r="K20" s="233"/>
      <c r="L20" s="234"/>
      <c r="M20" s="233"/>
      <c r="N20" s="234"/>
      <c r="O20" s="233"/>
      <c r="P20" s="234"/>
      <c r="Q20" s="237"/>
      <c r="R20" s="238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6"/>
      <c r="F21" s="236"/>
      <c r="G21" s="236"/>
      <c r="H21" s="236"/>
      <c r="I21" s="233"/>
      <c r="J21" s="234"/>
      <c r="K21" s="233"/>
      <c r="L21" s="234"/>
      <c r="M21" s="233"/>
      <c r="N21" s="234"/>
      <c r="O21" s="233"/>
      <c r="P21" s="234"/>
      <c r="Q21" s="237"/>
      <c r="R21" s="23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6"/>
      <c r="F22" s="236"/>
      <c r="G22" s="236"/>
      <c r="H22" s="236"/>
      <c r="I22" s="233"/>
      <c r="J22" s="234"/>
      <c r="K22" s="233"/>
      <c r="L22" s="234"/>
      <c r="M22" s="233"/>
      <c r="N22" s="234"/>
      <c r="O22" s="233"/>
      <c r="P22" s="234"/>
      <c r="Q22" s="237"/>
      <c r="R22" s="238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3"/>
      <c r="B23" s="143">
        <f>SUM(B6:B22)</f>
        <v>0</v>
      </c>
      <c r="C23" s="143"/>
      <c r="D23" s="38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3"/>
      <c r="P23" s="234"/>
      <c r="Q23" s="237"/>
      <c r="R23" s="23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3"/>
      <c r="P24" s="234"/>
      <c r="Q24" s="237"/>
      <c r="R24" s="23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7"/>
      <c r="P25" s="238"/>
      <c r="Q25" s="237"/>
      <c r="R25" s="23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8</v>
      </c>
      <c r="L26" s="242"/>
      <c r="M26" s="241">
        <f>SUM(M4:M25)</f>
        <v>8</v>
      </c>
      <c r="N26" s="242"/>
      <c r="O26" s="241">
        <f>SUM(O4:O25)</f>
        <v>0</v>
      </c>
      <c r="P26" s="242"/>
      <c r="Q26" s="241">
        <f>SUM(Q4:Q25)</f>
        <v>0</v>
      </c>
      <c r="R26" s="242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89"/>
      <c r="F27" s="190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G19" sqref="G19:N21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187"/>
      <c r="L3" s="187"/>
      <c r="M3" s="63">
        <v>8</v>
      </c>
      <c r="N3" s="63">
        <v>15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7" t="s">
        <v>74</v>
      </c>
      <c r="B4" s="229" t="s">
        <v>106</v>
      </c>
      <c r="C4" s="207">
        <v>1</v>
      </c>
      <c r="D4" s="38" t="s">
        <v>75</v>
      </c>
      <c r="E4" s="233"/>
      <c r="F4" s="234"/>
      <c r="G4" s="233">
        <v>1</v>
      </c>
      <c r="H4" s="234"/>
      <c r="I4" s="233"/>
      <c r="J4" s="234"/>
      <c r="K4" s="244"/>
      <c r="L4" s="245"/>
      <c r="M4" s="233"/>
      <c r="N4" s="234"/>
      <c r="O4" s="233"/>
      <c r="P4" s="234"/>
      <c r="Q4" s="237"/>
      <c r="R4" s="238"/>
      <c r="S4" s="25">
        <f>E4+G4+I4+K4+M4+O4+Q4</f>
        <v>1</v>
      </c>
      <c r="T4" s="25">
        <f>SUM(S4-U4-V4)</f>
        <v>1</v>
      </c>
      <c r="U4" s="28"/>
      <c r="V4" s="28"/>
    </row>
    <row r="5" spans="1:22" x14ac:dyDescent="0.25">
      <c r="A5" s="192" t="s">
        <v>74</v>
      </c>
      <c r="B5" s="229" t="s">
        <v>106</v>
      </c>
      <c r="C5" s="192">
        <v>17</v>
      </c>
      <c r="D5" s="38" t="s">
        <v>75</v>
      </c>
      <c r="E5" s="233">
        <v>8</v>
      </c>
      <c r="F5" s="234"/>
      <c r="G5" s="233">
        <v>2</v>
      </c>
      <c r="H5" s="234"/>
      <c r="I5" s="233">
        <v>7.75</v>
      </c>
      <c r="J5" s="234"/>
      <c r="K5" s="244"/>
      <c r="L5" s="245"/>
      <c r="M5" s="233"/>
      <c r="N5" s="234"/>
      <c r="O5" s="233"/>
      <c r="P5" s="234"/>
      <c r="Q5" s="237"/>
      <c r="R5" s="238"/>
      <c r="S5" s="25">
        <f t="shared" ref="S5:S25" si="0">E5+G5+I5+K5+M5+O5+Q5</f>
        <v>17.75</v>
      </c>
      <c r="T5" s="25">
        <f t="shared" ref="T5:T22" si="1">SUM(S5-U5-V5)</f>
        <v>17.75</v>
      </c>
      <c r="U5" s="28"/>
      <c r="V5" s="28"/>
    </row>
    <row r="6" spans="1:22" x14ac:dyDescent="0.25">
      <c r="A6" s="207">
        <v>6598</v>
      </c>
      <c r="B6" s="229" t="s">
        <v>104</v>
      </c>
      <c r="C6" s="207">
        <v>8</v>
      </c>
      <c r="D6" s="38" t="s">
        <v>78</v>
      </c>
      <c r="E6" s="233"/>
      <c r="F6" s="234"/>
      <c r="G6" s="233">
        <v>2</v>
      </c>
      <c r="H6" s="234"/>
      <c r="I6" s="233"/>
      <c r="J6" s="234"/>
      <c r="K6" s="244"/>
      <c r="L6" s="245"/>
      <c r="M6" s="236"/>
      <c r="N6" s="236"/>
      <c r="O6" s="233"/>
      <c r="P6" s="234"/>
      <c r="Q6" s="237"/>
      <c r="R6" s="238"/>
      <c r="S6" s="25">
        <f t="shared" si="0"/>
        <v>2</v>
      </c>
      <c r="T6" s="25">
        <f t="shared" si="1"/>
        <v>2</v>
      </c>
      <c r="U6" s="28"/>
      <c r="V6" s="28"/>
    </row>
    <row r="7" spans="1:22" x14ac:dyDescent="0.25">
      <c r="A7" s="213" t="s">
        <v>74</v>
      </c>
      <c r="B7" s="229" t="s">
        <v>106</v>
      </c>
      <c r="C7" s="201">
        <v>14</v>
      </c>
      <c r="D7" s="38" t="s">
        <v>75</v>
      </c>
      <c r="E7" s="233"/>
      <c r="F7" s="234"/>
      <c r="G7" s="233">
        <v>2</v>
      </c>
      <c r="H7" s="234"/>
      <c r="I7" s="233"/>
      <c r="J7" s="234"/>
      <c r="K7" s="244"/>
      <c r="L7" s="245"/>
      <c r="M7" s="236">
        <v>1</v>
      </c>
      <c r="N7" s="236"/>
      <c r="O7" s="233"/>
      <c r="P7" s="234"/>
      <c r="Q7" s="237"/>
      <c r="R7" s="238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213" t="s">
        <v>74</v>
      </c>
      <c r="B8" s="229" t="s">
        <v>106</v>
      </c>
      <c r="C8" s="197">
        <v>13</v>
      </c>
      <c r="D8" s="38" t="s">
        <v>75</v>
      </c>
      <c r="E8" s="236"/>
      <c r="F8" s="236"/>
      <c r="G8" s="236"/>
      <c r="H8" s="236"/>
      <c r="I8" s="236"/>
      <c r="J8" s="236"/>
      <c r="K8" s="246"/>
      <c r="L8" s="246"/>
      <c r="M8" s="236">
        <v>1</v>
      </c>
      <c r="N8" s="236"/>
      <c r="O8" s="233"/>
      <c r="P8" s="234"/>
      <c r="Q8" s="237"/>
      <c r="R8" s="238"/>
      <c r="S8" s="25">
        <f t="shared" si="0"/>
        <v>1</v>
      </c>
      <c r="T8" s="25">
        <f t="shared" si="1"/>
        <v>1</v>
      </c>
      <c r="U8" s="28"/>
      <c r="V8" s="28"/>
    </row>
    <row r="9" spans="1:22" x14ac:dyDescent="0.25">
      <c r="A9" s="214" t="s">
        <v>74</v>
      </c>
      <c r="B9" s="229" t="s">
        <v>106</v>
      </c>
      <c r="C9" s="214">
        <v>15</v>
      </c>
      <c r="D9" s="38" t="s">
        <v>75</v>
      </c>
      <c r="E9" s="236"/>
      <c r="F9" s="236"/>
      <c r="G9" s="236"/>
      <c r="H9" s="236"/>
      <c r="I9" s="236"/>
      <c r="J9" s="236"/>
      <c r="K9" s="246"/>
      <c r="L9" s="246"/>
      <c r="M9" s="236">
        <v>1</v>
      </c>
      <c r="N9" s="236"/>
      <c r="O9" s="233"/>
      <c r="P9" s="234"/>
      <c r="Q9" s="237"/>
      <c r="R9" s="238"/>
      <c r="S9" s="25">
        <f t="shared" si="0"/>
        <v>1</v>
      </c>
      <c r="T9" s="25">
        <f t="shared" si="1"/>
        <v>1</v>
      </c>
      <c r="U9" s="28"/>
      <c r="V9" s="28"/>
    </row>
    <row r="10" spans="1:22" x14ac:dyDescent="0.25">
      <c r="A10" s="222">
        <v>6519</v>
      </c>
      <c r="B10" s="229" t="s">
        <v>107</v>
      </c>
      <c r="C10" s="221">
        <v>176</v>
      </c>
      <c r="D10" s="38" t="s">
        <v>97</v>
      </c>
      <c r="E10" s="236"/>
      <c r="F10" s="236"/>
      <c r="G10" s="236"/>
      <c r="H10" s="236"/>
      <c r="I10" s="236">
        <v>0.25</v>
      </c>
      <c r="J10" s="236"/>
      <c r="K10" s="246"/>
      <c r="L10" s="246"/>
      <c r="M10" s="236"/>
      <c r="N10" s="236"/>
      <c r="O10" s="233"/>
      <c r="P10" s="234"/>
      <c r="Q10" s="237"/>
      <c r="R10" s="238"/>
      <c r="S10" s="25">
        <f t="shared" si="0"/>
        <v>0.25</v>
      </c>
      <c r="T10" s="25">
        <f t="shared" si="1"/>
        <v>0.25</v>
      </c>
      <c r="U10" s="28"/>
      <c r="V10" s="28"/>
    </row>
    <row r="11" spans="1:22" x14ac:dyDescent="0.25">
      <c r="A11" s="205"/>
      <c r="B11" s="48"/>
      <c r="C11" s="205"/>
      <c r="D11" s="38"/>
      <c r="E11" s="233"/>
      <c r="F11" s="234"/>
      <c r="G11" s="233"/>
      <c r="H11" s="234"/>
      <c r="I11" s="233"/>
      <c r="J11" s="234"/>
      <c r="K11" s="244"/>
      <c r="L11" s="245"/>
      <c r="M11" s="233"/>
      <c r="N11" s="234"/>
      <c r="O11" s="233"/>
      <c r="P11" s="234"/>
      <c r="Q11" s="237"/>
      <c r="R11" s="23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05"/>
      <c r="B12" s="48"/>
      <c r="C12" s="205"/>
      <c r="D12" s="38"/>
      <c r="E12" s="233"/>
      <c r="F12" s="234"/>
      <c r="G12" s="233"/>
      <c r="H12" s="234"/>
      <c r="I12" s="233"/>
      <c r="J12" s="234"/>
      <c r="K12" s="244"/>
      <c r="L12" s="245"/>
      <c r="M12" s="233"/>
      <c r="N12" s="234"/>
      <c r="O12" s="233"/>
      <c r="P12" s="234"/>
      <c r="Q12" s="237"/>
      <c r="R12" s="23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205"/>
      <c r="B13" s="48"/>
      <c r="C13" s="205"/>
      <c r="D13" s="38"/>
      <c r="E13" s="233"/>
      <c r="F13" s="234"/>
      <c r="G13" s="233"/>
      <c r="H13" s="234"/>
      <c r="I13" s="233"/>
      <c r="J13" s="234"/>
      <c r="K13" s="244"/>
      <c r="L13" s="245"/>
      <c r="M13" s="233"/>
      <c r="N13" s="234"/>
      <c r="O13" s="233"/>
      <c r="P13" s="234"/>
      <c r="Q13" s="237"/>
      <c r="R13" s="23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05"/>
      <c r="B14" s="48"/>
      <c r="C14" s="205"/>
      <c r="D14" s="38"/>
      <c r="E14" s="233"/>
      <c r="F14" s="234"/>
      <c r="G14" s="233"/>
      <c r="H14" s="234"/>
      <c r="I14" s="233"/>
      <c r="J14" s="234"/>
      <c r="K14" s="244"/>
      <c r="L14" s="245"/>
      <c r="M14" s="233"/>
      <c r="N14" s="234"/>
      <c r="O14" s="233"/>
      <c r="P14" s="234"/>
      <c r="Q14" s="237"/>
      <c r="R14" s="23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06"/>
      <c r="B15" s="48"/>
      <c r="C15" s="206"/>
      <c r="D15" s="38"/>
      <c r="E15" s="233"/>
      <c r="F15" s="234"/>
      <c r="G15" s="233"/>
      <c r="H15" s="234"/>
      <c r="I15" s="233"/>
      <c r="J15" s="234"/>
      <c r="K15" s="244"/>
      <c r="L15" s="245"/>
      <c r="M15" s="233"/>
      <c r="N15" s="234"/>
      <c r="O15" s="233"/>
      <c r="P15" s="234"/>
      <c r="Q15" s="237"/>
      <c r="R15" s="23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5"/>
      <c r="B16" s="48"/>
      <c r="C16" s="165"/>
      <c r="D16" s="38"/>
      <c r="E16" s="233"/>
      <c r="F16" s="234"/>
      <c r="G16" s="233"/>
      <c r="H16" s="234"/>
      <c r="I16" s="233"/>
      <c r="J16" s="234"/>
      <c r="K16" s="244"/>
      <c r="L16" s="245"/>
      <c r="M16" s="233"/>
      <c r="N16" s="234"/>
      <c r="O16" s="233"/>
      <c r="P16" s="234"/>
      <c r="Q16" s="237"/>
      <c r="R16" s="23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65"/>
      <c r="B17" s="48"/>
      <c r="C17" s="165"/>
      <c r="D17" s="38"/>
      <c r="E17" s="233"/>
      <c r="F17" s="234"/>
      <c r="G17" s="233"/>
      <c r="H17" s="234"/>
      <c r="I17" s="233"/>
      <c r="J17" s="234"/>
      <c r="K17" s="244"/>
      <c r="L17" s="245"/>
      <c r="M17" s="233"/>
      <c r="N17" s="234"/>
      <c r="O17" s="233"/>
      <c r="P17" s="234"/>
      <c r="Q17" s="237"/>
      <c r="R17" s="238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165"/>
      <c r="B18" s="48"/>
      <c r="C18" s="165"/>
      <c r="D18" s="38"/>
      <c r="E18" s="233"/>
      <c r="F18" s="234"/>
      <c r="G18" s="233"/>
      <c r="H18" s="234"/>
      <c r="I18" s="233"/>
      <c r="J18" s="234"/>
      <c r="K18" s="244"/>
      <c r="L18" s="245"/>
      <c r="M18" s="233"/>
      <c r="N18" s="234"/>
      <c r="O18" s="233"/>
      <c r="P18" s="234"/>
      <c r="Q18" s="237"/>
      <c r="R18" s="23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65">
        <v>3600</v>
      </c>
      <c r="B19" s="48" t="s">
        <v>105</v>
      </c>
      <c r="C19" s="162"/>
      <c r="D19" s="38" t="s">
        <v>92</v>
      </c>
      <c r="E19" s="233"/>
      <c r="F19" s="234"/>
      <c r="G19" s="233">
        <v>0.5</v>
      </c>
      <c r="H19" s="234"/>
      <c r="I19" s="233"/>
      <c r="J19" s="234"/>
      <c r="K19" s="244"/>
      <c r="L19" s="245"/>
      <c r="M19" s="233"/>
      <c r="N19" s="234"/>
      <c r="O19" s="233"/>
      <c r="P19" s="234"/>
      <c r="Q19" s="237"/>
      <c r="R19" s="238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196">
        <v>3600</v>
      </c>
      <c r="B20" s="196" t="s">
        <v>105</v>
      </c>
      <c r="C20" s="196"/>
      <c r="D20" s="38" t="s">
        <v>96</v>
      </c>
      <c r="E20" s="233"/>
      <c r="F20" s="234"/>
      <c r="G20" s="233">
        <v>0.5</v>
      </c>
      <c r="H20" s="234"/>
      <c r="I20" s="233"/>
      <c r="J20" s="234"/>
      <c r="K20" s="244"/>
      <c r="L20" s="245"/>
      <c r="M20" s="233"/>
      <c r="N20" s="234"/>
      <c r="O20" s="233"/>
      <c r="P20" s="234"/>
      <c r="Q20" s="237"/>
      <c r="R20" s="238"/>
      <c r="S20" s="25">
        <f t="shared" si="0"/>
        <v>0.5</v>
      </c>
      <c r="T20" s="25">
        <f t="shared" si="1"/>
        <v>0.5</v>
      </c>
      <c r="U20" s="28"/>
      <c r="V20" s="28"/>
    </row>
    <row r="21" spans="1:22" x14ac:dyDescent="0.25">
      <c r="A21" s="185">
        <v>3600</v>
      </c>
      <c r="B21" s="185" t="s">
        <v>105</v>
      </c>
      <c r="C21" s="185"/>
      <c r="D21" s="38" t="s">
        <v>102</v>
      </c>
      <c r="E21" s="236"/>
      <c r="F21" s="236"/>
      <c r="G21" s="236"/>
      <c r="H21" s="236"/>
      <c r="I21" s="233"/>
      <c r="J21" s="234"/>
      <c r="K21" s="244"/>
      <c r="L21" s="245"/>
      <c r="M21" s="233">
        <v>4</v>
      </c>
      <c r="N21" s="234"/>
      <c r="O21" s="233"/>
      <c r="P21" s="234"/>
      <c r="Q21" s="237"/>
      <c r="R21" s="238"/>
      <c r="S21" s="25">
        <f t="shared" si="0"/>
        <v>4</v>
      </c>
      <c r="T21" s="25">
        <f t="shared" si="1"/>
        <v>4</v>
      </c>
      <c r="U21" s="28"/>
      <c r="V21" s="28"/>
    </row>
    <row r="22" spans="1:22" x14ac:dyDescent="0.25">
      <c r="A22" s="136"/>
      <c r="B22" s="136"/>
      <c r="C22" s="136"/>
      <c r="D22" s="38"/>
      <c r="E22" s="233"/>
      <c r="F22" s="234"/>
      <c r="G22" s="233"/>
      <c r="H22" s="234"/>
      <c r="I22" s="233"/>
      <c r="J22" s="234"/>
      <c r="K22" s="244"/>
      <c r="L22" s="245"/>
      <c r="M22" s="233"/>
      <c r="N22" s="234"/>
      <c r="O22" s="233"/>
      <c r="P22" s="234"/>
      <c r="Q22" s="237"/>
      <c r="R22" s="238"/>
      <c r="S22" s="25">
        <f>E22+G22+I22+K22+M22+O22+Q22</f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3"/>
      <c r="F23" s="234"/>
      <c r="G23" s="233"/>
      <c r="H23" s="234"/>
      <c r="I23" s="233"/>
      <c r="J23" s="234"/>
      <c r="K23" s="244">
        <f>SUM(K6:K22)</f>
        <v>0</v>
      </c>
      <c r="L23" s="245"/>
      <c r="M23" s="233"/>
      <c r="N23" s="234"/>
      <c r="O23" s="233"/>
      <c r="P23" s="234"/>
      <c r="Q23" s="237"/>
      <c r="R23" s="238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7"/>
      <c r="P24" s="238"/>
      <c r="Q24" s="237"/>
      <c r="R24" s="238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41">
        <f>SUM(E4:E24)</f>
        <v>8</v>
      </c>
      <c r="F25" s="242"/>
      <c r="G25" s="241">
        <f>SUM(G4:G24)</f>
        <v>8</v>
      </c>
      <c r="H25" s="242"/>
      <c r="I25" s="241">
        <f>SUM(I4:I24)</f>
        <v>8</v>
      </c>
      <c r="J25" s="242"/>
      <c r="K25" s="241">
        <f>SUM(K4:K24)</f>
        <v>0</v>
      </c>
      <c r="L25" s="242"/>
      <c r="M25" s="241">
        <f>SUM(M4:M24)</f>
        <v>7</v>
      </c>
      <c r="N25" s="242"/>
      <c r="O25" s="241">
        <f>SUM(O4:O24)</f>
        <v>0</v>
      </c>
      <c r="P25" s="242"/>
      <c r="Q25" s="241">
        <f>SUM(Q4:Q24)</f>
        <v>0</v>
      </c>
      <c r="R25" s="242"/>
      <c r="S25" s="25">
        <f t="shared" si="0"/>
        <v>31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89"/>
      <c r="F26" s="190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31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-8</v>
      </c>
      <c r="M27" s="32"/>
      <c r="N27" s="32">
        <f>SUM(M25)-N26</f>
        <v>-1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-9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31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31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I27" sqref="I27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28.05.17</v>
      </c>
      <c r="B2" s="56"/>
      <c r="C2" s="56"/>
      <c r="D2" s="5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17">
        <v>6649</v>
      </c>
      <c r="B4" s="229" t="s">
        <v>103</v>
      </c>
      <c r="C4" s="217">
        <v>6</v>
      </c>
      <c r="D4" s="38" t="s">
        <v>69</v>
      </c>
      <c r="E4" s="236">
        <v>2</v>
      </c>
      <c r="F4" s="236"/>
      <c r="G4" s="236"/>
      <c r="H4" s="236"/>
      <c r="I4" s="236"/>
      <c r="J4" s="236"/>
      <c r="K4" s="236"/>
      <c r="L4" s="236"/>
      <c r="M4" s="236"/>
      <c r="N4" s="236"/>
      <c r="O4" s="233"/>
      <c r="P4" s="234"/>
      <c r="Q4" s="237"/>
      <c r="R4" s="238"/>
      <c r="S4" s="25">
        <f>E4+G4+I4+K4+M4+O4+Q4</f>
        <v>2</v>
      </c>
      <c r="T4" s="25">
        <f>SUM(S4-U4-V4)</f>
        <v>2</v>
      </c>
      <c r="U4" s="28"/>
      <c r="V4" s="28"/>
    </row>
    <row r="5" spans="1:22" x14ac:dyDescent="0.25">
      <c r="A5" s="217">
        <v>6649</v>
      </c>
      <c r="B5" s="229" t="s">
        <v>103</v>
      </c>
      <c r="C5" s="217">
        <v>7</v>
      </c>
      <c r="D5" s="38" t="s">
        <v>69</v>
      </c>
      <c r="E5" s="236">
        <v>3</v>
      </c>
      <c r="F5" s="236"/>
      <c r="G5" s="236">
        <v>2</v>
      </c>
      <c r="H5" s="236"/>
      <c r="I5" s="236">
        <v>7</v>
      </c>
      <c r="J5" s="236"/>
      <c r="K5" s="236"/>
      <c r="L5" s="236"/>
      <c r="M5" s="236"/>
      <c r="N5" s="236"/>
      <c r="O5" s="233"/>
      <c r="P5" s="234"/>
      <c r="Q5" s="237"/>
      <c r="R5" s="238"/>
      <c r="S5" s="25">
        <f t="shared" ref="S5:S20" si="0">E5+G5+I5+K5+M5+O5+Q5</f>
        <v>12</v>
      </c>
      <c r="T5" s="25">
        <f t="shared" ref="T5:T17" si="1">SUM(S5-U5-V5)</f>
        <v>12</v>
      </c>
      <c r="U5" s="28"/>
      <c r="V5" s="28"/>
    </row>
    <row r="6" spans="1:22" x14ac:dyDescent="0.25">
      <c r="A6" s="192">
        <v>6648</v>
      </c>
      <c r="B6" s="229" t="s">
        <v>108</v>
      </c>
      <c r="C6" s="192">
        <v>49</v>
      </c>
      <c r="D6" s="38" t="s">
        <v>81</v>
      </c>
      <c r="E6" s="236">
        <v>3</v>
      </c>
      <c r="F6" s="236"/>
      <c r="G6" s="247">
        <v>6</v>
      </c>
      <c r="H6" s="234"/>
      <c r="I6" s="247">
        <v>1</v>
      </c>
      <c r="J6" s="234"/>
      <c r="K6" s="247"/>
      <c r="L6" s="234"/>
      <c r="M6" s="247"/>
      <c r="N6" s="234"/>
      <c r="O6" s="233"/>
      <c r="P6" s="234"/>
      <c r="Q6" s="237"/>
      <c r="R6" s="238"/>
      <c r="S6" s="25">
        <f t="shared" si="0"/>
        <v>10</v>
      </c>
      <c r="T6" s="25">
        <f t="shared" si="1"/>
        <v>10</v>
      </c>
      <c r="U6" s="28"/>
      <c r="V6" s="28"/>
    </row>
    <row r="7" spans="1:22" x14ac:dyDescent="0.25">
      <c r="A7" s="224">
        <v>6519</v>
      </c>
      <c r="B7" s="229" t="s">
        <v>107</v>
      </c>
      <c r="C7" s="223">
        <v>176</v>
      </c>
      <c r="D7" s="38" t="s">
        <v>97</v>
      </c>
      <c r="E7" s="236"/>
      <c r="F7" s="236"/>
      <c r="G7" s="247"/>
      <c r="H7" s="234"/>
      <c r="I7" s="247"/>
      <c r="J7" s="234"/>
      <c r="K7" s="233">
        <v>2.5</v>
      </c>
      <c r="L7" s="234"/>
      <c r="M7" s="233"/>
      <c r="N7" s="234"/>
      <c r="O7" s="233"/>
      <c r="P7" s="234"/>
      <c r="Q7" s="237"/>
      <c r="R7" s="238"/>
      <c r="S7" s="25">
        <f>E7+G7+I7+K7+M7+O7+Q7</f>
        <v>2.5</v>
      </c>
      <c r="T7" s="25">
        <f>SUM(S7-U7-V7)</f>
        <v>2.5</v>
      </c>
      <c r="U7" s="28"/>
      <c r="V7" s="28"/>
    </row>
    <row r="8" spans="1:22" x14ac:dyDescent="0.25">
      <c r="A8" s="224">
        <v>6649</v>
      </c>
      <c r="B8" s="229" t="s">
        <v>103</v>
      </c>
      <c r="C8" s="224">
        <v>8</v>
      </c>
      <c r="D8" s="38" t="s">
        <v>69</v>
      </c>
      <c r="E8" s="236"/>
      <c r="F8" s="236"/>
      <c r="G8" s="247"/>
      <c r="H8" s="234"/>
      <c r="I8" s="247"/>
      <c r="J8" s="234"/>
      <c r="K8" s="247">
        <v>1</v>
      </c>
      <c r="L8" s="234"/>
      <c r="M8" s="247"/>
      <c r="N8" s="234"/>
      <c r="O8" s="233"/>
      <c r="P8" s="234"/>
      <c r="Q8" s="237"/>
      <c r="R8" s="238"/>
      <c r="S8" s="25">
        <f>E8+G8+I8+K8+M8+O8+Q8</f>
        <v>1</v>
      </c>
      <c r="T8" s="25">
        <f>SUM(S8-U8-V8)</f>
        <v>1</v>
      </c>
      <c r="U8" s="28"/>
      <c r="V8" s="28"/>
    </row>
    <row r="9" spans="1:22" x14ac:dyDescent="0.25">
      <c r="A9" s="224" t="s">
        <v>74</v>
      </c>
      <c r="B9" s="229" t="s">
        <v>106</v>
      </c>
      <c r="C9" s="224">
        <v>15</v>
      </c>
      <c r="D9" s="38" t="s">
        <v>75</v>
      </c>
      <c r="E9" s="233"/>
      <c r="F9" s="234"/>
      <c r="G9" s="233"/>
      <c r="H9" s="234"/>
      <c r="I9" s="233"/>
      <c r="J9" s="234"/>
      <c r="K9" s="233">
        <v>4.5</v>
      </c>
      <c r="L9" s="234"/>
      <c r="M9" s="233">
        <v>4</v>
      </c>
      <c r="N9" s="234"/>
      <c r="O9" s="233"/>
      <c r="P9" s="234"/>
      <c r="Q9" s="237"/>
      <c r="R9" s="238"/>
      <c r="S9" s="25">
        <f t="shared" si="0"/>
        <v>8.5</v>
      </c>
      <c r="T9" s="25">
        <f t="shared" si="1"/>
        <v>8.5</v>
      </c>
      <c r="U9" s="28"/>
      <c r="V9" s="28"/>
    </row>
    <row r="10" spans="1:22" x14ac:dyDescent="0.25">
      <c r="A10" s="182"/>
      <c r="B10" s="48"/>
      <c r="C10" s="182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2"/>
      <c r="B11" s="48"/>
      <c r="C11" s="182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2"/>
      <c r="B12" s="48"/>
      <c r="C12" s="182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1"/>
      <c r="B13" s="181"/>
      <c r="C13" s="181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6"/>
      <c r="B14" s="48"/>
      <c r="C14" s="156"/>
      <c r="D14" s="38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6"/>
      <c r="B15" s="138"/>
      <c r="C15" s="138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38"/>
      <c r="B16" s="138"/>
      <c r="C16" s="138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212">
        <v>3600</v>
      </c>
      <c r="B17" s="212" t="s">
        <v>105</v>
      </c>
      <c r="C17" s="212"/>
      <c r="D17" s="38" t="s">
        <v>102</v>
      </c>
      <c r="E17" s="233"/>
      <c r="F17" s="234"/>
      <c r="G17" s="233"/>
      <c r="H17" s="234"/>
      <c r="I17" s="233"/>
      <c r="J17" s="234"/>
      <c r="K17" s="233"/>
      <c r="L17" s="234"/>
      <c r="M17" s="233">
        <v>4</v>
      </c>
      <c r="N17" s="234"/>
      <c r="O17" s="233"/>
      <c r="P17" s="234"/>
      <c r="Q17" s="237"/>
      <c r="R17" s="238"/>
      <c r="S17" s="25">
        <f t="shared" si="0"/>
        <v>4</v>
      </c>
      <c r="T17" s="25">
        <f t="shared" si="1"/>
        <v>4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7"/>
      <c r="P18" s="238"/>
      <c r="Q18" s="237"/>
      <c r="R18" s="23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7"/>
      <c r="P19" s="238"/>
      <c r="Q19" s="237"/>
      <c r="R19" s="23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1">
        <f>SUM(E4:E19)</f>
        <v>8</v>
      </c>
      <c r="F20" s="242"/>
      <c r="G20" s="241">
        <f>SUM(G4:G19)</f>
        <v>8</v>
      </c>
      <c r="H20" s="242"/>
      <c r="I20" s="241">
        <f>SUM(I4:I19)</f>
        <v>8</v>
      </c>
      <c r="J20" s="242"/>
      <c r="K20" s="241">
        <f>SUM(K4:K19)</f>
        <v>8</v>
      </c>
      <c r="L20" s="242"/>
      <c r="M20" s="241">
        <f>SUM(M4:M19)</f>
        <v>8</v>
      </c>
      <c r="N20" s="242"/>
      <c r="O20" s="241">
        <f>SUM(O4:O19)</f>
        <v>0</v>
      </c>
      <c r="P20" s="242"/>
      <c r="Q20" s="241">
        <f>SUM(Q4:Q19)</f>
        <v>0</v>
      </c>
      <c r="R20" s="242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89"/>
      <c r="H21" s="190">
        <v>8</v>
      </c>
      <c r="I21" s="54"/>
      <c r="J21" s="55">
        <v>8</v>
      </c>
      <c r="K21" s="54"/>
      <c r="L21" s="55">
        <v>8</v>
      </c>
      <c r="M21" s="97"/>
      <c r="N21" s="98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9"/>
      <c r="N22" s="99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F27" sqref="F27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218">
        <v>6649</v>
      </c>
      <c r="B4" s="229" t="s">
        <v>103</v>
      </c>
      <c r="C4" s="218">
        <v>7</v>
      </c>
      <c r="D4" s="38" t="s">
        <v>69</v>
      </c>
      <c r="E4" s="236">
        <v>6.25</v>
      </c>
      <c r="F4" s="236"/>
      <c r="G4" s="236"/>
      <c r="H4" s="236"/>
      <c r="I4" s="236"/>
      <c r="J4" s="236"/>
      <c r="K4" s="236"/>
      <c r="L4" s="236"/>
      <c r="M4" s="236"/>
      <c r="N4" s="236"/>
      <c r="O4" s="233"/>
      <c r="P4" s="234"/>
      <c r="Q4" s="237"/>
      <c r="R4" s="238"/>
      <c r="S4" s="25">
        <f>E4+G4+I4+K4+M4+O4+Q4</f>
        <v>6.25</v>
      </c>
      <c r="T4" s="25">
        <f>SUM(S4-U4-V4)</f>
        <v>6.25</v>
      </c>
      <c r="U4" s="28"/>
      <c r="V4" s="28"/>
    </row>
    <row r="5" spans="1:22" x14ac:dyDescent="0.25">
      <c r="A5" s="169">
        <v>6598</v>
      </c>
      <c r="B5" s="229" t="s">
        <v>104</v>
      </c>
      <c r="C5" s="169">
        <v>28</v>
      </c>
      <c r="D5" s="38" t="s">
        <v>83</v>
      </c>
      <c r="E5" s="236">
        <v>1.75</v>
      </c>
      <c r="F5" s="236"/>
      <c r="G5" s="236">
        <v>8</v>
      </c>
      <c r="H5" s="236"/>
      <c r="I5" s="236">
        <v>8</v>
      </c>
      <c r="J5" s="236"/>
      <c r="K5" s="236">
        <v>8</v>
      </c>
      <c r="L5" s="236"/>
      <c r="M5" s="236">
        <v>5</v>
      </c>
      <c r="N5" s="236"/>
      <c r="O5" s="233"/>
      <c r="P5" s="234"/>
      <c r="Q5" s="237"/>
      <c r="R5" s="238"/>
      <c r="S5" s="25">
        <f>E5+G5+I5+K5+M5+O5+Q5</f>
        <v>30.75</v>
      </c>
      <c r="T5" s="25">
        <f>SUM(S5-U5-V5)</f>
        <v>30.75</v>
      </c>
      <c r="U5" s="28"/>
      <c r="V5" s="28"/>
    </row>
    <row r="6" spans="1:22" x14ac:dyDescent="0.25">
      <c r="A6" s="169"/>
      <c r="B6" s="48"/>
      <c r="C6" s="169"/>
      <c r="D6" s="38"/>
      <c r="E6" s="236"/>
      <c r="F6" s="236"/>
      <c r="G6" s="233"/>
      <c r="H6" s="234"/>
      <c r="I6" s="233"/>
      <c r="J6" s="234"/>
      <c r="K6" s="233"/>
      <c r="L6" s="234"/>
      <c r="M6" s="233"/>
      <c r="N6" s="234"/>
      <c r="O6" s="233"/>
      <c r="P6" s="234"/>
      <c r="Q6" s="237"/>
      <c r="R6" s="238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4"/>
      <c r="B7" s="48"/>
      <c r="C7" s="164"/>
      <c r="D7" s="38"/>
      <c r="E7" s="236"/>
      <c r="F7" s="236"/>
      <c r="G7" s="233"/>
      <c r="H7" s="234"/>
      <c r="I7" s="233"/>
      <c r="J7" s="234"/>
      <c r="K7" s="233"/>
      <c r="L7" s="234"/>
      <c r="M7" s="233"/>
      <c r="N7" s="234"/>
      <c r="O7" s="233"/>
      <c r="P7" s="234"/>
      <c r="Q7" s="237"/>
      <c r="R7" s="238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78"/>
      <c r="B8" s="48"/>
      <c r="C8" s="178"/>
      <c r="D8" s="38"/>
      <c r="E8" s="236"/>
      <c r="F8" s="236"/>
      <c r="G8" s="233"/>
      <c r="H8" s="234"/>
      <c r="I8" s="233"/>
      <c r="J8" s="234"/>
      <c r="K8" s="233"/>
      <c r="L8" s="234"/>
      <c r="M8" s="233"/>
      <c r="N8" s="234"/>
      <c r="O8" s="233"/>
      <c r="P8" s="234"/>
      <c r="Q8" s="237"/>
      <c r="R8" s="238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80"/>
      <c r="B9" s="48"/>
      <c r="C9" s="180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7"/>
      <c r="R9" s="23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5"/>
      <c r="B10" s="48"/>
      <c r="C10" s="165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6"/>
      <c r="B11" s="48"/>
      <c r="C11" s="146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6"/>
      <c r="B12" s="48"/>
      <c r="C12" s="146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1">
        <f>SUM(E4:E19)</f>
        <v>8</v>
      </c>
      <c r="F20" s="242"/>
      <c r="G20" s="241">
        <f>SUM(G4:G19)</f>
        <v>8</v>
      </c>
      <c r="H20" s="242"/>
      <c r="I20" s="241">
        <f>SUM(I4:I19)</f>
        <v>8</v>
      </c>
      <c r="J20" s="242"/>
      <c r="K20" s="241">
        <f>SUM(K4:K19)</f>
        <v>8</v>
      </c>
      <c r="L20" s="242"/>
      <c r="M20" s="241">
        <f>SUM(M4:M19)</f>
        <v>5</v>
      </c>
      <c r="N20" s="242"/>
      <c r="O20" s="241">
        <f>SUM(O4:O19)</f>
        <v>0</v>
      </c>
      <c r="P20" s="242"/>
      <c r="Q20" s="241">
        <f>SUM(Q4:Q19)</f>
        <v>0</v>
      </c>
      <c r="R20" s="242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89"/>
      <c r="N21" s="190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31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28.05.17</v>
      </c>
      <c r="B2" s="66"/>
      <c r="C2" s="66"/>
      <c r="D2" s="66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94" t="s">
        <v>85</v>
      </c>
      <c r="F3" s="194"/>
      <c r="G3" s="194" t="s">
        <v>85</v>
      </c>
      <c r="H3" s="194"/>
      <c r="I3" s="194" t="s">
        <v>85</v>
      </c>
      <c r="J3" s="194"/>
      <c r="K3" s="194" t="s">
        <v>85</v>
      </c>
      <c r="L3" s="194"/>
      <c r="M3" s="194" t="s">
        <v>85</v>
      </c>
      <c r="N3" s="194"/>
      <c r="O3" s="148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67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33"/>
      <c r="P4" s="234"/>
      <c r="Q4" s="237"/>
      <c r="R4" s="238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60"/>
      <c r="B5" s="48"/>
      <c r="C5" s="160"/>
      <c r="D5" s="38"/>
      <c r="E5" s="249"/>
      <c r="F5" s="250"/>
      <c r="G5" s="249"/>
      <c r="H5" s="250"/>
      <c r="I5" s="249"/>
      <c r="J5" s="250"/>
      <c r="K5" s="249"/>
      <c r="L5" s="250"/>
      <c r="M5" s="249"/>
      <c r="N5" s="250"/>
      <c r="O5" s="233"/>
      <c r="P5" s="234"/>
      <c r="Q5" s="237"/>
      <c r="R5" s="238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86"/>
      <c r="B6" s="48"/>
      <c r="C6" s="186"/>
      <c r="D6" s="38"/>
      <c r="E6" s="249"/>
      <c r="F6" s="250"/>
      <c r="G6" s="249"/>
      <c r="H6" s="250"/>
      <c r="I6" s="249"/>
      <c r="J6" s="250"/>
      <c r="K6" s="249"/>
      <c r="L6" s="250"/>
      <c r="M6" s="249"/>
      <c r="N6" s="250"/>
      <c r="O6" s="233"/>
      <c r="P6" s="234"/>
      <c r="Q6" s="237"/>
      <c r="R6" s="23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7"/>
      <c r="B7" s="48"/>
      <c r="C7" s="147"/>
      <c r="D7" s="38"/>
      <c r="E7" s="249"/>
      <c r="F7" s="250"/>
      <c r="G7" s="249"/>
      <c r="H7" s="250"/>
      <c r="I7" s="249"/>
      <c r="J7" s="250"/>
      <c r="K7" s="249"/>
      <c r="L7" s="250"/>
      <c r="M7" s="249"/>
      <c r="N7" s="250"/>
      <c r="O7" s="233"/>
      <c r="P7" s="234"/>
      <c r="Q7" s="237"/>
      <c r="R7" s="23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8"/>
      <c r="B8" s="48"/>
      <c r="C8" s="158"/>
      <c r="D8" s="38"/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33"/>
      <c r="P8" s="234"/>
      <c r="Q8" s="237"/>
      <c r="R8" s="23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7"/>
      <c r="B9" s="116"/>
      <c r="C9" s="116"/>
      <c r="D9" s="38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33"/>
      <c r="P9" s="234"/>
      <c r="Q9" s="237"/>
      <c r="R9" s="23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7"/>
      <c r="B10" s="48"/>
      <c r="C10" s="117"/>
      <c r="D10" s="38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9"/>
      <c r="F12" s="250"/>
      <c r="G12" s="249"/>
      <c r="H12" s="250"/>
      <c r="I12" s="249"/>
      <c r="J12" s="250"/>
      <c r="K12" s="249"/>
      <c r="L12" s="250"/>
      <c r="M12" s="249"/>
      <c r="N12" s="250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33"/>
      <c r="P14" s="234"/>
      <c r="Q14" s="237"/>
      <c r="R14" s="23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33"/>
      <c r="P15" s="234"/>
      <c r="Q15" s="237"/>
      <c r="R15" s="23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33"/>
      <c r="P16" s="234"/>
      <c r="Q16" s="237"/>
      <c r="R16" s="23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3"/>
      <c r="B17" s="133"/>
      <c r="C17" s="133"/>
      <c r="D17" s="38"/>
      <c r="E17" s="249"/>
      <c r="F17" s="250"/>
      <c r="G17" s="249"/>
      <c r="H17" s="250"/>
      <c r="I17" s="249"/>
      <c r="J17" s="250"/>
      <c r="K17" s="249"/>
      <c r="L17" s="250"/>
      <c r="M17" s="249"/>
      <c r="N17" s="250"/>
      <c r="O17" s="233"/>
      <c r="P17" s="234"/>
      <c r="Q17" s="237"/>
      <c r="R17" s="238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37"/>
      <c r="P18" s="238"/>
      <c r="Q18" s="237"/>
      <c r="R18" s="23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7"/>
      <c r="P19" s="238"/>
      <c r="Q19" s="237"/>
      <c r="R19" s="23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1">
        <f>SUM(E4:E19)</f>
        <v>0</v>
      </c>
      <c r="F20" s="242"/>
      <c r="G20" s="241">
        <f>SUM(G4:G19)</f>
        <v>0</v>
      </c>
      <c r="H20" s="242"/>
      <c r="I20" s="241">
        <f>SUM(I4:I19)</f>
        <v>0</v>
      </c>
      <c r="J20" s="242"/>
      <c r="K20" s="241">
        <f>SUM(K4:K19)</f>
        <v>0</v>
      </c>
      <c r="L20" s="242"/>
      <c r="M20" s="241">
        <f>SUM(M4:M19)</f>
        <v>0</v>
      </c>
      <c r="N20" s="242"/>
      <c r="O20" s="241">
        <f>SUM(O4:O19)</f>
        <v>0</v>
      </c>
      <c r="P20" s="242"/>
      <c r="Q20" s="241">
        <f>SUM(Q4:Q19)</f>
        <v>0</v>
      </c>
      <c r="R20" s="242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31">
        <f>SUM(B6:B22)</f>
        <v>0</v>
      </c>
      <c r="K23" s="40">
        <f>SUM(K6:K22)</f>
        <v>0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F27" sqref="F27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28.05.17</v>
      </c>
      <c r="B2" s="109"/>
      <c r="C2" s="109"/>
      <c r="D2" s="10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114"/>
      <c r="P3" s="24"/>
      <c r="Q3" s="24"/>
      <c r="R3" s="24"/>
      <c r="S3" s="25"/>
      <c r="T3" s="25"/>
      <c r="U3" s="26"/>
      <c r="V3" s="26"/>
    </row>
    <row r="4" spans="1:22" x14ac:dyDescent="0.25">
      <c r="A4" s="220">
        <v>6648</v>
      </c>
      <c r="B4" s="229" t="s">
        <v>108</v>
      </c>
      <c r="C4" s="220">
        <v>36</v>
      </c>
      <c r="D4" s="38" t="s">
        <v>76</v>
      </c>
      <c r="E4" s="236">
        <v>4</v>
      </c>
      <c r="F4" s="236"/>
      <c r="G4" s="236">
        <v>4</v>
      </c>
      <c r="H4" s="236"/>
      <c r="I4" s="236">
        <v>2</v>
      </c>
      <c r="J4" s="236"/>
      <c r="K4" s="236">
        <v>6</v>
      </c>
      <c r="L4" s="236"/>
      <c r="M4" s="236">
        <v>2.5</v>
      </c>
      <c r="N4" s="236"/>
      <c r="O4" s="233"/>
      <c r="P4" s="234"/>
      <c r="Q4" s="237"/>
      <c r="R4" s="238"/>
      <c r="S4" s="25">
        <f>E4+G4+I4+K4+M4+O4+Q4</f>
        <v>18.5</v>
      </c>
      <c r="T4" s="25">
        <f t="shared" ref="T4:T21" si="0">SUM(S4-U4-V4)</f>
        <v>18.5</v>
      </c>
      <c r="U4" s="28"/>
      <c r="V4" s="28"/>
    </row>
    <row r="5" spans="1:22" x14ac:dyDescent="0.25">
      <c r="A5" s="220">
        <v>6648</v>
      </c>
      <c r="B5" s="229" t="s">
        <v>108</v>
      </c>
      <c r="C5" s="220">
        <v>39</v>
      </c>
      <c r="D5" s="38" t="s">
        <v>76</v>
      </c>
      <c r="E5" s="236">
        <v>4</v>
      </c>
      <c r="F5" s="236"/>
      <c r="G5" s="236">
        <v>4</v>
      </c>
      <c r="H5" s="236"/>
      <c r="I5" s="236">
        <v>6</v>
      </c>
      <c r="J5" s="236"/>
      <c r="K5" s="236">
        <v>2</v>
      </c>
      <c r="L5" s="236"/>
      <c r="M5" s="233">
        <v>2.5</v>
      </c>
      <c r="N5" s="234"/>
      <c r="O5" s="233"/>
      <c r="P5" s="234"/>
      <c r="Q5" s="237"/>
      <c r="R5" s="238"/>
      <c r="S5" s="25">
        <f t="shared" ref="S5:S24" si="1">E5+G5+I5+K5+M5+O5+Q5</f>
        <v>18.5</v>
      </c>
      <c r="T5" s="25">
        <f t="shared" si="0"/>
        <v>18.5</v>
      </c>
      <c r="U5" s="28"/>
      <c r="V5" s="28"/>
    </row>
    <row r="6" spans="1:22" x14ac:dyDescent="0.25">
      <c r="A6" s="169"/>
      <c r="B6" s="48"/>
      <c r="C6" s="169"/>
      <c r="D6" s="38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3"/>
      <c r="P6" s="234"/>
      <c r="Q6" s="237"/>
      <c r="R6" s="23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8"/>
      <c r="B7" s="48"/>
      <c r="C7" s="178"/>
      <c r="D7" s="38"/>
      <c r="E7" s="236"/>
      <c r="F7" s="236"/>
      <c r="G7" s="233"/>
      <c r="H7" s="234"/>
      <c r="I7" s="236"/>
      <c r="J7" s="236"/>
      <c r="K7" s="236"/>
      <c r="L7" s="236"/>
      <c r="M7" s="236"/>
      <c r="N7" s="236"/>
      <c r="O7" s="233"/>
      <c r="P7" s="234"/>
      <c r="Q7" s="237"/>
      <c r="R7" s="23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2"/>
      <c r="B8" s="48"/>
      <c r="C8" s="172"/>
      <c r="D8" s="38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3"/>
      <c r="P8" s="234"/>
      <c r="Q8" s="237"/>
      <c r="R8" s="23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9"/>
      <c r="B9" s="179"/>
      <c r="C9" s="179"/>
      <c r="D9" s="38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3"/>
      <c r="P9" s="234"/>
      <c r="Q9" s="237"/>
      <c r="R9" s="23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3"/>
      <c r="B10" s="48"/>
      <c r="C10" s="173"/>
      <c r="D10" s="38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0"/>
      <c r="B11" s="48"/>
      <c r="C11" s="162"/>
      <c r="D11" s="38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4"/>
      <c r="B12" s="183"/>
      <c r="C12" s="183"/>
      <c r="D12" s="38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0"/>
      <c r="B13" s="48"/>
      <c r="C13" s="160"/>
      <c r="D13" s="38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3"/>
      <c r="P13" s="234"/>
      <c r="Q13" s="237"/>
      <c r="R13" s="23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9"/>
      <c r="B14" s="159"/>
      <c r="C14" s="159"/>
      <c r="D14" s="38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3"/>
      <c r="P14" s="234"/>
      <c r="Q14" s="237"/>
      <c r="R14" s="23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9"/>
      <c r="B15" s="159"/>
      <c r="C15" s="159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2"/>
      <c r="B16" s="48"/>
      <c r="C16" s="112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2"/>
      <c r="B17" s="48"/>
      <c r="C17" s="112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1"/>
      <c r="B18" s="121"/>
      <c r="C18" s="121"/>
      <c r="D18" s="27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40"/>
      <c r="B19" s="140"/>
      <c r="C19" s="140"/>
      <c r="D19" s="27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42">
        <v>3600</v>
      </c>
      <c r="B20" s="142" t="s">
        <v>105</v>
      </c>
      <c r="C20" s="142"/>
      <c r="D20" s="27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7"/>
      <c r="R20" s="23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9">
        <v>3600</v>
      </c>
      <c r="B21" s="179" t="s">
        <v>105</v>
      </c>
      <c r="C21" s="179"/>
      <c r="D21" s="27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7"/>
      <c r="R21" s="23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7"/>
      <c r="P22" s="238"/>
      <c r="Q22" s="237"/>
      <c r="R22" s="238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2">
        <f>SUM(B6:B22)</f>
        <v>0</v>
      </c>
      <c r="C23" s="23"/>
      <c r="D23" s="23"/>
      <c r="E23" s="233"/>
      <c r="F23" s="234"/>
      <c r="G23" s="233"/>
      <c r="H23" s="234"/>
      <c r="I23" s="233"/>
      <c r="J23" s="234"/>
      <c r="K23" s="233">
        <f>SUM(K6:K22)</f>
        <v>0</v>
      </c>
      <c r="L23" s="234"/>
      <c r="M23" s="233"/>
      <c r="N23" s="234"/>
      <c r="O23" s="237"/>
      <c r="P23" s="238"/>
      <c r="Q23" s="237"/>
      <c r="R23" s="238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8</v>
      </c>
      <c r="L24" s="242"/>
      <c r="M24" s="241">
        <f>SUM(M4:M23)</f>
        <v>5</v>
      </c>
      <c r="N24" s="242"/>
      <c r="O24" s="241">
        <f>SUM(O4:O23)</f>
        <v>0</v>
      </c>
      <c r="P24" s="242"/>
      <c r="Q24" s="241">
        <f>SUM(Q4:Q23)</f>
        <v>0</v>
      </c>
      <c r="R24" s="242"/>
      <c r="S24" s="25">
        <f t="shared" si="1"/>
        <v>37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7"/>
      <c r="F25" s="108">
        <v>8</v>
      </c>
      <c r="G25" s="107"/>
      <c r="H25" s="108">
        <v>8</v>
      </c>
      <c r="I25" s="107"/>
      <c r="J25" s="108">
        <v>8</v>
      </c>
      <c r="K25" s="107"/>
      <c r="L25" s="108">
        <v>8</v>
      </c>
      <c r="M25" s="107"/>
      <c r="N25" s="108">
        <v>8</v>
      </c>
      <c r="O25" s="107"/>
      <c r="P25" s="108"/>
      <c r="Q25" s="107"/>
      <c r="R25" s="108"/>
      <c r="S25" s="25">
        <f>SUM(E25:R25)</f>
        <v>40</v>
      </c>
      <c r="T25" s="25">
        <f>SUM(T4:T24)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-3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37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37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6" sqref="E16:N17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94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10.3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20">
        <v>6598</v>
      </c>
      <c r="B4" s="229" t="s">
        <v>104</v>
      </c>
      <c r="C4" s="220">
        <v>28</v>
      </c>
      <c r="D4" s="38" t="s">
        <v>83</v>
      </c>
      <c r="E4" s="236">
        <v>4</v>
      </c>
      <c r="F4" s="236"/>
      <c r="G4" s="236">
        <v>6.5</v>
      </c>
      <c r="H4" s="236"/>
      <c r="I4" s="236">
        <v>6</v>
      </c>
      <c r="J4" s="236"/>
      <c r="K4" s="236">
        <v>5</v>
      </c>
      <c r="L4" s="236"/>
      <c r="M4" s="236">
        <v>4</v>
      </c>
      <c r="N4" s="236"/>
      <c r="O4" s="233"/>
      <c r="P4" s="234"/>
      <c r="Q4" s="237"/>
      <c r="R4" s="238"/>
      <c r="S4" s="25">
        <f>E4+G4+I4+K4+M4+O4+Q4</f>
        <v>25.5</v>
      </c>
      <c r="T4" s="25">
        <f t="shared" ref="T4:T17" si="0">SUM(S4-U4-V4)</f>
        <v>25.5</v>
      </c>
      <c r="U4" s="28"/>
      <c r="V4" s="28"/>
    </row>
    <row r="5" spans="1:22" x14ac:dyDescent="0.25">
      <c r="A5" s="220">
        <v>6598</v>
      </c>
      <c r="B5" s="229" t="s">
        <v>104</v>
      </c>
      <c r="C5" s="220">
        <v>11</v>
      </c>
      <c r="D5" s="38" t="s">
        <v>89</v>
      </c>
      <c r="E5" s="236"/>
      <c r="F5" s="236"/>
      <c r="G5" s="236">
        <v>0.5</v>
      </c>
      <c r="H5" s="236"/>
      <c r="I5" s="236"/>
      <c r="J5" s="236"/>
      <c r="K5" s="236"/>
      <c r="L5" s="236"/>
      <c r="M5" s="236"/>
      <c r="N5" s="236"/>
      <c r="O5" s="233"/>
      <c r="P5" s="234"/>
      <c r="Q5" s="237"/>
      <c r="R5" s="238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92"/>
      <c r="B6" s="48"/>
      <c r="C6" s="192"/>
      <c r="D6" s="38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3"/>
      <c r="P6" s="234"/>
      <c r="Q6" s="237"/>
      <c r="R6" s="238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95"/>
      <c r="B7" s="48"/>
      <c r="C7" s="195"/>
      <c r="D7" s="38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3"/>
      <c r="P7" s="234"/>
      <c r="Q7" s="237"/>
      <c r="R7" s="238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95"/>
      <c r="B8" s="48"/>
      <c r="C8" s="195"/>
      <c r="D8" s="38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3"/>
      <c r="P8" s="234"/>
      <c r="Q8" s="237"/>
      <c r="R8" s="23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5"/>
      <c r="B9" s="145"/>
      <c r="C9" s="145"/>
      <c r="D9" s="38"/>
      <c r="E9" s="239"/>
      <c r="F9" s="240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7"/>
      <c r="R9" s="23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239"/>
      <c r="F10" s="240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0"/>
      <c r="B11" s="150"/>
      <c r="C11" s="150"/>
      <c r="D11" s="38"/>
      <c r="E11" s="239"/>
      <c r="F11" s="240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8"/>
      <c r="B12" s="48"/>
      <c r="C12" s="128"/>
      <c r="D12" s="38"/>
      <c r="E12" s="239"/>
      <c r="F12" s="240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5"/>
      <c r="B13" s="48"/>
      <c r="C13" s="115"/>
      <c r="D13" s="38"/>
      <c r="E13" s="239"/>
      <c r="F13" s="240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5"/>
      <c r="B14" s="48"/>
      <c r="C14" s="115"/>
      <c r="D14" s="38"/>
      <c r="E14" s="239"/>
      <c r="F14" s="240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5"/>
      <c r="B15" s="48"/>
      <c r="C15" s="115"/>
      <c r="D15" s="38"/>
      <c r="E15" s="239"/>
      <c r="F15" s="240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2">
        <v>3600</v>
      </c>
      <c r="B16" s="132" t="s">
        <v>105</v>
      </c>
      <c r="C16" s="132"/>
      <c r="D16" s="38" t="s">
        <v>67</v>
      </c>
      <c r="E16" s="236">
        <v>3</v>
      </c>
      <c r="F16" s="236"/>
      <c r="G16" s="236">
        <v>1</v>
      </c>
      <c r="H16" s="236"/>
      <c r="I16" s="236">
        <v>2</v>
      </c>
      <c r="J16" s="236"/>
      <c r="K16" s="236">
        <v>3</v>
      </c>
      <c r="L16" s="236"/>
      <c r="M16" s="236">
        <v>1.5</v>
      </c>
      <c r="N16" s="236"/>
      <c r="O16" s="233"/>
      <c r="P16" s="234"/>
      <c r="Q16" s="237"/>
      <c r="R16" s="238"/>
      <c r="S16" s="25">
        <f t="shared" si="1"/>
        <v>10.5</v>
      </c>
      <c r="T16" s="25">
        <f t="shared" si="0"/>
        <v>10.5</v>
      </c>
      <c r="U16" s="28"/>
      <c r="V16" s="28"/>
    </row>
    <row r="17" spans="1:22" x14ac:dyDescent="0.25">
      <c r="A17" s="139">
        <v>3600</v>
      </c>
      <c r="B17" s="139" t="s">
        <v>105</v>
      </c>
      <c r="C17" s="139"/>
      <c r="D17" s="27" t="s">
        <v>88</v>
      </c>
      <c r="E17" s="233">
        <v>1</v>
      </c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7"/>
      <c r="P19" s="238"/>
      <c r="Q19" s="237"/>
      <c r="R19" s="23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1">
        <f>SUM(E4:E19)</f>
        <v>8</v>
      </c>
      <c r="F20" s="242"/>
      <c r="G20" s="241">
        <f>SUM(G4:G19)</f>
        <v>8</v>
      </c>
      <c r="H20" s="242"/>
      <c r="I20" s="241">
        <f t="shared" ref="I20" si="2">SUM(I4:I19)</f>
        <v>8</v>
      </c>
      <c r="J20" s="242"/>
      <c r="K20" s="241">
        <f t="shared" ref="K20" si="3">SUM(K4:K19)</f>
        <v>8</v>
      </c>
      <c r="L20" s="242"/>
      <c r="M20" s="241">
        <f t="shared" ref="M20" si="4">SUM(M4:M19)</f>
        <v>5.5</v>
      </c>
      <c r="N20" s="242"/>
      <c r="O20" s="241">
        <f>SUM(O4:O19)</f>
        <v>0</v>
      </c>
      <c r="P20" s="242"/>
      <c r="Q20" s="241">
        <f>SUM(Q4:Q19)</f>
        <v>0</v>
      </c>
      <c r="R20" s="242"/>
      <c r="S20" s="25">
        <f t="shared" si="1"/>
        <v>37.5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89"/>
      <c r="J21" s="190">
        <v>8</v>
      </c>
      <c r="K21" s="189"/>
      <c r="L21" s="190">
        <v>8</v>
      </c>
      <c r="M21" s="189"/>
      <c r="N21" s="190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-2.5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-2.5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31">
        <f>SUM(B6:B22)</f>
        <v>0</v>
      </c>
      <c r="K23" s="33">
        <f>SUM(K6:K22)</f>
        <v>11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11.5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topLeftCell="A13" zoomScale="90" zoomScaleNormal="90" workbookViewId="0">
      <selection activeCell="E24" sqref="E24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43" t="s">
        <v>15</v>
      </c>
      <c r="F2" s="243"/>
      <c r="G2" s="235" t="s">
        <v>16</v>
      </c>
      <c r="H2" s="235"/>
      <c r="I2" s="243" t="s">
        <v>17</v>
      </c>
      <c r="J2" s="243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3">
        <v>6607</v>
      </c>
      <c r="B4" s="229" t="s">
        <v>109</v>
      </c>
      <c r="C4" s="193">
        <v>14</v>
      </c>
      <c r="D4" s="38" t="s">
        <v>79</v>
      </c>
      <c r="E4" s="236">
        <v>0.5</v>
      </c>
      <c r="F4" s="236"/>
      <c r="G4" s="236"/>
      <c r="H4" s="236"/>
      <c r="I4" s="236"/>
      <c r="J4" s="236"/>
      <c r="K4" s="236"/>
      <c r="L4" s="236"/>
      <c r="M4" s="236"/>
      <c r="N4" s="236"/>
      <c r="O4" s="233"/>
      <c r="P4" s="234"/>
      <c r="Q4" s="237"/>
      <c r="R4" s="238"/>
      <c r="S4" s="25">
        <f>E4+G4+I4+K4+M4+O4+Q4</f>
        <v>0.5</v>
      </c>
      <c r="T4" s="25">
        <f t="shared" ref="T4:T26" si="0">SUM(S4-U4-V4)</f>
        <v>0.5</v>
      </c>
      <c r="U4" s="28"/>
      <c r="V4" s="28"/>
    </row>
    <row r="5" spans="1:22" x14ac:dyDescent="0.25">
      <c r="A5" s="205">
        <v>6649</v>
      </c>
      <c r="B5" s="229" t="s">
        <v>103</v>
      </c>
      <c r="C5" s="205">
        <v>8</v>
      </c>
      <c r="D5" s="38" t="s">
        <v>69</v>
      </c>
      <c r="E5" s="236">
        <v>3</v>
      </c>
      <c r="F5" s="236"/>
      <c r="G5" s="236"/>
      <c r="H5" s="236"/>
      <c r="I5" s="236"/>
      <c r="J5" s="236"/>
      <c r="K5" s="236"/>
      <c r="L5" s="236"/>
      <c r="M5" s="236"/>
      <c r="N5" s="236"/>
      <c r="O5" s="233"/>
      <c r="P5" s="234"/>
      <c r="Q5" s="237"/>
      <c r="R5" s="238"/>
      <c r="S5" s="25">
        <f t="shared" ref="S5:S29" si="1">E5+G5+I5+K5+M5+O5+Q5</f>
        <v>3</v>
      </c>
      <c r="T5" s="25">
        <f t="shared" si="0"/>
        <v>3</v>
      </c>
      <c r="U5" s="28"/>
      <c r="V5" s="28"/>
    </row>
    <row r="6" spans="1:22" x14ac:dyDescent="0.25">
      <c r="A6" s="217" t="s">
        <v>74</v>
      </c>
      <c r="B6" s="229" t="s">
        <v>106</v>
      </c>
      <c r="C6" s="180">
        <v>21</v>
      </c>
      <c r="D6" s="38" t="s">
        <v>86</v>
      </c>
      <c r="E6" s="236">
        <v>0.5</v>
      </c>
      <c r="F6" s="236"/>
      <c r="G6" s="236"/>
      <c r="H6" s="236"/>
      <c r="I6" s="236"/>
      <c r="J6" s="236"/>
      <c r="K6" s="236"/>
      <c r="L6" s="236"/>
      <c r="M6" s="236"/>
      <c r="N6" s="236"/>
      <c r="O6" s="233"/>
      <c r="P6" s="234"/>
      <c r="Q6" s="237"/>
      <c r="R6" s="238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84">
        <v>6649</v>
      </c>
      <c r="B7" s="229" t="s">
        <v>103</v>
      </c>
      <c r="C7" s="184">
        <v>9</v>
      </c>
      <c r="D7" s="38" t="s">
        <v>69</v>
      </c>
      <c r="E7" s="233">
        <v>2</v>
      </c>
      <c r="F7" s="234"/>
      <c r="G7" s="233">
        <v>4.5</v>
      </c>
      <c r="H7" s="234"/>
      <c r="I7" s="233">
        <v>4</v>
      </c>
      <c r="J7" s="234"/>
      <c r="K7" s="233">
        <v>2</v>
      </c>
      <c r="L7" s="234"/>
      <c r="M7" s="233"/>
      <c r="N7" s="234"/>
      <c r="O7" s="233"/>
      <c r="P7" s="234"/>
      <c r="Q7" s="237"/>
      <c r="R7" s="238"/>
      <c r="S7" s="25">
        <f t="shared" si="1"/>
        <v>12.5</v>
      </c>
      <c r="T7" s="25">
        <f t="shared" si="0"/>
        <v>12.5</v>
      </c>
      <c r="U7" s="28"/>
      <c r="V7" s="28"/>
    </row>
    <row r="8" spans="1:22" x14ac:dyDescent="0.25">
      <c r="A8" s="222">
        <v>6519</v>
      </c>
      <c r="B8" s="229" t="s">
        <v>107</v>
      </c>
      <c r="C8" s="221">
        <v>176</v>
      </c>
      <c r="D8" s="38" t="s">
        <v>97</v>
      </c>
      <c r="E8" s="233"/>
      <c r="F8" s="234"/>
      <c r="G8" s="233"/>
      <c r="H8" s="234"/>
      <c r="I8" s="233">
        <v>1.75</v>
      </c>
      <c r="J8" s="234"/>
      <c r="K8" s="233">
        <v>2</v>
      </c>
      <c r="L8" s="234"/>
      <c r="M8" s="233">
        <v>1.25</v>
      </c>
      <c r="N8" s="234"/>
      <c r="O8" s="233"/>
      <c r="P8" s="234"/>
      <c r="Q8" s="237"/>
      <c r="R8" s="238"/>
      <c r="S8" s="25">
        <f t="shared" si="1"/>
        <v>5</v>
      </c>
      <c r="T8" s="25">
        <f t="shared" si="0"/>
        <v>5</v>
      </c>
      <c r="U8" s="28"/>
      <c r="V8" s="28"/>
    </row>
    <row r="9" spans="1:22" x14ac:dyDescent="0.25">
      <c r="A9" s="214">
        <v>6598</v>
      </c>
      <c r="B9" s="229" t="s">
        <v>104</v>
      </c>
      <c r="C9" s="214">
        <v>21</v>
      </c>
      <c r="D9" s="38" t="s">
        <v>83</v>
      </c>
      <c r="E9" s="233"/>
      <c r="F9" s="234"/>
      <c r="G9" s="233"/>
      <c r="H9" s="234"/>
      <c r="I9" s="233"/>
      <c r="J9" s="234"/>
      <c r="K9" s="233">
        <v>3</v>
      </c>
      <c r="L9" s="234"/>
      <c r="M9" s="233">
        <v>4.5</v>
      </c>
      <c r="N9" s="234"/>
      <c r="O9" s="233"/>
      <c r="P9" s="234"/>
      <c r="Q9" s="237"/>
      <c r="R9" s="238"/>
      <c r="S9" s="25">
        <f t="shared" si="1"/>
        <v>7.5</v>
      </c>
      <c r="T9" s="25">
        <f t="shared" si="0"/>
        <v>7.5</v>
      </c>
      <c r="U9" s="28"/>
      <c r="V9" s="28"/>
    </row>
    <row r="10" spans="1:22" x14ac:dyDescent="0.25">
      <c r="A10" s="151"/>
      <c r="B10" s="48"/>
      <c r="C10" s="151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14"/>
      <c r="B11" s="48"/>
      <c r="C11" s="214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51"/>
      <c r="B12" s="48"/>
      <c r="C12" s="151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14"/>
      <c r="B13" s="48"/>
      <c r="C13" s="214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214"/>
      <c r="B14" s="48"/>
      <c r="C14" s="214"/>
      <c r="D14" s="38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215"/>
      <c r="B15" s="48"/>
      <c r="C15" s="165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65"/>
      <c r="B16" s="48"/>
      <c r="C16" s="165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65"/>
      <c r="B17" s="48"/>
      <c r="C17" s="165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65"/>
      <c r="B18" s="48"/>
      <c r="C18" s="165"/>
      <c r="D18" s="38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2"/>
      <c r="B19" s="92"/>
      <c r="C19" s="47"/>
      <c r="D19" s="38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6"/>
      <c r="B20" s="106"/>
      <c r="C20" s="47"/>
      <c r="D20" s="27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7"/>
      <c r="R20" s="23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7"/>
      <c r="R21" s="238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6"/>
      <c r="B22" s="106"/>
      <c r="C22" s="47"/>
      <c r="D22" s="27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7"/>
      <c r="R22" s="238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4"/>
      <c r="B23" s="124">
        <f>SUM(B6:B22)</f>
        <v>0</v>
      </c>
      <c r="C23" s="124"/>
      <c r="D23" s="27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3"/>
      <c r="P23" s="234"/>
      <c r="Q23" s="237"/>
      <c r="R23" s="238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3">
        <v>3600</v>
      </c>
      <c r="B24" s="113" t="s">
        <v>105</v>
      </c>
      <c r="C24" s="113"/>
      <c r="D24" s="27" t="s">
        <v>90</v>
      </c>
      <c r="E24" s="233"/>
      <c r="F24" s="234"/>
      <c r="G24" s="233">
        <v>0.5</v>
      </c>
      <c r="H24" s="234"/>
      <c r="I24" s="233"/>
      <c r="J24" s="234"/>
      <c r="K24" s="233"/>
      <c r="L24" s="234"/>
      <c r="M24" s="233"/>
      <c r="N24" s="234"/>
      <c r="O24" s="233"/>
      <c r="P24" s="234"/>
      <c r="Q24" s="237"/>
      <c r="R24" s="238"/>
      <c r="S24" s="25">
        <f>E24+G24+I24+K24+M24+O24+Q24</f>
        <v>0.5</v>
      </c>
      <c r="T24" s="25">
        <f>SUM(S24-U24-V24)</f>
        <v>0.5</v>
      </c>
      <c r="U24" s="28"/>
      <c r="V24" s="28"/>
    </row>
    <row r="25" spans="1:22" x14ac:dyDescent="0.25">
      <c r="A25" s="119">
        <v>3600</v>
      </c>
      <c r="B25" s="119" t="s">
        <v>105</v>
      </c>
      <c r="C25" s="119"/>
      <c r="D25" s="27" t="s">
        <v>73</v>
      </c>
      <c r="E25" s="233">
        <v>0.25</v>
      </c>
      <c r="F25" s="234"/>
      <c r="G25" s="233">
        <v>0.5</v>
      </c>
      <c r="H25" s="234"/>
      <c r="I25" s="233">
        <v>0.25</v>
      </c>
      <c r="J25" s="234"/>
      <c r="K25" s="233"/>
      <c r="L25" s="234"/>
      <c r="M25" s="233">
        <v>0.25</v>
      </c>
      <c r="N25" s="234"/>
      <c r="O25" s="233"/>
      <c r="P25" s="234"/>
      <c r="Q25" s="237"/>
      <c r="R25" s="238"/>
      <c r="S25" s="25">
        <f>E25+G25+I25+K25+M25+O25+Q25</f>
        <v>1.25</v>
      </c>
      <c r="T25" s="25">
        <f>SUM(S25-U25-V25)</f>
        <v>1.25</v>
      </c>
      <c r="U25" s="28"/>
      <c r="V25" s="28"/>
    </row>
    <row r="26" spans="1:22" x14ac:dyDescent="0.25">
      <c r="A26" s="95">
        <v>3600</v>
      </c>
      <c r="B26" s="95" t="s">
        <v>105</v>
      </c>
      <c r="C26" s="95"/>
      <c r="D26" s="38" t="s">
        <v>61</v>
      </c>
      <c r="E26" s="233">
        <v>1.75</v>
      </c>
      <c r="F26" s="234"/>
      <c r="G26" s="233">
        <v>2.5</v>
      </c>
      <c r="H26" s="234"/>
      <c r="I26" s="233">
        <v>2</v>
      </c>
      <c r="J26" s="234"/>
      <c r="K26" s="233">
        <v>1</v>
      </c>
      <c r="L26" s="234"/>
      <c r="M26" s="233">
        <v>2</v>
      </c>
      <c r="N26" s="234"/>
      <c r="O26" s="233"/>
      <c r="P26" s="234"/>
      <c r="Q26" s="237"/>
      <c r="R26" s="238"/>
      <c r="S26" s="25">
        <f t="shared" si="1"/>
        <v>9.25</v>
      </c>
      <c r="T26" s="25">
        <f t="shared" si="0"/>
        <v>9.25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3"/>
      <c r="F27" s="234"/>
      <c r="G27" s="233"/>
      <c r="H27" s="234"/>
      <c r="I27" s="233"/>
      <c r="J27" s="234"/>
      <c r="K27" s="233"/>
      <c r="L27" s="234"/>
      <c r="M27" s="233"/>
      <c r="N27" s="234"/>
      <c r="O27" s="233"/>
      <c r="P27" s="234"/>
      <c r="Q27" s="237"/>
      <c r="R27" s="238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3"/>
      <c r="F28" s="234"/>
      <c r="G28" s="233"/>
      <c r="H28" s="234"/>
      <c r="I28" s="233"/>
      <c r="J28" s="234"/>
      <c r="K28" s="233"/>
      <c r="L28" s="234"/>
      <c r="M28" s="233"/>
      <c r="N28" s="234"/>
      <c r="O28" s="237"/>
      <c r="P28" s="238"/>
      <c r="Q28" s="237"/>
      <c r="R28" s="238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41">
        <f>SUM(E4:E28)</f>
        <v>8</v>
      </c>
      <c r="F29" s="242"/>
      <c r="G29" s="241">
        <f>SUM(G4:G28)</f>
        <v>8</v>
      </c>
      <c r="H29" s="242"/>
      <c r="I29" s="241">
        <f>SUM(I4:I28)</f>
        <v>8</v>
      </c>
      <c r="J29" s="242"/>
      <c r="K29" s="241">
        <f>SUM(K4:K28)</f>
        <v>8</v>
      </c>
      <c r="L29" s="242"/>
      <c r="M29" s="241">
        <f>SUM(M4:M28)</f>
        <v>8</v>
      </c>
      <c r="N29" s="242"/>
      <c r="O29" s="241">
        <f>SUM(O4:O28)</f>
        <v>0</v>
      </c>
      <c r="P29" s="242"/>
      <c r="Q29" s="241">
        <f>SUM(Q4:Q28)</f>
        <v>0</v>
      </c>
      <c r="R29" s="242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9"/>
      <c r="F30" s="90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11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F27" sqref="F27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</v>
      </c>
      <c r="M3" s="187"/>
      <c r="N3" s="187"/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8">
        <v>6649</v>
      </c>
      <c r="B4" s="229" t="s">
        <v>103</v>
      </c>
      <c r="C4" s="188">
        <v>7</v>
      </c>
      <c r="D4" s="38" t="s">
        <v>69</v>
      </c>
      <c r="E4" s="236">
        <v>5.75</v>
      </c>
      <c r="F4" s="236"/>
      <c r="G4" s="236">
        <v>5</v>
      </c>
      <c r="H4" s="236"/>
      <c r="I4" s="236">
        <v>6.25</v>
      </c>
      <c r="J4" s="236"/>
      <c r="K4" s="236"/>
      <c r="L4" s="236"/>
      <c r="M4" s="246"/>
      <c r="N4" s="246"/>
      <c r="O4" s="233"/>
      <c r="P4" s="234"/>
      <c r="Q4" s="237"/>
      <c r="R4" s="238"/>
      <c r="S4" s="25">
        <f>E4+G4+I4+K4+M4+O4+Q4</f>
        <v>17</v>
      </c>
      <c r="T4" s="25">
        <f t="shared" ref="T4:T21" si="0">SUM(S4-U4-V4)</f>
        <v>17</v>
      </c>
      <c r="U4" s="28"/>
      <c r="V4" s="28"/>
    </row>
    <row r="5" spans="1:22" x14ac:dyDescent="0.25">
      <c r="A5" s="202">
        <v>6649</v>
      </c>
      <c r="B5" s="229" t="s">
        <v>103</v>
      </c>
      <c r="C5" s="202">
        <v>14</v>
      </c>
      <c r="D5" s="38" t="s">
        <v>69</v>
      </c>
      <c r="E5" s="236">
        <v>0.75</v>
      </c>
      <c r="F5" s="236"/>
      <c r="G5" s="236">
        <v>1</v>
      </c>
      <c r="H5" s="236"/>
      <c r="I5" s="236"/>
      <c r="J5" s="236"/>
      <c r="K5" s="236"/>
      <c r="L5" s="236"/>
      <c r="M5" s="246"/>
      <c r="N5" s="246"/>
      <c r="O5" s="233"/>
      <c r="P5" s="234"/>
      <c r="Q5" s="237"/>
      <c r="R5" s="238"/>
      <c r="S5" s="25">
        <f>E5+G5+I5+K5+M5+O5+Q5</f>
        <v>1.75</v>
      </c>
      <c r="T5" s="25">
        <f t="shared" si="0"/>
        <v>1.75</v>
      </c>
      <c r="U5" s="28"/>
      <c r="V5" s="28"/>
    </row>
    <row r="6" spans="1:22" x14ac:dyDescent="0.25">
      <c r="A6" s="217">
        <v>6648</v>
      </c>
      <c r="B6" s="229" t="s">
        <v>108</v>
      </c>
      <c r="C6" s="217">
        <v>49</v>
      </c>
      <c r="D6" s="38" t="s">
        <v>69</v>
      </c>
      <c r="E6" s="236">
        <v>1.5</v>
      </c>
      <c r="F6" s="236"/>
      <c r="G6" s="236">
        <v>2</v>
      </c>
      <c r="H6" s="236"/>
      <c r="I6" s="236"/>
      <c r="J6" s="236"/>
      <c r="K6" s="236"/>
      <c r="L6" s="236"/>
      <c r="M6" s="246"/>
      <c r="N6" s="246"/>
      <c r="O6" s="233"/>
      <c r="P6" s="234"/>
      <c r="Q6" s="237"/>
      <c r="R6" s="238"/>
      <c r="S6" s="25">
        <f t="shared" ref="S6:S24" si="1">E6+G6+I6+K6+M6+O6+Q6</f>
        <v>3.5</v>
      </c>
      <c r="T6" s="25">
        <f t="shared" si="0"/>
        <v>3.5</v>
      </c>
      <c r="U6" s="28"/>
      <c r="V6" s="28"/>
    </row>
    <row r="7" spans="1:22" x14ac:dyDescent="0.25">
      <c r="A7" s="222">
        <v>6519</v>
      </c>
      <c r="B7" s="229" t="s">
        <v>107</v>
      </c>
      <c r="C7" s="221">
        <v>176</v>
      </c>
      <c r="D7" s="38" t="s">
        <v>97</v>
      </c>
      <c r="E7" s="236"/>
      <c r="F7" s="236"/>
      <c r="G7" s="236"/>
      <c r="H7" s="236"/>
      <c r="I7" s="236">
        <v>1</v>
      </c>
      <c r="J7" s="236"/>
      <c r="K7" s="236"/>
      <c r="L7" s="236"/>
      <c r="M7" s="246"/>
      <c r="N7" s="246"/>
      <c r="O7" s="233"/>
      <c r="P7" s="234"/>
      <c r="Q7" s="237"/>
      <c r="R7" s="238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22">
        <v>6649</v>
      </c>
      <c r="B8" s="229" t="s">
        <v>103</v>
      </c>
      <c r="C8" s="222">
        <v>8</v>
      </c>
      <c r="D8" s="38" t="s">
        <v>69</v>
      </c>
      <c r="E8" s="251"/>
      <c r="F8" s="252"/>
      <c r="G8" s="233"/>
      <c r="H8" s="234"/>
      <c r="I8" s="233">
        <v>0.75</v>
      </c>
      <c r="J8" s="234"/>
      <c r="K8" s="236">
        <v>1</v>
      </c>
      <c r="L8" s="236"/>
      <c r="M8" s="257"/>
      <c r="N8" s="245"/>
      <c r="O8" s="233"/>
      <c r="P8" s="234"/>
      <c r="Q8" s="237"/>
      <c r="R8" s="238"/>
      <c r="S8" s="25">
        <f>E8+G8+I8+K8+M8+O8+Q8</f>
        <v>1.75</v>
      </c>
      <c r="T8" s="25">
        <f t="shared" si="0"/>
        <v>1.75</v>
      </c>
      <c r="U8" s="28"/>
      <c r="V8" s="28"/>
    </row>
    <row r="9" spans="1:22" x14ac:dyDescent="0.25">
      <c r="A9" s="224">
        <v>6519</v>
      </c>
      <c r="B9" s="229" t="s">
        <v>107</v>
      </c>
      <c r="C9" s="223">
        <v>176</v>
      </c>
      <c r="D9" s="38" t="s">
        <v>97</v>
      </c>
      <c r="E9" s="236"/>
      <c r="F9" s="236"/>
      <c r="G9" s="236"/>
      <c r="H9" s="236"/>
      <c r="I9" s="236"/>
      <c r="J9" s="236"/>
      <c r="K9" s="236">
        <v>2.5</v>
      </c>
      <c r="L9" s="236"/>
      <c r="M9" s="246"/>
      <c r="N9" s="246"/>
      <c r="O9" s="233"/>
      <c r="P9" s="234"/>
      <c r="Q9" s="237"/>
      <c r="R9" s="238"/>
      <c r="S9" s="25">
        <f t="shared" si="1"/>
        <v>2.5</v>
      </c>
      <c r="T9" s="25">
        <f t="shared" si="0"/>
        <v>2.5</v>
      </c>
      <c r="U9" s="28"/>
      <c r="V9" s="28"/>
    </row>
    <row r="10" spans="1:22" x14ac:dyDescent="0.25">
      <c r="A10" s="224" t="s">
        <v>74</v>
      </c>
      <c r="B10" s="229" t="s">
        <v>106</v>
      </c>
      <c r="C10" s="224">
        <v>15</v>
      </c>
      <c r="D10" s="38" t="s">
        <v>75</v>
      </c>
      <c r="E10" s="251"/>
      <c r="F10" s="252"/>
      <c r="G10" s="233"/>
      <c r="H10" s="234"/>
      <c r="I10" s="233"/>
      <c r="J10" s="234"/>
      <c r="K10" s="233">
        <v>4</v>
      </c>
      <c r="L10" s="234"/>
      <c r="M10" s="244"/>
      <c r="N10" s="245"/>
      <c r="O10" s="233"/>
      <c r="P10" s="234"/>
      <c r="Q10" s="237"/>
      <c r="R10" s="238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183"/>
      <c r="B11" s="183"/>
      <c r="C11" s="183"/>
      <c r="D11" s="38"/>
      <c r="E11" s="251"/>
      <c r="F11" s="252"/>
      <c r="G11" s="233"/>
      <c r="H11" s="234"/>
      <c r="I11" s="233"/>
      <c r="J11" s="234"/>
      <c r="K11" s="233"/>
      <c r="L11" s="234"/>
      <c r="M11" s="244"/>
      <c r="N11" s="245"/>
      <c r="O11" s="233"/>
      <c r="P11" s="234"/>
      <c r="Q11" s="237"/>
      <c r="R11" s="238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6"/>
      <c r="B12" s="185"/>
      <c r="C12" s="185"/>
      <c r="D12" s="38"/>
      <c r="E12" s="251"/>
      <c r="F12" s="252"/>
      <c r="G12" s="251"/>
      <c r="H12" s="252"/>
      <c r="I12" s="251"/>
      <c r="J12" s="252"/>
      <c r="K12" s="251"/>
      <c r="L12" s="252"/>
      <c r="M12" s="244"/>
      <c r="N12" s="245"/>
      <c r="O12" s="233"/>
      <c r="P12" s="234"/>
      <c r="Q12" s="237"/>
      <c r="R12" s="238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5"/>
      <c r="B13" s="48"/>
      <c r="C13" s="165"/>
      <c r="D13" s="38"/>
      <c r="E13" s="251"/>
      <c r="F13" s="252"/>
      <c r="G13" s="251"/>
      <c r="H13" s="252"/>
      <c r="I13" s="251"/>
      <c r="J13" s="252"/>
      <c r="K13" s="251"/>
      <c r="L13" s="252"/>
      <c r="M13" s="244"/>
      <c r="N13" s="245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2"/>
      <c r="B14" s="48"/>
      <c r="C14" s="102"/>
      <c r="D14" s="38"/>
      <c r="E14" s="251"/>
      <c r="F14" s="252"/>
      <c r="G14" s="251"/>
      <c r="H14" s="252"/>
      <c r="I14" s="251"/>
      <c r="J14" s="252"/>
      <c r="K14" s="251"/>
      <c r="L14" s="252"/>
      <c r="M14" s="253"/>
      <c r="N14" s="254"/>
      <c r="O14" s="233"/>
      <c r="P14" s="234"/>
      <c r="Q14" s="237"/>
      <c r="R14" s="23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51"/>
      <c r="F15" s="252"/>
      <c r="G15" s="251"/>
      <c r="H15" s="252"/>
      <c r="I15" s="251"/>
      <c r="J15" s="252"/>
      <c r="K15" s="251"/>
      <c r="L15" s="252"/>
      <c r="M15" s="253"/>
      <c r="N15" s="254"/>
      <c r="O15" s="233"/>
      <c r="P15" s="234"/>
      <c r="Q15" s="237"/>
      <c r="R15" s="23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55"/>
      <c r="F16" s="256"/>
      <c r="G16" s="255"/>
      <c r="H16" s="256"/>
      <c r="I16" s="255"/>
      <c r="J16" s="256"/>
      <c r="K16" s="255"/>
      <c r="L16" s="256"/>
      <c r="M16" s="244"/>
      <c r="N16" s="245"/>
      <c r="O16" s="233"/>
      <c r="P16" s="234"/>
      <c r="Q16" s="237"/>
      <c r="R16" s="23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8"/>
      <c r="B17" s="138"/>
      <c r="C17" s="138"/>
      <c r="D17" s="38"/>
      <c r="E17" s="255"/>
      <c r="F17" s="256"/>
      <c r="G17" s="233"/>
      <c r="H17" s="234"/>
      <c r="I17" s="233"/>
      <c r="J17" s="234"/>
      <c r="K17" s="233"/>
      <c r="L17" s="234"/>
      <c r="M17" s="244"/>
      <c r="N17" s="245"/>
      <c r="O17" s="233"/>
      <c r="P17" s="234"/>
      <c r="Q17" s="237"/>
      <c r="R17" s="23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4"/>
      <c r="B18" s="124"/>
      <c r="C18" s="124"/>
      <c r="D18" s="38"/>
      <c r="E18" s="251"/>
      <c r="F18" s="252"/>
      <c r="G18" s="251"/>
      <c r="H18" s="252"/>
      <c r="I18" s="251"/>
      <c r="J18" s="252"/>
      <c r="K18" s="233"/>
      <c r="L18" s="234"/>
      <c r="M18" s="244"/>
      <c r="N18" s="245"/>
      <c r="O18" s="233"/>
      <c r="P18" s="234"/>
      <c r="Q18" s="237"/>
      <c r="R18" s="238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212"/>
      <c r="B19" s="212"/>
      <c r="C19" s="212"/>
      <c r="D19" s="27"/>
      <c r="E19" s="233"/>
      <c r="F19" s="234"/>
      <c r="G19" s="233"/>
      <c r="H19" s="234"/>
      <c r="I19" s="233"/>
      <c r="J19" s="234"/>
      <c r="K19" s="233"/>
      <c r="L19" s="234"/>
      <c r="M19" s="244"/>
      <c r="N19" s="245"/>
      <c r="O19" s="233"/>
      <c r="P19" s="234"/>
      <c r="Q19" s="237"/>
      <c r="R19" s="238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12"/>
      <c r="B20" s="212"/>
      <c r="C20" s="212"/>
      <c r="D20" s="27"/>
      <c r="E20" s="233"/>
      <c r="F20" s="234"/>
      <c r="G20" s="233"/>
      <c r="H20" s="234"/>
      <c r="I20" s="233"/>
      <c r="J20" s="234"/>
      <c r="K20" s="233"/>
      <c r="L20" s="234"/>
      <c r="M20" s="244"/>
      <c r="N20" s="245"/>
      <c r="O20" s="233"/>
      <c r="P20" s="234"/>
      <c r="Q20" s="237"/>
      <c r="R20" s="238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79"/>
      <c r="B21" s="179"/>
      <c r="C21" s="179"/>
      <c r="D21" s="38"/>
      <c r="E21" s="233"/>
      <c r="F21" s="234"/>
      <c r="G21" s="233"/>
      <c r="H21" s="234"/>
      <c r="I21" s="233"/>
      <c r="J21" s="234"/>
      <c r="K21" s="233"/>
      <c r="L21" s="234"/>
      <c r="M21" s="244"/>
      <c r="N21" s="245"/>
      <c r="O21" s="233"/>
      <c r="P21" s="234"/>
      <c r="Q21" s="237"/>
      <c r="R21" s="238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3"/>
      <c r="F22" s="234"/>
      <c r="G22" s="233"/>
      <c r="H22" s="234"/>
      <c r="I22" s="233"/>
      <c r="J22" s="234"/>
      <c r="K22" s="233"/>
      <c r="L22" s="234"/>
      <c r="M22" s="244">
        <v>8</v>
      </c>
      <c r="N22" s="245"/>
      <c r="O22" s="233"/>
      <c r="P22" s="234"/>
      <c r="Q22" s="237"/>
      <c r="R22" s="238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33"/>
      <c r="F23" s="234"/>
      <c r="G23" s="233"/>
      <c r="H23" s="234"/>
      <c r="I23" s="233"/>
      <c r="J23" s="234"/>
      <c r="K23" s="233">
        <f>SUM(K6:K22)</f>
        <v>7.5</v>
      </c>
      <c r="L23" s="234"/>
      <c r="M23" s="233"/>
      <c r="N23" s="234"/>
      <c r="O23" s="233"/>
      <c r="P23" s="234"/>
      <c r="Q23" s="237"/>
      <c r="R23" s="238"/>
      <c r="S23" s="25">
        <f t="shared" si="1"/>
        <v>7.5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15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25">
        <f t="shared" si="1"/>
        <v>47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89"/>
      <c r="J25" s="190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31.5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7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31.5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7.5</v>
      </c>
    </row>
    <row r="34" spans="1:7" ht="16.5" thickBot="1" x14ac:dyDescent="0.3">
      <c r="A34" s="17" t="s">
        <v>6</v>
      </c>
      <c r="C34" s="39">
        <f>SUM(C29:C33)</f>
        <v>47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F27" sqref="F27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17">
        <v>6648</v>
      </c>
      <c r="B4" s="229" t="s">
        <v>108</v>
      </c>
      <c r="C4" s="217">
        <v>49</v>
      </c>
      <c r="D4" s="38" t="s">
        <v>81</v>
      </c>
      <c r="E4" s="236">
        <v>4</v>
      </c>
      <c r="F4" s="236"/>
      <c r="G4" s="236">
        <v>0.5</v>
      </c>
      <c r="H4" s="236"/>
      <c r="I4" s="236"/>
      <c r="J4" s="236"/>
      <c r="K4" s="233"/>
      <c r="L4" s="234"/>
      <c r="M4" s="236"/>
      <c r="N4" s="236"/>
      <c r="O4" s="233"/>
      <c r="P4" s="234"/>
      <c r="Q4" s="237"/>
      <c r="R4" s="238"/>
      <c r="S4" s="25">
        <f>E4+G4+I4+K4+M4+O4+Q4</f>
        <v>4.5</v>
      </c>
      <c r="T4" s="25">
        <f t="shared" ref="T4:T23" si="0">SUM(S4-U4-V4)</f>
        <v>4.5</v>
      </c>
      <c r="U4" s="28"/>
      <c r="V4" s="28"/>
    </row>
    <row r="5" spans="1:22" x14ac:dyDescent="0.25">
      <c r="A5" s="205">
        <v>6649</v>
      </c>
      <c r="B5" s="229" t="s">
        <v>103</v>
      </c>
      <c r="C5" s="205">
        <v>8</v>
      </c>
      <c r="D5" s="38" t="s">
        <v>69</v>
      </c>
      <c r="E5" s="236">
        <v>3.5</v>
      </c>
      <c r="F5" s="236"/>
      <c r="G5" s="233">
        <v>7.5</v>
      </c>
      <c r="H5" s="234"/>
      <c r="I5" s="233">
        <v>4</v>
      </c>
      <c r="J5" s="234"/>
      <c r="K5" s="236"/>
      <c r="L5" s="236"/>
      <c r="M5" s="236"/>
      <c r="N5" s="236"/>
      <c r="O5" s="233"/>
      <c r="P5" s="234"/>
      <c r="Q5" s="237"/>
      <c r="R5" s="238"/>
      <c r="S5" s="25">
        <f>E5+G5+I5+K5+M5+O5+Q5</f>
        <v>15</v>
      </c>
      <c r="T5" s="25">
        <f t="shared" si="0"/>
        <v>15</v>
      </c>
      <c r="U5" s="28"/>
      <c r="V5" s="28"/>
    </row>
    <row r="6" spans="1:22" x14ac:dyDescent="0.25">
      <c r="A6" s="222">
        <v>6649</v>
      </c>
      <c r="B6" s="229" t="s">
        <v>103</v>
      </c>
      <c r="C6" s="222">
        <v>9</v>
      </c>
      <c r="D6" s="38" t="s">
        <v>69</v>
      </c>
      <c r="E6" s="236"/>
      <c r="F6" s="236"/>
      <c r="G6" s="233"/>
      <c r="H6" s="234"/>
      <c r="I6" s="233">
        <v>2</v>
      </c>
      <c r="J6" s="234"/>
      <c r="K6" s="236">
        <v>4.5</v>
      </c>
      <c r="L6" s="236"/>
      <c r="M6" s="233">
        <v>8</v>
      </c>
      <c r="N6" s="234"/>
      <c r="O6" s="233"/>
      <c r="P6" s="234"/>
      <c r="Q6" s="237"/>
      <c r="R6" s="238"/>
      <c r="S6" s="25">
        <f t="shared" ref="S6:S25" si="1">E6+G6+I6+K6+M6+O6+Q6</f>
        <v>14.5</v>
      </c>
      <c r="T6" s="25">
        <f t="shared" si="0"/>
        <v>14.5</v>
      </c>
      <c r="U6" s="28"/>
      <c r="V6" s="28"/>
    </row>
    <row r="7" spans="1:22" x14ac:dyDescent="0.25">
      <c r="A7" s="222">
        <v>6519</v>
      </c>
      <c r="B7" s="229" t="s">
        <v>107</v>
      </c>
      <c r="C7" s="221">
        <v>176</v>
      </c>
      <c r="D7" s="38" t="s">
        <v>97</v>
      </c>
      <c r="E7" s="236"/>
      <c r="F7" s="236"/>
      <c r="G7" s="233"/>
      <c r="H7" s="234"/>
      <c r="I7" s="233">
        <v>2</v>
      </c>
      <c r="J7" s="234"/>
      <c r="K7" s="236">
        <v>3.5</v>
      </c>
      <c r="L7" s="236"/>
      <c r="M7" s="233"/>
      <c r="N7" s="234"/>
      <c r="O7" s="233"/>
      <c r="P7" s="234"/>
      <c r="Q7" s="237"/>
      <c r="R7" s="238"/>
      <c r="S7" s="25">
        <f t="shared" si="1"/>
        <v>5.5</v>
      </c>
      <c r="T7" s="25">
        <f t="shared" si="0"/>
        <v>5.5</v>
      </c>
      <c r="U7" s="28"/>
      <c r="V7" s="28"/>
    </row>
    <row r="8" spans="1:22" ht="16.5" customHeight="1" x14ac:dyDescent="0.25">
      <c r="A8" s="184"/>
      <c r="B8" s="183"/>
      <c r="C8" s="183"/>
      <c r="D8" s="38"/>
      <c r="E8" s="236"/>
      <c r="F8" s="236"/>
      <c r="G8" s="233"/>
      <c r="H8" s="234"/>
      <c r="I8" s="233"/>
      <c r="J8" s="234"/>
      <c r="K8" s="236"/>
      <c r="L8" s="236"/>
      <c r="M8" s="233"/>
      <c r="N8" s="234"/>
      <c r="O8" s="233"/>
      <c r="P8" s="234"/>
      <c r="Q8" s="237"/>
      <c r="R8" s="23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86"/>
      <c r="B9" s="48"/>
      <c r="C9" s="186"/>
      <c r="D9" s="38"/>
      <c r="E9" s="236"/>
      <c r="F9" s="236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7"/>
      <c r="R9" s="23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86"/>
      <c r="B10" s="48"/>
      <c r="C10" s="186"/>
      <c r="D10" s="38"/>
      <c r="E10" s="236"/>
      <c r="F10" s="236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58"/>
      <c r="D11" s="38"/>
      <c r="E11" s="236"/>
      <c r="F11" s="236"/>
      <c r="G11" s="233"/>
      <c r="H11" s="234"/>
      <c r="I11" s="236"/>
      <c r="J11" s="236"/>
      <c r="K11" s="236"/>
      <c r="L11" s="236"/>
      <c r="M11" s="233"/>
      <c r="N11" s="234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0"/>
      <c r="B12" s="48"/>
      <c r="C12" s="110"/>
      <c r="D12" s="38"/>
      <c r="E12" s="236"/>
      <c r="F12" s="236"/>
      <c r="G12" s="233"/>
      <c r="H12" s="234"/>
      <c r="I12" s="236"/>
      <c r="J12" s="236"/>
      <c r="K12" s="233"/>
      <c r="L12" s="234"/>
      <c r="M12" s="233"/>
      <c r="N12" s="234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10"/>
      <c r="B13" s="48"/>
      <c r="C13" s="110"/>
      <c r="D13" s="38"/>
      <c r="E13" s="236"/>
      <c r="F13" s="236"/>
      <c r="G13" s="233"/>
      <c r="H13" s="234"/>
      <c r="I13" s="236"/>
      <c r="J13" s="236"/>
      <c r="K13" s="233"/>
      <c r="L13" s="234"/>
      <c r="M13" s="233"/>
      <c r="N13" s="234"/>
      <c r="O13" s="233"/>
      <c r="P13" s="234"/>
      <c r="Q13" s="237"/>
      <c r="R13" s="238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4"/>
      <c r="B14" s="48"/>
      <c r="C14" s="104"/>
      <c r="D14" s="38"/>
      <c r="E14" s="236"/>
      <c r="F14" s="236"/>
      <c r="G14" s="233"/>
      <c r="H14" s="234"/>
      <c r="I14" s="236"/>
      <c r="J14" s="236"/>
      <c r="K14" s="233"/>
      <c r="L14" s="234"/>
      <c r="M14" s="233"/>
      <c r="N14" s="234"/>
      <c r="O14" s="233"/>
      <c r="P14" s="234"/>
      <c r="Q14" s="237"/>
      <c r="R14" s="238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5"/>
      <c r="B15" s="48"/>
      <c r="C15" s="105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3"/>
      <c r="B16" s="48"/>
      <c r="C16" s="103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2"/>
      <c r="B17" s="92"/>
      <c r="C17" s="47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3"/>
      <c r="B18" s="113"/>
      <c r="C18" s="113"/>
      <c r="D18" s="27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5"/>
      <c r="B19" s="135"/>
      <c r="C19" s="135"/>
      <c r="D19" s="27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4"/>
      <c r="B20" s="124"/>
      <c r="C20" s="124"/>
      <c r="D20" s="38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7"/>
      <c r="R20" s="23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1"/>
      <c r="B21" s="131"/>
      <c r="C21" s="131"/>
      <c r="D21" s="27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7"/>
      <c r="R21" s="23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7"/>
      <c r="B22" s="137"/>
      <c r="C22" s="137"/>
      <c r="D22" s="27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7"/>
      <c r="R22" s="238"/>
      <c r="S22" s="25">
        <f>E22+G22+I22+K22+M22+O22+Q22</f>
        <v>0</v>
      </c>
      <c r="T22" s="25">
        <f t="shared" si="0"/>
        <v>0</v>
      </c>
      <c r="U22" s="28"/>
      <c r="V22" s="28"/>
    </row>
    <row r="23" spans="1:22" x14ac:dyDescent="0.25">
      <c r="A23" s="122">
        <v>3600</v>
      </c>
      <c r="B23" s="122">
        <f>SUM(B6:B22)</f>
        <v>0</v>
      </c>
      <c r="C23" s="122"/>
      <c r="D23" s="38" t="s">
        <v>61</v>
      </c>
      <c r="E23" s="233">
        <v>0.5</v>
      </c>
      <c r="F23" s="234"/>
      <c r="G23" s="233"/>
      <c r="H23" s="234"/>
      <c r="I23" s="233"/>
      <c r="J23" s="234"/>
      <c r="K23" s="233">
        <f>SUM(K6:K22)</f>
        <v>8</v>
      </c>
      <c r="L23" s="234"/>
      <c r="M23" s="233"/>
      <c r="N23" s="234"/>
      <c r="O23" s="233"/>
      <c r="P23" s="234"/>
      <c r="Q23" s="237"/>
      <c r="R23" s="238"/>
      <c r="S23" s="25">
        <f t="shared" si="1"/>
        <v>8.5</v>
      </c>
      <c r="T23" s="25">
        <f t="shared" si="0"/>
        <v>8.5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7"/>
      <c r="P24" s="238"/>
      <c r="Q24" s="237"/>
      <c r="R24" s="238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7"/>
      <c r="P25" s="238"/>
      <c r="Q25" s="237"/>
      <c r="R25" s="238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41">
        <f>SUM(E4:E25)</f>
        <v>8</v>
      </c>
      <c r="F26" s="242"/>
      <c r="G26" s="241">
        <f>SUM(G4:G25)</f>
        <v>8</v>
      </c>
      <c r="H26" s="242"/>
      <c r="I26" s="241">
        <f>SUM(I4:I25)</f>
        <v>8</v>
      </c>
      <c r="J26" s="242"/>
      <c r="K26" s="241">
        <f>SUM(K4:K25)</f>
        <v>16</v>
      </c>
      <c r="L26" s="242"/>
      <c r="M26" s="241">
        <f>SUM(M4:M25)</f>
        <v>8</v>
      </c>
      <c r="N26" s="242"/>
      <c r="O26" s="241">
        <f>SUM(O4:O25)</f>
        <v>0</v>
      </c>
      <c r="P26" s="242"/>
      <c r="Q26" s="241">
        <f>SUM(Q4:Q25)</f>
        <v>0</v>
      </c>
      <c r="R26" s="242"/>
      <c r="S26" s="25">
        <f>SUM(S2:S25)</f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0.5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F27" sqref="F27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9">
        <v>6649</v>
      </c>
      <c r="B4" s="229" t="s">
        <v>103</v>
      </c>
      <c r="C4" s="209">
        <v>7</v>
      </c>
      <c r="D4" s="38" t="s">
        <v>69</v>
      </c>
      <c r="E4" s="236">
        <v>7.5</v>
      </c>
      <c r="F4" s="236"/>
      <c r="G4" s="236">
        <v>4.75</v>
      </c>
      <c r="H4" s="236"/>
      <c r="I4" s="236">
        <v>5.5</v>
      </c>
      <c r="J4" s="236"/>
      <c r="K4" s="236">
        <v>5</v>
      </c>
      <c r="L4" s="236"/>
      <c r="M4" s="236"/>
      <c r="N4" s="236"/>
      <c r="O4" s="236"/>
      <c r="P4" s="236"/>
      <c r="Q4" s="237"/>
      <c r="R4" s="238"/>
      <c r="S4" s="25">
        <f>E4+G4+I4+K4+M4+O4+Q4</f>
        <v>22.75</v>
      </c>
      <c r="T4" s="25">
        <f>SUM(S4-U4-V4)</f>
        <v>22.75</v>
      </c>
      <c r="U4" s="28"/>
      <c r="V4" s="28"/>
    </row>
    <row r="5" spans="1:22" x14ac:dyDescent="0.25">
      <c r="A5" s="215">
        <v>6519</v>
      </c>
      <c r="B5" s="229" t="s">
        <v>107</v>
      </c>
      <c r="C5" s="215">
        <v>191</v>
      </c>
      <c r="D5" s="38" t="s">
        <v>95</v>
      </c>
      <c r="E5" s="236"/>
      <c r="F5" s="236"/>
      <c r="G5" s="236">
        <v>3.25</v>
      </c>
      <c r="H5" s="236"/>
      <c r="I5" s="236">
        <v>2.5</v>
      </c>
      <c r="J5" s="236"/>
      <c r="K5" s="236"/>
      <c r="L5" s="236"/>
      <c r="M5" s="236"/>
      <c r="N5" s="236"/>
      <c r="O5" s="236"/>
      <c r="P5" s="236"/>
      <c r="Q5" s="237"/>
      <c r="R5" s="238"/>
      <c r="S5" s="25">
        <f t="shared" ref="S5:S21" si="0">E5+G5+I5+K5+M5+O5+Q5</f>
        <v>5.75</v>
      </c>
      <c r="T5" s="25">
        <f t="shared" ref="T5:T19" si="1">SUM(S5-U5-V5)</f>
        <v>5.75</v>
      </c>
      <c r="U5" s="28"/>
      <c r="V5" s="28"/>
    </row>
    <row r="6" spans="1:22" x14ac:dyDescent="0.25">
      <c r="A6" s="226">
        <v>6649</v>
      </c>
      <c r="B6" s="229" t="s">
        <v>103</v>
      </c>
      <c r="C6" s="226">
        <v>8</v>
      </c>
      <c r="D6" s="38" t="s">
        <v>69</v>
      </c>
      <c r="E6" s="233"/>
      <c r="F6" s="234"/>
      <c r="G6" s="236"/>
      <c r="H6" s="236"/>
      <c r="I6" s="236"/>
      <c r="J6" s="236"/>
      <c r="K6" s="236">
        <v>3</v>
      </c>
      <c r="L6" s="236"/>
      <c r="M6" s="236">
        <v>8</v>
      </c>
      <c r="N6" s="236"/>
      <c r="O6" s="236"/>
      <c r="P6" s="236"/>
      <c r="Q6" s="237"/>
      <c r="R6" s="238"/>
      <c r="S6" s="25">
        <f t="shared" si="0"/>
        <v>11</v>
      </c>
      <c r="T6" s="25">
        <f t="shared" si="1"/>
        <v>11</v>
      </c>
      <c r="U6" s="28"/>
      <c r="V6" s="28"/>
    </row>
    <row r="7" spans="1:22" x14ac:dyDescent="0.25">
      <c r="A7" s="204"/>
      <c r="B7" s="48"/>
      <c r="C7" s="204"/>
      <c r="D7" s="38"/>
      <c r="E7" s="233"/>
      <c r="F7" s="234"/>
      <c r="G7" s="233"/>
      <c r="H7" s="234"/>
      <c r="I7" s="247"/>
      <c r="J7" s="234"/>
      <c r="K7" s="247"/>
      <c r="L7" s="234"/>
      <c r="M7" s="247"/>
      <c r="N7" s="234"/>
      <c r="O7" s="236"/>
      <c r="P7" s="236"/>
      <c r="Q7" s="237"/>
      <c r="R7" s="23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83"/>
      <c r="B8" s="183"/>
      <c r="C8" s="183"/>
      <c r="D8" s="38"/>
      <c r="E8" s="233"/>
      <c r="F8" s="234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7"/>
      <c r="R8" s="23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86"/>
      <c r="B9" s="48"/>
      <c r="C9" s="186"/>
      <c r="D9" s="38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7"/>
      <c r="R9" s="23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5"/>
      <c r="B10" s="48"/>
      <c r="C10" s="175"/>
      <c r="D10" s="38"/>
      <c r="E10" s="239"/>
      <c r="F10" s="240"/>
      <c r="G10" s="233"/>
      <c r="H10" s="234"/>
      <c r="I10" s="233"/>
      <c r="J10" s="234"/>
      <c r="K10" s="236"/>
      <c r="L10" s="236"/>
      <c r="M10" s="236"/>
      <c r="N10" s="236"/>
      <c r="O10" s="236"/>
      <c r="P10" s="236"/>
      <c r="Q10" s="237"/>
      <c r="R10" s="23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1"/>
      <c r="B11" s="161"/>
      <c r="C11" s="161"/>
      <c r="D11" s="38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7"/>
      <c r="R11" s="23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8"/>
      <c r="B12" s="48"/>
      <c r="C12" s="128"/>
      <c r="D12" s="38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7"/>
      <c r="R12" s="23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3"/>
      <c r="B13" s="163"/>
      <c r="C13" s="163"/>
      <c r="D13" s="38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7"/>
      <c r="R13" s="23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7"/>
      <c r="R14" s="238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7"/>
      <c r="R15" s="238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7"/>
      <c r="R16" s="238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7"/>
      <c r="R17" s="238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3"/>
      <c r="B18" s="133"/>
      <c r="C18" s="133"/>
      <c r="D18" s="38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7"/>
      <c r="R18" s="238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0">
        <v>3600</v>
      </c>
      <c r="B19" s="140" t="s">
        <v>105</v>
      </c>
      <c r="C19" s="140"/>
      <c r="D19" s="27" t="s">
        <v>87</v>
      </c>
      <c r="E19" s="233">
        <v>0.5</v>
      </c>
      <c r="F19" s="234"/>
      <c r="G19" s="233"/>
      <c r="H19" s="234"/>
      <c r="I19" s="233"/>
      <c r="J19" s="234"/>
      <c r="K19" s="236"/>
      <c r="L19" s="236"/>
      <c r="M19" s="236"/>
      <c r="N19" s="236"/>
      <c r="O19" s="236"/>
      <c r="P19" s="236"/>
      <c r="Q19" s="237"/>
      <c r="R19" s="238"/>
      <c r="S19" s="25">
        <f t="shared" si="0"/>
        <v>0.5</v>
      </c>
      <c r="T19" s="25">
        <f t="shared" si="1"/>
        <v>0.5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7"/>
      <c r="R20" s="238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7"/>
      <c r="R21" s="238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41">
        <f>SUM(E4:E21)</f>
        <v>8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11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51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0.5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F27" sqref="F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217">
        <v>6649</v>
      </c>
      <c r="B4" s="229" t="s">
        <v>103</v>
      </c>
      <c r="C4" s="217">
        <v>6</v>
      </c>
      <c r="D4" s="38" t="s">
        <v>69</v>
      </c>
      <c r="E4" s="236">
        <v>1.5</v>
      </c>
      <c r="F4" s="236"/>
      <c r="G4" s="236"/>
      <c r="H4" s="236"/>
      <c r="I4" s="236"/>
      <c r="J4" s="236"/>
      <c r="K4" s="236"/>
      <c r="L4" s="236"/>
      <c r="M4" s="236"/>
      <c r="N4" s="236"/>
      <c r="O4" s="233"/>
      <c r="P4" s="234"/>
      <c r="Q4" s="237"/>
      <c r="R4" s="238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217">
        <v>6649</v>
      </c>
      <c r="B5" s="229" t="s">
        <v>103</v>
      </c>
      <c r="C5" s="217">
        <v>7</v>
      </c>
      <c r="D5" s="38" t="s">
        <v>69</v>
      </c>
      <c r="E5" s="236">
        <v>6.5</v>
      </c>
      <c r="F5" s="236"/>
      <c r="G5" s="236">
        <v>6.75</v>
      </c>
      <c r="H5" s="236"/>
      <c r="I5" s="236">
        <v>8</v>
      </c>
      <c r="J5" s="236"/>
      <c r="K5" s="236">
        <v>6</v>
      </c>
      <c r="L5" s="236"/>
      <c r="M5" s="236"/>
      <c r="N5" s="236"/>
      <c r="O5" s="233"/>
      <c r="P5" s="234"/>
      <c r="Q5" s="237"/>
      <c r="R5" s="238"/>
      <c r="S5" s="25">
        <f>E5+G5+I5+K5+M5+O5+Q5</f>
        <v>27.25</v>
      </c>
      <c r="T5" s="25">
        <f t="shared" si="0"/>
        <v>27.25</v>
      </c>
      <c r="U5" s="28"/>
      <c r="V5" s="28"/>
    </row>
    <row r="6" spans="1:22" x14ac:dyDescent="0.25">
      <c r="A6" s="226">
        <v>6649</v>
      </c>
      <c r="B6" s="229" t="s">
        <v>103</v>
      </c>
      <c r="C6" s="226">
        <v>8</v>
      </c>
      <c r="D6" s="38" t="s">
        <v>69</v>
      </c>
      <c r="E6" s="236"/>
      <c r="F6" s="236"/>
      <c r="G6" s="236"/>
      <c r="H6" s="236"/>
      <c r="I6" s="247"/>
      <c r="J6" s="234"/>
      <c r="K6" s="247">
        <v>2</v>
      </c>
      <c r="L6" s="234"/>
      <c r="M6" s="247">
        <v>8</v>
      </c>
      <c r="N6" s="234"/>
      <c r="O6" s="233"/>
      <c r="P6" s="234"/>
      <c r="Q6" s="237"/>
      <c r="R6" s="238"/>
      <c r="S6" s="25">
        <f>E6+G6+I6+K6+M6+O6+Q6</f>
        <v>10</v>
      </c>
      <c r="T6" s="25">
        <f>SUM(S6-U6-V6)</f>
        <v>10</v>
      </c>
      <c r="U6" s="28"/>
      <c r="V6" s="28"/>
    </row>
    <row r="7" spans="1:22" x14ac:dyDescent="0.25">
      <c r="A7" s="180"/>
      <c r="B7" s="48"/>
      <c r="C7" s="180"/>
      <c r="D7" s="38"/>
      <c r="E7" s="236"/>
      <c r="F7" s="236"/>
      <c r="G7" s="236"/>
      <c r="H7" s="236"/>
      <c r="I7" s="247"/>
      <c r="J7" s="234"/>
      <c r="K7" s="247"/>
      <c r="L7" s="234"/>
      <c r="M7" s="247"/>
      <c r="N7" s="234"/>
      <c r="O7" s="233"/>
      <c r="P7" s="234"/>
      <c r="Q7" s="237"/>
      <c r="R7" s="238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71"/>
      <c r="B8" s="48"/>
      <c r="C8" s="171"/>
      <c r="D8" s="38"/>
      <c r="E8" s="236"/>
      <c r="F8" s="236"/>
      <c r="G8" s="236"/>
      <c r="H8" s="236"/>
      <c r="I8" s="247"/>
      <c r="J8" s="234"/>
      <c r="K8" s="233"/>
      <c r="L8" s="234"/>
      <c r="M8" s="233"/>
      <c r="N8" s="234"/>
      <c r="O8" s="233"/>
      <c r="P8" s="234"/>
      <c r="Q8" s="237"/>
      <c r="R8" s="238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1"/>
      <c r="B9" s="48"/>
      <c r="C9" s="46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7"/>
      <c r="R9" s="238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6"/>
      <c r="C10" s="46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2"/>
      <c r="B11" s="48"/>
      <c r="C11" s="92"/>
      <c r="D11" s="38"/>
      <c r="E11" s="236"/>
      <c r="F11" s="236"/>
      <c r="G11" s="236"/>
      <c r="H11" s="236"/>
      <c r="I11" s="247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6"/>
      <c r="F12" s="236"/>
      <c r="G12" s="236"/>
      <c r="H12" s="236"/>
      <c r="I12" s="247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3"/>
      <c r="F13" s="234"/>
      <c r="G13" s="233"/>
      <c r="H13" s="234"/>
      <c r="I13" s="247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4"/>
      <c r="B14" s="124"/>
      <c r="C14" s="124"/>
      <c r="D14" s="38"/>
      <c r="E14" s="236"/>
      <c r="F14" s="236"/>
      <c r="G14" s="236"/>
      <c r="H14" s="236"/>
      <c r="I14" s="247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3"/>
      <c r="B15" s="123"/>
      <c r="C15" s="123"/>
      <c r="D15" s="38"/>
      <c r="E15" s="236"/>
      <c r="F15" s="236"/>
      <c r="G15" s="236"/>
      <c r="H15" s="236"/>
      <c r="I15" s="247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40"/>
      <c r="B16" s="140"/>
      <c r="C16" s="140"/>
      <c r="D16" s="27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200">
        <v>3600</v>
      </c>
      <c r="B17" s="200" t="s">
        <v>105</v>
      </c>
      <c r="C17" s="200"/>
      <c r="D17" s="38" t="s">
        <v>91</v>
      </c>
      <c r="E17" s="233"/>
      <c r="F17" s="234"/>
      <c r="G17" s="233">
        <v>1.25</v>
      </c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1"/>
        <v>1.25</v>
      </c>
      <c r="T17" s="25">
        <f t="shared" si="0"/>
        <v>1.25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7"/>
      <c r="P18" s="238"/>
      <c r="Q18" s="237"/>
      <c r="R18" s="238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7"/>
      <c r="P19" s="238"/>
      <c r="Q19" s="237"/>
      <c r="R19" s="238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41">
        <f>SUM(E4:E19)</f>
        <v>8</v>
      </c>
      <c r="F20" s="242"/>
      <c r="G20" s="241">
        <f>SUM(G4:G19)</f>
        <v>8</v>
      </c>
      <c r="H20" s="242"/>
      <c r="I20" s="241">
        <f>SUM(I4:I19)</f>
        <v>8</v>
      </c>
      <c r="J20" s="242"/>
      <c r="K20" s="241">
        <f>SUM(K4:K19)</f>
        <v>8</v>
      </c>
      <c r="L20" s="242"/>
      <c r="M20" s="241">
        <f>SUM(M4:M19)</f>
        <v>8</v>
      </c>
      <c r="N20" s="242"/>
      <c r="O20" s="241">
        <f>SUM(O4:O19)</f>
        <v>0</v>
      </c>
      <c r="P20" s="242"/>
      <c r="Q20" s="241">
        <f>SUM(Q4:Q19)</f>
        <v>0</v>
      </c>
      <c r="R20" s="24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89"/>
      <c r="H21" s="190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topLeftCell="A13" zoomScale="90" zoomScaleNormal="90" workbookViewId="0">
      <selection activeCell="F27" sqref="F27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9">
        <v>6598</v>
      </c>
      <c r="B4" s="229" t="s">
        <v>104</v>
      </c>
      <c r="C4" s="208">
        <v>36</v>
      </c>
      <c r="D4" s="38" t="s">
        <v>71</v>
      </c>
      <c r="E4" s="233">
        <v>7</v>
      </c>
      <c r="F4" s="234"/>
      <c r="G4" s="233">
        <v>7</v>
      </c>
      <c r="H4" s="234"/>
      <c r="I4" s="233">
        <v>5</v>
      </c>
      <c r="J4" s="234"/>
      <c r="K4" s="233"/>
      <c r="L4" s="234"/>
      <c r="M4" s="233">
        <v>2</v>
      </c>
      <c r="N4" s="234"/>
      <c r="O4" s="233"/>
      <c r="P4" s="234"/>
      <c r="Q4" s="237"/>
      <c r="R4" s="238"/>
      <c r="S4" s="25">
        <f>E4+G4+I4+K4+M4+O4+Q4</f>
        <v>21</v>
      </c>
      <c r="T4" s="25">
        <f>SUM(S4-U4-V4)</f>
        <v>21</v>
      </c>
      <c r="U4" s="28"/>
      <c r="V4" s="28"/>
    </row>
    <row r="5" spans="1:22" ht="15.75" customHeight="1" x14ac:dyDescent="0.25">
      <c r="A5" s="188">
        <v>6538</v>
      </c>
      <c r="B5" s="229" t="s">
        <v>106</v>
      </c>
      <c r="C5" s="188">
        <v>18</v>
      </c>
      <c r="D5" s="38" t="s">
        <v>99</v>
      </c>
      <c r="E5" s="233"/>
      <c r="F5" s="234"/>
      <c r="G5" s="236"/>
      <c r="H5" s="236"/>
      <c r="I5" s="233">
        <v>2</v>
      </c>
      <c r="J5" s="234"/>
      <c r="K5" s="233">
        <v>2</v>
      </c>
      <c r="L5" s="234"/>
      <c r="M5" s="233"/>
      <c r="N5" s="234"/>
      <c r="O5" s="233"/>
      <c r="P5" s="234"/>
      <c r="Q5" s="237"/>
      <c r="R5" s="238"/>
      <c r="S5" s="25">
        <f>E5+G5+I5+K5+M5+O5+Q5</f>
        <v>4</v>
      </c>
      <c r="T5" s="25">
        <f>SUM(S5-U5-V5)</f>
        <v>4</v>
      </c>
      <c r="U5" s="28"/>
      <c r="V5" s="28"/>
    </row>
    <row r="6" spans="1:22" x14ac:dyDescent="0.25">
      <c r="A6" s="195">
        <v>6648</v>
      </c>
      <c r="B6" s="229" t="s">
        <v>108</v>
      </c>
      <c r="C6" s="185">
        <v>36</v>
      </c>
      <c r="D6" s="38" t="s">
        <v>100</v>
      </c>
      <c r="E6" s="233"/>
      <c r="F6" s="234"/>
      <c r="G6" s="236"/>
      <c r="H6" s="236"/>
      <c r="I6" s="236"/>
      <c r="J6" s="236"/>
      <c r="K6" s="236">
        <v>2.5</v>
      </c>
      <c r="L6" s="236"/>
      <c r="M6" s="236"/>
      <c r="N6" s="236"/>
      <c r="O6" s="233"/>
      <c r="P6" s="234"/>
      <c r="Q6" s="237"/>
      <c r="R6" s="238"/>
      <c r="S6" s="25">
        <f t="shared" ref="S6:S24" si="0">E6+G6+I6+K6+M6+O6+Q6</f>
        <v>2.5</v>
      </c>
      <c r="T6" s="25">
        <f t="shared" ref="T6:T21" si="1">SUM(S6-U6-V6)</f>
        <v>2.5</v>
      </c>
      <c r="U6" s="28"/>
      <c r="V6" s="28"/>
    </row>
    <row r="7" spans="1:22" x14ac:dyDescent="0.25">
      <c r="A7" s="226">
        <v>6648</v>
      </c>
      <c r="B7" s="229" t="s">
        <v>108</v>
      </c>
      <c r="C7" s="206">
        <v>39</v>
      </c>
      <c r="D7" s="38" t="s">
        <v>100</v>
      </c>
      <c r="E7" s="233"/>
      <c r="F7" s="234"/>
      <c r="G7" s="233"/>
      <c r="H7" s="234"/>
      <c r="I7" s="233"/>
      <c r="J7" s="234"/>
      <c r="K7" s="233">
        <v>2.5</v>
      </c>
      <c r="L7" s="234"/>
      <c r="M7" s="233"/>
      <c r="N7" s="234"/>
      <c r="O7" s="233"/>
      <c r="P7" s="234"/>
      <c r="Q7" s="237"/>
      <c r="R7" s="238"/>
      <c r="S7" s="25">
        <f>E7+G7+I7+K7+M7+O7+Q7</f>
        <v>2.5</v>
      </c>
      <c r="T7" s="25">
        <f t="shared" si="1"/>
        <v>2.5</v>
      </c>
      <c r="U7" s="28"/>
      <c r="V7" s="28"/>
    </row>
    <row r="8" spans="1:22" x14ac:dyDescent="0.25">
      <c r="A8" s="227">
        <v>6648</v>
      </c>
      <c r="B8" s="229" t="s">
        <v>108</v>
      </c>
      <c r="C8" s="227">
        <v>48</v>
      </c>
      <c r="D8" s="38" t="s">
        <v>81</v>
      </c>
      <c r="E8" s="233"/>
      <c r="F8" s="234"/>
      <c r="G8" s="233"/>
      <c r="H8" s="234"/>
      <c r="I8" s="233"/>
      <c r="J8" s="234"/>
      <c r="K8" s="236"/>
      <c r="L8" s="236"/>
      <c r="M8" s="233">
        <v>2</v>
      </c>
      <c r="N8" s="234"/>
      <c r="O8" s="233"/>
      <c r="P8" s="234"/>
      <c r="Q8" s="237"/>
      <c r="R8" s="238"/>
      <c r="S8" s="25">
        <f>E8+G8+I8+K8+M8+O8+Q8</f>
        <v>2</v>
      </c>
      <c r="T8" s="25">
        <f t="shared" si="1"/>
        <v>2</v>
      </c>
      <c r="U8" s="28"/>
      <c r="V8" s="28"/>
    </row>
    <row r="9" spans="1:22" x14ac:dyDescent="0.25">
      <c r="A9" s="227">
        <v>6598</v>
      </c>
      <c r="B9" s="229" t="s">
        <v>104</v>
      </c>
      <c r="C9" s="227">
        <v>28</v>
      </c>
      <c r="D9" s="38" t="s">
        <v>83</v>
      </c>
      <c r="E9" s="233"/>
      <c r="F9" s="234"/>
      <c r="G9" s="233"/>
      <c r="H9" s="234"/>
      <c r="I9" s="233"/>
      <c r="J9" s="234"/>
      <c r="K9" s="233"/>
      <c r="L9" s="234"/>
      <c r="M9" s="233">
        <v>3</v>
      </c>
      <c r="N9" s="234"/>
      <c r="O9" s="233"/>
      <c r="P9" s="234"/>
      <c r="Q9" s="237"/>
      <c r="R9" s="238"/>
      <c r="S9" s="25">
        <f>E9+G9+I9+K9+M9+O9+Q9</f>
        <v>3</v>
      </c>
      <c r="T9" s="25">
        <f t="shared" si="1"/>
        <v>3</v>
      </c>
      <c r="U9" s="28"/>
      <c r="V9" s="28"/>
    </row>
    <row r="10" spans="1:22" x14ac:dyDescent="0.25">
      <c r="A10" s="173"/>
      <c r="B10" s="48"/>
      <c r="C10" s="173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3"/>
      <c r="B11" s="48"/>
      <c r="C11" s="153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5"/>
      <c r="B12" s="48"/>
      <c r="C12" s="155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88"/>
      <c r="B13" s="48"/>
      <c r="C13" s="88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7"/>
      <c r="B14" s="157"/>
      <c r="C14" s="157"/>
      <c r="D14" s="38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58"/>
      <c r="B15" s="48"/>
      <c r="C15" s="15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4"/>
      <c r="B19" s="124"/>
      <c r="C19" s="124"/>
      <c r="D19" s="38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23"/>
      <c r="B20" s="123"/>
      <c r="C20" s="123"/>
      <c r="D20" s="38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7"/>
      <c r="R20" s="238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105</v>
      </c>
      <c r="C21" s="84"/>
      <c r="D21" s="27" t="s">
        <v>60</v>
      </c>
      <c r="E21" s="233">
        <v>1</v>
      </c>
      <c r="F21" s="234"/>
      <c r="G21" s="233">
        <v>1</v>
      </c>
      <c r="H21" s="234"/>
      <c r="I21" s="233">
        <v>1</v>
      </c>
      <c r="J21" s="234"/>
      <c r="K21" s="233">
        <v>1</v>
      </c>
      <c r="L21" s="234"/>
      <c r="M21" s="233">
        <v>1</v>
      </c>
      <c r="N21" s="234"/>
      <c r="O21" s="233"/>
      <c r="P21" s="234"/>
      <c r="Q21" s="237"/>
      <c r="R21" s="238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3"/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7"/>
      <c r="R22" s="238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33"/>
      <c r="F23" s="234"/>
      <c r="G23" s="233"/>
      <c r="H23" s="234"/>
      <c r="I23" s="233"/>
      <c r="J23" s="234"/>
      <c r="K23" s="233">
        <f>SUM(K6:K22)</f>
        <v>6</v>
      </c>
      <c r="L23" s="234"/>
      <c r="M23" s="233"/>
      <c r="N23" s="234"/>
      <c r="O23" s="237"/>
      <c r="P23" s="238"/>
      <c r="Q23" s="237"/>
      <c r="R23" s="238"/>
      <c r="S23" s="25">
        <f t="shared" si="0"/>
        <v>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41">
        <f>SUM(E4:E23)</f>
        <v>8</v>
      </c>
      <c r="F24" s="242"/>
      <c r="G24" s="241">
        <f>SUM(G4:G23)</f>
        <v>8</v>
      </c>
      <c r="H24" s="242"/>
      <c r="I24" s="241">
        <f>SUM(I4:I23)</f>
        <v>8</v>
      </c>
      <c r="J24" s="242"/>
      <c r="K24" s="241">
        <f>SUM(K4:K23)</f>
        <v>14</v>
      </c>
      <c r="L24" s="242"/>
      <c r="M24" s="241">
        <f>SUM(M4:M23)</f>
        <v>8</v>
      </c>
      <c r="N24" s="242"/>
      <c r="O24" s="241">
        <f>SUM(O4:O23)</f>
        <v>0</v>
      </c>
      <c r="P24" s="242"/>
      <c r="Q24" s="241">
        <f>SUM(Q4:Q23)</f>
        <v>0</v>
      </c>
      <c r="R24" s="242"/>
      <c r="S24" s="25">
        <f t="shared" si="0"/>
        <v>46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6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6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6</v>
      </c>
      <c r="S33" s="16"/>
    </row>
    <row r="34" spans="1:19" ht="16.5" thickBot="1" x14ac:dyDescent="0.3">
      <c r="A34" s="17" t="s">
        <v>6</v>
      </c>
      <c r="C34" s="39">
        <f>SUM(C29:C33)</f>
        <v>46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28.05.17</v>
      </c>
      <c r="B2" s="19"/>
      <c r="C2" s="19"/>
      <c r="D2" s="1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76">
        <v>6598</v>
      </c>
      <c r="B4" s="229" t="s">
        <v>104</v>
      </c>
      <c r="C4" s="176">
        <v>36</v>
      </c>
      <c r="D4" s="38" t="s">
        <v>71</v>
      </c>
      <c r="E4" s="233">
        <v>7</v>
      </c>
      <c r="F4" s="234"/>
      <c r="G4" s="233">
        <v>7</v>
      </c>
      <c r="H4" s="234"/>
      <c r="I4" s="233">
        <v>5</v>
      </c>
      <c r="J4" s="234"/>
      <c r="K4" s="233"/>
      <c r="L4" s="234"/>
      <c r="M4" s="233"/>
      <c r="N4" s="234"/>
      <c r="O4" s="236"/>
      <c r="P4" s="236"/>
      <c r="Q4" s="258"/>
      <c r="R4" s="258"/>
      <c r="S4" s="25">
        <f t="shared" ref="S4:S11" si="0">E4+G4+I4+K4+M4+O4+Q4</f>
        <v>19</v>
      </c>
      <c r="T4" s="25">
        <f t="shared" ref="T4:T11" si="1">SUM(S4-U4-V4)</f>
        <v>19</v>
      </c>
      <c r="U4" s="28"/>
      <c r="V4" s="28"/>
    </row>
    <row r="5" spans="1:22" x14ac:dyDescent="0.25">
      <c r="A5" s="226">
        <v>6648</v>
      </c>
      <c r="B5" s="229" t="s">
        <v>108</v>
      </c>
      <c r="C5" s="225">
        <v>36</v>
      </c>
      <c r="D5" s="38" t="s">
        <v>100</v>
      </c>
      <c r="E5" s="236"/>
      <c r="F5" s="236"/>
      <c r="G5" s="236"/>
      <c r="H5" s="236"/>
      <c r="I5" s="236">
        <v>1</v>
      </c>
      <c r="J5" s="236"/>
      <c r="K5" s="236"/>
      <c r="L5" s="236"/>
      <c r="M5" s="233"/>
      <c r="N5" s="234"/>
      <c r="O5" s="236"/>
      <c r="P5" s="236"/>
      <c r="Q5" s="258"/>
      <c r="R5" s="258"/>
      <c r="S5" s="25">
        <f t="shared" si="0"/>
        <v>1</v>
      </c>
      <c r="T5" s="25">
        <f t="shared" si="1"/>
        <v>1</v>
      </c>
      <c r="U5" s="28"/>
      <c r="V5" s="28"/>
    </row>
    <row r="6" spans="1:22" x14ac:dyDescent="0.25">
      <c r="A6" s="226">
        <v>6648</v>
      </c>
      <c r="B6" s="229" t="s">
        <v>108</v>
      </c>
      <c r="C6" s="226">
        <v>39</v>
      </c>
      <c r="D6" s="38" t="s">
        <v>100</v>
      </c>
      <c r="E6" s="233"/>
      <c r="F6" s="234"/>
      <c r="G6" s="233"/>
      <c r="H6" s="234"/>
      <c r="I6" s="233">
        <v>1</v>
      </c>
      <c r="J6" s="234"/>
      <c r="K6" s="233"/>
      <c r="L6" s="234"/>
      <c r="M6" s="236"/>
      <c r="N6" s="236"/>
      <c r="O6" s="236"/>
      <c r="P6" s="236"/>
      <c r="Q6" s="258"/>
      <c r="R6" s="258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226">
        <v>6429</v>
      </c>
      <c r="B7" s="229" t="s">
        <v>110</v>
      </c>
      <c r="C7" s="226">
        <v>16</v>
      </c>
      <c r="D7" s="38" t="s">
        <v>69</v>
      </c>
      <c r="E7" s="236"/>
      <c r="F7" s="236"/>
      <c r="G7" s="236"/>
      <c r="H7" s="236"/>
      <c r="I7" s="236"/>
      <c r="J7" s="236"/>
      <c r="K7" s="236">
        <v>3</v>
      </c>
      <c r="L7" s="236"/>
      <c r="M7" s="236"/>
      <c r="N7" s="236"/>
      <c r="O7" s="236"/>
      <c r="P7" s="236"/>
      <c r="Q7" s="258"/>
      <c r="R7" s="258"/>
      <c r="S7" s="25">
        <f t="shared" si="0"/>
        <v>3</v>
      </c>
      <c r="T7" s="25">
        <f t="shared" si="1"/>
        <v>3</v>
      </c>
      <c r="U7" s="28"/>
      <c r="V7" s="28"/>
    </row>
    <row r="8" spans="1:22" x14ac:dyDescent="0.25">
      <c r="A8" s="205">
        <v>6648</v>
      </c>
      <c r="B8" s="229" t="s">
        <v>108</v>
      </c>
      <c r="C8" s="205">
        <v>48</v>
      </c>
      <c r="D8" s="38" t="s">
        <v>81</v>
      </c>
      <c r="E8" s="233"/>
      <c r="F8" s="234"/>
      <c r="G8" s="233"/>
      <c r="H8" s="234"/>
      <c r="I8" s="233"/>
      <c r="J8" s="234"/>
      <c r="K8" s="233">
        <v>4</v>
      </c>
      <c r="L8" s="234"/>
      <c r="M8" s="236">
        <v>4</v>
      </c>
      <c r="N8" s="236"/>
      <c r="O8" s="236"/>
      <c r="P8" s="236"/>
      <c r="Q8" s="258"/>
      <c r="R8" s="258"/>
      <c r="S8" s="25">
        <f t="shared" si="0"/>
        <v>8</v>
      </c>
      <c r="T8" s="25">
        <f t="shared" si="1"/>
        <v>8</v>
      </c>
      <c r="U8" s="28"/>
      <c r="V8" s="28"/>
    </row>
    <row r="9" spans="1:22" x14ac:dyDescent="0.25">
      <c r="A9" s="227">
        <v>6649</v>
      </c>
      <c r="B9" s="229" t="s">
        <v>103</v>
      </c>
      <c r="C9" s="227">
        <v>6</v>
      </c>
      <c r="D9" s="38" t="s">
        <v>69</v>
      </c>
      <c r="E9" s="233"/>
      <c r="F9" s="234"/>
      <c r="G9" s="233"/>
      <c r="H9" s="234"/>
      <c r="I9" s="233"/>
      <c r="J9" s="234"/>
      <c r="K9" s="233"/>
      <c r="L9" s="234"/>
      <c r="M9" s="233">
        <v>3</v>
      </c>
      <c r="N9" s="234"/>
      <c r="O9" s="233"/>
      <c r="P9" s="234"/>
      <c r="Q9" s="237"/>
      <c r="R9" s="238"/>
      <c r="S9" s="25">
        <f t="shared" si="0"/>
        <v>3</v>
      </c>
      <c r="T9" s="25">
        <f t="shared" si="1"/>
        <v>3</v>
      </c>
      <c r="U9" s="28"/>
      <c r="V9" s="28"/>
    </row>
    <row r="10" spans="1:22" x14ac:dyDescent="0.25">
      <c r="A10" s="173"/>
      <c r="B10" s="48"/>
      <c r="C10" s="173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3"/>
      <c r="B11" s="48"/>
      <c r="C11" s="173"/>
      <c r="D11" s="38"/>
      <c r="E11" s="236"/>
      <c r="F11" s="236"/>
      <c r="G11" s="236"/>
      <c r="H11" s="236"/>
      <c r="I11" s="236"/>
      <c r="J11" s="236"/>
      <c r="K11" s="236"/>
      <c r="L11" s="236"/>
      <c r="M11" s="233"/>
      <c r="N11" s="234"/>
      <c r="O11" s="233"/>
      <c r="P11" s="234"/>
      <c r="Q11" s="237"/>
      <c r="R11" s="23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0"/>
      <c r="B12" s="48"/>
      <c r="C12" s="120"/>
      <c r="D12" s="38"/>
      <c r="E12" s="236"/>
      <c r="F12" s="236"/>
      <c r="G12" s="236"/>
      <c r="H12" s="236"/>
      <c r="I12" s="236"/>
      <c r="J12" s="236"/>
      <c r="K12" s="236"/>
      <c r="L12" s="236"/>
      <c r="M12" s="233"/>
      <c r="N12" s="234"/>
      <c r="O12" s="233"/>
      <c r="P12" s="234"/>
      <c r="Q12" s="237"/>
      <c r="R12" s="238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25"/>
      <c r="B13" s="48"/>
      <c r="C13" s="125"/>
      <c r="D13" s="38"/>
      <c r="E13" s="236"/>
      <c r="F13" s="236"/>
      <c r="G13" s="236"/>
      <c r="H13" s="236"/>
      <c r="I13" s="236"/>
      <c r="J13" s="236"/>
      <c r="K13" s="236"/>
      <c r="L13" s="236"/>
      <c r="M13" s="233"/>
      <c r="N13" s="234"/>
      <c r="O13" s="233"/>
      <c r="P13" s="234"/>
      <c r="Q13" s="237"/>
      <c r="R13" s="238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36"/>
      <c r="F14" s="236"/>
      <c r="G14" s="236"/>
      <c r="H14" s="236"/>
      <c r="I14" s="236"/>
      <c r="J14" s="236"/>
      <c r="K14" s="236"/>
      <c r="L14" s="236"/>
      <c r="M14" s="233"/>
      <c r="N14" s="234"/>
      <c r="O14" s="233"/>
      <c r="P14" s="234"/>
      <c r="Q14" s="237"/>
      <c r="R14" s="238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6"/>
      <c r="F15" s="236"/>
      <c r="G15" s="236"/>
      <c r="H15" s="236"/>
      <c r="I15" s="236"/>
      <c r="J15" s="236"/>
      <c r="K15" s="236"/>
      <c r="L15" s="236"/>
      <c r="M15" s="233"/>
      <c r="N15" s="234"/>
      <c r="O15" s="233"/>
      <c r="P15" s="234"/>
      <c r="Q15" s="237"/>
      <c r="R15" s="238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6"/>
      <c r="F16" s="236"/>
      <c r="G16" s="236"/>
      <c r="H16" s="236"/>
      <c r="I16" s="236"/>
      <c r="J16" s="236"/>
      <c r="K16" s="236"/>
      <c r="L16" s="236"/>
      <c r="M16" s="233"/>
      <c r="N16" s="234"/>
      <c r="O16" s="233"/>
      <c r="P16" s="234"/>
      <c r="Q16" s="237"/>
      <c r="R16" s="238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3"/>
      <c r="F17" s="234"/>
      <c r="G17" s="233"/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3"/>
      <c r="F18" s="234"/>
      <c r="G18" s="233"/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4"/>
      <c r="B20" s="124"/>
      <c r="C20" s="124"/>
      <c r="D20" s="38"/>
      <c r="E20" s="233"/>
      <c r="F20" s="234"/>
      <c r="G20" s="233"/>
      <c r="H20" s="234"/>
      <c r="I20" s="233"/>
      <c r="J20" s="234"/>
      <c r="K20" s="233"/>
      <c r="L20" s="234"/>
      <c r="M20" s="233"/>
      <c r="N20" s="234"/>
      <c r="O20" s="233"/>
      <c r="P20" s="234"/>
      <c r="Q20" s="237"/>
      <c r="R20" s="238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41"/>
      <c r="B21" s="141"/>
      <c r="C21" s="141"/>
      <c r="D21" s="38"/>
      <c r="E21" s="233"/>
      <c r="F21" s="234"/>
      <c r="G21" s="233"/>
      <c r="H21" s="234"/>
      <c r="I21" s="233"/>
      <c r="J21" s="234"/>
      <c r="K21" s="233"/>
      <c r="L21" s="234"/>
      <c r="M21" s="233"/>
      <c r="N21" s="234"/>
      <c r="O21" s="233"/>
      <c r="P21" s="234"/>
      <c r="Q21" s="237"/>
      <c r="R21" s="238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105</v>
      </c>
      <c r="C22" s="85"/>
      <c r="D22" s="27" t="s">
        <v>60</v>
      </c>
      <c r="E22" s="233">
        <v>1</v>
      </c>
      <c r="F22" s="234"/>
      <c r="G22" s="233">
        <v>1</v>
      </c>
      <c r="H22" s="234"/>
      <c r="I22" s="233">
        <v>1</v>
      </c>
      <c r="J22" s="234"/>
      <c r="K22" s="233">
        <v>1</v>
      </c>
      <c r="L22" s="234"/>
      <c r="M22" s="233">
        <v>1</v>
      </c>
      <c r="N22" s="234"/>
      <c r="O22" s="233"/>
      <c r="P22" s="234"/>
      <c r="Q22" s="237"/>
      <c r="R22" s="238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33"/>
      <c r="F23" s="234"/>
      <c r="G23" s="233"/>
      <c r="H23" s="234"/>
      <c r="I23" s="233"/>
      <c r="J23" s="234"/>
      <c r="K23" s="233"/>
      <c r="L23" s="234"/>
      <c r="M23" s="233"/>
      <c r="N23" s="234"/>
      <c r="O23" s="233"/>
      <c r="P23" s="234"/>
      <c r="Q23" s="237"/>
      <c r="R23" s="238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3"/>
      <c r="F24" s="234"/>
      <c r="G24" s="233"/>
      <c r="H24" s="234"/>
      <c r="I24" s="233"/>
      <c r="J24" s="234"/>
      <c r="K24" s="233"/>
      <c r="L24" s="234"/>
      <c r="M24" s="233"/>
      <c r="N24" s="234"/>
      <c r="O24" s="233"/>
      <c r="P24" s="234"/>
      <c r="Q24" s="237"/>
      <c r="R24" s="238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41">
        <f>SUM(E4:E24)</f>
        <v>8</v>
      </c>
      <c r="F25" s="242"/>
      <c r="G25" s="241">
        <f>SUM(G4:G24)</f>
        <v>8</v>
      </c>
      <c r="H25" s="242"/>
      <c r="I25" s="241">
        <f>SUM(I4:I24)</f>
        <v>8</v>
      </c>
      <c r="J25" s="242"/>
      <c r="K25" s="241">
        <f>SUM(K4:K24)</f>
        <v>8</v>
      </c>
      <c r="L25" s="242"/>
      <c r="M25" s="241">
        <f>SUM(M4:M24)</f>
        <v>8</v>
      </c>
      <c r="N25" s="242"/>
      <c r="O25" s="241">
        <f>SUM(O4:O24)</f>
        <v>0</v>
      </c>
      <c r="P25" s="242"/>
      <c r="Q25" s="241">
        <f>SUM(Q4:Q24)</f>
        <v>0</v>
      </c>
      <c r="R25" s="242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28.05.17</v>
      </c>
      <c r="B2" s="149"/>
      <c r="C2" s="149"/>
      <c r="D2" s="149"/>
      <c r="E2" s="235" t="s">
        <v>15</v>
      </c>
      <c r="F2" s="235"/>
      <c r="G2" s="235" t="s">
        <v>16</v>
      </c>
      <c r="H2" s="235"/>
      <c r="I2" s="235" t="s">
        <v>17</v>
      </c>
      <c r="J2" s="235"/>
      <c r="K2" s="235" t="s">
        <v>18</v>
      </c>
      <c r="L2" s="235"/>
      <c r="M2" s="235" t="s">
        <v>19</v>
      </c>
      <c r="N2" s="235"/>
      <c r="O2" s="235" t="s">
        <v>20</v>
      </c>
      <c r="P2" s="235"/>
      <c r="Q2" s="235" t="s">
        <v>21</v>
      </c>
      <c r="R2" s="23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226" t="s">
        <v>74</v>
      </c>
      <c r="B4" s="229" t="s">
        <v>106</v>
      </c>
      <c r="C4" s="226" t="s">
        <v>84</v>
      </c>
      <c r="D4" s="38" t="s">
        <v>75</v>
      </c>
      <c r="E4" s="233"/>
      <c r="F4" s="234"/>
      <c r="G4" s="233"/>
      <c r="H4" s="234"/>
      <c r="I4" s="247"/>
      <c r="J4" s="234"/>
      <c r="K4" s="233">
        <v>4</v>
      </c>
      <c r="L4" s="234"/>
      <c r="M4" s="233"/>
      <c r="N4" s="234"/>
      <c r="O4" s="233"/>
      <c r="P4" s="234"/>
      <c r="Q4" s="237"/>
      <c r="R4" s="238"/>
      <c r="S4" s="25">
        <f t="shared" ref="S4:S24" si="0">E4+G4+I4+K4+M4+O4+Q4</f>
        <v>4</v>
      </c>
      <c r="T4" s="25">
        <f t="shared" ref="T4:T24" si="1">SUM(S4-U4-V4)</f>
        <v>4</v>
      </c>
      <c r="U4" s="28"/>
      <c r="V4" s="28"/>
    </row>
    <row r="5" spans="1:22" x14ac:dyDescent="0.25">
      <c r="A5" s="210"/>
      <c r="B5" s="48"/>
      <c r="C5" s="210"/>
      <c r="D5" s="38"/>
      <c r="E5" s="233"/>
      <c r="F5" s="234"/>
      <c r="G5" s="233"/>
      <c r="H5" s="234"/>
      <c r="I5" s="233"/>
      <c r="J5" s="234"/>
      <c r="K5" s="233"/>
      <c r="L5" s="234"/>
      <c r="M5" s="233"/>
      <c r="N5" s="234"/>
      <c r="O5" s="233"/>
      <c r="P5" s="234"/>
      <c r="Q5" s="237"/>
      <c r="R5" s="238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10"/>
      <c r="B6" s="48"/>
      <c r="C6" s="210"/>
      <c r="D6" s="38"/>
      <c r="E6" s="233"/>
      <c r="F6" s="234"/>
      <c r="G6" s="233"/>
      <c r="H6" s="234"/>
      <c r="I6" s="233"/>
      <c r="J6" s="234"/>
      <c r="K6" s="233"/>
      <c r="L6" s="234"/>
      <c r="M6" s="233"/>
      <c r="N6" s="234"/>
      <c r="O6" s="233"/>
      <c r="P6" s="234"/>
      <c r="Q6" s="237"/>
      <c r="R6" s="238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11"/>
      <c r="B7" s="48"/>
      <c r="C7" s="211"/>
      <c r="D7" s="38"/>
      <c r="E7" s="233"/>
      <c r="F7" s="234"/>
      <c r="G7" s="233"/>
      <c r="H7" s="234"/>
      <c r="I7" s="233"/>
      <c r="J7" s="234"/>
      <c r="K7" s="233"/>
      <c r="L7" s="234"/>
      <c r="M7" s="233"/>
      <c r="N7" s="234"/>
      <c r="O7" s="233"/>
      <c r="P7" s="234"/>
      <c r="Q7" s="237"/>
      <c r="R7" s="238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98"/>
      <c r="B8" s="48"/>
      <c r="C8" s="198"/>
      <c r="D8" s="38"/>
      <c r="E8" s="233"/>
      <c r="F8" s="234"/>
      <c r="G8" s="233"/>
      <c r="H8" s="234"/>
      <c r="I8" s="233"/>
      <c r="J8" s="234"/>
      <c r="K8" s="233"/>
      <c r="L8" s="234"/>
      <c r="M8" s="233"/>
      <c r="N8" s="234"/>
      <c r="O8" s="233"/>
      <c r="P8" s="234"/>
      <c r="Q8" s="237"/>
      <c r="R8" s="23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9"/>
      <c r="B9" s="48"/>
      <c r="C9" s="199"/>
      <c r="D9" s="38"/>
      <c r="E9" s="233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7"/>
      <c r="R9" s="238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202"/>
      <c r="B10" s="48"/>
      <c r="C10" s="202"/>
      <c r="D10" s="38"/>
      <c r="E10" s="233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7"/>
      <c r="R10" s="238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202"/>
      <c r="B11" s="48"/>
      <c r="C11" s="202"/>
      <c r="D11" s="38"/>
      <c r="E11" s="233"/>
      <c r="F11" s="234"/>
      <c r="G11" s="233"/>
      <c r="H11" s="234"/>
      <c r="I11" s="233"/>
      <c r="J11" s="234"/>
      <c r="K11" s="233"/>
      <c r="L11" s="234"/>
      <c r="M11" s="233"/>
      <c r="N11" s="234"/>
      <c r="O11" s="233"/>
      <c r="P11" s="234"/>
      <c r="Q11" s="237"/>
      <c r="R11" s="238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202"/>
      <c r="B12" s="48"/>
      <c r="C12" s="202"/>
      <c r="D12" s="38"/>
      <c r="E12" s="233"/>
      <c r="F12" s="234"/>
      <c r="G12" s="233"/>
      <c r="H12" s="234"/>
      <c r="I12" s="233"/>
      <c r="J12" s="234"/>
      <c r="K12" s="233"/>
      <c r="L12" s="234"/>
      <c r="M12" s="233"/>
      <c r="N12" s="234"/>
      <c r="O12" s="233"/>
      <c r="P12" s="234"/>
      <c r="Q12" s="237"/>
      <c r="R12" s="238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4"/>
      <c r="B13" s="154"/>
      <c r="C13" s="154"/>
      <c r="D13" s="38"/>
      <c r="E13" s="233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7"/>
      <c r="R13" s="238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52"/>
      <c r="B14" s="152"/>
      <c r="C14" s="152"/>
      <c r="D14" s="38"/>
      <c r="E14" s="233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7"/>
      <c r="R14" s="238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170"/>
      <c r="B15" s="170"/>
      <c r="C15" s="170"/>
      <c r="D15" s="38"/>
      <c r="E15" s="233"/>
      <c r="F15" s="234"/>
      <c r="G15" s="233"/>
      <c r="H15" s="234"/>
      <c r="I15" s="233"/>
      <c r="J15" s="234"/>
      <c r="K15" s="233"/>
      <c r="L15" s="234"/>
      <c r="M15" s="233"/>
      <c r="N15" s="234"/>
      <c r="O15" s="233"/>
      <c r="P15" s="234"/>
      <c r="Q15" s="237"/>
      <c r="R15" s="238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52"/>
      <c r="B16" s="152"/>
      <c r="C16" s="152"/>
      <c r="D16" s="38"/>
      <c r="E16" s="233"/>
      <c r="F16" s="234"/>
      <c r="G16" s="233"/>
      <c r="H16" s="234"/>
      <c r="I16" s="233"/>
      <c r="J16" s="234"/>
      <c r="K16" s="233"/>
      <c r="L16" s="234"/>
      <c r="M16" s="233"/>
      <c r="N16" s="234"/>
      <c r="O16" s="233"/>
      <c r="P16" s="234"/>
      <c r="Q16" s="237"/>
      <c r="R16" s="238"/>
      <c r="S16" s="25">
        <f t="shared" si="0"/>
        <v>0</v>
      </c>
      <c r="T16" s="25">
        <f t="shared" si="1"/>
        <v>0</v>
      </c>
      <c r="U16" s="28"/>
      <c r="V16" s="28"/>
    </row>
    <row r="17" spans="1:22" ht="15.75" customHeight="1" x14ac:dyDescent="0.25">
      <c r="A17" s="216">
        <v>3600</v>
      </c>
      <c r="B17" s="216" t="s">
        <v>111</v>
      </c>
      <c r="C17" s="216"/>
      <c r="D17" s="38" t="s">
        <v>92</v>
      </c>
      <c r="E17" s="233">
        <v>0.5</v>
      </c>
      <c r="F17" s="234"/>
      <c r="G17" s="233">
        <v>1</v>
      </c>
      <c r="H17" s="234"/>
      <c r="I17" s="233"/>
      <c r="J17" s="234"/>
      <c r="K17" s="233"/>
      <c r="L17" s="234"/>
      <c r="M17" s="233"/>
      <c r="N17" s="234"/>
      <c r="O17" s="233"/>
      <c r="P17" s="234"/>
      <c r="Q17" s="237"/>
      <c r="R17" s="238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216">
        <v>3600</v>
      </c>
      <c r="B18" s="216" t="s">
        <v>111</v>
      </c>
      <c r="C18" s="216"/>
      <c r="D18" s="38" t="s">
        <v>93</v>
      </c>
      <c r="E18" s="233">
        <v>1</v>
      </c>
      <c r="F18" s="234"/>
      <c r="G18" s="233">
        <v>0.5</v>
      </c>
      <c r="H18" s="234"/>
      <c r="I18" s="233"/>
      <c r="J18" s="234"/>
      <c r="K18" s="233"/>
      <c r="L18" s="234"/>
      <c r="M18" s="233"/>
      <c r="N18" s="234"/>
      <c r="O18" s="233"/>
      <c r="P18" s="234"/>
      <c r="Q18" s="237"/>
      <c r="R18" s="238"/>
      <c r="S18" s="25">
        <f t="shared" si="0"/>
        <v>1.5</v>
      </c>
      <c r="T18" s="25">
        <f t="shared" si="1"/>
        <v>1.5</v>
      </c>
      <c r="U18" s="28"/>
      <c r="V18" s="28"/>
    </row>
    <row r="19" spans="1:22" x14ac:dyDescent="0.25">
      <c r="A19" s="191">
        <v>3600</v>
      </c>
      <c r="B19" s="228" t="s">
        <v>111</v>
      </c>
      <c r="C19" s="191"/>
      <c r="D19" s="38" t="s">
        <v>72</v>
      </c>
      <c r="E19" s="233"/>
      <c r="F19" s="234"/>
      <c r="G19" s="233"/>
      <c r="H19" s="234"/>
      <c r="I19" s="233"/>
      <c r="J19" s="234"/>
      <c r="K19" s="233"/>
      <c r="L19" s="234"/>
      <c r="M19" s="233"/>
      <c r="N19" s="234"/>
      <c r="O19" s="233"/>
      <c r="P19" s="234"/>
      <c r="Q19" s="237"/>
      <c r="R19" s="238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77">
        <v>3600</v>
      </c>
      <c r="B20" s="228" t="s">
        <v>111</v>
      </c>
      <c r="C20" s="177"/>
      <c r="D20" s="38" t="s">
        <v>70</v>
      </c>
      <c r="E20" s="233">
        <v>0.25</v>
      </c>
      <c r="F20" s="234"/>
      <c r="G20" s="233"/>
      <c r="H20" s="234"/>
      <c r="I20" s="233"/>
      <c r="J20" s="234"/>
      <c r="K20" s="236"/>
      <c r="L20" s="236"/>
      <c r="M20" s="233"/>
      <c r="N20" s="234"/>
      <c r="O20" s="233"/>
      <c r="P20" s="234"/>
      <c r="Q20" s="237"/>
      <c r="R20" s="238"/>
      <c r="S20" s="25">
        <f t="shared" si="0"/>
        <v>0.25</v>
      </c>
      <c r="T20" s="25">
        <f t="shared" si="1"/>
        <v>0.25</v>
      </c>
      <c r="U20" s="28"/>
      <c r="V20" s="28"/>
    </row>
    <row r="21" spans="1:22" x14ac:dyDescent="0.25">
      <c r="A21" s="100">
        <v>3600</v>
      </c>
      <c r="B21" s="228" t="s">
        <v>111</v>
      </c>
      <c r="C21" s="100"/>
      <c r="D21" s="23" t="s">
        <v>64</v>
      </c>
      <c r="E21" s="233"/>
      <c r="F21" s="234"/>
      <c r="G21" s="233"/>
      <c r="H21" s="234"/>
      <c r="I21" s="233">
        <v>1</v>
      </c>
      <c r="J21" s="234"/>
      <c r="K21" s="233"/>
      <c r="L21" s="234"/>
      <c r="M21" s="233"/>
      <c r="N21" s="234"/>
      <c r="O21" s="233"/>
      <c r="P21" s="234"/>
      <c r="Q21" s="237"/>
      <c r="R21" s="238"/>
      <c r="S21" s="25">
        <f t="shared" si="0"/>
        <v>1</v>
      </c>
      <c r="T21" s="25">
        <f t="shared" si="1"/>
        <v>1</v>
      </c>
      <c r="U21" s="28"/>
      <c r="V21" s="28"/>
    </row>
    <row r="22" spans="1:22" x14ac:dyDescent="0.25">
      <c r="A22" s="94">
        <v>3600</v>
      </c>
      <c r="B22" s="228" t="s">
        <v>111</v>
      </c>
      <c r="C22" s="94"/>
      <c r="D22" s="23" t="s">
        <v>66</v>
      </c>
      <c r="E22" s="233">
        <v>1.5</v>
      </c>
      <c r="F22" s="234"/>
      <c r="G22" s="233"/>
      <c r="H22" s="234"/>
      <c r="I22" s="233"/>
      <c r="J22" s="234"/>
      <c r="K22" s="233"/>
      <c r="L22" s="234"/>
      <c r="M22" s="233"/>
      <c r="N22" s="234"/>
      <c r="O22" s="233"/>
      <c r="P22" s="234"/>
      <c r="Q22" s="237"/>
      <c r="R22" s="238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3">
        <v>3600</v>
      </c>
      <c r="B23" s="230">
        <f>SUM(B6:B22)</f>
        <v>0</v>
      </c>
      <c r="C23" s="93"/>
      <c r="D23" s="27" t="s">
        <v>65</v>
      </c>
      <c r="E23" s="233">
        <v>5</v>
      </c>
      <c r="F23" s="234"/>
      <c r="G23" s="233">
        <v>6.75</v>
      </c>
      <c r="H23" s="234"/>
      <c r="I23" s="233">
        <v>7.25</v>
      </c>
      <c r="J23" s="234"/>
      <c r="K23" s="233">
        <f>SUM(K6:K22)</f>
        <v>0</v>
      </c>
      <c r="L23" s="234"/>
      <c r="M23" s="233">
        <v>8.25</v>
      </c>
      <c r="N23" s="234"/>
      <c r="O23" s="233"/>
      <c r="P23" s="234"/>
      <c r="Q23" s="237"/>
      <c r="R23" s="238"/>
      <c r="S23" s="25">
        <f t="shared" si="0"/>
        <v>27.25</v>
      </c>
      <c r="T23" s="25">
        <f t="shared" si="1"/>
        <v>24.75</v>
      </c>
      <c r="U23" s="28">
        <v>2.5</v>
      </c>
      <c r="V23" s="28"/>
    </row>
    <row r="24" spans="1:22" x14ac:dyDescent="0.25">
      <c r="A24" s="93">
        <v>3600</v>
      </c>
      <c r="B24" s="228" t="s">
        <v>111</v>
      </c>
      <c r="C24" s="93"/>
      <c r="D24" s="27" t="s">
        <v>68</v>
      </c>
      <c r="E24" s="233">
        <v>0.25</v>
      </c>
      <c r="F24" s="234"/>
      <c r="G24" s="233">
        <v>0.25</v>
      </c>
      <c r="H24" s="234"/>
      <c r="I24" s="233">
        <v>0.25</v>
      </c>
      <c r="J24" s="234"/>
      <c r="K24" s="233">
        <v>0.25</v>
      </c>
      <c r="L24" s="234"/>
      <c r="M24" s="233">
        <v>0.25</v>
      </c>
      <c r="N24" s="234"/>
      <c r="O24" s="233"/>
      <c r="P24" s="234"/>
      <c r="Q24" s="237"/>
      <c r="R24" s="238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3"/>
      <c r="F25" s="234"/>
      <c r="G25" s="233"/>
      <c r="H25" s="234"/>
      <c r="I25" s="233"/>
      <c r="J25" s="234"/>
      <c r="K25" s="233"/>
      <c r="L25" s="234"/>
      <c r="M25" s="233"/>
      <c r="N25" s="234"/>
      <c r="O25" s="237"/>
      <c r="P25" s="238"/>
      <c r="Q25" s="237"/>
      <c r="R25" s="238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3"/>
      <c r="F26" s="234"/>
      <c r="G26" s="233"/>
      <c r="H26" s="234"/>
      <c r="I26" s="233"/>
      <c r="J26" s="234"/>
      <c r="K26" s="233"/>
      <c r="L26" s="234"/>
      <c r="M26" s="233"/>
      <c r="N26" s="234"/>
      <c r="O26" s="237"/>
      <c r="P26" s="238"/>
      <c r="Q26" s="237"/>
      <c r="R26" s="238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41">
        <f t="shared" ref="E27:G27" si="4">SUM(E4:E26)</f>
        <v>8.5</v>
      </c>
      <c r="F27" s="242"/>
      <c r="G27" s="241">
        <f t="shared" si="4"/>
        <v>8.5</v>
      </c>
      <c r="H27" s="242"/>
      <c r="I27" s="241">
        <f t="shared" ref="I27" si="5">SUM(I4:I26)</f>
        <v>8.5</v>
      </c>
      <c r="J27" s="242"/>
      <c r="K27" s="241">
        <f t="shared" ref="K27" si="6">SUM(K4:K26)</f>
        <v>4.25</v>
      </c>
      <c r="L27" s="242"/>
      <c r="M27" s="241">
        <f t="shared" ref="M27" si="7">SUM(M4:M26)</f>
        <v>8.5</v>
      </c>
      <c r="N27" s="242"/>
      <c r="O27" s="241">
        <f>SUM(O4:O26)</f>
        <v>0</v>
      </c>
      <c r="P27" s="242"/>
      <c r="Q27" s="241">
        <f>SUM(Q4:Q26)</f>
        <v>0</v>
      </c>
      <c r="R27" s="242"/>
      <c r="S27" s="25">
        <f>SUM(S4:S26)</f>
        <v>38.25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67"/>
      <c r="F28" s="168">
        <v>8</v>
      </c>
      <c r="G28" s="30"/>
      <c r="H28" s="31">
        <v>8</v>
      </c>
      <c r="I28" s="129"/>
      <c r="J28" s="130">
        <v>8</v>
      </c>
      <c r="K28" s="30"/>
      <c r="L28" s="31">
        <v>8</v>
      </c>
      <c r="M28" s="129"/>
      <c r="N28" s="130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35.75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0.5</v>
      </c>
      <c r="G29" s="32"/>
      <c r="H29" s="32">
        <f>SUM(G27)-H28</f>
        <v>0.5</v>
      </c>
      <c r="I29" s="32"/>
      <c r="J29" s="32">
        <f>SUM(I27)-J28</f>
        <v>0.5</v>
      </c>
      <c r="K29" s="32"/>
      <c r="L29" s="32">
        <f>SUM(K27)-L28</f>
        <v>-3.75</v>
      </c>
      <c r="M29" s="32"/>
      <c r="N29" s="32">
        <f>SUM(M27)-N28</f>
        <v>0.5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35.75</v>
      </c>
      <c r="I32" s="2">
        <v>3600</v>
      </c>
    </row>
    <row r="33" spans="1:9" x14ac:dyDescent="0.25">
      <c r="A33" s="16" t="s">
        <v>26</v>
      </c>
      <c r="C33" s="40">
        <f>U29</f>
        <v>2.5</v>
      </c>
      <c r="D33" s="33"/>
      <c r="I33" s="44">
        <v>34.25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38.25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F27" sqref="F27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2017-05-30T08:18:02Z</cp:lastPrinted>
  <dcterms:created xsi:type="dcterms:W3CDTF">2010-01-14T13:00:57Z</dcterms:created>
  <dcterms:modified xsi:type="dcterms:W3CDTF">2018-09-26T11:20:49Z</dcterms:modified>
</cp:coreProperties>
</file>