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B427619C-3662-4268-89C2-2FDC68720DC6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McSharry" sheetId="42" r:id="rId9"/>
    <sheet name="Parker" sheetId="43" r:id="rId10"/>
    <sheet name="Scott" sheetId="50" r:id="rId11"/>
    <sheet name="G.Ward" sheetId="24" r:id="rId12"/>
    <sheet name="Taylor" sheetId="16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2">Brightwell!$A$1:$V$42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11">G.Ward!$A$1:$V$40</definedName>
    <definedName name="_xlnm.Print_Area" localSheetId="6">Hammond!$A$1:$V$44</definedName>
    <definedName name="_xlnm.Print_Area" localSheetId="7">Harland!$A$1:$V$40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2">Taylor!$A$1:$V$41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1" i="5" l="1"/>
  <c r="T11" i="5" s="1"/>
  <c r="S10" i="5"/>
  <c r="T10" i="5" s="1"/>
  <c r="S9" i="5"/>
  <c r="T9" i="5" s="1"/>
  <c r="I7" i="1" l="1"/>
  <c r="D7" i="1"/>
  <c r="H7" i="1"/>
  <c r="C12" i="1" l="1"/>
  <c r="C15" i="1"/>
  <c r="M23" i="16" l="1"/>
  <c r="N25" i="16" s="1"/>
  <c r="K15" i="1" l="1"/>
  <c r="I15" i="1"/>
  <c r="H15" i="1"/>
  <c r="C30" i="50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K7" i="1"/>
  <c r="C34" i="50" l="1"/>
  <c r="G34" i="50" s="1"/>
  <c r="B15" i="1"/>
  <c r="G15" i="1" s="1"/>
  <c r="V26" i="49"/>
  <c r="C31" i="49" s="1"/>
  <c r="U26" i="49"/>
  <c r="C30" i="49" s="1"/>
  <c r="C7" i="1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F7" i="1" s="1"/>
  <c r="S22" i="49"/>
  <c r="C32" i="49" s="1"/>
  <c r="E7" i="1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T25" i="49" l="1"/>
  <c r="C29" i="49" s="1"/>
  <c r="S26" i="49"/>
  <c r="S24" i="49"/>
  <c r="S16" i="14"/>
  <c r="T16" i="14" s="1"/>
  <c r="S15" i="14"/>
  <c r="T15" i="14" s="1"/>
  <c r="S14" i="14"/>
  <c r="T14" i="14" s="1"/>
  <c r="C34" i="49" l="1"/>
  <c r="G34" i="49" s="1"/>
  <c r="B7" i="1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8" i="1"/>
  <c r="S28" i="48"/>
  <c r="C33" i="48"/>
  <c r="D8" i="1"/>
  <c r="C32" i="48"/>
  <c r="S26" i="48"/>
  <c r="S16" i="45"/>
  <c r="T16" i="45" s="1"/>
  <c r="S15" i="45"/>
  <c r="T15" i="45" s="1"/>
  <c r="C31" i="48" l="1"/>
  <c r="S15" i="16"/>
  <c r="T15" i="16" s="1"/>
  <c r="S14" i="16"/>
  <c r="T14" i="16" s="1"/>
  <c r="C36" i="48" l="1"/>
  <c r="G36" i="48" s="1"/>
  <c r="B8" i="1"/>
  <c r="G8" i="1" s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C6" i="1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E6" i="1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K6" i="1"/>
  <c r="T19" i="45"/>
  <c r="K11" i="1"/>
  <c r="F6" i="1"/>
  <c r="D6" i="1"/>
  <c r="T21" i="45"/>
  <c r="T18" i="46"/>
  <c r="T23" i="46" s="1"/>
  <c r="C27" i="46" s="1"/>
  <c r="K9" i="1"/>
  <c r="T17" i="24"/>
  <c r="T23" i="44"/>
  <c r="C27" i="44" s="1"/>
  <c r="B12" i="1" s="1"/>
  <c r="S25" i="47"/>
  <c r="S23" i="47"/>
  <c r="S24" i="46"/>
  <c r="S22" i="46"/>
  <c r="S28" i="45"/>
  <c r="S26" i="45"/>
  <c r="S24" i="44"/>
  <c r="S22" i="44"/>
  <c r="C32" i="46" l="1"/>
  <c r="G32" i="46" s="1"/>
  <c r="B9" i="1"/>
  <c r="T27" i="45"/>
  <c r="C31" i="45" s="1"/>
  <c r="C33" i="47"/>
  <c r="C32" i="44"/>
  <c r="G32" i="44" s="1"/>
  <c r="G22" i="24"/>
  <c r="H24" i="24" s="1"/>
  <c r="E24" i="14"/>
  <c r="F26" i="14" s="1"/>
  <c r="C36" i="45" l="1"/>
  <c r="G36" i="45" s="1"/>
  <c r="B11" i="1"/>
  <c r="G33" i="47"/>
  <c r="G7" i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10" i="1"/>
  <c r="I20" i="1"/>
  <c r="I21" i="1" s="1"/>
  <c r="I19" i="1"/>
  <c r="I17" i="1"/>
  <c r="I16" i="1"/>
  <c r="I10" i="1"/>
  <c r="H20" i="1"/>
  <c r="H21" i="1" s="1"/>
  <c r="H19" i="1"/>
  <c r="H17" i="1"/>
  <c r="H16" i="1"/>
  <c r="H10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D21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C21" i="1" l="1"/>
  <c r="E21" i="1"/>
  <c r="T18" i="18"/>
  <c r="T20" i="30"/>
  <c r="D17" i="1"/>
  <c r="G11" i="1"/>
  <c r="G6" i="1"/>
  <c r="T13" i="30"/>
  <c r="T19" i="18"/>
  <c r="K18" i="1"/>
  <c r="T23" i="24"/>
  <c r="C27" i="24" s="1"/>
  <c r="B17" i="1" s="1"/>
  <c r="T25" i="14"/>
  <c r="C29" i="14" s="1"/>
  <c r="B10" i="1" s="1"/>
  <c r="S22" i="24"/>
  <c r="F20" i="1"/>
  <c r="F19" i="1"/>
  <c r="F17" i="1"/>
  <c r="S26" i="30"/>
  <c r="F18" i="1"/>
  <c r="S24" i="30"/>
  <c r="S24" i="24"/>
  <c r="F16" i="1"/>
  <c r="S24" i="14"/>
  <c r="F10" i="1"/>
  <c r="L26" i="14"/>
  <c r="S26" i="14" s="1"/>
  <c r="F21" i="1" l="1"/>
  <c r="T25" i="30"/>
  <c r="C29" i="30" s="1"/>
  <c r="C32" i="24"/>
  <c r="G32" i="24" s="1"/>
  <c r="G12" i="1"/>
  <c r="G9" i="1"/>
  <c r="G17" i="1"/>
  <c r="G10" i="1"/>
  <c r="C34" i="14"/>
  <c r="B18" i="1" l="1"/>
  <c r="G18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S27" i="5" l="1"/>
  <c r="K20" i="1"/>
  <c r="T21" i="5"/>
  <c r="T28" i="5" s="1"/>
  <c r="C32" i="5" s="1"/>
  <c r="B20" i="1" l="1"/>
  <c r="G20" i="1" s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<sst xmlns="http://schemas.openxmlformats.org/spreadsheetml/2006/main" count="712" uniqueCount="113">
  <si>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</si>
  <si>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</si>
  <si>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</si>
  <si>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</si>
  <si>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</si>
  <si>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</si>
  <si>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</si>
  <si>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</si>
  <si>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</si>
  <si>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</si>
  <si>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</si>
  <si>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</si>
  <si>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</si>
  <si>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</si>
  <si>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</si>
  <si>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</si>
  <si>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</si>
  <si>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</si>
  <si>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</si>
  <si>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</si>
  <si>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</si>
  <si>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</si>
  <si>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</si>
  <si>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</si>
  <si>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</si>
  <si>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</si>
  <si>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</si>
  <si>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</si>
  <si>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</si>
  <si>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</si>
  <si>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</si>
  <si>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</si>
  <si>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</si>
  <si>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</si>
  <si>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</si>
  <si>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</si>
  <si>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</si>
  <si>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</si>
  <si>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</si>
  <si>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</si>
  <si>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</si>
  <si>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</si>
  <si>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</si>
  <si>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</si>
  <si>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</si>
  <si>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</si>
  <si>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</si>
  <si>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</si>
  <si>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</si>
  <si>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</si>
  <si>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</si>
  <si>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</si>
  <si>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</si>
  <si>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</si>
  <si>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</si>
  <si>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</si>
  <si>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</si>
  <si>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</si>
  <si>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</si>
  <si>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</si>
  <si>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</si>
  <si>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</si>
  <si>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</si>
  <si>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D.Brightwell</t>
  </si>
  <si>
    <t>college</t>
  </si>
  <si>
    <t>T.SCOTT</t>
  </si>
  <si>
    <t>T Scott</t>
  </si>
  <si>
    <t>.</t>
  </si>
  <si>
    <t>paintshop maintenance</t>
  </si>
  <si>
    <t>frame</t>
  </si>
  <si>
    <t>doors</t>
  </si>
  <si>
    <t>sofa</t>
  </si>
  <si>
    <t>desk</t>
  </si>
  <si>
    <t>labouring</t>
  </si>
  <si>
    <t>shredder</t>
  </si>
  <si>
    <t>fork lift</t>
  </si>
  <si>
    <t>fsc</t>
  </si>
  <si>
    <t xml:space="preserve">supervision / quality control </t>
  </si>
  <si>
    <t>production meeting</t>
  </si>
  <si>
    <t>extraction</t>
  </si>
  <si>
    <t>tidy area</t>
  </si>
  <si>
    <t>clean / light fire</t>
  </si>
  <si>
    <t>arcs from storage 6687</t>
  </si>
  <si>
    <t>credenza</t>
  </si>
  <si>
    <t>frames</t>
  </si>
  <si>
    <t>load lorry</t>
  </si>
  <si>
    <t>dentist appiontment</t>
  </si>
  <si>
    <t>W/E 03.02.2019</t>
  </si>
  <si>
    <t>week ending 03.02.2019</t>
  </si>
  <si>
    <t>frames from storage 6781</t>
  </si>
  <si>
    <t>machine maintenance</t>
  </si>
  <si>
    <t xml:space="preserve">fetch van </t>
  </si>
  <si>
    <t>drive finishing factory 6598</t>
  </si>
  <si>
    <t>drive tailor made 6781</t>
  </si>
  <si>
    <t>unload lorry firewood</t>
  </si>
  <si>
    <t>drive to mercedes</t>
  </si>
  <si>
    <t>drive to fraikin</t>
  </si>
  <si>
    <t>deliver firewood boxes</t>
  </si>
  <si>
    <t>panels</t>
  </si>
  <si>
    <t>canteen units</t>
  </si>
  <si>
    <t>doctors appointment</t>
  </si>
  <si>
    <t>drive to alma 6781</t>
  </si>
  <si>
    <t>27a</t>
  </si>
  <si>
    <t>seating re make</t>
  </si>
  <si>
    <t>drive to control 6781</t>
  </si>
  <si>
    <t>split battons</t>
  </si>
  <si>
    <t>new head</t>
  </si>
  <si>
    <t>load van</t>
  </si>
  <si>
    <t>WELL04</t>
  </si>
  <si>
    <t>MLGH01</t>
  </si>
  <si>
    <t>OFFI01</t>
  </si>
  <si>
    <t>CENT01</t>
  </si>
  <si>
    <t>WEMB03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</si>
</sst>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/>
    <xf numFmtId="2" fontId="14" fillId="0" borderId="2" xfId="0" applyNumberFormat="1" applyFont="1" applyFill="1" applyBorder="1" applyAlignment="1"/>
    <xf numFmtId="2" fontId="14" fillId="0" borderId="4" xfId="0" applyNumberFormat="1" applyFont="1" applyFill="1" applyBorder="1" applyAlignment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G26" sqref="G26"/>
    </sheetView>
  </sheetViews>
  <sheetFormatPr defaultRowHeight="18" x14ac:dyDescent="0.25"/>
  <cols>
    <col min="1" max="1" width="25.85546875" style="117" customWidth="1"/>
    <col min="2" max="2" width="16.28515625" style="117" customWidth="1"/>
    <col min="3" max="3" width="15.7109375" style="117" bestFit="1" customWidth="1"/>
    <col min="4" max="4" width="16" style="117" customWidth="1"/>
    <col min="5" max="5" width="26.85546875" style="117" bestFit="1" customWidth="1"/>
    <col min="6" max="6" width="24.140625" style="117" customWidth="1"/>
    <col min="7" max="7" width="16" style="119" customWidth="1"/>
    <col min="8" max="8" width="20.5703125" style="119" bestFit="1" customWidth="1"/>
    <col min="9" max="9" width="8.28515625" style="119" bestFit="1" customWidth="1"/>
    <col min="10" max="10" width="9.140625" style="117"/>
    <col min="11" max="11" width="10.42578125" style="117" customWidth="1"/>
    <col min="12" max="16384" width="9.140625" style="117"/>
  </cols>
  <sheetData>
    <row r="1" spans="1:11" x14ac:dyDescent="0.25">
      <c r="A1" s="116" t="s">
        <v>0</v>
      </c>
      <c r="D1" s="118"/>
      <c r="E1" s="117" t="s">
        <v>49</v>
      </c>
    </row>
    <row r="2" spans="1:11" x14ac:dyDescent="0.25">
      <c r="A2" s="116"/>
      <c r="D2" s="120"/>
      <c r="E2" s="117" t="s">
        <v>42</v>
      </c>
    </row>
    <row r="3" spans="1:11" x14ac:dyDescent="0.25">
      <c r="A3" s="116" t="s">
        <v>87</v>
      </c>
      <c r="D3" s="121"/>
      <c r="E3" s="117" t="s">
        <v>44</v>
      </c>
    </row>
    <row r="4" spans="1:11" ht="12.75" customHeight="1" x14ac:dyDescent="0.25"/>
    <row r="5" spans="1:11" x14ac:dyDescent="0.25">
      <c r="A5" s="122" t="s">
        <v>1</v>
      </c>
      <c r="B5" s="123" t="s">
        <v>2</v>
      </c>
      <c r="C5" s="123" t="s">
        <v>5</v>
      </c>
      <c r="D5" s="123" t="s">
        <v>3</v>
      </c>
      <c r="E5" s="123" t="s">
        <v>31</v>
      </c>
      <c r="F5" s="123" t="s">
        <v>32</v>
      </c>
      <c r="G5" s="123" t="s">
        <v>6</v>
      </c>
      <c r="H5" s="123" t="s">
        <v>27</v>
      </c>
      <c r="I5" s="123" t="s">
        <v>34</v>
      </c>
      <c r="K5" s="123" t="s">
        <v>41</v>
      </c>
    </row>
    <row r="6" spans="1:11" ht="17.25" customHeight="1" x14ac:dyDescent="0.25">
      <c r="A6" s="124" t="s">
        <v>51</v>
      </c>
      <c r="B6" s="125">
        <f>SUM(Buckingham!C28)</f>
        <v>40</v>
      </c>
      <c r="C6" s="125">
        <f>SUM(Buckingham!C29)</f>
        <v>14</v>
      </c>
      <c r="D6" s="125">
        <f>SUM(Buckingham!C30)</f>
        <v>0</v>
      </c>
      <c r="E6" s="125">
        <f>SUM(Buckingham!C31)</f>
        <v>0</v>
      </c>
      <c r="F6" s="125">
        <f>SUM(Buckingham!C32)</f>
        <v>0</v>
      </c>
      <c r="G6" s="126">
        <f>B6+C6+D6+E6+F6</f>
        <v>54</v>
      </c>
      <c r="H6" s="127">
        <f>SUM(Buckingham!C34)</f>
        <v>0</v>
      </c>
      <c r="I6" s="127">
        <f>SUM(Buckingham!C35)</f>
        <v>0</v>
      </c>
      <c r="K6" s="128">
        <f>SUM(Buckingham!I29)</f>
        <v>7</v>
      </c>
    </row>
    <row r="7" spans="1:11" ht="17.25" customHeight="1" x14ac:dyDescent="0.25">
      <c r="A7" s="124" t="s">
        <v>63</v>
      </c>
      <c r="B7" s="125">
        <f>SUM(Brightwell!C29)</f>
        <v>40</v>
      </c>
      <c r="C7" s="125">
        <f>SUM(Brightwell!C30)</f>
        <v>14</v>
      </c>
      <c r="D7" s="125">
        <f>SUM(Brightwell!C31)</f>
        <v>0</v>
      </c>
      <c r="E7" s="125">
        <f>SUM(Brightwell!C32)</f>
        <v>0</v>
      </c>
      <c r="F7" s="125">
        <f>SUM(Brightwell!C33)</f>
        <v>0</v>
      </c>
      <c r="G7" s="126">
        <f>B7+C7+D7+E7+F7</f>
        <v>54</v>
      </c>
      <c r="H7" s="127">
        <f>SUM(Brightwell!C35)</f>
        <v>0</v>
      </c>
      <c r="I7" s="127">
        <f>SUM(Brightwell!C36)</f>
        <v>0</v>
      </c>
      <c r="K7" s="128">
        <f>SUM(Brightwell!I30)</f>
        <v>0</v>
      </c>
    </row>
    <row r="8" spans="1:11" ht="17.25" customHeight="1" x14ac:dyDescent="0.25">
      <c r="A8" s="124" t="s">
        <v>62</v>
      </c>
      <c r="B8" s="125">
        <f>SUM(Chimes!C31)</f>
        <v>40</v>
      </c>
      <c r="C8" s="125">
        <f>SUM(Chimes!U28)</f>
        <v>6</v>
      </c>
      <c r="D8" s="125">
        <f>SUM(Chimes!V28)</f>
        <v>0</v>
      </c>
      <c r="E8" s="125">
        <f>SUM(Chimes!C34)</f>
        <v>0</v>
      </c>
      <c r="F8" s="125">
        <f>SUM(Chimes!C35)</f>
        <v>0</v>
      </c>
      <c r="G8" s="126">
        <f>B8+C8+D8+E8+F8</f>
        <v>46</v>
      </c>
      <c r="H8" s="127">
        <f>SUM(Chimes!C37)</f>
        <v>0</v>
      </c>
      <c r="I8" s="127">
        <f>SUM(Chimes!C38)</f>
        <v>0</v>
      </c>
      <c r="K8" s="128">
        <f>SUM(Chimes!I32)</f>
        <v>9</v>
      </c>
    </row>
    <row r="9" spans="1:11" x14ac:dyDescent="0.25">
      <c r="A9" s="124" t="s">
        <v>43</v>
      </c>
      <c r="B9" s="125">
        <f>SUM(Czege!C27)</f>
        <v>40</v>
      </c>
      <c r="C9" s="125">
        <f>SUM(Czege!C28)</f>
        <v>10</v>
      </c>
      <c r="D9" s="125">
        <f>SUM(Czege!C29)</f>
        <v>0</v>
      </c>
      <c r="E9" s="125">
        <f>SUM(Czege!C30)</f>
        <v>0</v>
      </c>
      <c r="F9" s="125">
        <f>SUM(Czege!C31)</f>
        <v>0</v>
      </c>
      <c r="G9" s="126">
        <f>B9+C9+D9+E9+F9</f>
        <v>50</v>
      </c>
      <c r="H9" s="129">
        <f>SUM(Czege!C33)</f>
        <v>0</v>
      </c>
      <c r="I9" s="129">
        <f>SUM(Czege!C34)</f>
        <v>0</v>
      </c>
      <c r="K9" s="128">
        <f>SUM(Czege!I28)</f>
        <v>0.5</v>
      </c>
    </row>
    <row r="10" spans="1:11" ht="17.25" customHeight="1" x14ac:dyDescent="0.25">
      <c r="A10" s="124" t="s">
        <v>7</v>
      </c>
      <c r="B10" s="125">
        <f>SUM(Doran!C29)</f>
        <v>40</v>
      </c>
      <c r="C10" s="125">
        <f>SUM(Doran!C30)</f>
        <v>7</v>
      </c>
      <c r="D10" s="125">
        <f>SUM(Doran!C31)</f>
        <v>0</v>
      </c>
      <c r="E10" s="125">
        <f>SUM(Doran!C32)</f>
        <v>0</v>
      </c>
      <c r="F10" s="125">
        <f>SUM(Doran!C33)</f>
        <v>0</v>
      </c>
      <c r="G10" s="126">
        <f t="shared" ref="G10:G19" si="0">B10+C10+D10+E10+F10</f>
        <v>47</v>
      </c>
      <c r="H10" s="129">
        <f>SUM(Doran!C35)</f>
        <v>0</v>
      </c>
      <c r="I10" s="129">
        <f>SUM(Doran!C36)</f>
        <v>0</v>
      </c>
      <c r="K10" s="128">
        <f>SUM(Doran!I30)</f>
        <v>0</v>
      </c>
    </row>
    <row r="11" spans="1:11" x14ac:dyDescent="0.25">
      <c r="A11" s="124" t="s">
        <v>50</v>
      </c>
      <c r="B11" s="125">
        <f>SUM(Hammond!C31)</f>
        <v>40</v>
      </c>
      <c r="C11" s="125">
        <f>SUM(Hammond!C32)</f>
        <v>15</v>
      </c>
      <c r="D11" s="125">
        <f>SUM(Hammond!C33)</f>
        <v>0</v>
      </c>
      <c r="E11" s="125">
        <f>SUM(Hammond!C34)</f>
        <v>0</v>
      </c>
      <c r="F11" s="125">
        <f>SUM(Hammond!C35)</f>
        <v>0</v>
      </c>
      <c r="G11" s="126">
        <f t="shared" si="0"/>
        <v>55</v>
      </c>
      <c r="H11" s="129">
        <f>SUM(Hammond!C37)</f>
        <v>0</v>
      </c>
      <c r="I11" s="129">
        <f>SUM(Hammond!C38)</f>
        <v>0</v>
      </c>
      <c r="K11" s="128">
        <f>SUM(Hammond!I32)</f>
        <v>11.25</v>
      </c>
    </row>
    <row r="12" spans="1:11" x14ac:dyDescent="0.25">
      <c r="A12" s="124" t="s">
        <v>8</v>
      </c>
      <c r="B12" s="125">
        <f>SUM(Harland!C27)</f>
        <v>36.75</v>
      </c>
      <c r="C12" s="125">
        <f>SUM(Harland!C28)</f>
        <v>0</v>
      </c>
      <c r="D12" s="125">
        <f>SUM(Harland!C29)</f>
        <v>0</v>
      </c>
      <c r="E12" s="125">
        <f>SUM(Harland!C30)</f>
        <v>0</v>
      </c>
      <c r="F12" s="125">
        <f>SUM(Harland!C31)</f>
        <v>0</v>
      </c>
      <c r="G12" s="126">
        <f>B12+C12+D12+E12+F12</f>
        <v>36.75</v>
      </c>
      <c r="H12" s="129">
        <f>SUM(Harland!C33)</f>
        <v>0</v>
      </c>
      <c r="I12" s="129">
        <f>SUM(Harland!C34)</f>
        <v>0</v>
      </c>
      <c r="K12" s="128">
        <f>SUM(Harland!I28)</f>
        <v>0</v>
      </c>
    </row>
    <row r="13" spans="1:11" ht="17.25" customHeight="1" x14ac:dyDescent="0.25">
      <c r="A13" s="124" t="s">
        <v>9</v>
      </c>
      <c r="B13" s="125">
        <f>SUM(McSharry!C27)</f>
        <v>40</v>
      </c>
      <c r="C13" s="125">
        <f>SUM(McSharry!C28)</f>
        <v>10.25</v>
      </c>
      <c r="D13" s="125">
        <f>SUM(McSharry!A29)</f>
        <v>0</v>
      </c>
      <c r="E13" s="125">
        <f>SUM(McSharry!C30)</f>
        <v>0</v>
      </c>
      <c r="F13" s="125">
        <f>SUM(McSharry!C31)</f>
        <v>0</v>
      </c>
      <c r="G13" s="126">
        <f>B13+C13+D13+E13+F13</f>
        <v>50.25</v>
      </c>
      <c r="H13" s="129">
        <f>SUM(McSharry!C33)</f>
        <v>0</v>
      </c>
      <c r="I13" s="129">
        <f>SUM(McSharry!C34)</f>
        <v>0</v>
      </c>
      <c r="K13" s="128">
        <f>SUM(McSharry!I28)</f>
        <v>1.5</v>
      </c>
    </row>
    <row r="14" spans="1:11" ht="18" customHeight="1" x14ac:dyDescent="0.25">
      <c r="A14" s="124" t="s">
        <v>52</v>
      </c>
      <c r="B14" s="125">
        <f>SUM(Parker!C29)</f>
        <v>39.25</v>
      </c>
      <c r="C14" s="125">
        <f>SUM(Parker!C30)</f>
        <v>2.5</v>
      </c>
      <c r="D14" s="125">
        <f>SUM(Parker!C31)</f>
        <v>0</v>
      </c>
      <c r="E14" s="125">
        <f>SUM(Parker!C32)</f>
        <v>0</v>
      </c>
      <c r="F14" s="125">
        <f>SUM(Parker!C33)</f>
        <v>0</v>
      </c>
      <c r="G14" s="126">
        <f t="shared" si="0"/>
        <v>41.75</v>
      </c>
      <c r="H14" s="129">
        <f>SUM(Parker!C35)</f>
        <v>0</v>
      </c>
      <c r="I14" s="129">
        <f>SUM(Parker!C36)</f>
        <v>0</v>
      </c>
      <c r="K14" s="128">
        <f>SUM(Parker!I30)</f>
        <v>5</v>
      </c>
    </row>
    <row r="15" spans="1:11" ht="18" customHeight="1" x14ac:dyDescent="0.25">
      <c r="A15" s="124" t="s">
        <v>66</v>
      </c>
      <c r="B15" s="125">
        <f>SUM(Scott!C29)</f>
        <v>40</v>
      </c>
      <c r="C15" s="125">
        <f>SUM(Scott!C30)</f>
        <v>0</v>
      </c>
      <c r="D15" s="125">
        <f>SUM(Scott!C31)</f>
        <v>0</v>
      </c>
      <c r="E15" s="125">
        <f>SUM(Scott!C32)</f>
        <v>0</v>
      </c>
      <c r="F15" s="125">
        <f>SUM(Scott!C33)</f>
        <v>0</v>
      </c>
      <c r="G15" s="126">
        <f>B15+C15+D15+E15+F15</f>
        <v>40</v>
      </c>
      <c r="H15" s="129">
        <f>SUM(Scott!C35)</f>
        <v>0</v>
      </c>
      <c r="I15" s="129">
        <f>SUM(Scott!C36)</f>
        <v>0</v>
      </c>
      <c r="K15" s="128">
        <f>SUM(Scott!I30)</f>
        <v>39</v>
      </c>
    </row>
    <row r="16" spans="1:11" x14ac:dyDescent="0.25">
      <c r="A16" s="124" t="s">
        <v>10</v>
      </c>
      <c r="B16" s="125">
        <f>SUM(Taylor!C28)</f>
        <v>40</v>
      </c>
      <c r="C16" s="125">
        <f>SUM(Taylor!C29)</f>
        <v>15.25</v>
      </c>
      <c r="D16" s="125">
        <f>SUM(Taylor!C30)</f>
        <v>0</v>
      </c>
      <c r="E16" s="125">
        <f>SUM(Taylor!C31)</f>
        <v>0</v>
      </c>
      <c r="F16" s="125">
        <f>SUM(Taylor!C32)</f>
        <v>0</v>
      </c>
      <c r="G16" s="126">
        <f t="shared" si="0"/>
        <v>55.25</v>
      </c>
      <c r="H16" s="129">
        <f>SUM(Taylor!C34)</f>
        <v>0</v>
      </c>
      <c r="I16" s="129">
        <f>SUM(Taylor!C35)</f>
        <v>0</v>
      </c>
      <c r="K16" s="128">
        <f>SUM(Taylor!I29)</f>
        <v>3.25</v>
      </c>
    </row>
    <row r="17" spans="1:11" x14ac:dyDescent="0.25">
      <c r="A17" s="124" t="s">
        <v>45</v>
      </c>
      <c r="B17" s="125">
        <f>SUM(G.Ward!C27)</f>
        <v>40</v>
      </c>
      <c r="C17" s="125">
        <f>SUM(G.Ward!C28)</f>
        <v>7</v>
      </c>
      <c r="D17" s="125">
        <f>SUM(G.Ward!C29)</f>
        <v>0</v>
      </c>
      <c r="E17" s="125">
        <f>SUM(G.Ward!C30)</f>
        <v>0</v>
      </c>
      <c r="F17" s="125">
        <f>SUM(T.Winterburn!C32)</f>
        <v>0</v>
      </c>
      <c r="G17" s="126">
        <f t="shared" si="0"/>
        <v>47</v>
      </c>
      <c r="H17" s="129">
        <f>SUM(G.Ward!C33)</f>
        <v>0</v>
      </c>
      <c r="I17" s="129">
        <f>SUM(G.Ward!C34)</f>
        <v>0</v>
      </c>
      <c r="K17" s="128">
        <f>SUM(G.Ward!I28)</f>
        <v>15.25</v>
      </c>
    </row>
    <row r="18" spans="1:11" x14ac:dyDescent="0.25">
      <c r="A18" s="124" t="s">
        <v>47</v>
      </c>
      <c r="B18" s="125">
        <f>SUM(N.Winterburn!C29)</f>
        <v>40</v>
      </c>
      <c r="C18" s="125">
        <f>SUM(N.Winterburn!C30)</f>
        <v>10</v>
      </c>
      <c r="D18" s="125">
        <f>SUM(N.Winterburn!C31)</f>
        <v>0</v>
      </c>
      <c r="E18" s="125">
        <f>SUM(N.Winterburn!C32)</f>
        <v>0</v>
      </c>
      <c r="F18" s="125">
        <f>SUM(N.Winterburn!C33)</f>
        <v>0</v>
      </c>
      <c r="G18" s="126">
        <f t="shared" si="0"/>
        <v>50</v>
      </c>
      <c r="H18" s="129">
        <f>SUM(N.Winterburn!C35)</f>
        <v>0</v>
      </c>
      <c r="I18" s="129">
        <f>SUM(N.Winterburn!C36)</f>
        <v>0</v>
      </c>
      <c r="K18" s="128">
        <f>SUM(N.Winterburn!I30)</f>
        <v>5</v>
      </c>
    </row>
    <row r="19" spans="1:11" x14ac:dyDescent="0.25">
      <c r="A19" s="124" t="s">
        <v>11</v>
      </c>
      <c r="B19" s="125">
        <f>SUM(T.Winterburn!C28)</f>
        <v>40</v>
      </c>
      <c r="C19" s="125">
        <f>SUM(T.Winterburn!C29)</f>
        <v>10</v>
      </c>
      <c r="D19" s="125">
        <f>SUM(T.Winterburn!C30)</f>
        <v>0</v>
      </c>
      <c r="E19" s="125">
        <f>SUM(T.Winterburn!C31)</f>
        <v>0</v>
      </c>
      <c r="F19" s="125">
        <f>SUM(T.Winterburn!C32)</f>
        <v>0</v>
      </c>
      <c r="G19" s="126">
        <f t="shared" si="0"/>
        <v>50</v>
      </c>
      <c r="H19" s="129">
        <f>SUM(T.Winterburn!C34)</f>
        <v>0</v>
      </c>
      <c r="I19" s="129">
        <f>SUM(T.Winterburn!C35)</f>
        <v>0</v>
      </c>
      <c r="K19" s="128">
        <f>SUM(T.Winterburn!I29)</f>
        <v>5</v>
      </c>
    </row>
    <row r="20" spans="1:11" x14ac:dyDescent="0.25">
      <c r="A20" s="124" t="s">
        <v>12</v>
      </c>
      <c r="B20" s="125">
        <f>SUM(Wright!C32)</f>
        <v>40</v>
      </c>
      <c r="C20" s="125">
        <f>SUM(Wright!C33)</f>
        <v>18.5</v>
      </c>
      <c r="D20" s="125">
        <f>SUM(Wright!C34)</f>
        <v>0</v>
      </c>
      <c r="E20" s="125">
        <f>SUM(Wright!C35)</f>
        <v>0</v>
      </c>
      <c r="F20" s="125">
        <f>SUM(Wright!C36)</f>
        <v>0</v>
      </c>
      <c r="G20" s="126">
        <f>B20+C20+D20+E20+F20</f>
        <v>58.5</v>
      </c>
      <c r="H20" s="129">
        <f>SUM(Wright!C38)</f>
        <v>0</v>
      </c>
      <c r="I20" s="129">
        <f>SUM(Wright!C39)</f>
        <v>0</v>
      </c>
      <c r="K20" s="128">
        <f>SUM(Wright!I33)</f>
        <v>42.75</v>
      </c>
    </row>
    <row r="21" spans="1:11" ht="17.25" customHeight="1" x14ac:dyDescent="0.25">
      <c r="A21" s="130" t="s">
        <v>22</v>
      </c>
      <c r="B21" s="131">
        <f t="shared" ref="B21:I21" si="1">SUM(B6:B20)</f>
        <v>596</v>
      </c>
      <c r="C21" s="131">
        <f t="shared" si="1"/>
        <v>139.5</v>
      </c>
      <c r="D21" s="131">
        <f t="shared" si="1"/>
        <v>0</v>
      </c>
      <c r="E21" s="131">
        <f t="shared" si="1"/>
        <v>0</v>
      </c>
      <c r="F21" s="131">
        <f t="shared" si="1"/>
        <v>0</v>
      </c>
      <c r="G21" s="131">
        <f t="shared" si="1"/>
        <v>735.5</v>
      </c>
      <c r="H21" s="132">
        <f t="shared" si="1"/>
        <v>0</v>
      </c>
      <c r="I21" s="132">
        <f t="shared" si="1"/>
        <v>0</v>
      </c>
      <c r="J21" s="119"/>
      <c r="K21" s="131">
        <f>SUM(K6:K20)</f>
        <v>144.5</v>
      </c>
    </row>
    <row r="22" spans="1:11" s="119" customFormat="1" x14ac:dyDescent="0.25">
      <c r="A22" s="117"/>
      <c r="B22" s="117"/>
      <c r="C22" s="117"/>
      <c r="D22" s="117"/>
      <c r="E22" s="117"/>
      <c r="F22" s="117"/>
      <c r="J22" s="117"/>
      <c r="K22" s="117"/>
    </row>
    <row r="24" spans="1:11" x14ac:dyDescent="0.25">
      <c r="A24" s="117" t="s">
        <v>28</v>
      </c>
      <c r="C24" s="133">
        <f>B21+C21+D21</f>
        <v>735.5</v>
      </c>
    </row>
    <row r="25" spans="1:11" x14ac:dyDescent="0.25">
      <c r="A25" s="117" t="s">
        <v>29</v>
      </c>
      <c r="C25" s="133">
        <f>K21</f>
        <v>144.5</v>
      </c>
    </row>
    <row r="26" spans="1:11" x14ac:dyDescent="0.25">
      <c r="A26" s="117" t="s">
        <v>33</v>
      </c>
      <c r="C26" s="134">
        <f>C25/C24</f>
        <v>0.19646498980285521</v>
      </c>
    </row>
    <row r="27" spans="1:11" x14ac:dyDescent="0.25">
      <c r="C27" s="11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57</v>
      </c>
      <c r="B1" s="67"/>
      <c r="C1" s="67"/>
    </row>
    <row r="2" spans="1:22" s="72" customFormat="1" x14ac:dyDescent="0.25">
      <c r="A2" s="5" t="s">
        <v>88</v>
      </c>
      <c r="B2" s="221"/>
      <c r="C2" s="221"/>
      <c r="D2" s="137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8.15</v>
      </c>
      <c r="F3" s="74">
        <v>16.3</v>
      </c>
      <c r="G3" s="74">
        <v>7.3</v>
      </c>
      <c r="H3" s="74">
        <v>17.3</v>
      </c>
      <c r="I3" s="74">
        <v>8.3000000000000007</v>
      </c>
      <c r="J3" s="74">
        <v>17</v>
      </c>
      <c r="K3" s="227"/>
      <c r="L3" s="227"/>
      <c r="M3" s="33">
        <v>8</v>
      </c>
      <c r="N3" s="33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6715</v>
      </c>
      <c r="B4" s="228" t="s">
        <v>108</v>
      </c>
      <c r="C4" s="223">
        <v>2</v>
      </c>
      <c r="D4" s="25" t="s">
        <v>84</v>
      </c>
      <c r="E4" s="233">
        <v>7.5</v>
      </c>
      <c r="F4" s="234"/>
      <c r="G4" s="234"/>
      <c r="H4" s="234"/>
      <c r="I4" s="233"/>
      <c r="J4" s="234"/>
      <c r="K4" s="246"/>
      <c r="L4" s="246"/>
      <c r="M4" s="234"/>
      <c r="N4" s="234"/>
      <c r="O4" s="229"/>
      <c r="P4" s="230"/>
      <c r="Q4" s="231"/>
      <c r="R4" s="232"/>
      <c r="S4" s="76">
        <f>E4+G4+I4+K4+M4+O4+Q4</f>
        <v>7.5</v>
      </c>
      <c r="T4" s="76">
        <f t="shared" ref="T4:T12" si="0">SUM(S4-U4-V4)</f>
        <v>7.5</v>
      </c>
      <c r="U4" s="78"/>
      <c r="V4" s="78"/>
    </row>
    <row r="5" spans="1:22" x14ac:dyDescent="0.25">
      <c r="A5" s="136">
        <v>6781</v>
      </c>
      <c r="B5" s="228" t="s">
        <v>109</v>
      </c>
      <c r="C5" s="223">
        <v>34</v>
      </c>
      <c r="D5" s="25" t="s">
        <v>84</v>
      </c>
      <c r="E5" s="234">
        <v>0.25</v>
      </c>
      <c r="F5" s="234"/>
      <c r="G5" s="234">
        <v>8</v>
      </c>
      <c r="H5" s="234"/>
      <c r="I5" s="234">
        <v>8</v>
      </c>
      <c r="J5" s="234"/>
      <c r="K5" s="246"/>
      <c r="L5" s="246"/>
      <c r="M5" s="234">
        <v>5</v>
      </c>
      <c r="N5" s="234"/>
      <c r="O5" s="229"/>
      <c r="P5" s="230"/>
      <c r="Q5" s="231"/>
      <c r="R5" s="232"/>
      <c r="S5" s="76">
        <f t="shared" ref="S5:S24" si="1">E5+G5+I5+K5+M5+O5+Q5</f>
        <v>21.25</v>
      </c>
      <c r="T5" s="76">
        <f t="shared" si="0"/>
        <v>18.75</v>
      </c>
      <c r="U5" s="78">
        <v>2.5</v>
      </c>
      <c r="V5" s="78"/>
    </row>
    <row r="6" spans="1:22" x14ac:dyDescent="0.25">
      <c r="A6" s="136"/>
      <c r="B6" s="218"/>
      <c r="C6" s="218"/>
      <c r="D6" s="25"/>
      <c r="E6" s="247"/>
      <c r="F6" s="247"/>
      <c r="G6" s="234"/>
      <c r="H6" s="234"/>
      <c r="I6" s="234"/>
      <c r="J6" s="234"/>
      <c r="K6" s="246"/>
      <c r="L6" s="246"/>
      <c r="M6" s="234"/>
      <c r="N6" s="234"/>
      <c r="O6" s="229"/>
      <c r="P6" s="230"/>
      <c r="Q6" s="231"/>
      <c r="R6" s="232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202"/>
      <c r="C7" s="202"/>
      <c r="D7" s="25"/>
      <c r="E7" s="248"/>
      <c r="F7" s="249"/>
      <c r="G7" s="229"/>
      <c r="H7" s="230"/>
      <c r="I7" s="229"/>
      <c r="J7" s="230"/>
      <c r="K7" s="250"/>
      <c r="L7" s="251"/>
      <c r="M7" s="229"/>
      <c r="N7" s="230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83"/>
      <c r="C8" s="183"/>
      <c r="D8" s="25"/>
      <c r="E8" s="248"/>
      <c r="F8" s="249"/>
      <c r="G8" s="229"/>
      <c r="H8" s="230"/>
      <c r="I8" s="239"/>
      <c r="J8" s="230"/>
      <c r="K8" s="250"/>
      <c r="L8" s="251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3"/>
      <c r="C9" s="183"/>
      <c r="D9" s="25"/>
      <c r="E9" s="248"/>
      <c r="F9" s="249"/>
      <c r="G9" s="229"/>
      <c r="H9" s="230"/>
      <c r="I9" s="229"/>
      <c r="J9" s="230"/>
      <c r="K9" s="250"/>
      <c r="L9" s="251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3"/>
      <c r="C10" s="183"/>
      <c r="D10" s="25"/>
      <c r="E10" s="248"/>
      <c r="F10" s="249"/>
      <c r="G10" s="229"/>
      <c r="H10" s="230"/>
      <c r="I10" s="229"/>
      <c r="J10" s="230"/>
      <c r="K10" s="250"/>
      <c r="L10" s="251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80"/>
      <c r="C11" s="180"/>
      <c r="E11" s="248"/>
      <c r="F11" s="249"/>
      <c r="G11" s="229"/>
      <c r="H11" s="230"/>
      <c r="I11" s="229"/>
      <c r="J11" s="230"/>
      <c r="K11" s="250"/>
      <c r="L11" s="251"/>
      <c r="M11" s="229"/>
      <c r="N11" s="230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80"/>
      <c r="C12" s="180"/>
      <c r="D12" s="25"/>
      <c r="E12" s="248"/>
      <c r="F12" s="249"/>
      <c r="G12" s="229"/>
      <c r="H12" s="230"/>
      <c r="I12" s="229"/>
      <c r="J12" s="230"/>
      <c r="K12" s="250"/>
      <c r="L12" s="251"/>
      <c r="M12" s="229"/>
      <c r="N12" s="230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65"/>
      <c r="D13" s="14"/>
      <c r="E13" s="248"/>
      <c r="F13" s="249"/>
      <c r="G13" s="229"/>
      <c r="H13" s="230"/>
      <c r="I13" s="229"/>
      <c r="J13" s="230"/>
      <c r="K13" s="250"/>
      <c r="L13" s="251"/>
      <c r="M13" s="229"/>
      <c r="N13" s="230"/>
      <c r="O13" s="229"/>
      <c r="P13" s="230"/>
      <c r="Q13" s="231"/>
      <c r="R13" s="232"/>
      <c r="S13" s="76">
        <f>E13+G13+I13+K13+M13+O13+Q13</f>
        <v>0</v>
      </c>
      <c r="T13" s="76">
        <f>SUM(S13-U13-V13)</f>
        <v>0</v>
      </c>
      <c r="U13" s="78"/>
      <c r="V13" s="78"/>
    </row>
    <row r="14" spans="1:22" ht="15.75" customHeight="1" x14ac:dyDescent="0.25">
      <c r="A14" s="136"/>
      <c r="B14" s="228" t="s">
        <v>110</v>
      </c>
      <c r="C14" s="136"/>
      <c r="D14" s="25" t="s">
        <v>64</v>
      </c>
      <c r="E14" s="248"/>
      <c r="F14" s="249"/>
      <c r="G14" s="229"/>
      <c r="H14" s="230"/>
      <c r="I14" s="229"/>
      <c r="J14" s="230"/>
      <c r="K14" s="250"/>
      <c r="L14" s="251"/>
      <c r="M14" s="229">
        <v>3</v>
      </c>
      <c r="N14" s="230"/>
      <c r="O14" s="229"/>
      <c r="P14" s="230"/>
      <c r="Q14" s="231"/>
      <c r="R14" s="232"/>
      <c r="S14" s="76">
        <f t="shared" ref="S14:S18" si="2">E14+G14+I14+K14+M14+O14+Q14</f>
        <v>3</v>
      </c>
      <c r="T14" s="76">
        <f t="shared" ref="T14:T18" si="3">SUM(S14-U14-V14)</f>
        <v>3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48"/>
      <c r="F15" s="249"/>
      <c r="G15" s="229"/>
      <c r="H15" s="230"/>
      <c r="I15" s="229"/>
      <c r="J15" s="230"/>
      <c r="K15" s="250"/>
      <c r="L15" s="251"/>
      <c r="M15" s="229"/>
      <c r="N15" s="230"/>
      <c r="O15" s="229"/>
      <c r="P15" s="230"/>
      <c r="Q15" s="231"/>
      <c r="R15" s="232"/>
      <c r="S15" s="76">
        <f t="shared" ref="S15:S17" si="4">E15+G15+I15+K15+M15+O15+Q15</f>
        <v>0</v>
      </c>
      <c r="T15" s="76">
        <f t="shared" ref="T15:T17" si="5">SUM(S15-U15-V15)</f>
        <v>0</v>
      </c>
      <c r="U15" s="78"/>
      <c r="V15" s="78"/>
    </row>
    <row r="16" spans="1:22" ht="15.75" customHeight="1" x14ac:dyDescent="0.25">
      <c r="A16" s="136"/>
      <c r="B16" s="30"/>
      <c r="C16" s="136"/>
      <c r="D16" s="14"/>
      <c r="E16" s="248"/>
      <c r="F16" s="249"/>
      <c r="G16" s="229"/>
      <c r="H16" s="230"/>
      <c r="I16" s="229"/>
      <c r="J16" s="230"/>
      <c r="K16" s="250"/>
      <c r="L16" s="251"/>
      <c r="M16" s="229"/>
      <c r="N16" s="230"/>
      <c r="O16" s="229"/>
      <c r="P16" s="230"/>
      <c r="Q16" s="231"/>
      <c r="R16" s="232"/>
      <c r="S16" s="76">
        <f t="shared" si="4"/>
        <v>0</v>
      </c>
      <c r="T16" s="76">
        <f t="shared" si="5"/>
        <v>0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48"/>
      <c r="F17" s="249"/>
      <c r="G17" s="229"/>
      <c r="H17" s="230"/>
      <c r="I17" s="229"/>
      <c r="J17" s="230"/>
      <c r="K17" s="250"/>
      <c r="L17" s="251"/>
      <c r="M17" s="229"/>
      <c r="N17" s="230"/>
      <c r="O17" s="229"/>
      <c r="P17" s="230"/>
      <c r="Q17" s="231"/>
      <c r="R17" s="232"/>
      <c r="S17" s="76">
        <f t="shared" si="4"/>
        <v>0</v>
      </c>
      <c r="T17" s="76">
        <f t="shared" si="5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48"/>
      <c r="F18" s="249"/>
      <c r="G18" s="229"/>
      <c r="H18" s="230"/>
      <c r="I18" s="229"/>
      <c r="J18" s="230"/>
      <c r="K18" s="250"/>
      <c r="L18" s="251"/>
      <c r="M18" s="229"/>
      <c r="N18" s="230"/>
      <c r="O18" s="229"/>
      <c r="P18" s="230"/>
      <c r="Q18" s="231"/>
      <c r="R18" s="232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>
        <v>3600</v>
      </c>
      <c r="B19" s="228" t="s">
        <v>110</v>
      </c>
      <c r="C19" s="136"/>
      <c r="D19" s="25" t="s">
        <v>82</v>
      </c>
      <c r="E19" s="248"/>
      <c r="F19" s="249"/>
      <c r="G19" s="229">
        <v>2</v>
      </c>
      <c r="H19" s="230"/>
      <c r="I19" s="229"/>
      <c r="J19" s="230"/>
      <c r="K19" s="250"/>
      <c r="L19" s="251"/>
      <c r="M19" s="229"/>
      <c r="N19" s="230"/>
      <c r="O19" s="229"/>
      <c r="P19" s="230"/>
      <c r="Q19" s="231"/>
      <c r="R19" s="232"/>
      <c r="S19" s="76">
        <f t="shared" ref="S19" si="6">E19+G19+I19+K19+M19+O19+Q19</f>
        <v>2</v>
      </c>
      <c r="T19" s="76">
        <f t="shared" ref="T19" si="7">SUM(S19-U19-V19)</f>
        <v>2</v>
      </c>
      <c r="U19" s="78"/>
      <c r="V19" s="78"/>
    </row>
    <row r="20" spans="1:22" x14ac:dyDescent="0.25">
      <c r="A20" s="136"/>
      <c r="B20" s="30"/>
      <c r="C20" s="136"/>
      <c r="D20" s="25"/>
      <c r="E20" s="248"/>
      <c r="F20" s="249"/>
      <c r="G20" s="229"/>
      <c r="H20" s="230"/>
      <c r="I20" s="229"/>
      <c r="J20" s="230"/>
      <c r="K20" s="250"/>
      <c r="L20" s="251"/>
      <c r="M20" s="229"/>
      <c r="N20" s="230"/>
      <c r="O20" s="229"/>
      <c r="P20" s="230"/>
      <c r="Q20" s="231"/>
      <c r="R20" s="232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36"/>
      <c r="B21" s="30"/>
      <c r="C21" s="136"/>
      <c r="D21" s="25"/>
      <c r="E21" s="248"/>
      <c r="F21" s="249"/>
      <c r="G21" s="229"/>
      <c r="H21" s="230"/>
      <c r="I21" s="229"/>
      <c r="J21" s="230"/>
      <c r="K21" s="250">
        <v>8</v>
      </c>
      <c r="L21" s="251"/>
      <c r="M21" s="229"/>
      <c r="N21" s="230"/>
      <c r="O21" s="229"/>
      <c r="P21" s="230"/>
      <c r="Q21" s="231"/>
      <c r="R21" s="232"/>
      <c r="S21" s="76">
        <f>E21+G21+I21+K21+M21+O21+Q21</f>
        <v>8</v>
      </c>
      <c r="T21" s="76">
        <f>SUM(S21-U21-V21)</f>
        <v>8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29"/>
      <c r="F22" s="230"/>
      <c r="G22" s="229"/>
      <c r="H22" s="230"/>
      <c r="I22" s="229"/>
      <c r="J22" s="230"/>
      <c r="K22" s="229"/>
      <c r="L22" s="230"/>
      <c r="M22" s="229"/>
      <c r="N22" s="230"/>
      <c r="O22" s="229"/>
      <c r="P22" s="230"/>
      <c r="Q22" s="231"/>
      <c r="R22" s="232"/>
      <c r="S22" s="76">
        <f t="shared" si="1"/>
        <v>0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29"/>
      <c r="F23" s="230"/>
      <c r="G23" s="229"/>
      <c r="H23" s="230"/>
      <c r="I23" s="229"/>
      <c r="J23" s="230"/>
      <c r="K23" s="229"/>
      <c r="L23" s="230"/>
      <c r="M23" s="229"/>
      <c r="N23" s="230"/>
      <c r="O23" s="231"/>
      <c r="P23" s="232"/>
      <c r="Q23" s="231"/>
      <c r="R23" s="232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37">
        <f>SUM(E4:E23)</f>
        <v>7.75</v>
      </c>
      <c r="F24" s="238"/>
      <c r="G24" s="237">
        <f>SUM(G4:G23)</f>
        <v>10</v>
      </c>
      <c r="H24" s="238"/>
      <c r="I24" s="237">
        <f>SUM(I4:I23)</f>
        <v>8</v>
      </c>
      <c r="J24" s="238"/>
      <c r="K24" s="237">
        <f>SUM(K4:K23)</f>
        <v>8</v>
      </c>
      <c r="L24" s="238"/>
      <c r="M24" s="237">
        <f>SUM(M4:M23)</f>
        <v>8</v>
      </c>
      <c r="N24" s="238"/>
      <c r="O24" s="237">
        <f>SUM(O4:O23)</f>
        <v>0</v>
      </c>
      <c r="P24" s="238"/>
      <c r="Q24" s="237">
        <f>SUM(Q4:Q23)</f>
        <v>0</v>
      </c>
      <c r="R24" s="238"/>
      <c r="S24" s="76">
        <f t="shared" si="1"/>
        <v>41.75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39"/>
      <c r="F25" s="140">
        <v>8</v>
      </c>
      <c r="G25" s="139"/>
      <c r="H25" s="140">
        <v>8</v>
      </c>
      <c r="I25" s="139"/>
      <c r="J25" s="140">
        <v>8</v>
      </c>
      <c r="K25" s="139"/>
      <c r="L25" s="140">
        <v>8</v>
      </c>
      <c r="M25" s="139"/>
      <c r="N25" s="140">
        <v>8</v>
      </c>
      <c r="O25" s="139"/>
      <c r="P25" s="140"/>
      <c r="Q25" s="139"/>
      <c r="R25" s="140"/>
      <c r="S25" s="76">
        <f>SUM(E25:R25)</f>
        <v>40</v>
      </c>
      <c r="T25" s="76">
        <f>SUM(T4:T24)</f>
        <v>39.25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-0.25</v>
      </c>
      <c r="G26" s="81"/>
      <c r="H26" s="81">
        <f>SUM(G24)-H25</f>
        <v>2</v>
      </c>
      <c r="I26" s="81"/>
      <c r="J26" s="81">
        <f>SUM(I24)-J25</f>
        <v>0</v>
      </c>
      <c r="K26" s="81"/>
      <c r="L26" s="81">
        <f>SUM(K24)-L25</f>
        <v>0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1.75</v>
      </c>
      <c r="T26" s="78"/>
      <c r="U26" s="78">
        <f>SUM(U4:U25)</f>
        <v>2.5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39.25</v>
      </c>
      <c r="I29" s="66">
        <v>3600</v>
      </c>
    </row>
    <row r="30" spans="1:22" x14ac:dyDescent="0.25">
      <c r="A30" s="68" t="s">
        <v>24</v>
      </c>
      <c r="C30" s="83">
        <f>U26</f>
        <v>2.5</v>
      </c>
      <c r="D30" s="84"/>
      <c r="I30" s="85">
        <v>5</v>
      </c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0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41.75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65</v>
      </c>
      <c r="B1" s="67"/>
      <c r="C1" s="67"/>
    </row>
    <row r="2" spans="1:22" s="72" customFormat="1" x14ac:dyDescent="0.25">
      <c r="A2" s="5" t="s">
        <v>88</v>
      </c>
      <c r="B2" s="221"/>
      <c r="C2" s="221"/>
      <c r="D2" s="195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3600</v>
      </c>
      <c r="B4" s="228" t="s">
        <v>110</v>
      </c>
      <c r="C4" s="197"/>
      <c r="D4" s="25" t="s">
        <v>73</v>
      </c>
      <c r="E4" s="234">
        <v>8</v>
      </c>
      <c r="F4" s="234"/>
      <c r="G4" s="234">
        <v>8</v>
      </c>
      <c r="H4" s="234"/>
      <c r="I4" s="234">
        <v>8</v>
      </c>
      <c r="J4" s="234"/>
      <c r="K4" s="234">
        <v>7</v>
      </c>
      <c r="L4" s="234"/>
      <c r="M4" s="234">
        <v>8</v>
      </c>
      <c r="N4" s="234"/>
      <c r="O4" s="229"/>
      <c r="P4" s="230"/>
      <c r="Q4" s="231"/>
      <c r="R4" s="232"/>
      <c r="S4" s="76">
        <f>E4+G4+I4+K4+M4+O4+Q4</f>
        <v>39</v>
      </c>
      <c r="T4" s="76">
        <f t="shared" ref="T4:T12" si="0">SUM(S4-U4-V4)</f>
        <v>39</v>
      </c>
      <c r="U4" s="78"/>
      <c r="V4" s="78"/>
    </row>
    <row r="5" spans="1:22" x14ac:dyDescent="0.25">
      <c r="A5" s="136"/>
      <c r="B5" s="204"/>
      <c r="C5" s="204"/>
      <c r="D5" s="25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29"/>
      <c r="P5" s="230"/>
      <c r="Q5" s="231"/>
      <c r="R5" s="232"/>
      <c r="S5" s="76">
        <f t="shared" ref="S5:S24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197"/>
      <c r="C6" s="197"/>
      <c r="D6" s="25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29"/>
      <c r="P6" s="230"/>
      <c r="Q6" s="231"/>
      <c r="R6" s="232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197"/>
      <c r="C7" s="197"/>
      <c r="D7" s="25"/>
      <c r="E7" s="229"/>
      <c r="F7" s="230"/>
      <c r="G7" s="229"/>
      <c r="H7" s="230"/>
      <c r="I7" s="229"/>
      <c r="J7" s="230"/>
      <c r="K7" s="229"/>
      <c r="L7" s="230"/>
      <c r="M7" s="229"/>
      <c r="N7" s="230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97"/>
      <c r="C8" s="197"/>
      <c r="D8" s="25"/>
      <c r="E8" s="229"/>
      <c r="F8" s="230"/>
      <c r="G8" s="229"/>
      <c r="H8" s="230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97"/>
      <c r="C9" s="197"/>
      <c r="D9" s="25"/>
      <c r="E9" s="229"/>
      <c r="F9" s="230"/>
      <c r="G9" s="229"/>
      <c r="H9" s="230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97"/>
      <c r="C10" s="197"/>
      <c r="D10" s="25"/>
      <c r="E10" s="229"/>
      <c r="F10" s="230"/>
      <c r="G10" s="229"/>
      <c r="H10" s="230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97"/>
      <c r="C11" s="197"/>
      <c r="D11" s="25"/>
      <c r="E11" s="229"/>
      <c r="F11" s="230"/>
      <c r="G11" s="229"/>
      <c r="H11" s="230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97"/>
      <c r="C12" s="197"/>
      <c r="D12" s="25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96"/>
      <c r="D13" s="14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>E13+G13+I13+K13+M13+O13+Q13</f>
        <v>0</v>
      </c>
      <c r="T13" s="76">
        <f>SUM(S13-U13-V13)</f>
        <v>0</v>
      </c>
      <c r="U13" s="78"/>
      <c r="V13" s="78"/>
    </row>
    <row r="14" spans="1:22" ht="15.75" customHeight="1" x14ac:dyDescent="0.25">
      <c r="A14" s="136"/>
      <c r="B14" s="30"/>
      <c r="C14" s="136"/>
      <c r="D14" s="25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 t="shared" ref="S14:S19" si="2">E14+G14+I14+K14+M14+O14+Q14</f>
        <v>0</v>
      </c>
      <c r="T14" s="76">
        <f t="shared" ref="T14:T19" si="3">SUM(S14-U14-V14)</f>
        <v>0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si="2"/>
        <v>0</v>
      </c>
      <c r="T15" s="76">
        <f t="shared" si="3"/>
        <v>0</v>
      </c>
      <c r="U15" s="78"/>
      <c r="V15" s="78"/>
    </row>
    <row r="16" spans="1:22" ht="15.75" customHeight="1" x14ac:dyDescent="0.25">
      <c r="A16" s="136"/>
      <c r="B16" s="30"/>
      <c r="C16" s="136"/>
      <c r="D16" s="166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si="2"/>
        <v>0</v>
      </c>
      <c r="T16" s="76">
        <f t="shared" si="3"/>
        <v>0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29"/>
      <c r="F17" s="230"/>
      <c r="G17" s="229"/>
      <c r="H17" s="230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76">
        <f t="shared" si="2"/>
        <v>0</v>
      </c>
      <c r="T17" s="76">
        <f t="shared" si="3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29"/>
      <c r="F18" s="230"/>
      <c r="G18" s="229"/>
      <c r="H18" s="230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/>
      <c r="B19" s="30"/>
      <c r="C19" s="136"/>
      <c r="D19" s="166"/>
      <c r="E19" s="229"/>
      <c r="F19" s="230"/>
      <c r="G19" s="229"/>
      <c r="H19" s="230"/>
      <c r="I19" s="229"/>
      <c r="J19" s="230"/>
      <c r="K19" s="229"/>
      <c r="L19" s="230"/>
      <c r="M19" s="229"/>
      <c r="N19" s="230"/>
      <c r="O19" s="229"/>
      <c r="P19" s="230"/>
      <c r="Q19" s="231"/>
      <c r="R19" s="232"/>
      <c r="S19" s="76">
        <f t="shared" si="2"/>
        <v>0</v>
      </c>
      <c r="T19" s="76">
        <f t="shared" si="3"/>
        <v>0</v>
      </c>
      <c r="U19" s="78"/>
      <c r="V19" s="78"/>
    </row>
    <row r="20" spans="1:22" x14ac:dyDescent="0.25">
      <c r="A20" s="136">
        <v>3600</v>
      </c>
      <c r="B20" s="228" t="s">
        <v>110</v>
      </c>
      <c r="C20" s="136"/>
      <c r="D20" s="25" t="s">
        <v>100</v>
      </c>
      <c r="E20" s="229"/>
      <c r="F20" s="230"/>
      <c r="G20" s="229"/>
      <c r="H20" s="230"/>
      <c r="I20" s="229"/>
      <c r="J20" s="230"/>
      <c r="K20" s="229">
        <v>1</v>
      </c>
      <c r="L20" s="230"/>
      <c r="M20" s="229"/>
      <c r="N20" s="230"/>
      <c r="O20" s="229"/>
      <c r="P20" s="230"/>
      <c r="Q20" s="231"/>
      <c r="R20" s="232"/>
      <c r="S20" s="76">
        <f>E20+G20+I20+K20+M20+O20+Q20</f>
        <v>1</v>
      </c>
      <c r="T20" s="76">
        <f>SUM(S20-U20-V20)</f>
        <v>1</v>
      </c>
      <c r="U20" s="78"/>
      <c r="V20" s="78"/>
    </row>
    <row r="21" spans="1:22" x14ac:dyDescent="0.25">
      <c r="A21" s="136"/>
      <c r="B21" s="30"/>
      <c r="C21" s="136"/>
      <c r="D21" s="25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29"/>
      <c r="P21" s="230"/>
      <c r="Q21" s="231"/>
      <c r="R21" s="232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29"/>
      <c r="F22" s="230"/>
      <c r="G22" s="229"/>
      <c r="H22" s="230"/>
      <c r="I22" s="229"/>
      <c r="J22" s="230"/>
      <c r="K22" s="229"/>
      <c r="L22" s="230"/>
      <c r="M22" s="229"/>
      <c r="N22" s="230"/>
      <c r="O22" s="229"/>
      <c r="P22" s="230"/>
      <c r="Q22" s="231"/>
      <c r="R22" s="232"/>
      <c r="S22" s="76">
        <f t="shared" si="1"/>
        <v>0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29"/>
      <c r="F23" s="230"/>
      <c r="G23" s="229"/>
      <c r="H23" s="230"/>
      <c r="I23" s="229"/>
      <c r="J23" s="230"/>
      <c r="K23" s="229"/>
      <c r="L23" s="230"/>
      <c r="M23" s="229"/>
      <c r="N23" s="230"/>
      <c r="O23" s="231"/>
      <c r="P23" s="232"/>
      <c r="Q23" s="231"/>
      <c r="R23" s="232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37">
        <f>SUM(E4:E23)</f>
        <v>8</v>
      </c>
      <c r="F24" s="238"/>
      <c r="G24" s="237">
        <f>SUM(G4:G23)</f>
        <v>8</v>
      </c>
      <c r="H24" s="238"/>
      <c r="I24" s="237">
        <f>SUM(I4:I23)</f>
        <v>8</v>
      </c>
      <c r="J24" s="238"/>
      <c r="K24" s="237">
        <f>SUM(K4:K23)</f>
        <v>8</v>
      </c>
      <c r="L24" s="238"/>
      <c r="M24" s="237">
        <f>SUM(M4:M23)</f>
        <v>8</v>
      </c>
      <c r="N24" s="238"/>
      <c r="O24" s="237">
        <f>SUM(O4:O23)</f>
        <v>0</v>
      </c>
      <c r="P24" s="238"/>
      <c r="Q24" s="237">
        <f>SUM(Q4:Q23)</f>
        <v>0</v>
      </c>
      <c r="R24" s="238"/>
      <c r="S24" s="76">
        <f t="shared" si="1"/>
        <v>40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93"/>
      <c r="F25" s="194">
        <v>8</v>
      </c>
      <c r="G25" s="193"/>
      <c r="H25" s="194">
        <v>8</v>
      </c>
      <c r="I25" s="193"/>
      <c r="J25" s="194">
        <v>8</v>
      </c>
      <c r="K25" s="193"/>
      <c r="L25" s="194">
        <v>8</v>
      </c>
      <c r="M25" s="193"/>
      <c r="N25" s="194">
        <v>8</v>
      </c>
      <c r="O25" s="193"/>
      <c r="P25" s="194"/>
      <c r="Q25" s="193"/>
      <c r="R25" s="194"/>
      <c r="S25" s="76">
        <f>SUM(E25:R25)</f>
        <v>40</v>
      </c>
      <c r="T25" s="76">
        <f>SUM(T4:T24)</f>
        <v>40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0</v>
      </c>
      <c r="G26" s="81"/>
      <c r="H26" s="81">
        <f>SUM(G24)-H25</f>
        <v>0</v>
      </c>
      <c r="I26" s="81"/>
      <c r="J26" s="81">
        <f>SUM(I24)-J25</f>
        <v>0</v>
      </c>
      <c r="K26" s="81"/>
      <c r="L26" s="81">
        <f>SUM(K24)-L25</f>
        <v>0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0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40</v>
      </c>
      <c r="I29" s="66">
        <v>3600</v>
      </c>
    </row>
    <row r="30" spans="1:22" x14ac:dyDescent="0.25">
      <c r="A30" s="68" t="s">
        <v>24</v>
      </c>
      <c r="C30" s="83">
        <f>U26</f>
        <v>0</v>
      </c>
      <c r="D30" s="84"/>
      <c r="I30" s="85">
        <v>39</v>
      </c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0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40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100" workbookViewId="0">
      <selection activeCell="E14" sqref="E14:L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88</v>
      </c>
      <c r="B2" s="221"/>
      <c r="C2" s="221"/>
      <c r="D2" s="6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7</v>
      </c>
      <c r="F3" s="74">
        <v>17</v>
      </c>
      <c r="G3" s="74">
        <v>7</v>
      </c>
      <c r="H3" s="74">
        <v>17</v>
      </c>
      <c r="I3" s="74">
        <v>7</v>
      </c>
      <c r="J3" s="74">
        <v>17</v>
      </c>
      <c r="K3" s="74">
        <v>7</v>
      </c>
      <c r="L3" s="74">
        <v>17</v>
      </c>
      <c r="M3" s="74">
        <v>7</v>
      </c>
      <c r="N3" s="74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28" t="s">
        <v>109</v>
      </c>
      <c r="C4" s="222">
        <v>52</v>
      </c>
      <c r="D4" s="25" t="s">
        <v>71</v>
      </c>
      <c r="E4" s="233">
        <v>5.25</v>
      </c>
      <c r="F4" s="233"/>
      <c r="G4" s="233">
        <v>8.25</v>
      </c>
      <c r="H4" s="233"/>
      <c r="I4" s="233">
        <v>7.75</v>
      </c>
      <c r="J4" s="233"/>
      <c r="K4" s="233">
        <v>1.5</v>
      </c>
      <c r="L4" s="233"/>
      <c r="M4" s="233">
        <v>9</v>
      </c>
      <c r="N4" s="233"/>
      <c r="O4" s="239"/>
      <c r="P4" s="240"/>
      <c r="Q4" s="241"/>
      <c r="R4" s="242"/>
      <c r="S4" s="12">
        <f>E4+G4+I4+K4+M4+O4+Q4</f>
        <v>31.75</v>
      </c>
      <c r="T4" s="12">
        <f t="shared" ref="T4:T19" si="0">SUM(S4-U4-V4)</f>
        <v>24.75</v>
      </c>
      <c r="U4" s="15">
        <v>7</v>
      </c>
      <c r="V4" s="15"/>
    </row>
    <row r="5" spans="1:22" x14ac:dyDescent="0.25">
      <c r="A5" s="136"/>
      <c r="B5" s="219"/>
      <c r="C5" s="219"/>
      <c r="D5" s="25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9"/>
      <c r="P5" s="240"/>
      <c r="Q5" s="241"/>
      <c r="R5" s="242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136"/>
      <c r="B6" s="208"/>
      <c r="C6" s="208"/>
      <c r="D6" s="14"/>
      <c r="E6" s="252"/>
      <c r="F6" s="240"/>
      <c r="G6" s="252"/>
      <c r="H6" s="240"/>
      <c r="I6" s="252"/>
      <c r="J6" s="240"/>
      <c r="K6" s="252"/>
      <c r="L6" s="240"/>
      <c r="M6" s="252"/>
      <c r="N6" s="240"/>
      <c r="O6" s="239"/>
      <c r="P6" s="240"/>
      <c r="Q6" s="241"/>
      <c r="R6" s="242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6"/>
      <c r="B7" s="180"/>
      <c r="C7" s="180"/>
      <c r="D7" s="14"/>
      <c r="E7" s="252"/>
      <c r="F7" s="240"/>
      <c r="G7" s="252"/>
      <c r="H7" s="240"/>
      <c r="I7" s="252"/>
      <c r="J7" s="240"/>
      <c r="K7" s="252"/>
      <c r="L7" s="240"/>
      <c r="M7" s="252"/>
      <c r="N7" s="240"/>
      <c r="O7" s="239"/>
      <c r="P7" s="240"/>
      <c r="Q7" s="241"/>
      <c r="R7" s="242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6"/>
      <c r="B8" s="180"/>
      <c r="C8" s="180"/>
      <c r="D8" s="14"/>
      <c r="E8" s="252"/>
      <c r="F8" s="240"/>
      <c r="G8" s="252"/>
      <c r="H8" s="240"/>
      <c r="I8" s="252"/>
      <c r="J8" s="240"/>
      <c r="K8" s="252"/>
      <c r="L8" s="240"/>
      <c r="M8" s="252"/>
      <c r="N8" s="240"/>
      <c r="O8" s="239"/>
      <c r="P8" s="240"/>
      <c r="Q8" s="241"/>
      <c r="R8" s="24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153"/>
      <c r="C9" s="153"/>
      <c r="D9" s="14"/>
      <c r="E9" s="252"/>
      <c r="F9" s="240"/>
      <c r="G9" s="239"/>
      <c r="H9" s="240"/>
      <c r="I9" s="239"/>
      <c r="J9" s="240"/>
      <c r="K9" s="239"/>
      <c r="L9" s="240"/>
      <c r="M9" s="239"/>
      <c r="N9" s="240"/>
      <c r="O9" s="239"/>
      <c r="P9" s="240"/>
      <c r="Q9" s="241"/>
      <c r="R9" s="24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53"/>
      <c r="C10" s="153"/>
      <c r="D10" s="14"/>
      <c r="E10" s="252"/>
      <c r="F10" s="240"/>
      <c r="G10" s="239"/>
      <c r="H10" s="240"/>
      <c r="I10" s="239"/>
      <c r="J10" s="240"/>
      <c r="K10" s="239"/>
      <c r="L10" s="240"/>
      <c r="M10" s="239"/>
      <c r="N10" s="240"/>
      <c r="O10" s="239"/>
      <c r="P10" s="240"/>
      <c r="Q10" s="241"/>
      <c r="R10" s="242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6"/>
      <c r="B11" s="154"/>
      <c r="C11" s="154"/>
      <c r="D11" s="14"/>
      <c r="E11" s="252"/>
      <c r="F11" s="240"/>
      <c r="G11" s="252"/>
      <c r="H11" s="240"/>
      <c r="I11" s="252"/>
      <c r="J11" s="240"/>
      <c r="K11" s="252"/>
      <c r="L11" s="240"/>
      <c r="M11" s="252"/>
      <c r="N11" s="240"/>
      <c r="O11" s="239"/>
      <c r="P11" s="240"/>
      <c r="Q11" s="241"/>
      <c r="R11" s="24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44"/>
      <c r="C12" s="144"/>
      <c r="D12" s="14"/>
      <c r="E12" s="252"/>
      <c r="F12" s="240"/>
      <c r="G12" s="252"/>
      <c r="H12" s="240"/>
      <c r="I12" s="252"/>
      <c r="J12" s="240"/>
      <c r="K12" s="252"/>
      <c r="L12" s="240"/>
      <c r="M12" s="252"/>
      <c r="N12" s="240"/>
      <c r="O12" s="239"/>
      <c r="P12" s="240"/>
      <c r="Q12" s="241"/>
      <c r="R12" s="24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44"/>
      <c r="C13" s="144"/>
      <c r="D13" s="14"/>
      <c r="E13" s="252"/>
      <c r="F13" s="240"/>
      <c r="G13" s="252"/>
      <c r="H13" s="240"/>
      <c r="I13" s="252"/>
      <c r="J13" s="240"/>
      <c r="K13" s="252"/>
      <c r="L13" s="240"/>
      <c r="M13" s="252"/>
      <c r="N13" s="240"/>
      <c r="O13" s="239"/>
      <c r="P13" s="240"/>
      <c r="Q13" s="241"/>
      <c r="R13" s="242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6">
        <v>3600</v>
      </c>
      <c r="B14" s="228" t="s">
        <v>110</v>
      </c>
      <c r="C14" s="136"/>
      <c r="D14" s="25" t="s">
        <v>101</v>
      </c>
      <c r="E14" s="252"/>
      <c r="F14" s="240"/>
      <c r="G14" s="252"/>
      <c r="H14" s="240"/>
      <c r="I14" s="252"/>
      <c r="J14" s="240"/>
      <c r="K14" s="252">
        <v>8</v>
      </c>
      <c r="L14" s="240"/>
      <c r="M14" s="252"/>
      <c r="N14" s="240"/>
      <c r="O14" s="239"/>
      <c r="P14" s="240"/>
      <c r="Q14" s="241"/>
      <c r="R14" s="242"/>
      <c r="S14" s="12">
        <f t="shared" si="1"/>
        <v>8</v>
      </c>
      <c r="T14" s="12">
        <f t="shared" si="0"/>
        <v>8</v>
      </c>
      <c r="U14" s="15"/>
      <c r="V14" s="15"/>
    </row>
    <row r="15" spans="1:22" x14ac:dyDescent="0.25">
      <c r="A15" s="136">
        <v>3600</v>
      </c>
      <c r="B15" s="228" t="s">
        <v>110</v>
      </c>
      <c r="C15" s="136"/>
      <c r="D15" s="25" t="s">
        <v>95</v>
      </c>
      <c r="E15" s="239"/>
      <c r="F15" s="240"/>
      <c r="G15" s="252">
        <v>1.25</v>
      </c>
      <c r="H15" s="240"/>
      <c r="I15" s="252">
        <v>1.75</v>
      </c>
      <c r="J15" s="240"/>
      <c r="K15" s="252"/>
      <c r="L15" s="240"/>
      <c r="M15" s="252"/>
      <c r="N15" s="240"/>
      <c r="O15" s="239"/>
      <c r="P15" s="240"/>
      <c r="Q15" s="241"/>
      <c r="R15" s="242"/>
      <c r="S15" s="12">
        <f t="shared" si="1"/>
        <v>3</v>
      </c>
      <c r="T15" s="12">
        <f t="shared" si="0"/>
        <v>3</v>
      </c>
      <c r="U15" s="15"/>
      <c r="V15" s="15"/>
    </row>
    <row r="16" spans="1:22" x14ac:dyDescent="0.25">
      <c r="A16" s="136">
        <v>3600</v>
      </c>
      <c r="B16" s="228" t="s">
        <v>110</v>
      </c>
      <c r="C16" s="136"/>
      <c r="D16" s="14" t="s">
        <v>92</v>
      </c>
      <c r="E16" s="252">
        <v>1.5</v>
      </c>
      <c r="F16" s="240"/>
      <c r="G16" s="239"/>
      <c r="H16" s="240"/>
      <c r="I16" s="239"/>
      <c r="J16" s="240"/>
      <c r="K16" s="239"/>
      <c r="L16" s="240"/>
      <c r="M16" s="239"/>
      <c r="N16" s="240"/>
      <c r="O16" s="239"/>
      <c r="P16" s="240"/>
      <c r="Q16" s="241"/>
      <c r="R16" s="242"/>
      <c r="S16" s="12">
        <f t="shared" si="1"/>
        <v>1.5</v>
      </c>
      <c r="T16" s="12">
        <f t="shared" si="0"/>
        <v>1.5</v>
      </c>
      <c r="U16" s="15"/>
      <c r="V16" s="15"/>
    </row>
    <row r="17" spans="1:22" x14ac:dyDescent="0.25">
      <c r="A17" s="136">
        <v>3600</v>
      </c>
      <c r="B17" s="228" t="s">
        <v>110</v>
      </c>
      <c r="C17" s="190"/>
      <c r="D17" s="14" t="s">
        <v>93</v>
      </c>
      <c r="E17" s="253">
        <v>1.75</v>
      </c>
      <c r="F17" s="230"/>
      <c r="G17" s="229"/>
      <c r="H17" s="230"/>
      <c r="I17" s="229"/>
      <c r="J17" s="230"/>
      <c r="K17" s="229"/>
      <c r="L17" s="230"/>
      <c r="M17" s="229"/>
      <c r="N17" s="230"/>
      <c r="O17" s="239"/>
      <c r="P17" s="240"/>
      <c r="Q17" s="241"/>
      <c r="R17" s="242"/>
      <c r="S17" s="12">
        <f t="shared" si="1"/>
        <v>1.75</v>
      </c>
      <c r="T17" s="12">
        <f t="shared" si="0"/>
        <v>1.75</v>
      </c>
      <c r="U17" s="15"/>
      <c r="V17" s="15"/>
    </row>
    <row r="18" spans="1:22" x14ac:dyDescent="0.25">
      <c r="A18" s="136">
        <v>3600</v>
      </c>
      <c r="B18" s="228" t="s">
        <v>110</v>
      </c>
      <c r="C18" s="136"/>
      <c r="D18" s="14" t="s">
        <v>91</v>
      </c>
      <c r="E18" s="252">
        <v>1</v>
      </c>
      <c r="F18" s="240"/>
      <c r="G18" s="239"/>
      <c r="H18" s="240"/>
      <c r="I18" s="239"/>
      <c r="J18" s="240"/>
      <c r="K18" s="239"/>
      <c r="L18" s="240"/>
      <c r="M18" s="239"/>
      <c r="N18" s="240"/>
      <c r="O18" s="239"/>
      <c r="P18" s="240"/>
      <c r="Q18" s="241"/>
      <c r="R18" s="242"/>
      <c r="S18" s="12">
        <f t="shared" si="1"/>
        <v>1</v>
      </c>
      <c r="T18" s="12">
        <f t="shared" si="0"/>
        <v>1</v>
      </c>
      <c r="U18" s="15"/>
      <c r="V18" s="15"/>
    </row>
    <row r="19" spans="1:22" x14ac:dyDescent="0.25">
      <c r="A19" s="143"/>
      <c r="B19" s="79"/>
      <c r="C19" s="143"/>
      <c r="D19" s="14"/>
      <c r="E19" s="252"/>
      <c r="F19" s="240"/>
      <c r="G19" s="252"/>
      <c r="H19" s="240"/>
      <c r="I19" s="252"/>
      <c r="J19" s="240"/>
      <c r="K19" s="252"/>
      <c r="L19" s="240"/>
      <c r="M19" s="252"/>
      <c r="N19" s="240"/>
      <c r="O19" s="239"/>
      <c r="P19" s="240"/>
      <c r="Q19" s="241"/>
      <c r="R19" s="242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9"/>
      <c r="F20" s="240"/>
      <c r="G20" s="239"/>
      <c r="H20" s="240"/>
      <c r="I20" s="239"/>
      <c r="J20" s="240"/>
      <c r="K20" s="239"/>
      <c r="L20" s="240"/>
      <c r="M20" s="239"/>
      <c r="N20" s="240"/>
      <c r="O20" s="241"/>
      <c r="P20" s="242"/>
      <c r="Q20" s="241"/>
      <c r="R20" s="242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9"/>
      <c r="F21" s="240"/>
      <c r="G21" s="239"/>
      <c r="H21" s="240"/>
      <c r="I21" s="239"/>
      <c r="J21" s="240"/>
      <c r="K21" s="239"/>
      <c r="L21" s="240"/>
      <c r="M21" s="239"/>
      <c r="N21" s="240"/>
      <c r="O21" s="241"/>
      <c r="P21" s="242"/>
      <c r="Q21" s="241"/>
      <c r="R21" s="242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3">
        <f>SUM(E4:E21)</f>
        <v>9.5</v>
      </c>
      <c r="F22" s="244"/>
      <c r="G22" s="243">
        <f>SUM(G4:G21)</f>
        <v>9.5</v>
      </c>
      <c r="H22" s="244"/>
      <c r="I22" s="243">
        <f>SUM(I4:I21)</f>
        <v>9.5</v>
      </c>
      <c r="J22" s="244"/>
      <c r="K22" s="243">
        <f>SUM(K4:K21)</f>
        <v>9.5</v>
      </c>
      <c r="L22" s="244"/>
      <c r="M22" s="243">
        <f>SUM(M4:M21)</f>
        <v>9</v>
      </c>
      <c r="N22" s="244"/>
      <c r="O22" s="243">
        <f>SUM(O4:O21)</f>
        <v>0</v>
      </c>
      <c r="P22" s="244"/>
      <c r="Q22" s="243">
        <f>SUM(Q4:Q21)</f>
        <v>0</v>
      </c>
      <c r="R22" s="244"/>
      <c r="S22" s="12">
        <f t="shared" ref="S22" si="2">E22+G22+I22+K22+M22+O22+Q22</f>
        <v>47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1.5</v>
      </c>
      <c r="G24" s="19"/>
      <c r="H24" s="19">
        <f>SUM(G22)-H23</f>
        <v>1.5</v>
      </c>
      <c r="I24" s="19"/>
      <c r="J24" s="19">
        <f>SUM(I22)-J23</f>
        <v>1.5</v>
      </c>
      <c r="K24" s="19"/>
      <c r="L24" s="19">
        <f>SUM(K22)-L23</f>
        <v>1.5</v>
      </c>
      <c r="M24" s="19"/>
      <c r="N24" s="19">
        <f>SUM(M22)-N23</f>
        <v>1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7</v>
      </c>
      <c r="T24" s="15"/>
      <c r="U24" s="15">
        <f>SUM(U4:U23)</f>
        <v>7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7</v>
      </c>
      <c r="D28" s="20"/>
      <c r="I28" s="28">
        <v>15.25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47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K21" sqref="K21:L21"/>
    </sheetView>
  </sheetViews>
  <sheetFormatPr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88</v>
      </c>
      <c r="B2" s="221"/>
      <c r="C2" s="221"/>
      <c r="D2" s="46"/>
      <c r="E2" s="261" t="s">
        <v>13</v>
      </c>
      <c r="F2" s="261"/>
      <c r="G2" s="261" t="s">
        <v>14</v>
      </c>
      <c r="H2" s="261"/>
      <c r="I2" s="261" t="s">
        <v>15</v>
      </c>
      <c r="J2" s="261"/>
      <c r="K2" s="261" t="s">
        <v>16</v>
      </c>
      <c r="L2" s="261"/>
      <c r="M2" s="261" t="s">
        <v>17</v>
      </c>
      <c r="N2" s="261"/>
      <c r="O2" s="261" t="s">
        <v>18</v>
      </c>
      <c r="P2" s="261"/>
      <c r="Q2" s="261" t="s">
        <v>19</v>
      </c>
      <c r="R2" s="261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33">
        <v>7</v>
      </c>
      <c r="F3" s="89">
        <v>17.3</v>
      </c>
      <c r="G3" s="33">
        <v>7</v>
      </c>
      <c r="H3" s="89">
        <v>17</v>
      </c>
      <c r="I3" s="33">
        <v>7</v>
      </c>
      <c r="J3" s="89">
        <v>17.149999999999999</v>
      </c>
      <c r="K3" s="33">
        <v>7</v>
      </c>
      <c r="L3" s="89">
        <v>17.3</v>
      </c>
      <c r="M3" s="33">
        <v>7</v>
      </c>
      <c r="N3" s="89">
        <v>17.3</v>
      </c>
      <c r="O3" s="33">
        <v>7</v>
      </c>
      <c r="P3" s="89">
        <v>13</v>
      </c>
      <c r="Q3" s="51"/>
      <c r="R3" s="51"/>
      <c r="S3" s="52"/>
      <c r="T3" s="52"/>
      <c r="U3" s="53"/>
      <c r="V3" s="53"/>
    </row>
    <row r="4" spans="1:22" x14ac:dyDescent="0.25">
      <c r="A4" s="136">
        <v>6781</v>
      </c>
      <c r="B4" s="228" t="s">
        <v>109</v>
      </c>
      <c r="C4" s="222">
        <v>37</v>
      </c>
      <c r="D4" s="25" t="s">
        <v>83</v>
      </c>
      <c r="E4" s="258">
        <v>4.5</v>
      </c>
      <c r="F4" s="258"/>
      <c r="G4" s="258">
        <v>4.25</v>
      </c>
      <c r="H4" s="258"/>
      <c r="I4" s="258">
        <v>9</v>
      </c>
      <c r="J4" s="258"/>
      <c r="K4" s="258">
        <v>9.5</v>
      </c>
      <c r="L4" s="258"/>
      <c r="M4" s="229"/>
      <c r="N4" s="230"/>
      <c r="O4" s="258"/>
      <c r="P4" s="258"/>
      <c r="Q4" s="254"/>
      <c r="R4" s="255"/>
      <c r="S4" s="52">
        <f>E4+G4+I4+K4+M4+O4+Q4</f>
        <v>27.25</v>
      </c>
      <c r="T4" s="52">
        <f>SUM(S4-U4-V4)</f>
        <v>20</v>
      </c>
      <c r="U4" s="54">
        <v>7.25</v>
      </c>
      <c r="V4" s="54"/>
    </row>
    <row r="5" spans="1:22" x14ac:dyDescent="0.25">
      <c r="A5" s="136">
        <v>6781</v>
      </c>
      <c r="B5" s="228" t="s">
        <v>109</v>
      </c>
      <c r="C5" s="222">
        <v>38</v>
      </c>
      <c r="D5" s="25" t="s">
        <v>83</v>
      </c>
      <c r="E5" s="234">
        <v>4</v>
      </c>
      <c r="F5" s="234"/>
      <c r="G5" s="234">
        <v>5</v>
      </c>
      <c r="H5" s="234"/>
      <c r="I5" s="234"/>
      <c r="J5" s="234"/>
      <c r="K5" s="234"/>
      <c r="L5" s="234"/>
      <c r="M5" s="229">
        <v>8.25</v>
      </c>
      <c r="N5" s="230"/>
      <c r="O5" s="258">
        <v>5</v>
      </c>
      <c r="P5" s="258"/>
      <c r="Q5" s="254"/>
      <c r="R5" s="255"/>
      <c r="S5" s="52">
        <f t="shared" ref="S5:S22" si="0">E5+G5+I5+K5+M5+O5+Q5</f>
        <v>22.25</v>
      </c>
      <c r="T5" s="52">
        <f t="shared" ref="T5:T20" si="1">SUM(S5-U5-V5)</f>
        <v>15.25</v>
      </c>
      <c r="U5" s="54">
        <v>7</v>
      </c>
      <c r="V5" s="54"/>
    </row>
    <row r="6" spans="1:22" x14ac:dyDescent="0.25">
      <c r="A6" s="136">
        <v>6781</v>
      </c>
      <c r="B6" s="228" t="s">
        <v>109</v>
      </c>
      <c r="C6" s="222">
        <v>42</v>
      </c>
      <c r="D6" s="25" t="s">
        <v>85</v>
      </c>
      <c r="E6" s="234">
        <v>0.5</v>
      </c>
      <c r="F6" s="234"/>
      <c r="G6" s="234"/>
      <c r="H6" s="234"/>
      <c r="I6" s="234"/>
      <c r="J6" s="234"/>
      <c r="K6" s="233"/>
      <c r="L6" s="234"/>
      <c r="M6" s="229"/>
      <c r="N6" s="230"/>
      <c r="O6" s="258"/>
      <c r="P6" s="258"/>
      <c r="Q6" s="254"/>
      <c r="R6" s="255"/>
      <c r="S6" s="52">
        <f t="shared" si="0"/>
        <v>0.5</v>
      </c>
      <c r="T6" s="52">
        <f t="shared" si="1"/>
        <v>0.5</v>
      </c>
      <c r="U6" s="54"/>
      <c r="V6" s="54"/>
    </row>
    <row r="7" spans="1:22" x14ac:dyDescent="0.25">
      <c r="A7" s="136">
        <v>6781</v>
      </c>
      <c r="B7" s="228" t="s">
        <v>109</v>
      </c>
      <c r="C7" s="226">
        <v>36</v>
      </c>
      <c r="D7" s="25" t="s">
        <v>84</v>
      </c>
      <c r="E7" s="258"/>
      <c r="F7" s="258"/>
      <c r="G7" s="258"/>
      <c r="H7" s="258"/>
      <c r="I7" s="258"/>
      <c r="J7" s="258"/>
      <c r="K7" s="258"/>
      <c r="L7" s="258"/>
      <c r="M7" s="229"/>
      <c r="N7" s="230"/>
      <c r="O7" s="258">
        <v>1</v>
      </c>
      <c r="P7" s="258"/>
      <c r="Q7" s="254"/>
      <c r="R7" s="255"/>
      <c r="S7" s="52">
        <f t="shared" si="0"/>
        <v>1</v>
      </c>
      <c r="T7" s="52">
        <f t="shared" si="1"/>
        <v>0</v>
      </c>
      <c r="U7" s="54">
        <v>1</v>
      </c>
      <c r="V7" s="54"/>
    </row>
    <row r="8" spans="1:22" x14ac:dyDescent="0.25">
      <c r="A8" s="136">
        <v>6781</v>
      </c>
      <c r="B8" s="228" t="s">
        <v>109</v>
      </c>
      <c r="C8" s="212">
        <v>66</v>
      </c>
      <c r="D8" s="25" t="s">
        <v>105</v>
      </c>
      <c r="E8" s="258"/>
      <c r="F8" s="258"/>
      <c r="G8" s="258"/>
      <c r="H8" s="258"/>
      <c r="I8" s="258"/>
      <c r="J8" s="258"/>
      <c r="K8" s="258"/>
      <c r="L8" s="258"/>
      <c r="M8" s="229">
        <v>1</v>
      </c>
      <c r="N8" s="230"/>
      <c r="O8" s="258"/>
      <c r="P8" s="258"/>
      <c r="Q8" s="254"/>
      <c r="R8" s="255"/>
      <c r="S8" s="52">
        <f t="shared" si="0"/>
        <v>1</v>
      </c>
      <c r="T8" s="52">
        <f t="shared" si="1"/>
        <v>1</v>
      </c>
      <c r="U8" s="54"/>
      <c r="V8" s="54"/>
    </row>
    <row r="9" spans="1:22" x14ac:dyDescent="0.25">
      <c r="A9" s="136"/>
      <c r="B9" s="214"/>
      <c r="C9" s="214"/>
      <c r="D9" s="25"/>
      <c r="E9" s="258"/>
      <c r="F9" s="258"/>
      <c r="G9" s="258"/>
      <c r="H9" s="258"/>
      <c r="I9" s="258"/>
      <c r="J9" s="258"/>
      <c r="K9" s="258"/>
      <c r="L9" s="258"/>
      <c r="M9" s="229"/>
      <c r="N9" s="230"/>
      <c r="O9" s="258"/>
      <c r="P9" s="258"/>
      <c r="Q9" s="254"/>
      <c r="R9" s="255"/>
      <c r="S9" s="52">
        <f t="shared" si="0"/>
        <v>0</v>
      </c>
      <c r="T9" s="52">
        <f t="shared" si="1"/>
        <v>0</v>
      </c>
      <c r="U9" s="54"/>
      <c r="V9" s="54"/>
    </row>
    <row r="10" spans="1:22" x14ac:dyDescent="0.25">
      <c r="A10" s="136"/>
      <c r="B10" s="183"/>
      <c r="C10" s="183"/>
      <c r="D10" s="25"/>
      <c r="E10" s="256"/>
      <c r="F10" s="257"/>
      <c r="G10" s="256"/>
      <c r="H10" s="257"/>
      <c r="I10" s="256"/>
      <c r="J10" s="257"/>
      <c r="K10" s="256"/>
      <c r="L10" s="257"/>
      <c r="M10" s="229"/>
      <c r="N10" s="230"/>
      <c r="O10" s="256"/>
      <c r="P10" s="257"/>
      <c r="Q10" s="254"/>
      <c r="R10" s="255"/>
      <c r="S10" s="52">
        <f t="shared" ref="S10" si="2">E10+G10+I10+K10+M10+O10+Q10</f>
        <v>0</v>
      </c>
      <c r="T10" s="52">
        <f t="shared" ref="T10" si="3">SUM(S10-U10-V10)</f>
        <v>0</v>
      </c>
      <c r="U10" s="54"/>
      <c r="V10" s="54"/>
    </row>
    <row r="11" spans="1:22" x14ac:dyDescent="0.25">
      <c r="A11" s="136"/>
      <c r="B11" s="183"/>
      <c r="C11" s="183"/>
      <c r="D11" s="25"/>
      <c r="E11" s="256"/>
      <c r="F11" s="257"/>
      <c r="G11" s="256"/>
      <c r="H11" s="257"/>
      <c r="I11" s="256"/>
      <c r="J11" s="257"/>
      <c r="K11" s="256"/>
      <c r="L11" s="257"/>
      <c r="M11" s="229"/>
      <c r="N11" s="230"/>
      <c r="O11" s="256"/>
      <c r="P11" s="257"/>
      <c r="Q11" s="254"/>
      <c r="R11" s="255"/>
      <c r="S11" s="52">
        <f t="shared" ref="S11:S12" si="4">E11+G11+I11+K11+M11+O11+Q11</f>
        <v>0</v>
      </c>
      <c r="T11" s="52">
        <f t="shared" ref="T11:T12" si="5">SUM(S11-U11-V11)</f>
        <v>0</v>
      </c>
      <c r="U11" s="54"/>
      <c r="V11" s="54"/>
    </row>
    <row r="12" spans="1:22" x14ac:dyDescent="0.25">
      <c r="A12" s="136"/>
      <c r="B12" s="155"/>
      <c r="C12" s="155"/>
      <c r="D12" s="25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56"/>
      <c r="P12" s="257"/>
      <c r="Q12" s="254"/>
      <c r="R12" s="255"/>
      <c r="S12" s="52">
        <f t="shared" si="4"/>
        <v>0</v>
      </c>
      <c r="T12" s="52">
        <f t="shared" si="5"/>
        <v>0</v>
      </c>
      <c r="U12" s="54"/>
      <c r="V12" s="54"/>
    </row>
    <row r="13" spans="1:22" x14ac:dyDescent="0.25">
      <c r="A13" s="136"/>
      <c r="B13" s="155"/>
      <c r="C13" s="155"/>
      <c r="D13" s="25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56"/>
      <c r="P13" s="257"/>
      <c r="Q13" s="254"/>
      <c r="R13" s="255"/>
      <c r="S13" s="52">
        <f t="shared" ref="S13:S16" si="6">E13+G13+I13+K13+M13+O13+Q13</f>
        <v>0</v>
      </c>
      <c r="T13" s="52">
        <f t="shared" ref="T13:T16" si="7">SUM(S13-U13-V13)</f>
        <v>0</v>
      </c>
      <c r="U13" s="54"/>
      <c r="V13" s="54"/>
    </row>
    <row r="14" spans="1:22" x14ac:dyDescent="0.25">
      <c r="A14" s="136"/>
      <c r="B14" s="30"/>
      <c r="C14" s="151"/>
      <c r="D14" s="166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56"/>
      <c r="P14" s="257"/>
      <c r="Q14" s="254"/>
      <c r="R14" s="255"/>
      <c r="S14" s="52">
        <f t="shared" ref="S14:S15" si="8">E14+G14+I14+K14+M14+O14+Q14</f>
        <v>0</v>
      </c>
      <c r="T14" s="52">
        <f t="shared" ref="T14:T15" si="9">SUM(S14-U14-V14)</f>
        <v>0</v>
      </c>
      <c r="U14" s="54"/>
      <c r="V14" s="54"/>
    </row>
    <row r="15" spans="1:22" x14ac:dyDescent="0.25">
      <c r="A15" s="136"/>
      <c r="B15" s="30"/>
      <c r="C15" s="136"/>
      <c r="D15" s="14" t="s">
        <v>86</v>
      </c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56"/>
      <c r="P15" s="257"/>
      <c r="Q15" s="254"/>
      <c r="R15" s="255"/>
      <c r="S15" s="52">
        <f t="shared" si="8"/>
        <v>0</v>
      </c>
      <c r="T15" s="52">
        <f t="shared" si="9"/>
        <v>0</v>
      </c>
      <c r="U15" s="54"/>
      <c r="V15" s="54"/>
    </row>
    <row r="16" spans="1:22" x14ac:dyDescent="0.25">
      <c r="A16" s="136"/>
      <c r="B16" s="30"/>
      <c r="C16" s="136"/>
      <c r="D16" s="25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56"/>
      <c r="P16" s="257"/>
      <c r="Q16" s="254"/>
      <c r="R16" s="255"/>
      <c r="S16" s="52">
        <f t="shared" si="6"/>
        <v>0</v>
      </c>
      <c r="T16" s="52">
        <f t="shared" si="7"/>
        <v>0</v>
      </c>
      <c r="U16" s="54"/>
      <c r="V16" s="54"/>
    </row>
    <row r="17" spans="1:22" x14ac:dyDescent="0.25">
      <c r="A17" s="136"/>
      <c r="B17" s="30"/>
      <c r="C17" s="136"/>
      <c r="D17" s="25"/>
      <c r="E17" s="229"/>
      <c r="F17" s="230"/>
      <c r="G17" s="229"/>
      <c r="H17" s="230"/>
      <c r="I17" s="229"/>
      <c r="J17" s="230"/>
      <c r="K17" s="229"/>
      <c r="L17" s="230"/>
      <c r="M17" s="229"/>
      <c r="N17" s="230"/>
      <c r="O17" s="256"/>
      <c r="P17" s="257"/>
      <c r="Q17" s="254"/>
      <c r="R17" s="255"/>
      <c r="S17" s="52">
        <f t="shared" ref="S17" si="10">E17+G17+I17+K17+M17+O17+Q17</f>
        <v>0</v>
      </c>
      <c r="T17" s="52">
        <f t="shared" ref="T17" si="11">SUM(S17-U17-V17)</f>
        <v>0</v>
      </c>
      <c r="U17" s="54"/>
      <c r="V17" s="54"/>
    </row>
    <row r="18" spans="1:22" x14ac:dyDescent="0.25">
      <c r="A18" s="136">
        <v>3600</v>
      </c>
      <c r="B18" s="228" t="s">
        <v>110</v>
      </c>
      <c r="C18" s="175"/>
      <c r="D18" s="25" t="s">
        <v>75</v>
      </c>
      <c r="E18" s="258">
        <v>0.75</v>
      </c>
      <c r="F18" s="258"/>
      <c r="G18" s="258"/>
      <c r="H18" s="258"/>
      <c r="I18" s="258">
        <v>0.5</v>
      </c>
      <c r="J18" s="258"/>
      <c r="K18" s="258">
        <v>0.5</v>
      </c>
      <c r="L18" s="258"/>
      <c r="M18" s="229">
        <v>0.5</v>
      </c>
      <c r="N18" s="230"/>
      <c r="O18" s="258"/>
      <c r="P18" s="258"/>
      <c r="Q18" s="254"/>
      <c r="R18" s="255"/>
      <c r="S18" s="52">
        <f t="shared" si="0"/>
        <v>2.25</v>
      </c>
      <c r="T18" s="52">
        <f t="shared" si="1"/>
        <v>2.25</v>
      </c>
      <c r="U18" s="54"/>
      <c r="V18" s="54"/>
    </row>
    <row r="19" spans="1:22" x14ac:dyDescent="0.25">
      <c r="A19" s="136">
        <v>3600</v>
      </c>
      <c r="B19" s="228" t="s">
        <v>110</v>
      </c>
      <c r="C19" s="136"/>
      <c r="D19" s="14" t="s">
        <v>80</v>
      </c>
      <c r="E19" s="256">
        <v>0.25</v>
      </c>
      <c r="F19" s="257"/>
      <c r="G19" s="256">
        <v>0.25</v>
      </c>
      <c r="H19" s="257"/>
      <c r="I19" s="256">
        <v>0.25</v>
      </c>
      <c r="J19" s="257"/>
      <c r="K19" s="256"/>
      <c r="L19" s="257"/>
      <c r="M19" s="229">
        <v>0.25</v>
      </c>
      <c r="N19" s="230"/>
      <c r="O19" s="258"/>
      <c r="P19" s="258"/>
      <c r="Q19" s="254"/>
      <c r="R19" s="255"/>
      <c r="S19" s="52">
        <f t="shared" si="0"/>
        <v>1</v>
      </c>
      <c r="T19" s="52">
        <f t="shared" si="1"/>
        <v>1</v>
      </c>
      <c r="U19" s="54"/>
      <c r="V19" s="54"/>
    </row>
    <row r="20" spans="1:22" x14ac:dyDescent="0.25">
      <c r="A20" s="136"/>
      <c r="B20" s="136"/>
      <c r="C20" s="136"/>
      <c r="D20" s="14"/>
      <c r="E20" s="256"/>
      <c r="F20" s="257"/>
      <c r="G20" s="258"/>
      <c r="H20" s="258"/>
      <c r="I20" s="256"/>
      <c r="J20" s="257"/>
      <c r="K20" s="258"/>
      <c r="L20" s="258"/>
      <c r="M20" s="229"/>
      <c r="N20" s="230"/>
      <c r="O20" s="258"/>
      <c r="P20" s="258"/>
      <c r="Q20" s="254"/>
      <c r="R20" s="255"/>
      <c r="S20" s="52">
        <f t="shared" si="0"/>
        <v>0</v>
      </c>
      <c r="T20" s="52">
        <f t="shared" si="1"/>
        <v>0</v>
      </c>
      <c r="U20" s="54"/>
      <c r="V20" s="54"/>
    </row>
    <row r="21" spans="1:22" x14ac:dyDescent="0.25">
      <c r="A21" s="50" t="s">
        <v>35</v>
      </c>
      <c r="B21" s="50"/>
      <c r="C21" s="50"/>
      <c r="D21" s="50"/>
      <c r="E21" s="258"/>
      <c r="F21" s="258"/>
      <c r="G21" s="258"/>
      <c r="H21" s="258"/>
      <c r="I21" s="258"/>
      <c r="J21" s="258"/>
      <c r="K21" s="258"/>
      <c r="L21" s="258"/>
      <c r="M21" s="229"/>
      <c r="N21" s="230"/>
      <c r="O21" s="258"/>
      <c r="P21" s="258"/>
      <c r="Q21" s="254"/>
      <c r="R21" s="255"/>
      <c r="S21" s="52">
        <f t="shared" si="0"/>
        <v>0</v>
      </c>
      <c r="T21" s="52"/>
      <c r="U21" s="55"/>
      <c r="V21" s="54"/>
    </row>
    <row r="22" spans="1:22" x14ac:dyDescent="0.25">
      <c r="A22" s="50" t="s">
        <v>36</v>
      </c>
      <c r="B22" s="50"/>
      <c r="C22" s="50"/>
      <c r="D22" s="50"/>
      <c r="E22" s="258"/>
      <c r="F22" s="258"/>
      <c r="G22" s="258"/>
      <c r="H22" s="258"/>
      <c r="I22" s="258"/>
      <c r="J22" s="258"/>
      <c r="K22" s="258"/>
      <c r="L22" s="258"/>
      <c r="M22" s="256"/>
      <c r="N22" s="257"/>
      <c r="O22" s="258"/>
      <c r="P22" s="258"/>
      <c r="Q22" s="254"/>
      <c r="R22" s="255"/>
      <c r="S22" s="52">
        <f t="shared" si="0"/>
        <v>0</v>
      </c>
      <c r="T22" s="52"/>
      <c r="U22" s="55"/>
      <c r="V22" s="54"/>
    </row>
    <row r="23" spans="1:22" x14ac:dyDescent="0.25">
      <c r="A23" s="55" t="s">
        <v>6</v>
      </c>
      <c r="B23" s="55"/>
      <c r="C23" s="55"/>
      <c r="D23" s="55"/>
      <c r="E23" s="259">
        <f>SUM(E4:E22)</f>
        <v>10</v>
      </c>
      <c r="F23" s="260"/>
      <c r="G23" s="259">
        <f>SUM(G4:G22)</f>
        <v>9.5</v>
      </c>
      <c r="H23" s="260"/>
      <c r="I23" s="259">
        <f>SUM(I4:I22)</f>
        <v>9.75</v>
      </c>
      <c r="J23" s="260"/>
      <c r="K23" s="259">
        <f>SUM(K4:K22)</f>
        <v>10</v>
      </c>
      <c r="L23" s="260"/>
      <c r="M23" s="259">
        <f>SUM(M4:M22)</f>
        <v>10</v>
      </c>
      <c r="N23" s="260"/>
      <c r="O23" s="259">
        <f>SUM(O4:O22)</f>
        <v>6</v>
      </c>
      <c r="P23" s="260"/>
      <c r="Q23" s="259">
        <f>SUM(Q4:Q22)</f>
        <v>0</v>
      </c>
      <c r="R23" s="260"/>
      <c r="S23" s="52">
        <f>E23+G23+I23+K23+M23+O23+Q23</f>
        <v>55.25</v>
      </c>
      <c r="T23" s="52"/>
      <c r="U23" s="55"/>
      <c r="V23" s="54"/>
    </row>
    <row r="24" spans="1:22" x14ac:dyDescent="0.25">
      <c r="A24" s="55" t="s">
        <v>2</v>
      </c>
      <c r="B24" s="55"/>
      <c r="C24" s="55"/>
      <c r="D24" s="55"/>
      <c r="E24" s="56"/>
      <c r="F24" s="57">
        <v>8</v>
      </c>
      <c r="G24" s="56"/>
      <c r="H24" s="57">
        <v>8</v>
      </c>
      <c r="I24" s="56"/>
      <c r="J24" s="57">
        <v>8</v>
      </c>
      <c r="K24" s="56"/>
      <c r="L24" s="57">
        <v>8</v>
      </c>
      <c r="M24" s="199"/>
      <c r="N24" s="200">
        <v>8</v>
      </c>
      <c r="O24" s="56"/>
      <c r="P24" s="57"/>
      <c r="Q24" s="56"/>
      <c r="R24" s="57"/>
      <c r="S24" s="52">
        <f>SUM(E24:R24)</f>
        <v>40</v>
      </c>
      <c r="T24" s="52">
        <f>SUM(T4:T23)</f>
        <v>40</v>
      </c>
      <c r="U24" s="54"/>
      <c r="V24" s="54"/>
    </row>
    <row r="25" spans="1:22" x14ac:dyDescent="0.25">
      <c r="A25" s="55" t="s">
        <v>39</v>
      </c>
      <c r="B25" s="55"/>
      <c r="C25" s="55"/>
      <c r="D25" s="55"/>
      <c r="E25" s="58"/>
      <c r="F25" s="58">
        <f>SUM(E23)-F24</f>
        <v>2</v>
      </c>
      <c r="G25" s="58"/>
      <c r="H25" s="58">
        <f>SUM(G23)-H24</f>
        <v>1.5</v>
      </c>
      <c r="I25" s="58"/>
      <c r="J25" s="58">
        <f>SUM(I23)-J24</f>
        <v>1.75</v>
      </c>
      <c r="K25" s="58"/>
      <c r="L25" s="58">
        <f>SUM(K23)-L24</f>
        <v>2</v>
      </c>
      <c r="M25" s="58"/>
      <c r="N25" s="58">
        <f>SUM(M23)-N24</f>
        <v>2</v>
      </c>
      <c r="O25" s="58"/>
      <c r="P25" s="58">
        <f>SUM(O23)</f>
        <v>6</v>
      </c>
      <c r="Q25" s="58"/>
      <c r="R25" s="58">
        <f>SUM(Q23)</f>
        <v>0</v>
      </c>
      <c r="S25" s="54">
        <f>SUM(E25:R25)</f>
        <v>15.25</v>
      </c>
      <c r="T25" s="54"/>
      <c r="U25" s="54">
        <f>SUM(U4:U24)</f>
        <v>15.25</v>
      </c>
      <c r="V25" s="54">
        <f>SUM(V4:V24)</f>
        <v>0</v>
      </c>
    </row>
    <row r="27" spans="1:22" x14ac:dyDescent="0.25">
      <c r="A27" s="42" t="s">
        <v>23</v>
      </c>
      <c r="B27" s="43"/>
    </row>
    <row r="28" spans="1:22" x14ac:dyDescent="0.25">
      <c r="A28" s="44" t="s">
        <v>2</v>
      </c>
      <c r="C28" s="59">
        <f>SUM(T24)</f>
        <v>40</v>
      </c>
      <c r="I28" s="42">
        <v>3600</v>
      </c>
    </row>
    <row r="29" spans="1:22" x14ac:dyDescent="0.25">
      <c r="A29" s="44" t="s">
        <v>24</v>
      </c>
      <c r="C29" s="59">
        <f>U25</f>
        <v>15.25</v>
      </c>
      <c r="D29" s="60"/>
      <c r="I29" s="61">
        <v>3.25</v>
      </c>
    </row>
    <row r="30" spans="1:22" x14ac:dyDescent="0.25">
      <c r="A30" s="44" t="s">
        <v>25</v>
      </c>
      <c r="C30" s="60">
        <f>V25</f>
        <v>0</v>
      </c>
      <c r="I30" s="62"/>
    </row>
    <row r="31" spans="1:22" x14ac:dyDescent="0.25">
      <c r="A31" s="44" t="s">
        <v>26</v>
      </c>
      <c r="C31" s="60">
        <f>S21</f>
        <v>0</v>
      </c>
      <c r="I31" s="59"/>
    </row>
    <row r="32" spans="1:22" x14ac:dyDescent="0.25">
      <c r="A32" s="44" t="s">
        <v>4</v>
      </c>
      <c r="C32" s="60">
        <f>S22</f>
        <v>0</v>
      </c>
    </row>
    <row r="33" spans="1:7" ht="16.5" thickBot="1" x14ac:dyDescent="0.3">
      <c r="A33" s="45" t="s">
        <v>6</v>
      </c>
      <c r="C33" s="63">
        <f>SUM(C28:C32)</f>
        <v>55.25</v>
      </c>
      <c r="E33" s="45" t="s">
        <v>40</v>
      </c>
      <c r="F33" s="45"/>
      <c r="G33" s="64">
        <v>0</v>
      </c>
    </row>
    <row r="34" spans="1:7" ht="16.5" thickTop="1" x14ac:dyDescent="0.25">
      <c r="A34" s="44" t="s">
        <v>27</v>
      </c>
      <c r="C34" s="65">
        <v>0</v>
      </c>
      <c r="D34" s="65"/>
    </row>
    <row r="35" spans="1:7" x14ac:dyDescent="0.25">
      <c r="A35" s="44" t="s">
        <v>34</v>
      </c>
      <c r="C35" s="65">
        <v>0</v>
      </c>
      <c r="D35" s="6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88</v>
      </c>
      <c r="B2" s="221"/>
      <c r="C2" s="221"/>
      <c r="D2" s="6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7</v>
      </c>
      <c r="F3" s="33">
        <v>16.3</v>
      </c>
      <c r="G3" s="33">
        <v>7</v>
      </c>
      <c r="H3" s="33">
        <v>16.3</v>
      </c>
      <c r="I3" s="33">
        <v>7</v>
      </c>
      <c r="J3" s="33">
        <v>16.3</v>
      </c>
      <c r="K3" s="33">
        <v>7</v>
      </c>
      <c r="L3" s="33">
        <v>16.3</v>
      </c>
      <c r="M3" s="33">
        <v>7</v>
      </c>
      <c r="N3" s="33">
        <v>16.3</v>
      </c>
      <c r="O3" s="33">
        <v>7</v>
      </c>
      <c r="P3" s="33">
        <v>12</v>
      </c>
      <c r="Q3" s="11"/>
      <c r="R3" s="11"/>
      <c r="S3" s="12"/>
      <c r="T3" s="12"/>
      <c r="U3" s="13"/>
      <c r="V3" s="13"/>
    </row>
    <row r="4" spans="1:22" x14ac:dyDescent="0.25">
      <c r="A4" s="136">
        <v>6715</v>
      </c>
      <c r="B4" s="228" t="s">
        <v>108</v>
      </c>
      <c r="C4" s="224">
        <v>2</v>
      </c>
      <c r="D4" s="25" t="s">
        <v>84</v>
      </c>
      <c r="E4" s="239">
        <v>6</v>
      </c>
      <c r="F4" s="240"/>
      <c r="G4" s="239">
        <v>1</v>
      </c>
      <c r="H4" s="240"/>
      <c r="I4" s="239"/>
      <c r="J4" s="240"/>
      <c r="K4" s="239"/>
      <c r="L4" s="240"/>
      <c r="M4" s="239"/>
      <c r="N4" s="240"/>
      <c r="O4" s="239"/>
      <c r="P4" s="240"/>
      <c r="Q4" s="241"/>
      <c r="R4" s="242"/>
      <c r="S4" s="12">
        <f>E4+G4+I4+K4+M4+O4+Q4</f>
        <v>7</v>
      </c>
      <c r="T4" s="12">
        <f>SUM(S4-U4-V4)</f>
        <v>6</v>
      </c>
      <c r="U4" s="15">
        <v>1</v>
      </c>
      <c r="V4" s="15"/>
    </row>
    <row r="5" spans="1:22" ht="15.75" customHeight="1" x14ac:dyDescent="0.25">
      <c r="A5" s="136">
        <v>6538</v>
      </c>
      <c r="B5" s="228" t="s">
        <v>111</v>
      </c>
      <c r="C5" s="216">
        <v>43</v>
      </c>
      <c r="D5" s="25" t="s">
        <v>98</v>
      </c>
      <c r="E5" s="239">
        <v>1</v>
      </c>
      <c r="F5" s="240"/>
      <c r="G5" s="239">
        <v>1</v>
      </c>
      <c r="H5" s="240"/>
      <c r="I5" s="239">
        <v>3</v>
      </c>
      <c r="J5" s="240"/>
      <c r="K5" s="239"/>
      <c r="L5" s="240"/>
      <c r="M5" s="239">
        <v>2</v>
      </c>
      <c r="N5" s="240"/>
      <c r="O5" s="239"/>
      <c r="P5" s="240"/>
      <c r="Q5" s="241"/>
      <c r="R5" s="242"/>
      <c r="S5" s="12">
        <f>E5+G5+I5+K5+M5+O5+Q5</f>
        <v>7</v>
      </c>
      <c r="T5" s="12">
        <f>SUM(S5-U5-V5)</f>
        <v>7</v>
      </c>
      <c r="U5" s="15"/>
      <c r="V5" s="15"/>
    </row>
    <row r="6" spans="1:22" x14ac:dyDescent="0.25">
      <c r="A6" s="136">
        <v>6687</v>
      </c>
      <c r="B6" s="228" t="s">
        <v>112</v>
      </c>
      <c r="C6" s="211">
        <v>53</v>
      </c>
      <c r="D6" s="25" t="s">
        <v>69</v>
      </c>
      <c r="E6" s="239">
        <v>1</v>
      </c>
      <c r="F6" s="240"/>
      <c r="G6" s="239"/>
      <c r="H6" s="240"/>
      <c r="I6" s="239"/>
      <c r="J6" s="240"/>
      <c r="K6" s="239"/>
      <c r="L6" s="240"/>
      <c r="M6" s="239"/>
      <c r="N6" s="240"/>
      <c r="O6" s="239"/>
      <c r="P6" s="240"/>
      <c r="Q6" s="241"/>
      <c r="R6" s="242"/>
      <c r="S6" s="12">
        <f t="shared" ref="S6:S24" si="0">E6+G6+I6+K6+M6+O6+Q6</f>
        <v>1</v>
      </c>
      <c r="T6" s="12">
        <f t="shared" ref="T6:T21" si="1">SUM(S6-U6-V6)</f>
        <v>1</v>
      </c>
      <c r="U6" s="15"/>
      <c r="V6" s="15"/>
    </row>
    <row r="7" spans="1:22" x14ac:dyDescent="0.25">
      <c r="A7" s="136">
        <v>6781</v>
      </c>
      <c r="B7" s="228" t="s">
        <v>109</v>
      </c>
      <c r="C7" s="211">
        <v>7</v>
      </c>
      <c r="D7" s="25" t="s">
        <v>99</v>
      </c>
      <c r="E7" s="239"/>
      <c r="F7" s="240"/>
      <c r="G7" s="239">
        <v>6</v>
      </c>
      <c r="H7" s="240"/>
      <c r="I7" s="239">
        <v>4.5</v>
      </c>
      <c r="J7" s="240"/>
      <c r="K7" s="239">
        <v>7.5</v>
      </c>
      <c r="L7" s="240"/>
      <c r="M7" s="239">
        <v>3</v>
      </c>
      <c r="N7" s="240"/>
      <c r="O7" s="239"/>
      <c r="P7" s="240"/>
      <c r="Q7" s="241"/>
      <c r="R7" s="242"/>
      <c r="S7" s="12">
        <f>E7+G7+I7+K7+M7+O7+Q7</f>
        <v>21</v>
      </c>
      <c r="T7" s="12">
        <f t="shared" si="1"/>
        <v>17</v>
      </c>
      <c r="U7" s="15">
        <v>4</v>
      </c>
      <c r="V7" s="15"/>
    </row>
    <row r="8" spans="1:22" x14ac:dyDescent="0.25">
      <c r="A8" s="136">
        <v>6781</v>
      </c>
      <c r="B8" s="228" t="s">
        <v>109</v>
      </c>
      <c r="C8" s="224">
        <v>49</v>
      </c>
      <c r="D8" s="25" t="s">
        <v>71</v>
      </c>
      <c r="E8" s="239"/>
      <c r="F8" s="240"/>
      <c r="G8" s="239"/>
      <c r="H8" s="240"/>
      <c r="I8" s="239">
        <v>0.25</v>
      </c>
      <c r="J8" s="240"/>
      <c r="K8" s="239"/>
      <c r="L8" s="240"/>
      <c r="M8" s="239"/>
      <c r="N8" s="240"/>
      <c r="O8" s="239"/>
      <c r="P8" s="240"/>
      <c r="Q8" s="241"/>
      <c r="R8" s="242"/>
      <c r="S8" s="12">
        <f>E8+G8+I8+K8+M8+O8+Q8</f>
        <v>0.25</v>
      </c>
      <c r="T8" s="12">
        <f t="shared" si="1"/>
        <v>0.25</v>
      </c>
      <c r="U8" s="15"/>
      <c r="V8" s="15"/>
    </row>
    <row r="9" spans="1:22" x14ac:dyDescent="0.25">
      <c r="A9" s="136">
        <v>6781</v>
      </c>
      <c r="B9" s="228" t="s">
        <v>109</v>
      </c>
      <c r="C9" s="224">
        <v>50</v>
      </c>
      <c r="D9" s="25" t="s">
        <v>71</v>
      </c>
      <c r="E9" s="239"/>
      <c r="F9" s="240"/>
      <c r="G9" s="239"/>
      <c r="H9" s="240"/>
      <c r="I9" s="239">
        <v>0.25</v>
      </c>
      <c r="J9" s="240"/>
      <c r="K9" s="239"/>
      <c r="L9" s="240"/>
      <c r="M9" s="239"/>
      <c r="N9" s="240"/>
      <c r="O9" s="239"/>
      <c r="P9" s="240"/>
      <c r="Q9" s="241"/>
      <c r="R9" s="242"/>
      <c r="S9" s="12">
        <f>E9+G9+I9+K9+M9+O9+Q9</f>
        <v>0.25</v>
      </c>
      <c r="T9" s="12">
        <f t="shared" si="1"/>
        <v>0.25</v>
      </c>
      <c r="U9" s="15"/>
      <c r="V9" s="15"/>
    </row>
    <row r="10" spans="1:22" x14ac:dyDescent="0.25">
      <c r="A10" s="136">
        <v>6781</v>
      </c>
      <c r="B10" s="228" t="s">
        <v>109</v>
      </c>
      <c r="C10" s="226">
        <v>34</v>
      </c>
      <c r="D10" s="25" t="s">
        <v>84</v>
      </c>
      <c r="E10" s="239"/>
      <c r="F10" s="240"/>
      <c r="G10" s="239"/>
      <c r="H10" s="240"/>
      <c r="I10" s="239"/>
      <c r="J10" s="240"/>
      <c r="K10" s="239">
        <v>0.5</v>
      </c>
      <c r="L10" s="240"/>
      <c r="M10" s="239">
        <v>3</v>
      </c>
      <c r="N10" s="240"/>
      <c r="O10" s="239">
        <v>2</v>
      </c>
      <c r="P10" s="240"/>
      <c r="Q10" s="241"/>
      <c r="R10" s="242"/>
      <c r="S10" s="12">
        <f t="shared" si="0"/>
        <v>5.5</v>
      </c>
      <c r="T10" s="12">
        <f t="shared" si="1"/>
        <v>3.5</v>
      </c>
      <c r="U10" s="15">
        <v>2</v>
      </c>
      <c r="V10" s="15"/>
    </row>
    <row r="11" spans="1:22" x14ac:dyDescent="0.25">
      <c r="A11" s="136">
        <v>6781</v>
      </c>
      <c r="B11" s="228" t="s">
        <v>109</v>
      </c>
      <c r="C11" s="226" t="s">
        <v>102</v>
      </c>
      <c r="D11" s="25" t="s">
        <v>106</v>
      </c>
      <c r="E11" s="239"/>
      <c r="F11" s="240"/>
      <c r="G11" s="239"/>
      <c r="H11" s="240"/>
      <c r="I11" s="239"/>
      <c r="J11" s="240"/>
      <c r="K11" s="239"/>
      <c r="L11" s="240"/>
      <c r="M11" s="239"/>
      <c r="N11" s="240"/>
      <c r="O11" s="239">
        <v>3</v>
      </c>
      <c r="P11" s="240"/>
      <c r="Q11" s="241"/>
      <c r="R11" s="242"/>
      <c r="S11" s="12">
        <f t="shared" si="0"/>
        <v>3</v>
      </c>
      <c r="T11" s="12">
        <f t="shared" si="1"/>
        <v>0</v>
      </c>
      <c r="U11" s="15">
        <v>3</v>
      </c>
      <c r="V11" s="15"/>
    </row>
    <row r="12" spans="1:22" x14ac:dyDescent="0.25">
      <c r="A12" s="136"/>
      <c r="B12" s="176"/>
      <c r="C12" s="176"/>
      <c r="D12" s="25"/>
      <c r="E12" s="239"/>
      <c r="F12" s="240"/>
      <c r="G12" s="239"/>
      <c r="H12" s="240"/>
      <c r="I12" s="239"/>
      <c r="J12" s="240"/>
      <c r="K12" s="239"/>
      <c r="L12" s="240"/>
      <c r="M12" s="239"/>
      <c r="N12" s="240"/>
      <c r="O12" s="239"/>
      <c r="P12" s="240"/>
      <c r="Q12" s="241"/>
      <c r="R12" s="242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6"/>
      <c r="B13" s="178"/>
      <c r="C13" s="178"/>
      <c r="D13" s="25"/>
      <c r="E13" s="239"/>
      <c r="F13" s="240"/>
      <c r="G13" s="239"/>
      <c r="H13" s="240"/>
      <c r="I13" s="239"/>
      <c r="J13" s="240"/>
      <c r="K13" s="239"/>
      <c r="L13" s="240"/>
      <c r="M13" s="239"/>
      <c r="N13" s="240"/>
      <c r="O13" s="239"/>
      <c r="P13" s="240"/>
      <c r="Q13" s="241"/>
      <c r="R13" s="24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6"/>
      <c r="B14" s="178"/>
      <c r="C14" s="178"/>
      <c r="D14" s="25"/>
      <c r="E14" s="239"/>
      <c r="F14" s="240"/>
      <c r="G14" s="239"/>
      <c r="H14" s="240"/>
      <c r="I14" s="239"/>
      <c r="J14" s="240"/>
      <c r="K14" s="239"/>
      <c r="L14" s="240"/>
      <c r="M14" s="239"/>
      <c r="N14" s="240"/>
      <c r="O14" s="239"/>
      <c r="P14" s="240"/>
      <c r="Q14" s="241"/>
      <c r="R14" s="242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6"/>
      <c r="B15" s="178"/>
      <c r="C15" s="178"/>
      <c r="D15" s="25"/>
      <c r="E15" s="239"/>
      <c r="F15" s="240"/>
      <c r="G15" s="239"/>
      <c r="H15" s="240"/>
      <c r="I15" s="239"/>
      <c r="J15" s="240"/>
      <c r="K15" s="239"/>
      <c r="L15" s="240"/>
      <c r="M15" s="239"/>
      <c r="N15" s="240"/>
      <c r="O15" s="239"/>
      <c r="P15" s="240"/>
      <c r="Q15" s="241"/>
      <c r="R15" s="242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6"/>
      <c r="B16" s="30"/>
      <c r="C16" s="136"/>
      <c r="D16" s="166"/>
      <c r="E16" s="239"/>
      <c r="F16" s="240"/>
      <c r="G16" s="239"/>
      <c r="H16" s="240"/>
      <c r="I16" s="239"/>
      <c r="J16" s="240"/>
      <c r="K16" s="239"/>
      <c r="L16" s="240"/>
      <c r="M16" s="239"/>
      <c r="N16" s="240"/>
      <c r="O16" s="239"/>
      <c r="P16" s="240"/>
      <c r="Q16" s="241"/>
      <c r="R16" s="242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6"/>
      <c r="B17" s="30"/>
      <c r="C17" s="136"/>
      <c r="D17" s="25"/>
      <c r="E17" s="239"/>
      <c r="F17" s="240"/>
      <c r="G17" s="239"/>
      <c r="H17" s="240"/>
      <c r="I17" s="239"/>
      <c r="J17" s="240"/>
      <c r="K17" s="239"/>
      <c r="L17" s="240"/>
      <c r="M17" s="239"/>
      <c r="N17" s="240"/>
      <c r="O17" s="239"/>
      <c r="P17" s="240"/>
      <c r="Q17" s="241"/>
      <c r="R17" s="242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6"/>
      <c r="B18" s="30"/>
      <c r="C18" s="136"/>
      <c r="D18" s="25"/>
      <c r="E18" s="239"/>
      <c r="F18" s="240"/>
      <c r="G18" s="239"/>
      <c r="H18" s="240"/>
      <c r="I18" s="239"/>
      <c r="J18" s="240"/>
      <c r="K18" s="239"/>
      <c r="L18" s="240"/>
      <c r="M18" s="239"/>
      <c r="N18" s="240"/>
      <c r="O18" s="239"/>
      <c r="P18" s="240"/>
      <c r="Q18" s="241"/>
      <c r="R18" s="242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6"/>
      <c r="B19" s="136"/>
      <c r="C19" s="136"/>
      <c r="D19" s="14"/>
      <c r="E19" s="239"/>
      <c r="F19" s="240"/>
      <c r="G19" s="239"/>
      <c r="H19" s="240"/>
      <c r="I19" s="239"/>
      <c r="J19" s="240"/>
      <c r="K19" s="239"/>
      <c r="L19" s="240"/>
      <c r="M19" s="239"/>
      <c r="N19" s="240"/>
      <c r="O19" s="239"/>
      <c r="P19" s="240"/>
      <c r="Q19" s="241"/>
      <c r="R19" s="242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6">
        <v>3600</v>
      </c>
      <c r="B20" s="228" t="s">
        <v>110</v>
      </c>
      <c r="C20" s="136"/>
      <c r="D20" s="14" t="s">
        <v>68</v>
      </c>
      <c r="E20" s="239">
        <v>1</v>
      </c>
      <c r="F20" s="240"/>
      <c r="G20" s="239">
        <v>1</v>
      </c>
      <c r="H20" s="240"/>
      <c r="I20" s="239">
        <v>1</v>
      </c>
      <c r="J20" s="240"/>
      <c r="K20" s="239">
        <v>1</v>
      </c>
      <c r="L20" s="240"/>
      <c r="M20" s="239">
        <v>1</v>
      </c>
      <c r="N20" s="240"/>
      <c r="O20" s="239"/>
      <c r="P20" s="240"/>
      <c r="Q20" s="241"/>
      <c r="R20" s="242"/>
      <c r="S20" s="12">
        <f t="shared" si="0"/>
        <v>5</v>
      </c>
      <c r="T20" s="12">
        <f t="shared" si="1"/>
        <v>5</v>
      </c>
      <c r="U20" s="15"/>
      <c r="V20" s="15"/>
    </row>
    <row r="21" spans="1:22" s="4" customFormat="1" x14ac:dyDescent="0.25">
      <c r="A21" s="135"/>
      <c r="B21" s="135"/>
      <c r="C21" s="135"/>
      <c r="D21" s="14"/>
      <c r="E21" s="239"/>
      <c r="F21" s="240"/>
      <c r="G21" s="239"/>
      <c r="H21" s="240"/>
      <c r="I21" s="239"/>
      <c r="J21" s="240"/>
      <c r="K21" s="239"/>
      <c r="L21" s="240"/>
      <c r="M21" s="239"/>
      <c r="N21" s="240"/>
      <c r="O21" s="239"/>
      <c r="P21" s="240"/>
      <c r="Q21" s="241"/>
      <c r="R21" s="242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39"/>
      <c r="F22" s="240"/>
      <c r="G22" s="239"/>
      <c r="H22" s="240"/>
      <c r="I22" s="239"/>
      <c r="J22" s="240"/>
      <c r="K22" s="239"/>
      <c r="L22" s="240"/>
      <c r="M22" s="239"/>
      <c r="N22" s="240"/>
      <c r="O22" s="239"/>
      <c r="P22" s="240"/>
      <c r="Q22" s="241"/>
      <c r="R22" s="242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39"/>
      <c r="F23" s="240"/>
      <c r="G23" s="239"/>
      <c r="H23" s="240"/>
      <c r="I23" s="239"/>
      <c r="J23" s="240"/>
      <c r="K23" s="239"/>
      <c r="L23" s="240"/>
      <c r="M23" s="239"/>
      <c r="N23" s="240"/>
      <c r="O23" s="241"/>
      <c r="P23" s="242"/>
      <c r="Q23" s="241"/>
      <c r="R23" s="242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3">
        <f>SUM(E4:E23)</f>
        <v>9</v>
      </c>
      <c r="F24" s="244"/>
      <c r="G24" s="243">
        <f>SUM(G4:G23)</f>
        <v>9</v>
      </c>
      <c r="H24" s="244"/>
      <c r="I24" s="243">
        <f>SUM(I4:I23)</f>
        <v>9</v>
      </c>
      <c r="J24" s="244"/>
      <c r="K24" s="243">
        <f>SUM(K4:K23)</f>
        <v>9</v>
      </c>
      <c r="L24" s="244"/>
      <c r="M24" s="243">
        <f>SUM(M4:M23)</f>
        <v>9</v>
      </c>
      <c r="N24" s="244"/>
      <c r="O24" s="243">
        <f>SUM(O4:O23)</f>
        <v>5</v>
      </c>
      <c r="P24" s="244"/>
      <c r="Q24" s="243">
        <f>SUM(Q4:Q23)</f>
        <v>0</v>
      </c>
      <c r="R24" s="244"/>
      <c r="S24" s="12">
        <f t="shared" si="0"/>
        <v>50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1</v>
      </c>
      <c r="G26" s="19"/>
      <c r="H26" s="19">
        <f>SUM(G24)-H25</f>
        <v>1</v>
      </c>
      <c r="I26" s="19"/>
      <c r="J26" s="19">
        <f>SUM(I24)-J25</f>
        <v>1</v>
      </c>
      <c r="K26" s="19"/>
      <c r="L26" s="19">
        <f>SUM(K24)-L25</f>
        <v>1</v>
      </c>
      <c r="M26" s="19"/>
      <c r="N26" s="19">
        <f>SUM(M24)-N25</f>
        <v>1</v>
      </c>
      <c r="O26" s="19"/>
      <c r="P26" s="19">
        <f>SUM(O24)</f>
        <v>5</v>
      </c>
      <c r="Q26" s="19"/>
      <c r="R26" s="19">
        <f>SUM(Q24)</f>
        <v>0</v>
      </c>
      <c r="S26" s="15">
        <f>SUM(E26:R26)</f>
        <v>10</v>
      </c>
      <c r="T26" s="15"/>
      <c r="U26" s="15">
        <f>SUM(U4:U25)</f>
        <v>10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10</v>
      </c>
      <c r="D30" s="20"/>
      <c r="I30" s="28">
        <v>5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50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88</v>
      </c>
      <c r="B2" s="221"/>
      <c r="C2" s="221"/>
      <c r="D2" s="6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7</v>
      </c>
      <c r="F3" s="74">
        <v>16.3</v>
      </c>
      <c r="G3" s="74">
        <v>7</v>
      </c>
      <c r="H3" s="74">
        <v>16.3</v>
      </c>
      <c r="I3" s="74">
        <v>7</v>
      </c>
      <c r="J3" s="74">
        <v>16.3</v>
      </c>
      <c r="K3" s="74">
        <v>7</v>
      </c>
      <c r="L3" s="74">
        <v>16.3</v>
      </c>
      <c r="M3" s="74">
        <v>7</v>
      </c>
      <c r="N3" s="74">
        <v>16.3</v>
      </c>
      <c r="O3" s="74">
        <v>7</v>
      </c>
      <c r="P3" s="74">
        <v>12</v>
      </c>
      <c r="Q3" s="32"/>
      <c r="R3" s="32"/>
      <c r="S3" s="12"/>
      <c r="T3" s="12"/>
      <c r="U3" s="13"/>
      <c r="V3" s="13"/>
    </row>
    <row r="4" spans="1:22" x14ac:dyDescent="0.25">
      <c r="A4" s="136">
        <v>6715</v>
      </c>
      <c r="B4" s="228" t="s">
        <v>108</v>
      </c>
      <c r="C4" s="224">
        <v>2</v>
      </c>
      <c r="D4" s="25" t="s">
        <v>84</v>
      </c>
      <c r="E4" s="239">
        <v>6</v>
      </c>
      <c r="F4" s="240"/>
      <c r="G4" s="239">
        <v>1</v>
      </c>
      <c r="H4" s="240"/>
      <c r="I4" s="239"/>
      <c r="J4" s="240"/>
      <c r="K4" s="239"/>
      <c r="L4" s="240"/>
      <c r="M4" s="239"/>
      <c r="N4" s="240"/>
      <c r="O4" s="233"/>
      <c r="P4" s="233"/>
      <c r="Q4" s="262"/>
      <c r="R4" s="262"/>
      <c r="S4" s="12">
        <f t="shared" ref="S4:S11" si="0">E4+G4+I4+K4+M4+O4+Q4</f>
        <v>7</v>
      </c>
      <c r="T4" s="12">
        <f t="shared" ref="T4:T11" si="1">SUM(S4-U4-V4)</f>
        <v>6</v>
      </c>
      <c r="U4" s="15">
        <v>1</v>
      </c>
      <c r="V4" s="15"/>
    </row>
    <row r="5" spans="1:22" x14ac:dyDescent="0.25">
      <c r="A5" s="136">
        <v>6538</v>
      </c>
      <c r="B5" s="228" t="s">
        <v>111</v>
      </c>
      <c r="C5" s="224">
        <v>43</v>
      </c>
      <c r="D5" s="25" t="s">
        <v>98</v>
      </c>
      <c r="E5" s="239">
        <v>1</v>
      </c>
      <c r="F5" s="240"/>
      <c r="G5" s="239">
        <v>1</v>
      </c>
      <c r="H5" s="240"/>
      <c r="I5" s="239">
        <v>3</v>
      </c>
      <c r="J5" s="240"/>
      <c r="K5" s="239"/>
      <c r="L5" s="240"/>
      <c r="M5" s="239">
        <v>2</v>
      </c>
      <c r="N5" s="240"/>
      <c r="O5" s="233"/>
      <c r="P5" s="233"/>
      <c r="Q5" s="262"/>
      <c r="R5" s="262"/>
      <c r="S5" s="12">
        <f t="shared" si="0"/>
        <v>7</v>
      </c>
      <c r="T5" s="12">
        <f t="shared" si="1"/>
        <v>7</v>
      </c>
      <c r="U5" s="15"/>
      <c r="V5" s="15"/>
    </row>
    <row r="6" spans="1:22" x14ac:dyDescent="0.25">
      <c r="A6" s="136">
        <v>6687</v>
      </c>
      <c r="B6" s="228" t="s">
        <v>112</v>
      </c>
      <c r="C6" s="224">
        <v>53</v>
      </c>
      <c r="D6" s="25" t="s">
        <v>69</v>
      </c>
      <c r="E6" s="239">
        <v>1</v>
      </c>
      <c r="F6" s="240"/>
      <c r="G6" s="239"/>
      <c r="H6" s="240"/>
      <c r="I6" s="239"/>
      <c r="J6" s="240"/>
      <c r="K6" s="239"/>
      <c r="L6" s="240"/>
      <c r="M6" s="239"/>
      <c r="N6" s="240"/>
      <c r="O6" s="233"/>
      <c r="P6" s="233"/>
      <c r="Q6" s="262"/>
      <c r="R6" s="262"/>
      <c r="S6" s="12">
        <f t="shared" si="0"/>
        <v>1</v>
      </c>
      <c r="T6" s="12">
        <f t="shared" si="1"/>
        <v>1</v>
      </c>
      <c r="U6" s="15"/>
      <c r="V6" s="15"/>
    </row>
    <row r="7" spans="1:22" x14ac:dyDescent="0.25">
      <c r="A7" s="136">
        <v>6781</v>
      </c>
      <c r="B7" s="228" t="s">
        <v>109</v>
      </c>
      <c r="C7" s="224">
        <v>7</v>
      </c>
      <c r="D7" s="25" t="s">
        <v>99</v>
      </c>
      <c r="E7" s="239"/>
      <c r="F7" s="240"/>
      <c r="G7" s="239">
        <v>6</v>
      </c>
      <c r="H7" s="240"/>
      <c r="I7" s="239">
        <v>4.5</v>
      </c>
      <c r="J7" s="240"/>
      <c r="K7" s="239">
        <v>7</v>
      </c>
      <c r="L7" s="240"/>
      <c r="M7" s="239">
        <v>3</v>
      </c>
      <c r="N7" s="240"/>
      <c r="O7" s="233"/>
      <c r="P7" s="233"/>
      <c r="Q7" s="262"/>
      <c r="R7" s="262"/>
      <c r="S7" s="12">
        <f t="shared" si="0"/>
        <v>20.5</v>
      </c>
      <c r="T7" s="12">
        <f t="shared" si="1"/>
        <v>16.5</v>
      </c>
      <c r="U7" s="15">
        <v>4</v>
      </c>
      <c r="V7" s="15"/>
    </row>
    <row r="8" spans="1:22" x14ac:dyDescent="0.25">
      <c r="A8" s="136">
        <v>6781</v>
      </c>
      <c r="B8" s="228" t="s">
        <v>109</v>
      </c>
      <c r="C8" s="224">
        <v>49</v>
      </c>
      <c r="D8" s="25" t="s">
        <v>71</v>
      </c>
      <c r="E8" s="239"/>
      <c r="F8" s="240"/>
      <c r="G8" s="239"/>
      <c r="H8" s="240"/>
      <c r="I8" s="239">
        <v>0.25</v>
      </c>
      <c r="J8" s="240"/>
      <c r="K8" s="239"/>
      <c r="L8" s="240"/>
      <c r="M8" s="239"/>
      <c r="N8" s="240"/>
      <c r="O8" s="233"/>
      <c r="P8" s="233"/>
      <c r="Q8" s="262"/>
      <c r="R8" s="262"/>
      <c r="S8" s="12">
        <f t="shared" si="0"/>
        <v>0.25</v>
      </c>
      <c r="T8" s="12">
        <f t="shared" si="1"/>
        <v>0.25</v>
      </c>
      <c r="U8" s="15"/>
      <c r="V8" s="15"/>
    </row>
    <row r="9" spans="1:22" x14ac:dyDescent="0.25">
      <c r="A9" s="136">
        <v>6781</v>
      </c>
      <c r="B9" s="228" t="s">
        <v>109</v>
      </c>
      <c r="C9" s="224">
        <v>50</v>
      </c>
      <c r="D9" s="25" t="s">
        <v>71</v>
      </c>
      <c r="E9" s="239"/>
      <c r="F9" s="240"/>
      <c r="G9" s="239"/>
      <c r="H9" s="240"/>
      <c r="I9" s="239">
        <v>0.25</v>
      </c>
      <c r="J9" s="240"/>
      <c r="K9" s="239"/>
      <c r="L9" s="240"/>
      <c r="M9" s="239"/>
      <c r="N9" s="240"/>
      <c r="O9" s="239"/>
      <c r="P9" s="240"/>
      <c r="Q9" s="241"/>
      <c r="R9" s="242"/>
      <c r="S9" s="12">
        <f t="shared" si="0"/>
        <v>0.25</v>
      </c>
      <c r="T9" s="12">
        <f t="shared" si="1"/>
        <v>0.25</v>
      </c>
      <c r="U9" s="15"/>
      <c r="V9" s="15"/>
    </row>
    <row r="10" spans="1:22" x14ac:dyDescent="0.25">
      <c r="A10" s="136">
        <v>6781</v>
      </c>
      <c r="B10" s="228" t="s">
        <v>109</v>
      </c>
      <c r="C10" s="226">
        <v>34</v>
      </c>
      <c r="D10" s="25" t="s">
        <v>84</v>
      </c>
      <c r="E10" s="239"/>
      <c r="F10" s="240"/>
      <c r="G10" s="239"/>
      <c r="H10" s="240"/>
      <c r="I10" s="239"/>
      <c r="J10" s="240"/>
      <c r="K10" s="239">
        <v>1</v>
      </c>
      <c r="L10" s="240"/>
      <c r="M10" s="239">
        <v>3</v>
      </c>
      <c r="N10" s="240"/>
      <c r="O10" s="239">
        <v>2</v>
      </c>
      <c r="P10" s="240"/>
      <c r="Q10" s="241"/>
      <c r="R10" s="242"/>
      <c r="S10" s="12">
        <f t="shared" si="0"/>
        <v>6</v>
      </c>
      <c r="T10" s="12">
        <f t="shared" si="1"/>
        <v>4</v>
      </c>
      <c r="U10" s="15">
        <v>2</v>
      </c>
      <c r="V10" s="15"/>
    </row>
    <row r="11" spans="1:22" x14ac:dyDescent="0.25">
      <c r="A11" s="136">
        <v>6781</v>
      </c>
      <c r="B11" s="228" t="s">
        <v>109</v>
      </c>
      <c r="C11" s="226" t="s">
        <v>102</v>
      </c>
      <c r="D11" s="25" t="s">
        <v>106</v>
      </c>
      <c r="E11" s="239"/>
      <c r="F11" s="240"/>
      <c r="G11" s="239"/>
      <c r="H11" s="240"/>
      <c r="I11" s="239"/>
      <c r="J11" s="240"/>
      <c r="K11" s="239"/>
      <c r="L11" s="240"/>
      <c r="M11" s="239"/>
      <c r="N11" s="240"/>
      <c r="O11" s="239">
        <v>3</v>
      </c>
      <c r="P11" s="240"/>
      <c r="Q11" s="241"/>
      <c r="R11" s="242"/>
      <c r="S11" s="12">
        <f t="shared" si="0"/>
        <v>3</v>
      </c>
      <c r="T11" s="12">
        <f t="shared" si="1"/>
        <v>0</v>
      </c>
      <c r="U11" s="15">
        <v>3</v>
      </c>
      <c r="V11" s="15"/>
    </row>
    <row r="12" spans="1:22" x14ac:dyDescent="0.25">
      <c r="A12" s="136"/>
      <c r="B12" s="220"/>
      <c r="C12" s="220"/>
      <c r="D12" s="25"/>
      <c r="E12" s="239"/>
      <c r="F12" s="240"/>
      <c r="G12" s="239"/>
      <c r="H12" s="240"/>
      <c r="I12" s="239"/>
      <c r="J12" s="240"/>
      <c r="K12" s="239"/>
      <c r="L12" s="240"/>
      <c r="M12" s="239"/>
      <c r="N12" s="240"/>
      <c r="O12" s="239"/>
      <c r="P12" s="240"/>
      <c r="Q12" s="241"/>
      <c r="R12" s="242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6"/>
      <c r="B13" s="208"/>
      <c r="C13" s="208"/>
      <c r="D13" s="25"/>
      <c r="E13" s="239"/>
      <c r="F13" s="240"/>
      <c r="G13" s="239"/>
      <c r="H13" s="240"/>
      <c r="I13" s="239"/>
      <c r="J13" s="240"/>
      <c r="K13" s="239"/>
      <c r="L13" s="240"/>
      <c r="M13" s="239"/>
      <c r="N13" s="240"/>
      <c r="O13" s="239"/>
      <c r="P13" s="240"/>
      <c r="Q13" s="241"/>
      <c r="R13" s="242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6"/>
      <c r="B14" s="208"/>
      <c r="C14" s="208"/>
      <c r="D14" s="25"/>
      <c r="E14" s="239"/>
      <c r="F14" s="240"/>
      <c r="G14" s="239"/>
      <c r="H14" s="240"/>
      <c r="I14" s="239"/>
      <c r="J14" s="240"/>
      <c r="K14" s="239"/>
      <c r="L14" s="240"/>
      <c r="M14" s="239"/>
      <c r="N14" s="240"/>
      <c r="O14" s="239"/>
      <c r="P14" s="240"/>
      <c r="Q14" s="241"/>
      <c r="R14" s="242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6"/>
      <c r="B15" s="208"/>
      <c r="C15" s="208"/>
      <c r="D15" s="25"/>
      <c r="E15" s="239"/>
      <c r="F15" s="240"/>
      <c r="G15" s="239"/>
      <c r="H15" s="240"/>
      <c r="I15" s="239"/>
      <c r="J15" s="240"/>
      <c r="K15" s="239"/>
      <c r="L15" s="240"/>
      <c r="M15" s="239"/>
      <c r="N15" s="240"/>
      <c r="O15" s="239"/>
      <c r="P15" s="240"/>
      <c r="Q15" s="241"/>
      <c r="R15" s="242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6"/>
      <c r="B16" s="30"/>
      <c r="C16" s="136"/>
      <c r="D16" s="166"/>
      <c r="E16" s="239"/>
      <c r="F16" s="240"/>
      <c r="G16" s="239"/>
      <c r="H16" s="240"/>
      <c r="I16" s="239"/>
      <c r="J16" s="240"/>
      <c r="K16" s="239"/>
      <c r="L16" s="240"/>
      <c r="M16" s="239"/>
      <c r="N16" s="240"/>
      <c r="O16" s="239"/>
      <c r="P16" s="240"/>
      <c r="Q16" s="241"/>
      <c r="R16" s="242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6"/>
      <c r="B17" s="30"/>
      <c r="C17" s="136"/>
      <c r="D17" s="25"/>
      <c r="E17" s="239"/>
      <c r="F17" s="240"/>
      <c r="G17" s="239"/>
      <c r="H17" s="240"/>
      <c r="I17" s="239"/>
      <c r="J17" s="240"/>
      <c r="K17" s="239"/>
      <c r="L17" s="240"/>
      <c r="M17" s="239"/>
      <c r="N17" s="240"/>
      <c r="O17" s="239"/>
      <c r="P17" s="240"/>
      <c r="Q17" s="241"/>
      <c r="R17" s="242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6"/>
      <c r="B18" s="136"/>
      <c r="C18" s="136"/>
      <c r="D18" s="14"/>
      <c r="E18" s="239"/>
      <c r="F18" s="240"/>
      <c r="G18" s="239"/>
      <c r="H18" s="240"/>
      <c r="I18" s="239"/>
      <c r="J18" s="240"/>
      <c r="K18" s="239"/>
      <c r="L18" s="240"/>
      <c r="M18" s="239"/>
      <c r="N18" s="240"/>
      <c r="O18" s="239"/>
      <c r="P18" s="240"/>
      <c r="Q18" s="241"/>
      <c r="R18" s="242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6">
        <v>3600</v>
      </c>
      <c r="B19" s="228" t="s">
        <v>110</v>
      </c>
      <c r="C19" s="136"/>
      <c r="D19" s="14" t="s">
        <v>68</v>
      </c>
      <c r="E19" s="239">
        <v>1</v>
      </c>
      <c r="F19" s="240"/>
      <c r="G19" s="239">
        <v>1</v>
      </c>
      <c r="H19" s="240"/>
      <c r="I19" s="239">
        <v>1</v>
      </c>
      <c r="J19" s="240"/>
      <c r="K19" s="239">
        <v>1</v>
      </c>
      <c r="L19" s="240"/>
      <c r="M19" s="239">
        <v>1</v>
      </c>
      <c r="N19" s="240"/>
      <c r="O19" s="239"/>
      <c r="P19" s="240"/>
      <c r="Q19" s="241"/>
      <c r="R19" s="242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36"/>
      <c r="B20" s="136"/>
      <c r="C20" s="136"/>
      <c r="D20" s="14"/>
      <c r="E20" s="239"/>
      <c r="F20" s="240"/>
      <c r="G20" s="239"/>
      <c r="H20" s="240"/>
      <c r="I20" s="239"/>
      <c r="J20" s="240"/>
      <c r="K20" s="239"/>
      <c r="L20" s="240"/>
      <c r="M20" s="239"/>
      <c r="N20" s="240"/>
      <c r="O20" s="239"/>
      <c r="P20" s="240"/>
      <c r="Q20" s="241"/>
      <c r="R20" s="242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39"/>
      <c r="F21" s="240"/>
      <c r="G21" s="239"/>
      <c r="H21" s="240"/>
      <c r="I21" s="239"/>
      <c r="J21" s="240"/>
      <c r="K21" s="239"/>
      <c r="L21" s="240"/>
      <c r="M21" s="239"/>
      <c r="N21" s="240"/>
      <c r="O21" s="239"/>
      <c r="P21" s="240"/>
      <c r="Q21" s="241"/>
      <c r="R21" s="242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39"/>
      <c r="F22" s="240"/>
      <c r="G22" s="239"/>
      <c r="H22" s="240"/>
      <c r="I22" s="239"/>
      <c r="J22" s="240"/>
      <c r="K22" s="239"/>
      <c r="L22" s="240"/>
      <c r="M22" s="239"/>
      <c r="N22" s="240"/>
      <c r="O22" s="239"/>
      <c r="P22" s="240"/>
      <c r="Q22" s="241"/>
      <c r="R22" s="242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43">
        <f>SUM(E4:E22)</f>
        <v>9</v>
      </c>
      <c r="F23" s="244"/>
      <c r="G23" s="243">
        <f>SUM(G4:G22)</f>
        <v>9</v>
      </c>
      <c r="H23" s="244"/>
      <c r="I23" s="243">
        <f>SUM(I4:I22)</f>
        <v>9</v>
      </c>
      <c r="J23" s="244"/>
      <c r="K23" s="243">
        <f>SUM(K4:K22)</f>
        <v>9</v>
      </c>
      <c r="L23" s="244"/>
      <c r="M23" s="243">
        <f>SUM(M4:M22)</f>
        <v>9</v>
      </c>
      <c r="N23" s="244"/>
      <c r="O23" s="243">
        <f>SUM(O4:O22)</f>
        <v>5</v>
      </c>
      <c r="P23" s="244"/>
      <c r="Q23" s="243">
        <f>SUM(Q4:Q22)</f>
        <v>0</v>
      </c>
      <c r="R23" s="244"/>
      <c r="S23" s="12">
        <f>SUM(S4:S22)</f>
        <v>50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1</v>
      </c>
      <c r="G25" s="19"/>
      <c r="H25" s="19">
        <f>SUM(G23)-H24</f>
        <v>1</v>
      </c>
      <c r="I25" s="19"/>
      <c r="J25" s="19">
        <f>SUM(I23)-J24</f>
        <v>1</v>
      </c>
      <c r="K25" s="19"/>
      <c r="L25" s="19">
        <f>SUM(K23)-L24</f>
        <v>1</v>
      </c>
      <c r="M25" s="19"/>
      <c r="N25" s="19">
        <f>SUM(M23)-N24</f>
        <v>1</v>
      </c>
      <c r="O25" s="19"/>
      <c r="P25" s="19">
        <f>SUM(O23)</f>
        <v>5</v>
      </c>
      <c r="Q25" s="19"/>
      <c r="R25" s="19">
        <f>SUM(Q23)</f>
        <v>0</v>
      </c>
      <c r="S25" s="15">
        <f>SUM(E25:R25)</f>
        <v>10</v>
      </c>
      <c r="T25" s="15"/>
      <c r="U25" s="15">
        <f>SUM(U4:U24)</f>
        <v>10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10</v>
      </c>
      <c r="D29" s="20"/>
      <c r="I29" s="28">
        <v>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50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90" zoomScaleNormal="90" workbookViewId="0">
      <selection activeCell="E13" sqref="E13:P23"/>
    </sheetView>
  </sheetViews>
  <sheetFormatPr defaultRowHeight="15.75" x14ac:dyDescent="0.25"/>
  <cols>
    <col min="1" max="1" width="10.5703125" style="92" customWidth="1"/>
    <col min="2" max="2" width="10.7109375" style="92" customWidth="1"/>
    <col min="3" max="3" width="10.42578125" style="92" customWidth="1"/>
    <col min="4" max="4" width="28.7109375" style="92" customWidth="1"/>
    <col min="5" max="13" width="7" style="92" customWidth="1"/>
    <col min="14" max="14" width="6.85546875" style="92" customWidth="1"/>
    <col min="15" max="17" width="7" style="92" customWidth="1"/>
    <col min="18" max="18" width="6.85546875" style="93" customWidth="1"/>
    <col min="19" max="19" width="7.7109375" style="92" customWidth="1"/>
    <col min="20" max="21" width="7.85546875" style="92" customWidth="1"/>
    <col min="22" max="22" width="7.7109375" style="92" customWidth="1"/>
    <col min="23" max="16384" width="9.140625" style="92"/>
  </cols>
  <sheetData>
    <row r="1" spans="1:22" x14ac:dyDescent="0.25">
      <c r="A1" s="1" t="s">
        <v>60</v>
      </c>
      <c r="B1" s="91"/>
      <c r="C1" s="91"/>
    </row>
    <row r="2" spans="1:22" s="96" customFormat="1" x14ac:dyDescent="0.25">
      <c r="A2" s="5" t="s">
        <v>88</v>
      </c>
      <c r="B2" s="221"/>
      <c r="C2" s="221"/>
      <c r="D2" s="158"/>
      <c r="E2" s="267" t="s">
        <v>13</v>
      </c>
      <c r="F2" s="267"/>
      <c r="G2" s="267" t="s">
        <v>14</v>
      </c>
      <c r="H2" s="267"/>
      <c r="I2" s="267" t="s">
        <v>15</v>
      </c>
      <c r="J2" s="267"/>
      <c r="K2" s="267" t="s">
        <v>16</v>
      </c>
      <c r="L2" s="267"/>
      <c r="M2" s="267" t="s">
        <v>17</v>
      </c>
      <c r="N2" s="267"/>
      <c r="O2" s="267" t="s">
        <v>18</v>
      </c>
      <c r="P2" s="267"/>
      <c r="Q2" s="267" t="s">
        <v>19</v>
      </c>
      <c r="R2" s="267"/>
      <c r="S2" s="94" t="s">
        <v>22</v>
      </c>
      <c r="T2" s="94" t="s">
        <v>37</v>
      </c>
      <c r="U2" s="95" t="s">
        <v>24</v>
      </c>
      <c r="V2" s="95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7</v>
      </c>
      <c r="F3" s="33">
        <v>17.3</v>
      </c>
      <c r="G3" s="33">
        <v>7</v>
      </c>
      <c r="H3" s="33">
        <v>17.3</v>
      </c>
      <c r="I3" s="33">
        <v>7</v>
      </c>
      <c r="J3" s="33">
        <v>17.3</v>
      </c>
      <c r="K3" s="33">
        <v>7</v>
      </c>
      <c r="L3" s="33">
        <v>17.3</v>
      </c>
      <c r="M3" s="33">
        <v>7</v>
      </c>
      <c r="N3" s="33">
        <v>17.3</v>
      </c>
      <c r="O3" s="98">
        <v>7</v>
      </c>
      <c r="P3" s="98">
        <v>13</v>
      </c>
      <c r="Q3" s="99"/>
      <c r="R3" s="99"/>
      <c r="S3" s="100"/>
      <c r="T3" s="100"/>
      <c r="U3" s="101"/>
      <c r="V3" s="101"/>
    </row>
    <row r="4" spans="1:22" x14ac:dyDescent="0.25">
      <c r="A4" s="136">
        <v>6715</v>
      </c>
      <c r="B4" s="228" t="s">
        <v>108</v>
      </c>
      <c r="C4" s="222">
        <v>2</v>
      </c>
      <c r="D4" s="25" t="s">
        <v>84</v>
      </c>
      <c r="E4" s="239">
        <v>3</v>
      </c>
      <c r="F4" s="240"/>
      <c r="G4" s="239">
        <v>3</v>
      </c>
      <c r="H4" s="240"/>
      <c r="I4" s="239">
        <v>1</v>
      </c>
      <c r="J4" s="240"/>
      <c r="K4" s="239"/>
      <c r="L4" s="240"/>
      <c r="M4" s="239"/>
      <c r="N4" s="240"/>
      <c r="O4" s="263"/>
      <c r="P4" s="264"/>
      <c r="Q4" s="265"/>
      <c r="R4" s="266"/>
      <c r="S4" s="100">
        <f t="shared" ref="S4:S24" si="0">E4+G4+I4+K4+M4+O4+Q4</f>
        <v>7</v>
      </c>
      <c r="T4" s="100">
        <f t="shared" ref="T4:T24" si="1">SUM(S4-U4-V4)</f>
        <v>7</v>
      </c>
      <c r="U4" s="104"/>
      <c r="V4" s="104"/>
    </row>
    <row r="5" spans="1:22" x14ac:dyDescent="0.25">
      <c r="A5" s="136">
        <v>6781</v>
      </c>
      <c r="B5" s="228" t="s">
        <v>109</v>
      </c>
      <c r="C5" s="222">
        <v>42</v>
      </c>
      <c r="D5" s="25" t="s">
        <v>85</v>
      </c>
      <c r="E5" s="239">
        <v>0.75</v>
      </c>
      <c r="F5" s="240"/>
      <c r="G5" s="239"/>
      <c r="H5" s="240"/>
      <c r="I5" s="239"/>
      <c r="J5" s="240"/>
      <c r="K5" s="239"/>
      <c r="L5" s="240"/>
      <c r="M5" s="239"/>
      <c r="N5" s="240"/>
      <c r="O5" s="263"/>
      <c r="P5" s="264"/>
      <c r="Q5" s="265"/>
      <c r="R5" s="266"/>
      <c r="S5" s="100">
        <f t="shared" si="0"/>
        <v>0.75</v>
      </c>
      <c r="T5" s="100">
        <f t="shared" si="1"/>
        <v>0.75</v>
      </c>
      <c r="U5" s="104"/>
      <c r="V5" s="104"/>
    </row>
    <row r="6" spans="1:22" x14ac:dyDescent="0.25">
      <c r="A6" s="136">
        <v>6781</v>
      </c>
      <c r="B6" s="228" t="s">
        <v>109</v>
      </c>
      <c r="C6" s="223">
        <v>49</v>
      </c>
      <c r="D6" s="25" t="s">
        <v>85</v>
      </c>
      <c r="E6" s="239"/>
      <c r="F6" s="240"/>
      <c r="G6" s="239"/>
      <c r="H6" s="240"/>
      <c r="I6" s="239">
        <v>0.5</v>
      </c>
      <c r="J6" s="240"/>
      <c r="K6" s="239"/>
      <c r="L6" s="240"/>
      <c r="M6" s="239"/>
      <c r="N6" s="240"/>
      <c r="O6" s="263"/>
      <c r="P6" s="264"/>
      <c r="Q6" s="265"/>
      <c r="R6" s="266"/>
      <c r="S6" s="100">
        <f t="shared" si="0"/>
        <v>0.5</v>
      </c>
      <c r="T6" s="100">
        <f t="shared" si="1"/>
        <v>0.5</v>
      </c>
      <c r="U6" s="104"/>
      <c r="V6" s="104"/>
    </row>
    <row r="7" spans="1:22" x14ac:dyDescent="0.25">
      <c r="A7" s="136">
        <v>6781</v>
      </c>
      <c r="B7" s="228" t="s">
        <v>109</v>
      </c>
      <c r="C7" s="223">
        <v>50</v>
      </c>
      <c r="D7" s="25" t="s">
        <v>85</v>
      </c>
      <c r="E7" s="239"/>
      <c r="F7" s="240"/>
      <c r="G7" s="239"/>
      <c r="H7" s="240"/>
      <c r="I7" s="239">
        <v>0.5</v>
      </c>
      <c r="J7" s="240"/>
      <c r="K7" s="239"/>
      <c r="L7" s="240"/>
      <c r="M7" s="239"/>
      <c r="N7" s="240"/>
      <c r="O7" s="263"/>
      <c r="P7" s="264"/>
      <c r="Q7" s="265"/>
      <c r="R7" s="266"/>
      <c r="S7" s="100">
        <f t="shared" si="0"/>
        <v>0.5</v>
      </c>
      <c r="T7" s="100">
        <f t="shared" si="1"/>
        <v>0.5</v>
      </c>
      <c r="U7" s="104"/>
      <c r="V7" s="104"/>
    </row>
    <row r="8" spans="1:22" x14ac:dyDescent="0.25">
      <c r="A8" s="136">
        <v>6781</v>
      </c>
      <c r="B8" s="228" t="s">
        <v>109</v>
      </c>
      <c r="C8" s="223">
        <v>51</v>
      </c>
      <c r="D8" s="25" t="s">
        <v>85</v>
      </c>
      <c r="E8" s="239"/>
      <c r="F8" s="240"/>
      <c r="G8" s="239"/>
      <c r="H8" s="240"/>
      <c r="I8" s="239">
        <v>0.5</v>
      </c>
      <c r="J8" s="240"/>
      <c r="K8" s="239"/>
      <c r="L8" s="240"/>
      <c r="M8" s="239"/>
      <c r="N8" s="240"/>
      <c r="O8" s="263"/>
      <c r="P8" s="264"/>
      <c r="Q8" s="265"/>
      <c r="R8" s="266"/>
      <c r="S8" s="100">
        <f t="shared" si="0"/>
        <v>0.5</v>
      </c>
      <c r="T8" s="100">
        <f t="shared" si="1"/>
        <v>0.5</v>
      </c>
      <c r="U8" s="104"/>
      <c r="V8" s="104"/>
    </row>
    <row r="9" spans="1:22" x14ac:dyDescent="0.25">
      <c r="A9" s="136">
        <v>6781</v>
      </c>
      <c r="B9" s="228" t="s">
        <v>109</v>
      </c>
      <c r="C9" s="223">
        <v>34</v>
      </c>
      <c r="D9" s="25" t="s">
        <v>84</v>
      </c>
      <c r="E9" s="239"/>
      <c r="F9" s="240"/>
      <c r="G9" s="239">
        <v>1</v>
      </c>
      <c r="H9" s="240"/>
      <c r="I9" s="239">
        <v>2</v>
      </c>
      <c r="J9" s="240"/>
      <c r="K9" s="239">
        <v>2</v>
      </c>
      <c r="L9" s="240"/>
      <c r="M9" s="239">
        <v>1</v>
      </c>
      <c r="N9" s="240"/>
      <c r="O9" s="263"/>
      <c r="P9" s="264"/>
      <c r="Q9" s="265"/>
      <c r="R9" s="266"/>
      <c r="S9" s="100">
        <f t="shared" ref="S9:S11" si="2">E9+G9+I9+K9+M9+O9+Q9</f>
        <v>6</v>
      </c>
      <c r="T9" s="100">
        <f t="shared" ref="T9:T11" si="3">SUM(S9-U9-V9)</f>
        <v>6</v>
      </c>
      <c r="U9" s="104"/>
      <c r="V9" s="104"/>
    </row>
    <row r="10" spans="1:22" x14ac:dyDescent="0.25">
      <c r="A10" s="136">
        <v>6781</v>
      </c>
      <c r="B10" s="228" t="s">
        <v>109</v>
      </c>
      <c r="C10" s="226">
        <v>66</v>
      </c>
      <c r="D10" s="25" t="s">
        <v>107</v>
      </c>
      <c r="E10" s="239"/>
      <c r="F10" s="240"/>
      <c r="G10" s="239"/>
      <c r="H10" s="240"/>
      <c r="I10" s="239"/>
      <c r="J10" s="240"/>
      <c r="K10" s="239"/>
      <c r="L10" s="240"/>
      <c r="M10" s="239"/>
      <c r="N10" s="240"/>
      <c r="O10" s="263">
        <v>0.25</v>
      </c>
      <c r="P10" s="264"/>
      <c r="Q10" s="265"/>
      <c r="R10" s="266"/>
      <c r="S10" s="100">
        <f t="shared" si="2"/>
        <v>0.25</v>
      </c>
      <c r="T10" s="100">
        <f t="shared" si="3"/>
        <v>0</v>
      </c>
      <c r="U10" s="104">
        <v>0.25</v>
      </c>
      <c r="V10" s="104"/>
    </row>
    <row r="11" spans="1:22" x14ac:dyDescent="0.25">
      <c r="A11" s="136">
        <v>6781</v>
      </c>
      <c r="B11" s="228" t="s">
        <v>109</v>
      </c>
      <c r="C11" s="226">
        <v>34</v>
      </c>
      <c r="D11" s="25" t="s">
        <v>107</v>
      </c>
      <c r="E11" s="239"/>
      <c r="F11" s="240"/>
      <c r="G11" s="239"/>
      <c r="H11" s="240"/>
      <c r="I11" s="239"/>
      <c r="J11" s="240"/>
      <c r="K11" s="239"/>
      <c r="L11" s="240"/>
      <c r="M11" s="239"/>
      <c r="N11" s="240"/>
      <c r="O11" s="263">
        <v>0.25</v>
      </c>
      <c r="P11" s="264"/>
      <c r="Q11" s="265"/>
      <c r="R11" s="266"/>
      <c r="S11" s="100">
        <f t="shared" si="2"/>
        <v>0.25</v>
      </c>
      <c r="T11" s="100">
        <f t="shared" si="3"/>
        <v>0</v>
      </c>
      <c r="U11" s="104">
        <v>0.25</v>
      </c>
      <c r="V11" s="104"/>
    </row>
    <row r="12" spans="1:22" x14ac:dyDescent="0.25">
      <c r="A12" s="136"/>
      <c r="B12" s="203"/>
      <c r="C12" s="203"/>
      <c r="D12" s="25"/>
      <c r="E12" s="239"/>
      <c r="F12" s="240"/>
      <c r="G12" s="239"/>
      <c r="H12" s="240"/>
      <c r="I12" s="239"/>
      <c r="J12" s="240"/>
      <c r="K12" s="239"/>
      <c r="L12" s="240"/>
      <c r="M12" s="239"/>
      <c r="N12" s="240"/>
      <c r="O12" s="263"/>
      <c r="P12" s="264"/>
      <c r="Q12" s="265"/>
      <c r="R12" s="266"/>
      <c r="S12" s="100">
        <f t="shared" si="0"/>
        <v>0</v>
      </c>
      <c r="T12" s="100">
        <f t="shared" si="1"/>
        <v>0</v>
      </c>
      <c r="U12" s="104"/>
      <c r="V12" s="104"/>
    </row>
    <row r="13" spans="1:22" x14ac:dyDescent="0.25">
      <c r="A13" s="136">
        <v>3600</v>
      </c>
      <c r="B13" s="228" t="s">
        <v>110</v>
      </c>
      <c r="C13" s="183"/>
      <c r="D13" s="25" t="s">
        <v>97</v>
      </c>
      <c r="E13" s="239"/>
      <c r="F13" s="240"/>
      <c r="G13" s="239"/>
      <c r="H13" s="240"/>
      <c r="I13" s="239">
        <v>1</v>
      </c>
      <c r="J13" s="240"/>
      <c r="K13" s="239"/>
      <c r="L13" s="240"/>
      <c r="M13" s="239"/>
      <c r="N13" s="240"/>
      <c r="O13" s="263"/>
      <c r="P13" s="264"/>
      <c r="Q13" s="265"/>
      <c r="R13" s="266"/>
      <c r="S13" s="100">
        <f t="shared" ref="S13:S15" si="4">E13+G13+I13+K13+M13+O13+Q13</f>
        <v>1</v>
      </c>
      <c r="T13" s="100">
        <f t="shared" ref="T13:T15" si="5">SUM(S13-U13-V13)</f>
        <v>1</v>
      </c>
      <c r="U13" s="104"/>
      <c r="V13" s="104"/>
    </row>
    <row r="14" spans="1:22" x14ac:dyDescent="0.25">
      <c r="A14" s="136">
        <v>3600</v>
      </c>
      <c r="B14" s="228" t="s">
        <v>110</v>
      </c>
      <c r="C14" s="203"/>
      <c r="D14" s="25" t="s">
        <v>94</v>
      </c>
      <c r="E14" s="239"/>
      <c r="F14" s="240"/>
      <c r="G14" s="239"/>
      <c r="H14" s="240"/>
      <c r="I14" s="239">
        <v>1</v>
      </c>
      <c r="J14" s="240"/>
      <c r="K14" s="239"/>
      <c r="L14" s="240"/>
      <c r="M14" s="239"/>
      <c r="N14" s="240"/>
      <c r="O14" s="263"/>
      <c r="P14" s="264"/>
      <c r="Q14" s="265"/>
      <c r="R14" s="266"/>
      <c r="S14" s="100">
        <f t="shared" si="4"/>
        <v>1</v>
      </c>
      <c r="T14" s="100">
        <f t="shared" si="5"/>
        <v>1</v>
      </c>
      <c r="U14" s="104"/>
      <c r="V14" s="104"/>
    </row>
    <row r="15" spans="1:22" x14ac:dyDescent="0.25">
      <c r="A15" s="136">
        <v>3600</v>
      </c>
      <c r="B15" s="228" t="s">
        <v>110</v>
      </c>
      <c r="C15" s="136"/>
      <c r="D15" s="25" t="s">
        <v>89</v>
      </c>
      <c r="E15" s="239">
        <v>2</v>
      </c>
      <c r="F15" s="240"/>
      <c r="G15" s="239"/>
      <c r="H15" s="240"/>
      <c r="I15" s="239"/>
      <c r="J15" s="240"/>
      <c r="K15" s="239"/>
      <c r="L15" s="240"/>
      <c r="M15" s="239"/>
      <c r="N15" s="240"/>
      <c r="O15" s="263"/>
      <c r="P15" s="264"/>
      <c r="Q15" s="265"/>
      <c r="R15" s="266"/>
      <c r="S15" s="100">
        <f t="shared" si="4"/>
        <v>2</v>
      </c>
      <c r="T15" s="100">
        <f t="shared" si="5"/>
        <v>2</v>
      </c>
      <c r="U15" s="104"/>
      <c r="V15" s="104"/>
    </row>
    <row r="16" spans="1:22" x14ac:dyDescent="0.25">
      <c r="A16" s="136">
        <v>3600</v>
      </c>
      <c r="B16" s="228" t="s">
        <v>110</v>
      </c>
      <c r="C16" s="136"/>
      <c r="D16" s="25" t="s">
        <v>82</v>
      </c>
      <c r="E16" s="239"/>
      <c r="F16" s="240"/>
      <c r="G16" s="239">
        <v>2</v>
      </c>
      <c r="H16" s="240"/>
      <c r="I16" s="239"/>
      <c r="J16" s="240"/>
      <c r="K16" s="239"/>
      <c r="L16" s="240"/>
      <c r="M16" s="239">
        <v>3</v>
      </c>
      <c r="N16" s="240"/>
      <c r="O16" s="263"/>
      <c r="P16" s="264"/>
      <c r="Q16" s="265"/>
      <c r="R16" s="266"/>
      <c r="S16" s="100">
        <f t="shared" si="0"/>
        <v>5</v>
      </c>
      <c r="T16" s="100">
        <f t="shared" si="1"/>
        <v>5</v>
      </c>
      <c r="U16" s="104"/>
      <c r="V16" s="104"/>
    </row>
    <row r="17" spans="1:22" x14ac:dyDescent="0.25">
      <c r="A17" s="136">
        <v>3600</v>
      </c>
      <c r="B17" s="228" t="s">
        <v>110</v>
      </c>
      <c r="C17" s="188"/>
      <c r="D17" s="25" t="s">
        <v>81</v>
      </c>
      <c r="E17" s="239"/>
      <c r="F17" s="240"/>
      <c r="G17" s="239"/>
      <c r="H17" s="240"/>
      <c r="I17" s="239"/>
      <c r="J17" s="240"/>
      <c r="K17" s="239"/>
      <c r="L17" s="240"/>
      <c r="M17" s="239"/>
      <c r="N17" s="240"/>
      <c r="O17" s="263"/>
      <c r="P17" s="264"/>
      <c r="Q17" s="265"/>
      <c r="R17" s="266"/>
      <c r="S17" s="100">
        <f t="shared" si="0"/>
        <v>0</v>
      </c>
      <c r="T17" s="100">
        <f t="shared" si="1"/>
        <v>0</v>
      </c>
      <c r="U17" s="104"/>
      <c r="V17" s="104"/>
    </row>
    <row r="18" spans="1:22" x14ac:dyDescent="0.25">
      <c r="A18" s="136">
        <v>3600</v>
      </c>
      <c r="B18" s="228" t="s">
        <v>110</v>
      </c>
      <c r="C18" s="209"/>
      <c r="D18" s="25" t="s">
        <v>74</v>
      </c>
      <c r="E18" s="239">
        <v>0.25</v>
      </c>
      <c r="F18" s="240"/>
      <c r="G18" s="239"/>
      <c r="H18" s="240"/>
      <c r="I18" s="239"/>
      <c r="J18" s="240"/>
      <c r="K18" s="239"/>
      <c r="L18" s="240"/>
      <c r="M18" s="239"/>
      <c r="N18" s="240"/>
      <c r="O18" s="263"/>
      <c r="P18" s="264"/>
      <c r="Q18" s="265"/>
      <c r="R18" s="266"/>
      <c r="S18" s="100">
        <f t="shared" si="0"/>
        <v>0.25</v>
      </c>
      <c r="T18" s="100">
        <f t="shared" si="1"/>
        <v>0.25</v>
      </c>
      <c r="U18" s="104"/>
      <c r="V18" s="104"/>
    </row>
    <row r="19" spans="1:22" x14ac:dyDescent="0.25">
      <c r="A19" s="136">
        <v>3600</v>
      </c>
      <c r="B19" s="228" t="s">
        <v>110</v>
      </c>
      <c r="C19" s="209"/>
      <c r="D19" s="25" t="s">
        <v>75</v>
      </c>
      <c r="E19" s="239">
        <v>0.5</v>
      </c>
      <c r="F19" s="240"/>
      <c r="G19" s="239">
        <v>0.5</v>
      </c>
      <c r="H19" s="240"/>
      <c r="I19" s="239">
        <v>0.5</v>
      </c>
      <c r="J19" s="240"/>
      <c r="K19" s="239">
        <v>1</v>
      </c>
      <c r="L19" s="240"/>
      <c r="M19" s="239"/>
      <c r="N19" s="240"/>
      <c r="O19" s="263"/>
      <c r="P19" s="264"/>
      <c r="Q19" s="265"/>
      <c r="R19" s="266"/>
      <c r="S19" s="100">
        <f t="shared" ref="S19:S20" si="6">E19+G19+I19+K19+M19+O19+Q19</f>
        <v>2.5</v>
      </c>
      <c r="T19" s="100">
        <f t="shared" si="1"/>
        <v>2.5</v>
      </c>
      <c r="U19" s="104"/>
      <c r="V19" s="104"/>
    </row>
    <row r="20" spans="1:22" x14ac:dyDescent="0.25">
      <c r="A20" s="136">
        <v>3600</v>
      </c>
      <c r="B20" s="228" t="s">
        <v>110</v>
      </c>
      <c r="C20" s="209"/>
      <c r="D20" s="25" t="s">
        <v>76</v>
      </c>
      <c r="E20" s="239">
        <v>0.25</v>
      </c>
      <c r="F20" s="240"/>
      <c r="G20" s="239"/>
      <c r="H20" s="240"/>
      <c r="I20" s="239"/>
      <c r="J20" s="240"/>
      <c r="K20" s="239"/>
      <c r="L20" s="240"/>
      <c r="M20" s="239"/>
      <c r="N20" s="240"/>
      <c r="O20" s="263"/>
      <c r="P20" s="264"/>
      <c r="Q20" s="265"/>
      <c r="R20" s="266"/>
      <c r="S20" s="100">
        <f t="shared" si="6"/>
        <v>0.25</v>
      </c>
      <c r="T20" s="100">
        <f t="shared" si="1"/>
        <v>0.25</v>
      </c>
      <c r="U20" s="104"/>
      <c r="V20" s="104"/>
    </row>
    <row r="21" spans="1:22" x14ac:dyDescent="0.25">
      <c r="A21" s="210">
        <v>3600</v>
      </c>
      <c r="B21" s="228" t="s">
        <v>110</v>
      </c>
      <c r="C21" s="210"/>
      <c r="D21" s="25" t="s">
        <v>77</v>
      </c>
      <c r="E21" s="239">
        <v>3.5</v>
      </c>
      <c r="F21" s="240"/>
      <c r="G21" s="239">
        <v>3.75</v>
      </c>
      <c r="H21" s="240"/>
      <c r="I21" s="239">
        <v>3.25</v>
      </c>
      <c r="J21" s="240"/>
      <c r="K21" s="239">
        <v>7.25</v>
      </c>
      <c r="L21" s="240"/>
      <c r="M21" s="239">
        <v>4.75</v>
      </c>
      <c r="N21" s="240"/>
      <c r="O21" s="263">
        <v>5.25</v>
      </c>
      <c r="P21" s="264"/>
      <c r="Q21" s="265"/>
      <c r="R21" s="266"/>
      <c r="S21" s="100">
        <f t="shared" si="0"/>
        <v>27.75</v>
      </c>
      <c r="T21" s="100">
        <f t="shared" si="1"/>
        <v>10</v>
      </c>
      <c r="U21" s="104">
        <v>17.75</v>
      </c>
      <c r="V21" s="104"/>
    </row>
    <row r="22" spans="1:22" ht="15.75" customHeight="1" x14ac:dyDescent="0.25">
      <c r="A22" s="102">
        <v>3600</v>
      </c>
      <c r="B22" s="228" t="s">
        <v>110</v>
      </c>
      <c r="C22" s="102"/>
      <c r="D22" s="92" t="s">
        <v>78</v>
      </c>
      <c r="E22" s="239"/>
      <c r="F22" s="240"/>
      <c r="G22" s="239"/>
      <c r="H22" s="240"/>
      <c r="I22" s="239"/>
      <c r="J22" s="240"/>
      <c r="K22" s="239"/>
      <c r="L22" s="240"/>
      <c r="M22" s="239">
        <v>1.5</v>
      </c>
      <c r="N22" s="240"/>
      <c r="O22" s="263"/>
      <c r="P22" s="264"/>
      <c r="Q22" s="265"/>
      <c r="R22" s="266"/>
      <c r="S22" s="100">
        <f t="shared" si="0"/>
        <v>1.5</v>
      </c>
      <c r="T22" s="100">
        <f t="shared" si="1"/>
        <v>1.5</v>
      </c>
      <c r="U22" s="104"/>
      <c r="V22" s="104"/>
    </row>
    <row r="23" spans="1:22" x14ac:dyDescent="0.25">
      <c r="A23" s="210">
        <v>3600</v>
      </c>
      <c r="B23" s="228" t="s">
        <v>110</v>
      </c>
      <c r="C23" s="210"/>
      <c r="D23" s="103" t="s">
        <v>79</v>
      </c>
      <c r="E23" s="239">
        <v>0.25</v>
      </c>
      <c r="F23" s="240"/>
      <c r="G23" s="239">
        <v>0.25</v>
      </c>
      <c r="H23" s="240"/>
      <c r="I23" s="239">
        <v>0.25</v>
      </c>
      <c r="J23" s="240"/>
      <c r="K23" s="239">
        <v>0.25</v>
      </c>
      <c r="L23" s="240"/>
      <c r="M23" s="239">
        <v>0.25</v>
      </c>
      <c r="N23" s="240"/>
      <c r="O23" s="263">
        <v>0.25</v>
      </c>
      <c r="P23" s="264"/>
      <c r="Q23" s="265"/>
      <c r="R23" s="266"/>
      <c r="S23" s="100">
        <f t="shared" si="0"/>
        <v>1.5</v>
      </c>
      <c r="T23" s="100">
        <f t="shared" si="1"/>
        <v>1.25</v>
      </c>
      <c r="U23" s="104">
        <v>0.25</v>
      </c>
      <c r="V23" s="104"/>
    </row>
    <row r="24" spans="1:22" x14ac:dyDescent="0.25">
      <c r="A24" s="136"/>
      <c r="B24" s="136"/>
      <c r="C24" s="136"/>
      <c r="D24" s="14"/>
      <c r="E24" s="239"/>
      <c r="F24" s="240"/>
      <c r="G24" s="239"/>
      <c r="H24" s="240"/>
      <c r="I24" s="239"/>
      <c r="J24" s="240"/>
      <c r="K24" s="239"/>
      <c r="L24" s="240"/>
      <c r="M24" s="239"/>
      <c r="N24" s="240"/>
      <c r="O24" s="263"/>
      <c r="P24" s="264"/>
      <c r="Q24" s="265"/>
      <c r="R24" s="266"/>
      <c r="S24" s="100">
        <f t="shared" si="0"/>
        <v>0</v>
      </c>
      <c r="T24" s="100">
        <f t="shared" si="1"/>
        <v>0</v>
      </c>
      <c r="U24" s="104"/>
      <c r="V24" s="104"/>
    </row>
    <row r="25" spans="1:22" x14ac:dyDescent="0.25">
      <c r="A25" s="97" t="s">
        <v>35</v>
      </c>
      <c r="B25" s="97"/>
      <c r="C25" s="97"/>
      <c r="D25" s="97"/>
      <c r="E25" s="239"/>
      <c r="F25" s="240"/>
      <c r="G25" s="239"/>
      <c r="H25" s="240"/>
      <c r="I25" s="239"/>
      <c r="J25" s="240"/>
      <c r="K25" s="239"/>
      <c r="L25" s="240"/>
      <c r="M25" s="239"/>
      <c r="N25" s="240"/>
      <c r="O25" s="265"/>
      <c r="P25" s="266"/>
      <c r="Q25" s="265"/>
      <c r="R25" s="266"/>
      <c r="S25" s="100">
        <f>E25+G25+I25+K25+M25+O25+Q25</f>
        <v>0</v>
      </c>
      <c r="T25" s="100"/>
      <c r="U25" s="105"/>
      <c r="V25" s="104"/>
    </row>
    <row r="26" spans="1:22" x14ac:dyDescent="0.25">
      <c r="A26" s="97" t="s">
        <v>36</v>
      </c>
      <c r="B26" s="97"/>
      <c r="C26" s="97"/>
      <c r="D26" s="97"/>
      <c r="E26" s="239"/>
      <c r="F26" s="240"/>
      <c r="G26" s="239"/>
      <c r="H26" s="240"/>
      <c r="I26" s="239"/>
      <c r="J26" s="240"/>
      <c r="K26" s="239"/>
      <c r="L26" s="240"/>
      <c r="M26" s="239"/>
      <c r="N26" s="240"/>
      <c r="O26" s="265"/>
      <c r="P26" s="266"/>
      <c r="Q26" s="265"/>
      <c r="R26" s="266"/>
      <c r="S26" s="100">
        <f>E26+G26+I26+K26+M26+O26+Q26</f>
        <v>0</v>
      </c>
      <c r="T26" s="100"/>
      <c r="U26" s="105"/>
      <c r="V26" s="104"/>
    </row>
    <row r="27" spans="1:22" x14ac:dyDescent="0.25">
      <c r="A27" s="105" t="s">
        <v>6</v>
      </c>
      <c r="B27" s="105"/>
      <c r="C27" s="105"/>
      <c r="D27" s="105"/>
      <c r="E27" s="268">
        <f>SUM(E4:E26)</f>
        <v>10.5</v>
      </c>
      <c r="F27" s="269"/>
      <c r="G27" s="268">
        <f>SUM(G4:G26)</f>
        <v>10.5</v>
      </c>
      <c r="H27" s="269"/>
      <c r="I27" s="268">
        <f>SUM(I4:I26)</f>
        <v>10.5</v>
      </c>
      <c r="J27" s="269"/>
      <c r="K27" s="268">
        <f>SUM(K4:K26)</f>
        <v>10.5</v>
      </c>
      <c r="L27" s="269"/>
      <c r="M27" s="268">
        <f t="shared" ref="M27" si="7">SUM(M4:M26)</f>
        <v>10.5</v>
      </c>
      <c r="N27" s="269"/>
      <c r="O27" s="268">
        <f>SUM(O4:O26)</f>
        <v>6</v>
      </c>
      <c r="P27" s="269"/>
      <c r="Q27" s="268">
        <f>SUM(Q4:Q26)</f>
        <v>0</v>
      </c>
      <c r="R27" s="269"/>
      <c r="S27" s="100">
        <f>SUM(S4:S26)</f>
        <v>58.5</v>
      </c>
      <c r="T27" s="100"/>
      <c r="U27" s="105"/>
      <c r="V27" s="104"/>
    </row>
    <row r="28" spans="1:22" x14ac:dyDescent="0.25">
      <c r="A28" s="105" t="s">
        <v>2</v>
      </c>
      <c r="B28" s="105"/>
      <c r="C28" s="105"/>
      <c r="D28" s="105"/>
      <c r="E28" s="106"/>
      <c r="F28" s="107">
        <v>8</v>
      </c>
      <c r="G28" s="106"/>
      <c r="H28" s="107">
        <v>8</v>
      </c>
      <c r="I28" s="106"/>
      <c r="J28" s="107">
        <v>8</v>
      </c>
      <c r="K28" s="106"/>
      <c r="L28" s="107">
        <v>8</v>
      </c>
      <c r="M28" s="106"/>
      <c r="N28" s="107">
        <v>8</v>
      </c>
      <c r="O28" s="106"/>
      <c r="P28" s="107"/>
      <c r="Q28" s="106"/>
      <c r="R28" s="107"/>
      <c r="S28" s="100">
        <f>SUM(E28:R28)</f>
        <v>40</v>
      </c>
      <c r="T28" s="100">
        <f>SUM(T4:T25)</f>
        <v>40</v>
      </c>
      <c r="U28" s="104"/>
      <c r="V28" s="104"/>
    </row>
    <row r="29" spans="1:22" x14ac:dyDescent="0.25">
      <c r="A29" s="105" t="s">
        <v>39</v>
      </c>
      <c r="B29" s="105"/>
      <c r="C29" s="105"/>
      <c r="D29" s="105"/>
      <c r="E29" s="108"/>
      <c r="F29" s="108">
        <f>SUM(E27)-F28</f>
        <v>2.5</v>
      </c>
      <c r="G29" s="108"/>
      <c r="H29" s="108">
        <f>SUM(G27)-H28</f>
        <v>2.5</v>
      </c>
      <c r="I29" s="108"/>
      <c r="J29" s="108">
        <f>SUM(I27)-J28</f>
        <v>2.5</v>
      </c>
      <c r="K29" s="108"/>
      <c r="L29" s="108">
        <f>SUM(K27)-L28</f>
        <v>2.5</v>
      </c>
      <c r="M29" s="108"/>
      <c r="N29" s="108">
        <f>SUM(M27)-N28</f>
        <v>2.5</v>
      </c>
      <c r="O29" s="108"/>
      <c r="P29" s="108">
        <f>SUM(O27)</f>
        <v>6</v>
      </c>
      <c r="Q29" s="108"/>
      <c r="R29" s="108">
        <f>SUM(Q27)</f>
        <v>0</v>
      </c>
      <c r="S29" s="104"/>
      <c r="T29" s="104"/>
      <c r="U29" s="104">
        <f>SUM(U4:U28)</f>
        <v>18.5</v>
      </c>
      <c r="V29" s="104">
        <f>SUM(V4:V28)</f>
        <v>0</v>
      </c>
    </row>
    <row r="31" spans="1:22" x14ac:dyDescent="0.25">
      <c r="A31" s="90" t="s">
        <v>23</v>
      </c>
      <c r="B31" s="91"/>
    </row>
    <row r="32" spans="1:22" x14ac:dyDescent="0.25">
      <c r="A32" s="92" t="s">
        <v>2</v>
      </c>
      <c r="C32" s="109">
        <f>SUM(T28)</f>
        <v>40</v>
      </c>
      <c r="I32" s="90">
        <v>3600</v>
      </c>
    </row>
    <row r="33" spans="1:9" x14ac:dyDescent="0.25">
      <c r="A33" s="92" t="s">
        <v>24</v>
      </c>
      <c r="C33" s="109">
        <f>U29</f>
        <v>18.5</v>
      </c>
      <c r="D33" s="110"/>
      <c r="I33" s="111">
        <v>42.75</v>
      </c>
    </row>
    <row r="34" spans="1:9" x14ac:dyDescent="0.25">
      <c r="A34" s="92" t="s">
        <v>25</v>
      </c>
      <c r="C34" s="110">
        <f>V29</f>
        <v>0</v>
      </c>
      <c r="I34" s="112"/>
    </row>
    <row r="35" spans="1:9" x14ac:dyDescent="0.25">
      <c r="A35" s="92" t="s">
        <v>26</v>
      </c>
      <c r="C35" s="110">
        <f>S25</f>
        <v>0</v>
      </c>
      <c r="I35" s="109"/>
    </row>
    <row r="36" spans="1:9" x14ac:dyDescent="0.25">
      <c r="A36" s="92" t="s">
        <v>4</v>
      </c>
      <c r="C36" s="110">
        <f>S26</f>
        <v>0</v>
      </c>
    </row>
    <row r="37" spans="1:9" ht="16.5" thickBot="1" x14ac:dyDescent="0.3">
      <c r="A37" s="93" t="s">
        <v>6</v>
      </c>
      <c r="C37" s="113">
        <f>SUM(C32:C36)</f>
        <v>58.5</v>
      </c>
      <c r="E37" s="93" t="s">
        <v>40</v>
      </c>
      <c r="F37" s="93"/>
      <c r="G37" s="114">
        <f>S27-C37</f>
        <v>0</v>
      </c>
    </row>
    <row r="38" spans="1:9" ht="16.5" thickTop="1" x14ac:dyDescent="0.25">
      <c r="A38" s="92" t="s">
        <v>27</v>
      </c>
      <c r="C38" s="115">
        <v>0</v>
      </c>
      <c r="D38" s="115"/>
    </row>
    <row r="39" spans="1:9" x14ac:dyDescent="0.25">
      <c r="A39" s="92" t="s">
        <v>34</v>
      </c>
      <c r="C39" s="115">
        <v>0</v>
      </c>
      <c r="D39" s="115"/>
    </row>
    <row r="40" spans="1:9" ht="13.5" customHeight="1" x14ac:dyDescent="0.25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K21" sqref="K21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E15" sqref="E15:N17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88</v>
      </c>
      <c r="B2" s="137"/>
      <c r="C2" s="137"/>
      <c r="D2" s="137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7</v>
      </c>
      <c r="F3" s="74">
        <v>17.3</v>
      </c>
      <c r="G3" s="74">
        <v>7</v>
      </c>
      <c r="H3" s="74">
        <v>17.3</v>
      </c>
      <c r="I3" s="74">
        <v>7</v>
      </c>
      <c r="J3" s="74">
        <v>17.3</v>
      </c>
      <c r="K3" s="74">
        <v>8</v>
      </c>
      <c r="L3" s="74">
        <v>17.3</v>
      </c>
      <c r="M3" s="74">
        <v>7</v>
      </c>
      <c r="N3" s="74">
        <v>17.3</v>
      </c>
      <c r="O3" s="74">
        <v>7</v>
      </c>
      <c r="P3" s="74">
        <v>13</v>
      </c>
      <c r="Q3" s="75"/>
      <c r="R3" s="75"/>
      <c r="S3" s="76"/>
      <c r="T3" s="76"/>
      <c r="U3" s="77"/>
      <c r="V3" s="77"/>
    </row>
    <row r="4" spans="1:22" x14ac:dyDescent="0.25">
      <c r="A4" s="136">
        <v>6715</v>
      </c>
      <c r="B4" s="228" t="s">
        <v>108</v>
      </c>
      <c r="C4" s="222">
        <v>2</v>
      </c>
      <c r="D4" s="25" t="s">
        <v>84</v>
      </c>
      <c r="E4" s="234">
        <v>7</v>
      </c>
      <c r="F4" s="234"/>
      <c r="G4" s="234"/>
      <c r="H4" s="234"/>
      <c r="I4" s="234"/>
      <c r="J4" s="234"/>
      <c r="K4" s="234"/>
      <c r="L4" s="234"/>
      <c r="M4" s="234"/>
      <c r="N4" s="234"/>
      <c r="O4" s="229"/>
      <c r="P4" s="230"/>
      <c r="Q4" s="231"/>
      <c r="R4" s="232"/>
      <c r="S4" s="76">
        <f>E4+G4+I4+K4+M4+O4+Q4</f>
        <v>7</v>
      </c>
      <c r="T4" s="76">
        <f t="shared" ref="T4:T11" si="0">SUM(S4-U4-V4)</f>
        <v>6</v>
      </c>
      <c r="U4" s="78">
        <v>1</v>
      </c>
      <c r="V4" s="78"/>
    </row>
    <row r="5" spans="1:22" x14ac:dyDescent="0.25">
      <c r="A5" s="136">
        <v>6781</v>
      </c>
      <c r="B5" s="228" t="s">
        <v>109</v>
      </c>
      <c r="C5" s="218">
        <v>34</v>
      </c>
      <c r="D5" s="25" t="s">
        <v>84</v>
      </c>
      <c r="E5" s="233">
        <v>1</v>
      </c>
      <c r="F5" s="234"/>
      <c r="G5" s="233">
        <v>8</v>
      </c>
      <c r="H5" s="234"/>
      <c r="I5" s="233">
        <v>7</v>
      </c>
      <c r="J5" s="234"/>
      <c r="K5" s="233">
        <v>9</v>
      </c>
      <c r="L5" s="234"/>
      <c r="M5" s="234">
        <v>7.5</v>
      </c>
      <c r="N5" s="234"/>
      <c r="O5" s="229">
        <v>4</v>
      </c>
      <c r="P5" s="230"/>
      <c r="Q5" s="231"/>
      <c r="R5" s="232"/>
      <c r="S5" s="76">
        <f t="shared" ref="S5:S23" si="1">E5+G5+I5+K5+M5+O5+Q5</f>
        <v>36.5</v>
      </c>
      <c r="T5" s="76">
        <f t="shared" si="0"/>
        <v>27.5</v>
      </c>
      <c r="U5" s="78">
        <v>9</v>
      </c>
      <c r="V5" s="78"/>
    </row>
    <row r="6" spans="1:22" x14ac:dyDescent="0.25">
      <c r="A6" s="136">
        <v>6781</v>
      </c>
      <c r="B6" s="228" t="s">
        <v>109</v>
      </c>
      <c r="C6" s="225">
        <v>35</v>
      </c>
      <c r="D6" s="25" t="s">
        <v>84</v>
      </c>
      <c r="E6" s="234"/>
      <c r="F6" s="234"/>
      <c r="G6" s="234"/>
      <c r="H6" s="234"/>
      <c r="I6" s="234">
        <v>1</v>
      </c>
      <c r="J6" s="234"/>
      <c r="K6" s="234"/>
      <c r="L6" s="234"/>
      <c r="M6" s="234"/>
      <c r="N6" s="234"/>
      <c r="O6" s="229"/>
      <c r="P6" s="230"/>
      <c r="Q6" s="231"/>
      <c r="R6" s="232"/>
      <c r="S6" s="76">
        <f t="shared" si="1"/>
        <v>1</v>
      </c>
      <c r="T6" s="76">
        <f t="shared" si="0"/>
        <v>1</v>
      </c>
      <c r="U6" s="78"/>
      <c r="V6" s="78"/>
    </row>
    <row r="7" spans="1:22" x14ac:dyDescent="0.25">
      <c r="A7" s="136">
        <v>6781</v>
      </c>
      <c r="B7" s="228" t="s">
        <v>109</v>
      </c>
      <c r="C7" s="225">
        <v>49</v>
      </c>
      <c r="D7" s="25" t="s">
        <v>85</v>
      </c>
      <c r="E7" s="229"/>
      <c r="F7" s="230"/>
      <c r="G7" s="229"/>
      <c r="H7" s="230"/>
      <c r="I7" s="229">
        <v>0.25</v>
      </c>
      <c r="J7" s="230"/>
      <c r="K7" s="229"/>
      <c r="L7" s="230"/>
      <c r="M7" s="229"/>
      <c r="N7" s="230"/>
      <c r="O7" s="229"/>
      <c r="P7" s="230"/>
      <c r="Q7" s="231"/>
      <c r="R7" s="232"/>
      <c r="S7" s="76">
        <f t="shared" si="1"/>
        <v>0.25</v>
      </c>
      <c r="T7" s="76">
        <f t="shared" si="0"/>
        <v>0.25</v>
      </c>
      <c r="U7" s="78"/>
      <c r="V7" s="78"/>
    </row>
    <row r="8" spans="1:22" x14ac:dyDescent="0.25">
      <c r="A8" s="136">
        <v>6781</v>
      </c>
      <c r="B8" s="228" t="s">
        <v>109</v>
      </c>
      <c r="C8" s="225">
        <v>50</v>
      </c>
      <c r="D8" s="25" t="s">
        <v>85</v>
      </c>
      <c r="E8" s="229"/>
      <c r="F8" s="230"/>
      <c r="G8" s="229"/>
      <c r="H8" s="230"/>
      <c r="I8" s="229">
        <v>0.25</v>
      </c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0.25</v>
      </c>
      <c r="T8" s="76">
        <f t="shared" si="0"/>
        <v>0.25</v>
      </c>
      <c r="U8" s="78"/>
      <c r="V8" s="78"/>
    </row>
    <row r="9" spans="1:22" x14ac:dyDescent="0.25">
      <c r="A9" s="136">
        <v>6781</v>
      </c>
      <c r="B9" s="228" t="s">
        <v>109</v>
      </c>
      <c r="C9" s="225">
        <v>51</v>
      </c>
      <c r="D9" s="25" t="s">
        <v>85</v>
      </c>
      <c r="E9" s="229"/>
      <c r="F9" s="230"/>
      <c r="G9" s="229"/>
      <c r="H9" s="230"/>
      <c r="I9" s="229">
        <v>0.25</v>
      </c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0.25</v>
      </c>
      <c r="T9" s="76">
        <f t="shared" si="0"/>
        <v>0.25</v>
      </c>
      <c r="U9" s="78"/>
      <c r="V9" s="78"/>
    </row>
    <row r="10" spans="1:22" x14ac:dyDescent="0.25">
      <c r="A10" s="136">
        <v>6715</v>
      </c>
      <c r="B10" s="228" t="s">
        <v>108</v>
      </c>
      <c r="C10" s="225">
        <v>2</v>
      </c>
      <c r="D10" s="25" t="s">
        <v>85</v>
      </c>
      <c r="E10" s="229"/>
      <c r="F10" s="230"/>
      <c r="G10" s="229"/>
      <c r="H10" s="230"/>
      <c r="I10" s="229">
        <v>0.25</v>
      </c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>E10+G10+I10+K10+M10+O10+Q10</f>
        <v>0.25</v>
      </c>
      <c r="T10" s="76">
        <f t="shared" si="0"/>
        <v>0.25</v>
      </c>
      <c r="U10" s="78"/>
      <c r="V10" s="78"/>
    </row>
    <row r="11" spans="1:22" x14ac:dyDescent="0.25">
      <c r="A11" s="136">
        <v>6781</v>
      </c>
      <c r="B11" s="228" t="s">
        <v>109</v>
      </c>
      <c r="C11" s="226" t="s">
        <v>102</v>
      </c>
      <c r="D11" s="25" t="s">
        <v>106</v>
      </c>
      <c r="E11" s="229"/>
      <c r="F11" s="230"/>
      <c r="G11" s="229"/>
      <c r="H11" s="230"/>
      <c r="I11" s="229"/>
      <c r="J11" s="230"/>
      <c r="K11" s="229"/>
      <c r="L11" s="230"/>
      <c r="M11" s="229">
        <v>0.5</v>
      </c>
      <c r="N11" s="230"/>
      <c r="O11" s="229">
        <v>1</v>
      </c>
      <c r="P11" s="230"/>
      <c r="Q11" s="231"/>
      <c r="R11" s="232"/>
      <c r="S11" s="76">
        <f t="shared" si="1"/>
        <v>1.5</v>
      </c>
      <c r="T11" s="76">
        <f t="shared" si="0"/>
        <v>0.5</v>
      </c>
      <c r="U11" s="78">
        <v>1</v>
      </c>
      <c r="V11" s="78"/>
    </row>
    <row r="12" spans="1:22" x14ac:dyDescent="0.25">
      <c r="A12" s="136"/>
      <c r="B12" s="177"/>
      <c r="C12" s="177"/>
      <c r="D12" s="25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ref="S12" si="2">E12+G12+I12+K12+M12+O12+Q12</f>
        <v>0</v>
      </c>
      <c r="T12" s="76">
        <f t="shared" ref="T12" si="3">SUM(S12-U12-V12)</f>
        <v>0</v>
      </c>
      <c r="U12" s="78"/>
      <c r="V12" s="78"/>
    </row>
    <row r="13" spans="1:22" ht="15.75" customHeight="1" x14ac:dyDescent="0.25">
      <c r="A13" s="136"/>
      <c r="B13" s="30"/>
      <c r="C13" s="136"/>
      <c r="D13" s="25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 t="shared" ref="S13:S17" si="4">E13+G13+I13+K13+M13+O13+Q13</f>
        <v>0</v>
      </c>
      <c r="T13" s="76">
        <f t="shared" ref="T13:T17" si="5">SUM(S13-U13-V13)</f>
        <v>0</v>
      </c>
      <c r="U13" s="78"/>
      <c r="V13" s="78"/>
    </row>
    <row r="14" spans="1:22" ht="15.75" customHeight="1" x14ac:dyDescent="0.25">
      <c r="A14" s="136"/>
      <c r="B14" s="30"/>
      <c r="C14" s="136"/>
      <c r="D14" s="166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 t="shared" si="4"/>
        <v>0</v>
      </c>
      <c r="T14" s="76">
        <f t="shared" si="5"/>
        <v>0</v>
      </c>
      <c r="U14" s="78"/>
      <c r="V14" s="78"/>
    </row>
    <row r="15" spans="1:22" ht="15.75" customHeight="1" x14ac:dyDescent="0.25">
      <c r="A15" s="136">
        <v>3600</v>
      </c>
      <c r="B15" s="228" t="s">
        <v>110</v>
      </c>
      <c r="C15" s="225"/>
      <c r="D15" s="25" t="s">
        <v>94</v>
      </c>
      <c r="E15" s="229"/>
      <c r="F15" s="230"/>
      <c r="G15" s="229"/>
      <c r="H15" s="230"/>
      <c r="I15" s="229">
        <v>1</v>
      </c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si="4"/>
        <v>1</v>
      </c>
      <c r="T15" s="76">
        <f t="shared" si="5"/>
        <v>1</v>
      </c>
      <c r="U15" s="78"/>
      <c r="V15" s="78"/>
    </row>
    <row r="16" spans="1:22" ht="15.75" customHeight="1" x14ac:dyDescent="0.25">
      <c r="A16" s="136">
        <v>3600</v>
      </c>
      <c r="B16" s="228" t="s">
        <v>110</v>
      </c>
      <c r="C16" s="136"/>
      <c r="D16" s="25" t="s">
        <v>89</v>
      </c>
      <c r="E16" s="229">
        <v>2</v>
      </c>
      <c r="F16" s="230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ref="S16" si="6">E16+G16+I16+K16+M16+O16+Q16</f>
        <v>2</v>
      </c>
      <c r="T16" s="76">
        <f t="shared" ref="T16" si="7">SUM(S16-U16-V16)</f>
        <v>1</v>
      </c>
      <c r="U16" s="78">
        <v>1</v>
      </c>
      <c r="V16" s="78"/>
    </row>
    <row r="17" spans="1:22" ht="15.75" customHeight="1" x14ac:dyDescent="0.25">
      <c r="A17" s="136">
        <v>3600</v>
      </c>
      <c r="B17" s="228" t="s">
        <v>110</v>
      </c>
      <c r="C17" s="136"/>
      <c r="D17" s="25" t="s">
        <v>82</v>
      </c>
      <c r="E17" s="229"/>
      <c r="F17" s="230"/>
      <c r="G17" s="229">
        <v>2</v>
      </c>
      <c r="H17" s="230"/>
      <c r="I17" s="229"/>
      <c r="J17" s="230"/>
      <c r="K17" s="229"/>
      <c r="L17" s="230"/>
      <c r="M17" s="229">
        <v>2</v>
      </c>
      <c r="N17" s="230"/>
      <c r="O17" s="229"/>
      <c r="P17" s="230"/>
      <c r="Q17" s="231"/>
      <c r="R17" s="232"/>
      <c r="S17" s="76">
        <f t="shared" si="4"/>
        <v>4</v>
      </c>
      <c r="T17" s="76">
        <f t="shared" si="5"/>
        <v>2</v>
      </c>
      <c r="U17" s="78">
        <v>2</v>
      </c>
      <c r="V17" s="78"/>
    </row>
    <row r="18" spans="1:22" x14ac:dyDescent="0.25">
      <c r="A18" s="136"/>
      <c r="B18" s="30"/>
      <c r="C18" s="136"/>
      <c r="D18" s="25"/>
      <c r="E18" s="229"/>
      <c r="F18" s="230"/>
      <c r="G18" s="229"/>
      <c r="H18" s="230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76">
        <f t="shared" ref="S18" si="8">E18+G18+I18+K18+M18+O18+Q18</f>
        <v>0</v>
      </c>
      <c r="T18" s="76">
        <f t="shared" ref="T18" si="9">SUM(S18-U18-V18)</f>
        <v>0</v>
      </c>
      <c r="U18" s="78"/>
      <c r="V18" s="78"/>
    </row>
    <row r="19" spans="1:22" x14ac:dyDescent="0.25">
      <c r="A19" s="136"/>
      <c r="B19" s="30"/>
      <c r="C19" s="136"/>
      <c r="D19" s="25"/>
      <c r="E19" s="233"/>
      <c r="F19" s="233"/>
      <c r="G19" s="229"/>
      <c r="H19" s="230"/>
      <c r="I19" s="233"/>
      <c r="J19" s="233"/>
      <c r="K19" s="229"/>
      <c r="L19" s="230"/>
      <c r="M19" s="229"/>
      <c r="N19" s="230"/>
      <c r="O19" s="229"/>
      <c r="P19" s="230"/>
      <c r="Q19" s="231"/>
      <c r="R19" s="232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102"/>
      <c r="B20" s="141"/>
      <c r="C20" s="141"/>
      <c r="D20" s="25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31"/>
      <c r="R20" s="232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73" t="s">
        <v>35</v>
      </c>
      <c r="B21" s="73"/>
      <c r="C21" s="73"/>
      <c r="D21" s="73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29"/>
      <c r="P21" s="230"/>
      <c r="Q21" s="231"/>
      <c r="R21" s="232"/>
      <c r="S21" s="76">
        <f t="shared" si="1"/>
        <v>0</v>
      </c>
      <c r="T21" s="76"/>
      <c r="U21" s="80"/>
      <c r="V21" s="78"/>
    </row>
    <row r="22" spans="1:22" x14ac:dyDescent="0.25">
      <c r="A22" s="73" t="s">
        <v>36</v>
      </c>
      <c r="B22" s="73"/>
      <c r="C22" s="73"/>
      <c r="D22" s="73"/>
      <c r="E22" s="229"/>
      <c r="F22" s="230"/>
      <c r="G22" s="229"/>
      <c r="H22" s="230"/>
      <c r="I22" s="229"/>
      <c r="J22" s="230"/>
      <c r="K22" s="229"/>
      <c r="L22" s="230"/>
      <c r="M22" s="229"/>
      <c r="N22" s="230"/>
      <c r="O22" s="231"/>
      <c r="P22" s="232"/>
      <c r="Q22" s="231"/>
      <c r="R22" s="232"/>
      <c r="S22" s="76">
        <f t="shared" si="1"/>
        <v>0</v>
      </c>
      <c r="T22" s="76"/>
      <c r="U22" s="80"/>
      <c r="V22" s="78"/>
    </row>
    <row r="23" spans="1:22" x14ac:dyDescent="0.25">
      <c r="A23" s="80" t="s">
        <v>6</v>
      </c>
      <c r="B23" s="80"/>
      <c r="C23" s="80"/>
      <c r="D23" s="80"/>
      <c r="E23" s="237">
        <f>SUM(E4:E22)</f>
        <v>10</v>
      </c>
      <c r="F23" s="238"/>
      <c r="G23" s="237">
        <f>SUM(G4:G22)</f>
        <v>10</v>
      </c>
      <c r="H23" s="238"/>
      <c r="I23" s="237">
        <f>SUM(I4:I22)</f>
        <v>10</v>
      </c>
      <c r="J23" s="238"/>
      <c r="K23" s="237">
        <f>SUM(K4:K22)</f>
        <v>9</v>
      </c>
      <c r="L23" s="238"/>
      <c r="M23" s="237">
        <f>SUM(M4:M22)</f>
        <v>10</v>
      </c>
      <c r="N23" s="238"/>
      <c r="O23" s="237">
        <f>SUM(O4:O22)</f>
        <v>5</v>
      </c>
      <c r="P23" s="238"/>
      <c r="Q23" s="237">
        <f>SUM(Q4:Q22)</f>
        <v>0</v>
      </c>
      <c r="R23" s="238"/>
      <c r="S23" s="76">
        <f t="shared" si="1"/>
        <v>54</v>
      </c>
      <c r="T23" s="76"/>
      <c r="U23" s="80"/>
      <c r="V23" s="78"/>
    </row>
    <row r="24" spans="1:22" x14ac:dyDescent="0.25">
      <c r="A24" s="80" t="s">
        <v>2</v>
      </c>
      <c r="B24" s="80"/>
      <c r="C24" s="80"/>
      <c r="D24" s="80"/>
      <c r="E24" s="139"/>
      <c r="F24" s="140">
        <v>8</v>
      </c>
      <c r="G24" s="146"/>
      <c r="H24" s="147">
        <v>8</v>
      </c>
      <c r="I24" s="139"/>
      <c r="J24" s="140">
        <v>8</v>
      </c>
      <c r="K24" s="139"/>
      <c r="L24" s="140">
        <v>8</v>
      </c>
      <c r="M24" s="139"/>
      <c r="N24" s="140">
        <v>8</v>
      </c>
      <c r="O24" s="139"/>
      <c r="P24" s="140"/>
      <c r="Q24" s="139"/>
      <c r="R24" s="140"/>
      <c r="S24" s="76">
        <f>SUM(E24:R24)</f>
        <v>40</v>
      </c>
      <c r="T24" s="76">
        <f>SUM(T4:T23)</f>
        <v>40</v>
      </c>
      <c r="U24" s="78"/>
      <c r="V24" s="78"/>
    </row>
    <row r="25" spans="1:22" x14ac:dyDescent="0.25">
      <c r="A25" s="80" t="s">
        <v>39</v>
      </c>
      <c r="B25" s="80"/>
      <c r="C25" s="80"/>
      <c r="D25" s="80"/>
      <c r="E25" s="81"/>
      <c r="F25" s="81">
        <f>SUM(E23)-F24</f>
        <v>2</v>
      </c>
      <c r="G25" s="81"/>
      <c r="H25" s="81">
        <f>SUM(G23)-H24</f>
        <v>2</v>
      </c>
      <c r="I25" s="81"/>
      <c r="J25" s="81">
        <f>SUM(I23)-J24</f>
        <v>2</v>
      </c>
      <c r="K25" s="81"/>
      <c r="L25" s="81">
        <f>SUM(K23)-L24</f>
        <v>1</v>
      </c>
      <c r="M25" s="81"/>
      <c r="N25" s="81">
        <f>SUM(M23)-N24</f>
        <v>2</v>
      </c>
      <c r="O25" s="81"/>
      <c r="P25" s="81">
        <f>SUM(O23)</f>
        <v>5</v>
      </c>
      <c r="Q25" s="81"/>
      <c r="R25" s="81">
        <f>SUM(Q23)</f>
        <v>0</v>
      </c>
      <c r="S25" s="78">
        <f>SUM(E25:R25)</f>
        <v>14</v>
      </c>
      <c r="T25" s="78"/>
      <c r="U25" s="78">
        <f>SUM(U4:U24)</f>
        <v>14</v>
      </c>
      <c r="V25" s="78">
        <f>SUM(V4:V24)</f>
        <v>0</v>
      </c>
    </row>
    <row r="26" spans="1:22" x14ac:dyDescent="0.25">
      <c r="E26" s="82"/>
      <c r="F26" s="82"/>
      <c r="G26" s="82"/>
      <c r="H26" s="82"/>
    </row>
    <row r="27" spans="1:22" x14ac:dyDescent="0.25">
      <c r="A27" s="66" t="s">
        <v>23</v>
      </c>
      <c r="B27" s="67"/>
    </row>
    <row r="28" spans="1:22" x14ac:dyDescent="0.25">
      <c r="A28" s="68" t="s">
        <v>2</v>
      </c>
      <c r="C28" s="83">
        <f>SUM(T24)</f>
        <v>40</v>
      </c>
      <c r="I28" s="66">
        <v>3600</v>
      </c>
    </row>
    <row r="29" spans="1:22" x14ac:dyDescent="0.25">
      <c r="A29" s="68" t="s">
        <v>24</v>
      </c>
      <c r="C29" s="83">
        <f>U25</f>
        <v>14</v>
      </c>
      <c r="D29" s="84"/>
      <c r="I29" s="85">
        <v>7</v>
      </c>
    </row>
    <row r="30" spans="1:22" x14ac:dyDescent="0.25">
      <c r="A30" s="68" t="s">
        <v>25</v>
      </c>
      <c r="C30" s="84">
        <f>V25</f>
        <v>0</v>
      </c>
      <c r="I30" s="82"/>
    </row>
    <row r="31" spans="1:22" x14ac:dyDescent="0.25">
      <c r="A31" s="68" t="s">
        <v>26</v>
      </c>
      <c r="C31" s="84">
        <f>S21</f>
        <v>0</v>
      </c>
      <c r="I31" s="83"/>
    </row>
    <row r="32" spans="1:22" x14ac:dyDescent="0.25">
      <c r="A32" s="68" t="s">
        <v>4</v>
      </c>
      <c r="C32" s="84">
        <f>S22</f>
        <v>0</v>
      </c>
    </row>
    <row r="33" spans="1:7" ht="16.5" thickBot="1" x14ac:dyDescent="0.3">
      <c r="A33" s="69" t="s">
        <v>6</v>
      </c>
      <c r="C33" s="86">
        <f>SUM(C28:C32)</f>
        <v>54</v>
      </c>
      <c r="E33" s="69" t="s">
        <v>40</v>
      </c>
      <c r="F33" s="69"/>
      <c r="G33" s="87">
        <f>S23-C33</f>
        <v>0</v>
      </c>
    </row>
    <row r="34" spans="1:7" ht="16.5" thickTop="1" x14ac:dyDescent="0.25">
      <c r="A34" s="68" t="s">
        <v>27</v>
      </c>
      <c r="C34" s="88">
        <v>0</v>
      </c>
      <c r="D34" s="88"/>
    </row>
    <row r="35" spans="1:7" x14ac:dyDescent="0.25">
      <c r="A35" s="68" t="s">
        <v>34</v>
      </c>
      <c r="C35" s="88">
        <v>0</v>
      </c>
      <c r="D35" s="88"/>
    </row>
  </sheetData>
  <mergeCells count="147"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63</v>
      </c>
      <c r="B1" s="67"/>
      <c r="C1" s="67"/>
    </row>
    <row r="2" spans="1:22" s="72" customFormat="1" x14ac:dyDescent="0.25">
      <c r="A2" s="5" t="s">
        <v>88</v>
      </c>
      <c r="B2" s="221"/>
      <c r="C2" s="221"/>
      <c r="D2" s="169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7</v>
      </c>
      <c r="F3" s="74">
        <v>17.3</v>
      </c>
      <c r="G3" s="74">
        <v>7</v>
      </c>
      <c r="H3" s="74">
        <v>17.3</v>
      </c>
      <c r="I3" s="74">
        <v>7</v>
      </c>
      <c r="J3" s="74">
        <v>17.3</v>
      </c>
      <c r="K3" s="74">
        <v>7</v>
      </c>
      <c r="L3" s="74">
        <v>17.3</v>
      </c>
      <c r="M3" s="74">
        <v>7</v>
      </c>
      <c r="N3" s="74">
        <v>16.306999999999999</v>
      </c>
      <c r="O3" s="74">
        <v>7</v>
      </c>
      <c r="P3" s="74">
        <v>12</v>
      </c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8" t="s">
        <v>109</v>
      </c>
      <c r="C4" s="215">
        <v>51</v>
      </c>
      <c r="D4" s="25" t="s">
        <v>71</v>
      </c>
      <c r="E4" s="234">
        <v>10</v>
      </c>
      <c r="F4" s="234"/>
      <c r="G4" s="234">
        <v>10</v>
      </c>
      <c r="H4" s="234"/>
      <c r="I4" s="234">
        <v>2</v>
      </c>
      <c r="J4" s="234"/>
      <c r="K4" s="234"/>
      <c r="L4" s="234"/>
      <c r="M4" s="239"/>
      <c r="N4" s="230"/>
      <c r="O4" s="229"/>
      <c r="P4" s="230"/>
      <c r="Q4" s="231"/>
      <c r="R4" s="232"/>
      <c r="S4" s="76">
        <f>E4+G4+I4+K4+M4+O4+Q4</f>
        <v>22</v>
      </c>
      <c r="T4" s="76">
        <f t="shared" ref="T4:T19" si="0">SUM(S4-U4-V4)</f>
        <v>16</v>
      </c>
      <c r="U4" s="78">
        <v>6</v>
      </c>
      <c r="V4" s="78"/>
    </row>
    <row r="5" spans="1:22" x14ac:dyDescent="0.25">
      <c r="A5" s="136">
        <v>6781</v>
      </c>
      <c r="B5" s="228" t="s">
        <v>109</v>
      </c>
      <c r="C5" s="225">
        <v>52</v>
      </c>
      <c r="D5" s="25" t="s">
        <v>71</v>
      </c>
      <c r="E5" s="234"/>
      <c r="F5" s="234"/>
      <c r="G5" s="234"/>
      <c r="H5" s="234"/>
      <c r="I5" s="234">
        <v>8</v>
      </c>
      <c r="J5" s="234"/>
      <c r="K5" s="234">
        <v>10</v>
      </c>
      <c r="L5" s="234"/>
      <c r="M5" s="233">
        <v>4</v>
      </c>
      <c r="N5" s="234"/>
      <c r="O5" s="229"/>
      <c r="P5" s="230"/>
      <c r="Q5" s="231"/>
      <c r="R5" s="232"/>
      <c r="S5" s="76">
        <f>E5+G5+I5+K5+M5+O5+Q5</f>
        <v>22</v>
      </c>
      <c r="T5" s="76">
        <f t="shared" si="0"/>
        <v>19</v>
      </c>
      <c r="U5" s="78">
        <v>3</v>
      </c>
      <c r="V5" s="78"/>
    </row>
    <row r="6" spans="1:22" x14ac:dyDescent="0.25">
      <c r="A6" s="136">
        <v>6781</v>
      </c>
      <c r="B6" s="228" t="s">
        <v>109</v>
      </c>
      <c r="C6" s="226">
        <v>67</v>
      </c>
      <c r="D6" s="25" t="s">
        <v>103</v>
      </c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29">
        <v>5</v>
      </c>
      <c r="P6" s="230"/>
      <c r="Q6" s="231"/>
      <c r="R6" s="232"/>
      <c r="S6" s="76">
        <f t="shared" ref="S6:S24" si="1">E6+G6+I6+K6+M6+O6+Q6</f>
        <v>5</v>
      </c>
      <c r="T6" s="76">
        <f t="shared" si="0"/>
        <v>0</v>
      </c>
      <c r="U6" s="78">
        <v>5</v>
      </c>
      <c r="V6" s="78"/>
    </row>
    <row r="7" spans="1:22" x14ac:dyDescent="0.25">
      <c r="A7" s="136">
        <v>6781</v>
      </c>
      <c r="B7" s="228" t="s">
        <v>109</v>
      </c>
      <c r="C7" s="226">
        <v>34</v>
      </c>
      <c r="D7" s="25" t="s">
        <v>84</v>
      </c>
      <c r="E7" s="234"/>
      <c r="F7" s="234"/>
      <c r="G7" s="234"/>
      <c r="H7" s="234"/>
      <c r="I7" s="234"/>
      <c r="J7" s="234"/>
      <c r="K7" s="234"/>
      <c r="L7" s="234"/>
      <c r="M7" s="234">
        <v>5</v>
      </c>
      <c r="N7" s="234"/>
      <c r="O7" s="229"/>
      <c r="P7" s="230"/>
      <c r="Q7" s="231"/>
      <c r="R7" s="232"/>
      <c r="S7" s="76">
        <f t="shared" si="1"/>
        <v>5</v>
      </c>
      <c r="T7" s="76">
        <f t="shared" si="0"/>
        <v>5</v>
      </c>
      <c r="U7" s="78"/>
      <c r="V7" s="78"/>
    </row>
    <row r="8" spans="1:22" x14ac:dyDescent="0.25">
      <c r="A8" s="136"/>
      <c r="B8" s="181"/>
      <c r="C8" s="181"/>
      <c r="D8" s="25"/>
      <c r="E8" s="229"/>
      <c r="F8" s="230"/>
      <c r="G8" s="229"/>
      <c r="H8" s="230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1"/>
      <c r="C9" s="181"/>
      <c r="D9" s="25"/>
      <c r="E9" s="229"/>
      <c r="F9" s="230"/>
      <c r="G9" s="229"/>
      <c r="H9" s="230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1"/>
      <c r="C10" s="181"/>
      <c r="D10" s="25"/>
      <c r="E10" s="229"/>
      <c r="F10" s="230"/>
      <c r="G10" s="229"/>
      <c r="H10" s="230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82"/>
      <c r="C11" s="182"/>
      <c r="D11" s="25"/>
      <c r="E11" s="229"/>
      <c r="F11" s="230"/>
      <c r="G11" s="229"/>
      <c r="H11" s="230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73"/>
      <c r="C12" s="173"/>
      <c r="D12" s="25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70"/>
      <c r="D13" s="25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 t="shared" si="1"/>
        <v>0</v>
      </c>
      <c r="T13" s="76">
        <f t="shared" si="0"/>
        <v>0</v>
      </c>
      <c r="U13" s="78"/>
      <c r="V13" s="78"/>
    </row>
    <row r="14" spans="1:22" ht="15.75" customHeight="1" x14ac:dyDescent="0.25">
      <c r="A14" s="136"/>
      <c r="B14" s="30"/>
      <c r="C14" s="136"/>
      <c r="D14" s="25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 t="shared" si="1"/>
        <v>0</v>
      </c>
      <c r="T14" s="76">
        <f t="shared" si="0"/>
        <v>0</v>
      </c>
      <c r="U14" s="78"/>
      <c r="V14" s="78"/>
    </row>
    <row r="15" spans="1:22" ht="15.75" customHeight="1" x14ac:dyDescent="0.25">
      <c r="A15" s="136"/>
      <c r="B15" s="30"/>
      <c r="C15" s="136"/>
      <c r="D15" s="166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si="1"/>
        <v>0</v>
      </c>
      <c r="T15" s="76">
        <f t="shared" si="0"/>
        <v>0</v>
      </c>
      <c r="U15" s="78"/>
      <c r="V15" s="78"/>
    </row>
    <row r="16" spans="1:22" ht="15.75" customHeight="1" x14ac:dyDescent="0.25">
      <c r="A16" s="136"/>
      <c r="B16" s="30"/>
      <c r="C16" s="136"/>
      <c r="D16" s="25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si="1"/>
        <v>0</v>
      </c>
      <c r="T16" s="76">
        <f t="shared" si="0"/>
        <v>0</v>
      </c>
      <c r="U16" s="78"/>
      <c r="V16" s="78"/>
    </row>
    <row r="17" spans="1:22" ht="15.75" customHeight="1" x14ac:dyDescent="0.25">
      <c r="A17" s="136"/>
      <c r="B17" s="30"/>
      <c r="C17" s="136"/>
      <c r="D17" s="166"/>
      <c r="E17" s="229"/>
      <c r="F17" s="230"/>
      <c r="G17" s="229"/>
      <c r="H17" s="230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76">
        <f t="shared" si="1"/>
        <v>0</v>
      </c>
      <c r="T17" s="76">
        <f t="shared" si="0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29"/>
      <c r="F18" s="230"/>
      <c r="G18" s="229"/>
      <c r="H18" s="230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76">
        <f t="shared" si="1"/>
        <v>0</v>
      </c>
      <c r="T18" s="76">
        <f t="shared" si="0"/>
        <v>0</v>
      </c>
      <c r="U18" s="78"/>
      <c r="V18" s="78"/>
    </row>
    <row r="19" spans="1:22" x14ac:dyDescent="0.25">
      <c r="A19" s="136"/>
      <c r="B19" s="30"/>
      <c r="C19" s="136"/>
      <c r="D19" s="25"/>
      <c r="E19" s="229"/>
      <c r="F19" s="230"/>
      <c r="G19" s="229"/>
      <c r="H19" s="230"/>
      <c r="I19" s="229"/>
      <c r="J19" s="230"/>
      <c r="K19" s="229"/>
      <c r="L19" s="230"/>
      <c r="M19" s="229"/>
      <c r="N19" s="230"/>
      <c r="O19" s="229"/>
      <c r="P19" s="230"/>
      <c r="Q19" s="231"/>
      <c r="R19" s="232"/>
      <c r="S19" s="76">
        <f t="shared" si="1"/>
        <v>0</v>
      </c>
      <c r="T19" s="76">
        <f t="shared" si="0"/>
        <v>0</v>
      </c>
      <c r="U19" s="78"/>
      <c r="V19" s="78"/>
    </row>
    <row r="20" spans="1:22" x14ac:dyDescent="0.25">
      <c r="A20" s="136"/>
      <c r="B20" s="206"/>
      <c r="C20" s="206"/>
      <c r="D20" s="25"/>
      <c r="E20" s="233"/>
      <c r="F20" s="233"/>
      <c r="G20" s="229"/>
      <c r="H20" s="230"/>
      <c r="I20" s="233"/>
      <c r="J20" s="233"/>
      <c r="K20" s="229"/>
      <c r="L20" s="230"/>
      <c r="M20" s="229"/>
      <c r="N20" s="230"/>
      <c r="O20" s="229"/>
      <c r="P20" s="230"/>
      <c r="Q20" s="231"/>
      <c r="R20" s="232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02"/>
      <c r="B21" s="174"/>
      <c r="C21" s="174"/>
      <c r="D21" s="25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29"/>
      <c r="P21" s="230"/>
      <c r="Q21" s="231"/>
      <c r="R21" s="232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29"/>
      <c r="F22" s="230"/>
      <c r="G22" s="229"/>
      <c r="H22" s="230"/>
      <c r="I22" s="229"/>
      <c r="J22" s="230"/>
      <c r="K22" s="229"/>
      <c r="L22" s="230"/>
      <c r="M22" s="229"/>
      <c r="N22" s="230"/>
      <c r="O22" s="229"/>
      <c r="P22" s="230"/>
      <c r="Q22" s="231"/>
      <c r="R22" s="232"/>
      <c r="S22" s="76">
        <f t="shared" si="1"/>
        <v>0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29"/>
      <c r="F23" s="230"/>
      <c r="G23" s="229"/>
      <c r="H23" s="230"/>
      <c r="I23" s="229"/>
      <c r="J23" s="230"/>
      <c r="K23" s="229"/>
      <c r="L23" s="230"/>
      <c r="M23" s="229"/>
      <c r="N23" s="230"/>
      <c r="O23" s="231"/>
      <c r="P23" s="232"/>
      <c r="Q23" s="231"/>
      <c r="R23" s="232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37">
        <f>SUM(E4:E23)</f>
        <v>10</v>
      </c>
      <c r="F24" s="238"/>
      <c r="G24" s="237">
        <f>SUM(G4:G23)</f>
        <v>10</v>
      </c>
      <c r="H24" s="238"/>
      <c r="I24" s="237">
        <f>SUM(I4:I23)</f>
        <v>10</v>
      </c>
      <c r="J24" s="238"/>
      <c r="K24" s="237">
        <f>SUM(K4:K23)</f>
        <v>10</v>
      </c>
      <c r="L24" s="238"/>
      <c r="M24" s="237">
        <f>SUM(M4:M23)</f>
        <v>9</v>
      </c>
      <c r="N24" s="238"/>
      <c r="O24" s="237">
        <f>SUM(O4:O23)</f>
        <v>5</v>
      </c>
      <c r="P24" s="238"/>
      <c r="Q24" s="237">
        <f>SUM(Q4:Q23)</f>
        <v>0</v>
      </c>
      <c r="R24" s="238"/>
      <c r="S24" s="76">
        <f t="shared" si="1"/>
        <v>54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71"/>
      <c r="F25" s="172">
        <v>8</v>
      </c>
      <c r="G25" s="171"/>
      <c r="H25" s="172">
        <v>8</v>
      </c>
      <c r="I25" s="171"/>
      <c r="J25" s="172">
        <v>8</v>
      </c>
      <c r="K25" s="171"/>
      <c r="L25" s="172">
        <v>8</v>
      </c>
      <c r="M25" s="171"/>
      <c r="N25" s="172">
        <v>8</v>
      </c>
      <c r="O25" s="171"/>
      <c r="P25" s="172"/>
      <c r="Q25" s="171"/>
      <c r="R25" s="172"/>
      <c r="S25" s="76">
        <f>SUM(E25:R25)</f>
        <v>40</v>
      </c>
      <c r="T25" s="76">
        <f>SUM(T4:T24)</f>
        <v>40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2</v>
      </c>
      <c r="G26" s="81"/>
      <c r="H26" s="81">
        <f>SUM(G24)-H25</f>
        <v>2</v>
      </c>
      <c r="I26" s="81"/>
      <c r="J26" s="81">
        <f>SUM(I24)-J25</f>
        <v>2</v>
      </c>
      <c r="K26" s="81"/>
      <c r="L26" s="81">
        <f>SUM(K24)-L25</f>
        <v>2</v>
      </c>
      <c r="M26" s="81"/>
      <c r="N26" s="81">
        <f>SUM(M24)-N25</f>
        <v>1</v>
      </c>
      <c r="O26" s="81"/>
      <c r="P26" s="81">
        <f>SUM(O24)</f>
        <v>5</v>
      </c>
      <c r="Q26" s="81"/>
      <c r="R26" s="81">
        <f>SUM(Q24)</f>
        <v>0</v>
      </c>
      <c r="S26" s="78">
        <f>SUM(E26:R26)</f>
        <v>14</v>
      </c>
      <c r="T26" s="78"/>
      <c r="U26" s="78">
        <f>SUM(U4:U25)</f>
        <v>14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40</v>
      </c>
      <c r="I29" s="66">
        <v>3600</v>
      </c>
      <c r="M29" s="29"/>
      <c r="N29" s="82"/>
      <c r="O29" s="82"/>
    </row>
    <row r="30" spans="1:22" x14ac:dyDescent="0.25">
      <c r="A30" s="68" t="s">
        <v>24</v>
      </c>
      <c r="C30" s="83">
        <f>U26</f>
        <v>14</v>
      </c>
      <c r="D30" s="84"/>
      <c r="I30" s="85"/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0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54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J32" sqref="J3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62</v>
      </c>
      <c r="B1" s="67"/>
      <c r="C1" s="67"/>
    </row>
    <row r="2" spans="1:22" s="72" customFormat="1" x14ac:dyDescent="0.25">
      <c r="A2" s="5" t="s">
        <v>88</v>
      </c>
      <c r="B2" s="221"/>
      <c r="C2" s="221"/>
      <c r="D2" s="163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7</v>
      </c>
      <c r="F3" s="33">
        <v>16.3</v>
      </c>
      <c r="G3" s="74"/>
      <c r="H3" s="74"/>
      <c r="I3" s="74">
        <v>7</v>
      </c>
      <c r="J3" s="74">
        <v>17.3</v>
      </c>
      <c r="K3" s="74">
        <v>7</v>
      </c>
      <c r="L3" s="74">
        <v>17.3</v>
      </c>
      <c r="M3" s="33">
        <v>7</v>
      </c>
      <c r="N3" s="33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8" t="s">
        <v>109</v>
      </c>
      <c r="C4" s="222">
        <v>35</v>
      </c>
      <c r="D4" s="25" t="s">
        <v>84</v>
      </c>
      <c r="E4" s="234">
        <v>7</v>
      </c>
      <c r="F4" s="234"/>
      <c r="G4" s="234"/>
      <c r="H4" s="234"/>
      <c r="I4" s="234">
        <v>7</v>
      </c>
      <c r="J4" s="234"/>
      <c r="K4" s="234">
        <v>4</v>
      </c>
      <c r="L4" s="234"/>
      <c r="M4" s="234">
        <v>4</v>
      </c>
      <c r="N4" s="234"/>
      <c r="O4" s="229"/>
      <c r="P4" s="230"/>
      <c r="Q4" s="231"/>
      <c r="R4" s="232"/>
      <c r="S4" s="76">
        <f>E4+G4+I4+K4+M4+O4+Q4</f>
        <v>22</v>
      </c>
      <c r="T4" s="76">
        <f t="shared" ref="T4:T21" si="0">SUM(S4-U4-V4)</f>
        <v>16</v>
      </c>
      <c r="U4" s="78">
        <v>6</v>
      </c>
      <c r="V4" s="78"/>
    </row>
    <row r="5" spans="1:22" x14ac:dyDescent="0.25">
      <c r="A5" s="136">
        <v>6781</v>
      </c>
      <c r="B5" s="228" t="s">
        <v>109</v>
      </c>
      <c r="C5" s="222">
        <v>27</v>
      </c>
      <c r="D5" s="25" t="s">
        <v>84</v>
      </c>
      <c r="E5" s="234">
        <v>1</v>
      </c>
      <c r="F5" s="234"/>
      <c r="G5" s="234"/>
      <c r="H5" s="234"/>
      <c r="I5" s="234"/>
      <c r="J5" s="234"/>
      <c r="K5" s="234"/>
      <c r="L5" s="234"/>
      <c r="M5" s="234"/>
      <c r="N5" s="234"/>
      <c r="O5" s="229"/>
      <c r="P5" s="230"/>
      <c r="Q5" s="231"/>
      <c r="R5" s="232"/>
      <c r="S5" s="76">
        <f>E5+G5+I5+K5+M5+O5+Q5</f>
        <v>1</v>
      </c>
      <c r="T5" s="76">
        <f t="shared" si="0"/>
        <v>1</v>
      </c>
      <c r="U5" s="78"/>
      <c r="V5" s="78"/>
    </row>
    <row r="6" spans="1:22" x14ac:dyDescent="0.25">
      <c r="A6" s="136">
        <v>6781</v>
      </c>
      <c r="B6" s="228" t="s">
        <v>109</v>
      </c>
      <c r="C6" s="225">
        <v>34</v>
      </c>
      <c r="D6" s="25" t="s">
        <v>84</v>
      </c>
      <c r="E6" s="234"/>
      <c r="F6" s="234"/>
      <c r="G6" s="234"/>
      <c r="H6" s="234"/>
      <c r="I6" s="234">
        <v>2</v>
      </c>
      <c r="J6" s="234"/>
      <c r="K6" s="234">
        <v>4</v>
      </c>
      <c r="L6" s="234"/>
      <c r="M6" s="234">
        <v>4</v>
      </c>
      <c r="N6" s="234"/>
      <c r="O6" s="229"/>
      <c r="P6" s="230"/>
      <c r="Q6" s="231"/>
      <c r="R6" s="232"/>
      <c r="S6" s="76">
        <f t="shared" ref="S6:S26" si="1">E6+G6+I6+K6+M6+O6+Q6</f>
        <v>10</v>
      </c>
      <c r="T6" s="76">
        <f t="shared" si="0"/>
        <v>10</v>
      </c>
      <c r="U6" s="78"/>
      <c r="V6" s="78"/>
    </row>
    <row r="7" spans="1:22" x14ac:dyDescent="0.25">
      <c r="A7" s="136">
        <v>6781</v>
      </c>
      <c r="B7" s="228" t="s">
        <v>109</v>
      </c>
      <c r="C7" s="225">
        <v>36</v>
      </c>
      <c r="D7" s="25" t="s">
        <v>84</v>
      </c>
      <c r="E7" s="234"/>
      <c r="F7" s="234"/>
      <c r="G7" s="234"/>
      <c r="H7" s="234"/>
      <c r="I7" s="234">
        <v>1</v>
      </c>
      <c r="J7" s="234"/>
      <c r="K7" s="234">
        <v>2</v>
      </c>
      <c r="L7" s="234"/>
      <c r="M7" s="234"/>
      <c r="N7" s="234"/>
      <c r="O7" s="229"/>
      <c r="P7" s="230"/>
      <c r="Q7" s="231"/>
      <c r="R7" s="232"/>
      <c r="S7" s="76">
        <f t="shared" si="1"/>
        <v>3</v>
      </c>
      <c r="T7" s="76">
        <f t="shared" si="0"/>
        <v>3</v>
      </c>
      <c r="U7" s="78"/>
      <c r="V7" s="78"/>
    </row>
    <row r="8" spans="1:22" x14ac:dyDescent="0.25">
      <c r="A8" s="136">
        <v>6781</v>
      </c>
      <c r="B8" s="228" t="s">
        <v>109</v>
      </c>
      <c r="C8" s="226">
        <v>66</v>
      </c>
      <c r="D8" s="25" t="s">
        <v>105</v>
      </c>
      <c r="E8" s="229"/>
      <c r="F8" s="230"/>
      <c r="G8" s="229"/>
      <c r="H8" s="230"/>
      <c r="I8" s="229"/>
      <c r="J8" s="230"/>
      <c r="K8" s="229"/>
      <c r="L8" s="230"/>
      <c r="M8" s="229">
        <v>1</v>
      </c>
      <c r="N8" s="230"/>
      <c r="O8" s="229"/>
      <c r="P8" s="230"/>
      <c r="Q8" s="231"/>
      <c r="R8" s="232"/>
      <c r="S8" s="76">
        <f t="shared" si="1"/>
        <v>1</v>
      </c>
      <c r="T8" s="76">
        <f t="shared" si="0"/>
        <v>1</v>
      </c>
      <c r="U8" s="78"/>
      <c r="V8" s="78"/>
    </row>
    <row r="9" spans="1:22" x14ac:dyDescent="0.25">
      <c r="A9" s="136"/>
      <c r="B9" s="191"/>
      <c r="C9" s="191"/>
      <c r="D9" s="25"/>
      <c r="E9" s="229"/>
      <c r="F9" s="230"/>
      <c r="G9" s="229"/>
      <c r="H9" s="230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67"/>
      <c r="C10" s="167"/>
      <c r="D10" s="25"/>
      <c r="E10" s="229"/>
      <c r="F10" s="230"/>
      <c r="G10" s="229"/>
      <c r="H10" s="230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67"/>
      <c r="C11" s="167"/>
      <c r="D11" s="25"/>
      <c r="E11" s="229"/>
      <c r="F11" s="230"/>
      <c r="G11" s="229"/>
      <c r="H11" s="230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67"/>
      <c r="C12" s="167"/>
      <c r="D12" s="25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67"/>
      <c r="C13" s="167"/>
      <c r="D13" s="25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 t="shared" si="1"/>
        <v>0</v>
      </c>
      <c r="T13" s="76">
        <f t="shared" si="0"/>
        <v>0</v>
      </c>
      <c r="U13" s="78"/>
      <c r="V13" s="78"/>
    </row>
    <row r="14" spans="1:22" ht="15.75" customHeight="1" x14ac:dyDescent="0.25">
      <c r="A14" s="136"/>
      <c r="B14" s="167"/>
      <c r="C14" s="167"/>
      <c r="D14" s="25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 t="shared" si="1"/>
        <v>0</v>
      </c>
      <c r="T14" s="76">
        <f t="shared" si="0"/>
        <v>0</v>
      </c>
      <c r="U14" s="78"/>
      <c r="V14" s="78"/>
    </row>
    <row r="15" spans="1:22" ht="15.75" customHeight="1" x14ac:dyDescent="0.25">
      <c r="A15" s="136"/>
      <c r="B15" s="167"/>
      <c r="C15" s="167"/>
      <c r="D15" s="25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ref="S15:S16" si="2">E15+G15+I15+K15+M15+O15+Q15</f>
        <v>0</v>
      </c>
      <c r="T15" s="76">
        <f t="shared" ref="T15:T16" si="3">SUM(S15-U15-V15)</f>
        <v>0</v>
      </c>
      <c r="U15" s="78"/>
      <c r="V15" s="78"/>
    </row>
    <row r="16" spans="1:22" ht="15.75" customHeight="1" x14ac:dyDescent="0.25">
      <c r="A16" s="136"/>
      <c r="B16" s="167"/>
      <c r="C16" s="167"/>
      <c r="D16" s="25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si="2"/>
        <v>0</v>
      </c>
      <c r="T16" s="76">
        <f t="shared" si="3"/>
        <v>0</v>
      </c>
      <c r="U16" s="78"/>
      <c r="V16" s="78"/>
    </row>
    <row r="17" spans="1:22" ht="15" customHeight="1" x14ac:dyDescent="0.25">
      <c r="A17" s="136"/>
      <c r="B17" s="228" t="s">
        <v>110</v>
      </c>
      <c r="C17" s="168"/>
      <c r="D17" s="25" t="s">
        <v>64</v>
      </c>
      <c r="E17" s="229"/>
      <c r="F17" s="230"/>
      <c r="G17" s="229">
        <v>8</v>
      </c>
      <c r="H17" s="230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76">
        <f t="shared" si="1"/>
        <v>8</v>
      </c>
      <c r="T17" s="76">
        <f t="shared" si="0"/>
        <v>8</v>
      </c>
      <c r="U17" s="78"/>
      <c r="V17" s="78"/>
    </row>
    <row r="18" spans="1:22" ht="15.75" customHeight="1" x14ac:dyDescent="0.25">
      <c r="A18" s="136"/>
      <c r="B18" s="168"/>
      <c r="C18" s="168"/>
      <c r="D18" s="25"/>
      <c r="E18" s="229"/>
      <c r="F18" s="230"/>
      <c r="G18" s="229"/>
      <c r="H18" s="230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76">
        <f t="shared" si="1"/>
        <v>0</v>
      </c>
      <c r="T18" s="76">
        <f t="shared" si="0"/>
        <v>0</v>
      </c>
      <c r="U18" s="78"/>
      <c r="V18" s="78"/>
    </row>
    <row r="19" spans="1:22" ht="15.75" customHeight="1" x14ac:dyDescent="0.25">
      <c r="A19" s="136"/>
      <c r="B19" s="168"/>
      <c r="C19" s="168"/>
      <c r="D19" s="166"/>
      <c r="E19" s="229"/>
      <c r="F19" s="230"/>
      <c r="G19" s="229"/>
      <c r="H19" s="230"/>
      <c r="I19" s="229"/>
      <c r="J19" s="230"/>
      <c r="K19" s="229"/>
      <c r="L19" s="230"/>
      <c r="M19" s="229"/>
      <c r="N19" s="230"/>
      <c r="O19" s="229"/>
      <c r="P19" s="230"/>
      <c r="Q19" s="231"/>
      <c r="R19" s="232"/>
      <c r="S19" s="76">
        <f t="shared" si="1"/>
        <v>0</v>
      </c>
      <c r="T19" s="76">
        <f t="shared" si="0"/>
        <v>0</v>
      </c>
      <c r="U19" s="78"/>
      <c r="V19" s="78"/>
    </row>
    <row r="20" spans="1:22" ht="15.75" customHeight="1" x14ac:dyDescent="0.25">
      <c r="A20" s="136"/>
      <c r="B20" s="30"/>
      <c r="C20" s="136"/>
      <c r="D20" s="25"/>
      <c r="E20" s="233"/>
      <c r="F20" s="233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31"/>
      <c r="R20" s="232"/>
      <c r="S20" s="76">
        <f t="shared" si="1"/>
        <v>0</v>
      </c>
      <c r="T20" s="76">
        <f t="shared" si="0"/>
        <v>0</v>
      </c>
      <c r="U20" s="78"/>
      <c r="V20" s="78"/>
    </row>
    <row r="21" spans="1:22" x14ac:dyDescent="0.25">
      <c r="A21" s="136"/>
      <c r="B21" s="30"/>
      <c r="C21" s="185"/>
      <c r="D21" s="25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29"/>
      <c r="P21" s="230"/>
      <c r="Q21" s="231"/>
      <c r="R21" s="232"/>
      <c r="S21" s="76">
        <f t="shared" si="1"/>
        <v>0</v>
      </c>
      <c r="T21" s="76">
        <f t="shared" si="0"/>
        <v>0</v>
      </c>
      <c r="U21" s="78"/>
      <c r="V21" s="78"/>
    </row>
    <row r="22" spans="1:22" x14ac:dyDescent="0.25">
      <c r="A22" s="136">
        <v>3600</v>
      </c>
      <c r="B22" s="228" t="s">
        <v>110</v>
      </c>
      <c r="C22" s="206"/>
      <c r="D22" s="25" t="s">
        <v>90</v>
      </c>
      <c r="E22" s="229">
        <v>1</v>
      </c>
      <c r="F22" s="230"/>
      <c r="G22" s="229"/>
      <c r="H22" s="230"/>
      <c r="I22" s="229"/>
      <c r="J22" s="230"/>
      <c r="K22" s="229"/>
      <c r="L22" s="230"/>
      <c r="M22" s="229"/>
      <c r="N22" s="230"/>
      <c r="O22" s="229"/>
      <c r="P22" s="230"/>
      <c r="Q22" s="231"/>
      <c r="R22" s="232"/>
      <c r="S22" s="76">
        <f>E22+G22+I22+K22+M22+O22+Q22</f>
        <v>1</v>
      </c>
      <c r="T22" s="76">
        <f>SUM(S22-U22-V22)</f>
        <v>1</v>
      </c>
      <c r="U22" s="78"/>
      <c r="V22" s="78"/>
    </row>
    <row r="23" spans="1:22" x14ac:dyDescent="0.25">
      <c r="A23" s="102"/>
      <c r="B23" s="164"/>
      <c r="C23" s="164"/>
      <c r="D23" s="25"/>
      <c r="E23" s="229"/>
      <c r="F23" s="230"/>
      <c r="G23" s="229"/>
      <c r="H23" s="230"/>
      <c r="I23" s="229"/>
      <c r="J23" s="230"/>
      <c r="K23" s="229"/>
      <c r="L23" s="230"/>
      <c r="M23" s="229"/>
      <c r="N23" s="230"/>
      <c r="O23" s="229"/>
      <c r="P23" s="230"/>
      <c r="Q23" s="231"/>
      <c r="R23" s="232"/>
      <c r="S23" s="76">
        <f>E23+G23+I23+K23+M23+O23+Q23</f>
        <v>0</v>
      </c>
      <c r="T23" s="76">
        <f>SUM(S23-U23-V23)</f>
        <v>0</v>
      </c>
      <c r="U23" s="78"/>
      <c r="V23" s="78"/>
    </row>
    <row r="24" spans="1:22" x14ac:dyDescent="0.25">
      <c r="A24" s="73" t="s">
        <v>35</v>
      </c>
      <c r="B24" s="73"/>
      <c r="C24" s="73"/>
      <c r="D24" s="73"/>
      <c r="E24" s="229"/>
      <c r="F24" s="230"/>
      <c r="G24" s="229"/>
      <c r="H24" s="230"/>
      <c r="I24" s="229"/>
      <c r="J24" s="230"/>
      <c r="K24" s="229"/>
      <c r="L24" s="230"/>
      <c r="M24" s="229"/>
      <c r="N24" s="230"/>
      <c r="O24" s="229"/>
      <c r="P24" s="230"/>
      <c r="Q24" s="231"/>
      <c r="R24" s="232"/>
      <c r="S24" s="76">
        <f t="shared" si="1"/>
        <v>0</v>
      </c>
      <c r="T24" s="76"/>
      <c r="U24" s="80"/>
      <c r="V24" s="78"/>
    </row>
    <row r="25" spans="1:22" x14ac:dyDescent="0.25">
      <c r="A25" s="73" t="s">
        <v>36</v>
      </c>
      <c r="B25" s="73"/>
      <c r="C25" s="73"/>
      <c r="D25" s="73"/>
      <c r="E25" s="229"/>
      <c r="F25" s="230"/>
      <c r="G25" s="229"/>
      <c r="H25" s="230"/>
      <c r="I25" s="229"/>
      <c r="J25" s="230"/>
      <c r="K25" s="229"/>
      <c r="L25" s="230"/>
      <c r="M25" s="229"/>
      <c r="N25" s="230"/>
      <c r="O25" s="231"/>
      <c r="P25" s="232"/>
      <c r="Q25" s="231"/>
      <c r="R25" s="232"/>
      <c r="S25" s="76">
        <f t="shared" si="1"/>
        <v>0</v>
      </c>
      <c r="T25" s="76"/>
      <c r="U25" s="80"/>
      <c r="V25" s="78"/>
    </row>
    <row r="26" spans="1:22" x14ac:dyDescent="0.25">
      <c r="A26" s="80" t="s">
        <v>6</v>
      </c>
      <c r="B26" s="80"/>
      <c r="C26" s="80"/>
      <c r="D26" s="80"/>
      <c r="E26" s="237">
        <f>SUM(E4:E25)</f>
        <v>9</v>
      </c>
      <c r="F26" s="238"/>
      <c r="G26" s="237">
        <f>SUM(G4:G25)</f>
        <v>8</v>
      </c>
      <c r="H26" s="238"/>
      <c r="I26" s="237">
        <f>SUM(I4:I25)</f>
        <v>10</v>
      </c>
      <c r="J26" s="238"/>
      <c r="K26" s="237">
        <f>SUM(K4:K25)</f>
        <v>10</v>
      </c>
      <c r="L26" s="238"/>
      <c r="M26" s="237">
        <f>SUM(M4:M25)</f>
        <v>9</v>
      </c>
      <c r="N26" s="238"/>
      <c r="O26" s="237">
        <f>SUM(O4:O25)</f>
        <v>0</v>
      </c>
      <c r="P26" s="238"/>
      <c r="Q26" s="237">
        <f>SUM(Q4:Q25)</f>
        <v>0</v>
      </c>
      <c r="R26" s="238"/>
      <c r="S26" s="76">
        <f t="shared" si="1"/>
        <v>46</v>
      </c>
      <c r="T26" s="76"/>
      <c r="U26" s="80"/>
      <c r="V26" s="78"/>
    </row>
    <row r="27" spans="1:22" x14ac:dyDescent="0.25">
      <c r="A27" s="80" t="s">
        <v>2</v>
      </c>
      <c r="B27" s="80"/>
      <c r="C27" s="80"/>
      <c r="D27" s="80"/>
      <c r="E27" s="161"/>
      <c r="F27" s="162">
        <v>8</v>
      </c>
      <c r="G27" s="161"/>
      <c r="H27" s="162">
        <v>8</v>
      </c>
      <c r="I27" s="161"/>
      <c r="J27" s="162">
        <v>8</v>
      </c>
      <c r="K27" s="161"/>
      <c r="L27" s="162">
        <v>8</v>
      </c>
      <c r="M27" s="161"/>
      <c r="N27" s="162">
        <v>8</v>
      </c>
      <c r="O27" s="161"/>
      <c r="P27" s="162"/>
      <c r="Q27" s="161"/>
      <c r="R27" s="162"/>
      <c r="S27" s="76">
        <f>SUM(E27:R27)</f>
        <v>40</v>
      </c>
      <c r="T27" s="76">
        <f>SUM(T4:T26)</f>
        <v>40</v>
      </c>
      <c r="U27" s="78"/>
      <c r="V27" s="78"/>
    </row>
    <row r="28" spans="1:22" x14ac:dyDescent="0.25">
      <c r="A28" s="80" t="s">
        <v>39</v>
      </c>
      <c r="B28" s="80"/>
      <c r="C28" s="80"/>
      <c r="D28" s="80"/>
      <c r="E28" s="81"/>
      <c r="F28" s="81">
        <f>SUM(E26)-F27</f>
        <v>1</v>
      </c>
      <c r="G28" s="81"/>
      <c r="H28" s="81">
        <f>SUM(G26)-H27</f>
        <v>0</v>
      </c>
      <c r="I28" s="81"/>
      <c r="J28" s="81">
        <f>SUM(I26)-J27</f>
        <v>2</v>
      </c>
      <c r="K28" s="81"/>
      <c r="L28" s="81">
        <f>SUM(K26)-L27</f>
        <v>2</v>
      </c>
      <c r="M28" s="81"/>
      <c r="N28" s="81">
        <f>SUM(M26)-N27</f>
        <v>1</v>
      </c>
      <c r="O28" s="81"/>
      <c r="P28" s="81">
        <f>SUM(O26)</f>
        <v>0</v>
      </c>
      <c r="Q28" s="81"/>
      <c r="R28" s="81">
        <f>SUM(Q26)</f>
        <v>0</v>
      </c>
      <c r="S28" s="78">
        <f>SUM(E28:R28)</f>
        <v>6</v>
      </c>
      <c r="T28" s="78"/>
      <c r="U28" s="78">
        <f>SUM(U4:U27)</f>
        <v>6</v>
      </c>
      <c r="V28" s="78">
        <f>SUM(V4:V27)</f>
        <v>0</v>
      </c>
    </row>
    <row r="29" spans="1:22" x14ac:dyDescent="0.25">
      <c r="E29" s="82"/>
      <c r="F29" s="82"/>
      <c r="G29" s="82"/>
      <c r="H29" s="82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3">
        <f>SUM(T27)</f>
        <v>40</v>
      </c>
      <c r="I31" s="66">
        <v>3600</v>
      </c>
    </row>
    <row r="32" spans="1:22" x14ac:dyDescent="0.25">
      <c r="A32" s="68" t="s">
        <v>24</v>
      </c>
      <c r="C32" s="83">
        <f>U28</f>
        <v>6</v>
      </c>
      <c r="D32" s="84"/>
      <c r="I32" s="85">
        <v>9</v>
      </c>
    </row>
    <row r="33" spans="1:9" x14ac:dyDescent="0.25">
      <c r="A33" s="68" t="s">
        <v>25</v>
      </c>
      <c r="C33" s="84">
        <f>V28</f>
        <v>0</v>
      </c>
      <c r="I33" s="82"/>
    </row>
    <row r="34" spans="1:9" x14ac:dyDescent="0.25">
      <c r="A34" s="68" t="s">
        <v>26</v>
      </c>
      <c r="C34" s="84">
        <f>S24</f>
        <v>0</v>
      </c>
      <c r="I34" s="83"/>
    </row>
    <row r="35" spans="1:9" x14ac:dyDescent="0.25">
      <c r="A35" s="68" t="s">
        <v>4</v>
      </c>
      <c r="C35" s="84">
        <f>S25</f>
        <v>0</v>
      </c>
    </row>
    <row r="36" spans="1:9" ht="16.5" thickBot="1" x14ac:dyDescent="0.3">
      <c r="A36" s="69" t="s">
        <v>6</v>
      </c>
      <c r="C36" s="86">
        <f>SUM(C31:C35)</f>
        <v>46</v>
      </c>
      <c r="E36" s="69" t="s">
        <v>40</v>
      </c>
      <c r="F36" s="69"/>
      <c r="G36" s="87">
        <f>S26-C36</f>
        <v>0</v>
      </c>
    </row>
    <row r="37" spans="1:9" ht="16.5" thickTop="1" x14ac:dyDescent="0.25">
      <c r="A37" s="68" t="s">
        <v>27</v>
      </c>
      <c r="C37" s="88">
        <v>0</v>
      </c>
      <c r="D37" s="88"/>
    </row>
    <row r="38" spans="1:9" x14ac:dyDescent="0.25">
      <c r="A38" s="68" t="s">
        <v>34</v>
      </c>
      <c r="C38" s="88">
        <v>0</v>
      </c>
      <c r="D38" s="88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88</v>
      </c>
      <c r="B2" s="221"/>
      <c r="C2" s="221"/>
      <c r="D2" s="137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7</v>
      </c>
      <c r="F3" s="74">
        <v>17.3</v>
      </c>
      <c r="G3" s="74">
        <v>7</v>
      </c>
      <c r="H3" s="74">
        <v>17.3</v>
      </c>
      <c r="I3" s="74">
        <v>7</v>
      </c>
      <c r="J3" s="74">
        <v>17.3</v>
      </c>
      <c r="K3" s="74">
        <v>7</v>
      </c>
      <c r="L3" s="74">
        <v>17.3</v>
      </c>
      <c r="M3" s="74">
        <v>7</v>
      </c>
      <c r="N3" s="74">
        <v>17.3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8" t="s">
        <v>109</v>
      </c>
      <c r="C4" s="207">
        <v>18</v>
      </c>
      <c r="D4" s="25" t="s">
        <v>71</v>
      </c>
      <c r="E4" s="229">
        <v>9.5</v>
      </c>
      <c r="F4" s="230"/>
      <c r="G4" s="229">
        <v>10</v>
      </c>
      <c r="H4" s="230"/>
      <c r="I4" s="229">
        <v>9.5</v>
      </c>
      <c r="J4" s="230"/>
      <c r="K4" s="229">
        <v>10</v>
      </c>
      <c r="L4" s="230"/>
      <c r="M4" s="229">
        <v>10</v>
      </c>
      <c r="N4" s="230"/>
      <c r="O4" s="229"/>
      <c r="P4" s="230"/>
      <c r="Q4" s="231"/>
      <c r="R4" s="232"/>
      <c r="S4" s="76">
        <f>E4+G4+I4+K4+M4+O4+Q4</f>
        <v>49</v>
      </c>
      <c r="T4" s="76">
        <f t="shared" ref="T4:T12" si="0">SUM(S4-U4-V4)</f>
        <v>39</v>
      </c>
      <c r="U4" s="78">
        <v>10</v>
      </c>
      <c r="V4" s="78"/>
    </row>
    <row r="5" spans="1:22" x14ac:dyDescent="0.25">
      <c r="A5" s="136">
        <v>6781</v>
      </c>
      <c r="B5" s="228" t="s">
        <v>109</v>
      </c>
      <c r="C5" s="222">
        <v>42</v>
      </c>
      <c r="D5" s="25" t="s">
        <v>85</v>
      </c>
      <c r="E5" s="229">
        <v>0.5</v>
      </c>
      <c r="F5" s="230"/>
      <c r="G5" s="229"/>
      <c r="H5" s="230"/>
      <c r="I5" s="229"/>
      <c r="J5" s="230"/>
      <c r="K5" s="229"/>
      <c r="L5" s="230"/>
      <c r="M5" s="229"/>
      <c r="N5" s="230"/>
      <c r="O5" s="229"/>
      <c r="P5" s="230"/>
      <c r="Q5" s="231"/>
      <c r="R5" s="232"/>
      <c r="S5" s="76">
        <f t="shared" ref="S5:S22" si="1">E5+G5+I5+K5+M5+O5+Q5</f>
        <v>0.5</v>
      </c>
      <c r="T5" s="76">
        <f t="shared" si="0"/>
        <v>0.5</v>
      </c>
      <c r="U5" s="78"/>
      <c r="V5" s="78"/>
    </row>
    <row r="6" spans="1:22" x14ac:dyDescent="0.25">
      <c r="A6" s="136"/>
      <c r="B6" s="202"/>
      <c r="C6" s="202"/>
      <c r="D6" s="25"/>
      <c r="E6" s="229"/>
      <c r="F6" s="230"/>
      <c r="G6" s="229"/>
      <c r="H6" s="230"/>
      <c r="I6" s="229"/>
      <c r="J6" s="230"/>
      <c r="K6" s="229"/>
      <c r="L6" s="230"/>
      <c r="M6" s="229"/>
      <c r="N6" s="230"/>
      <c r="O6" s="229"/>
      <c r="P6" s="230"/>
      <c r="Q6" s="231"/>
      <c r="R6" s="232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203"/>
      <c r="C7" s="203"/>
      <c r="D7" s="25"/>
      <c r="E7" s="229"/>
      <c r="F7" s="230"/>
      <c r="G7" s="229"/>
      <c r="H7" s="230"/>
      <c r="I7" s="229"/>
      <c r="J7" s="230"/>
      <c r="K7" s="229"/>
      <c r="L7" s="230"/>
      <c r="M7" s="229"/>
      <c r="N7" s="230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48"/>
      <c r="C8" s="148"/>
      <c r="D8" s="25"/>
      <c r="E8" s="229"/>
      <c r="F8" s="230"/>
      <c r="G8" s="229"/>
      <c r="H8" s="230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49"/>
      <c r="C9" s="149"/>
      <c r="D9" s="25"/>
      <c r="E9" s="229"/>
      <c r="F9" s="230"/>
      <c r="G9" s="229"/>
      <c r="H9" s="230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53"/>
      <c r="C10" s="153"/>
      <c r="D10" s="25"/>
      <c r="E10" s="229"/>
      <c r="F10" s="230"/>
      <c r="G10" s="229"/>
      <c r="H10" s="230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53"/>
      <c r="C11" s="153"/>
      <c r="D11" s="25"/>
      <c r="E11" s="229"/>
      <c r="F11" s="230"/>
      <c r="G11" s="229"/>
      <c r="H11" s="230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53"/>
      <c r="C12" s="153"/>
      <c r="D12" s="25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38"/>
      <c r="D13" s="25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79"/>
      <c r="C14" s="138"/>
      <c r="D14" s="25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>E14+G14+I14+K14+M14+O14+Q14</f>
        <v>0</v>
      </c>
      <c r="T14" s="76">
        <f>SUM(S14-U14-V14)</f>
        <v>0</v>
      </c>
      <c r="U14" s="78"/>
      <c r="V14" s="78"/>
    </row>
    <row r="15" spans="1:22" ht="15.75" customHeight="1" x14ac:dyDescent="0.25">
      <c r="A15" s="138"/>
      <c r="B15" s="79"/>
      <c r="C15" s="138"/>
      <c r="D15" s="25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ref="S15:S17" si="2">E15+G15+I15+K15+M15+O15+Q15</f>
        <v>0</v>
      </c>
      <c r="T15" s="76">
        <f t="shared" ref="T15:T17" si="3">SUM(S15-U15-V15)</f>
        <v>0</v>
      </c>
      <c r="U15" s="78"/>
      <c r="V15" s="78"/>
    </row>
    <row r="16" spans="1:22" ht="15.75" customHeight="1" x14ac:dyDescent="0.25">
      <c r="A16" s="138"/>
      <c r="B16" s="79"/>
      <c r="C16" s="136"/>
      <c r="D16" s="166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si="2"/>
        <v>0</v>
      </c>
      <c r="T16" s="76">
        <f t="shared" si="3"/>
        <v>0</v>
      </c>
      <c r="U16" s="78"/>
      <c r="V16" s="78"/>
    </row>
    <row r="17" spans="1:22" x14ac:dyDescent="0.25">
      <c r="A17" s="152"/>
      <c r="B17" s="79"/>
      <c r="C17" s="152"/>
      <c r="D17" s="25"/>
      <c r="E17" s="229"/>
      <c r="F17" s="230"/>
      <c r="G17" s="229"/>
      <c r="H17" s="230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76">
        <f t="shared" si="2"/>
        <v>0</v>
      </c>
      <c r="T17" s="76">
        <f t="shared" si="3"/>
        <v>0</v>
      </c>
      <c r="U17" s="78"/>
      <c r="V17" s="78"/>
    </row>
    <row r="18" spans="1:22" x14ac:dyDescent="0.25">
      <c r="A18" s="136">
        <v>3600</v>
      </c>
      <c r="B18" s="228" t="s">
        <v>110</v>
      </c>
      <c r="C18" s="136"/>
      <c r="D18" s="14" t="s">
        <v>80</v>
      </c>
      <c r="E18" s="229"/>
      <c r="F18" s="230"/>
      <c r="G18" s="229"/>
      <c r="H18" s="230"/>
      <c r="I18" s="229">
        <v>0.5</v>
      </c>
      <c r="J18" s="230"/>
      <c r="K18" s="229"/>
      <c r="L18" s="230"/>
      <c r="M18" s="229"/>
      <c r="N18" s="230"/>
      <c r="O18" s="229"/>
      <c r="P18" s="230"/>
      <c r="Q18" s="231"/>
      <c r="R18" s="232"/>
      <c r="S18" s="76">
        <f>E18+G18+I18+K18+M18+O18+Q18</f>
        <v>0.5</v>
      </c>
      <c r="T18" s="76">
        <f>SUM(S18-U18-V18)</f>
        <v>0.5</v>
      </c>
      <c r="U18" s="78"/>
      <c r="V18" s="78"/>
    </row>
    <row r="19" spans="1:22" x14ac:dyDescent="0.25">
      <c r="A19" s="136"/>
      <c r="B19" s="30"/>
      <c r="C19" s="136"/>
      <c r="D19" s="25"/>
      <c r="E19" s="229"/>
      <c r="F19" s="230"/>
      <c r="G19" s="229"/>
      <c r="H19" s="230"/>
      <c r="I19" s="229"/>
      <c r="J19" s="230"/>
      <c r="K19" s="229"/>
      <c r="L19" s="230"/>
      <c r="M19" s="229"/>
      <c r="N19" s="230"/>
      <c r="O19" s="229"/>
      <c r="P19" s="230"/>
      <c r="Q19" s="231"/>
      <c r="R19" s="232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73" t="s">
        <v>35</v>
      </c>
      <c r="B20" s="73"/>
      <c r="C20" s="73"/>
      <c r="D20" s="73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31"/>
      <c r="R20" s="232"/>
      <c r="S20" s="76">
        <f t="shared" si="1"/>
        <v>0</v>
      </c>
      <c r="T20" s="76"/>
      <c r="U20" s="80"/>
      <c r="V20" s="78"/>
    </row>
    <row r="21" spans="1:22" x14ac:dyDescent="0.25">
      <c r="A21" s="73" t="s">
        <v>36</v>
      </c>
      <c r="B21" s="73"/>
      <c r="C21" s="73"/>
      <c r="D21" s="73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31"/>
      <c r="P21" s="232"/>
      <c r="Q21" s="231"/>
      <c r="R21" s="232"/>
      <c r="S21" s="76">
        <f t="shared" si="1"/>
        <v>0</v>
      </c>
      <c r="T21" s="76"/>
      <c r="U21" s="80"/>
      <c r="V21" s="78"/>
    </row>
    <row r="22" spans="1:22" x14ac:dyDescent="0.25">
      <c r="A22" s="80" t="s">
        <v>6</v>
      </c>
      <c r="B22" s="80"/>
      <c r="C22" s="80"/>
      <c r="D22" s="80"/>
      <c r="E22" s="237">
        <f>SUM(E4:E21)</f>
        <v>10</v>
      </c>
      <c r="F22" s="238"/>
      <c r="G22" s="237">
        <f>SUM(G4:G21)</f>
        <v>10</v>
      </c>
      <c r="H22" s="238"/>
      <c r="I22" s="237">
        <f>SUM(I4:I21)</f>
        <v>10</v>
      </c>
      <c r="J22" s="238"/>
      <c r="K22" s="237">
        <f>SUM(K4:K21)</f>
        <v>10</v>
      </c>
      <c r="L22" s="238"/>
      <c r="M22" s="237">
        <f>SUM(M4:M21)</f>
        <v>10</v>
      </c>
      <c r="N22" s="238"/>
      <c r="O22" s="237">
        <f>SUM(O4:O21)</f>
        <v>0</v>
      </c>
      <c r="P22" s="238"/>
      <c r="Q22" s="237">
        <f>SUM(Q4:Q21)</f>
        <v>0</v>
      </c>
      <c r="R22" s="238"/>
      <c r="S22" s="76">
        <f t="shared" si="1"/>
        <v>50</v>
      </c>
      <c r="T22" s="76"/>
      <c r="U22" s="80"/>
      <c r="V22" s="78"/>
    </row>
    <row r="23" spans="1:22" x14ac:dyDescent="0.25">
      <c r="A23" s="80" t="s">
        <v>2</v>
      </c>
      <c r="B23" s="80"/>
      <c r="C23" s="80"/>
      <c r="D23" s="80"/>
      <c r="E23" s="139"/>
      <c r="F23" s="140">
        <v>8</v>
      </c>
      <c r="G23" s="139"/>
      <c r="H23" s="140">
        <v>8</v>
      </c>
      <c r="I23" s="139"/>
      <c r="J23" s="140">
        <v>8</v>
      </c>
      <c r="K23" s="139"/>
      <c r="L23" s="140">
        <v>8</v>
      </c>
      <c r="M23" s="139"/>
      <c r="N23" s="140">
        <v>8</v>
      </c>
      <c r="O23" s="139"/>
      <c r="P23" s="140"/>
      <c r="Q23" s="139"/>
      <c r="R23" s="140"/>
      <c r="S23" s="76">
        <f>SUM(E23:R23)</f>
        <v>40</v>
      </c>
      <c r="T23" s="76">
        <f>SUM(T4:T22)</f>
        <v>40</v>
      </c>
      <c r="U23" s="78"/>
      <c r="V23" s="78"/>
    </row>
    <row r="24" spans="1:22" x14ac:dyDescent="0.25">
      <c r="A24" s="80" t="s">
        <v>39</v>
      </c>
      <c r="B24" s="80"/>
      <c r="C24" s="80"/>
      <c r="D24" s="80"/>
      <c r="E24" s="81"/>
      <c r="F24" s="81">
        <f>SUM(E22)-F23</f>
        <v>2</v>
      </c>
      <c r="G24" s="81"/>
      <c r="H24" s="81">
        <f>SUM(G22)-H23</f>
        <v>2</v>
      </c>
      <c r="I24" s="81"/>
      <c r="J24" s="81">
        <f>SUM(I22)-J23</f>
        <v>2</v>
      </c>
      <c r="K24" s="81"/>
      <c r="L24" s="81">
        <f>SUM(K22)-L23</f>
        <v>2</v>
      </c>
      <c r="M24" s="81"/>
      <c r="N24" s="81">
        <f>SUM(M22)-N23</f>
        <v>2</v>
      </c>
      <c r="O24" s="81"/>
      <c r="P24" s="81">
        <f>SUM(O22)</f>
        <v>0</v>
      </c>
      <c r="Q24" s="81"/>
      <c r="R24" s="81">
        <f>SUM(Q22)</f>
        <v>0</v>
      </c>
      <c r="S24" s="78">
        <f>SUM(E24:R24)</f>
        <v>10</v>
      </c>
      <c r="T24" s="78"/>
      <c r="U24" s="78">
        <f>SUM(U4:U23)</f>
        <v>10</v>
      </c>
      <c r="V24" s="78">
        <f>SUM(V4:V23)</f>
        <v>0</v>
      </c>
    </row>
    <row r="25" spans="1:22" x14ac:dyDescent="0.25">
      <c r="E25" s="82"/>
      <c r="F25" s="82"/>
      <c r="G25" s="82"/>
      <c r="H25" s="82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3">
        <f>SUM(T23)</f>
        <v>40</v>
      </c>
      <c r="I27" s="66">
        <v>3600</v>
      </c>
    </row>
    <row r="28" spans="1:22" x14ac:dyDescent="0.25">
      <c r="A28" s="68" t="s">
        <v>24</v>
      </c>
      <c r="C28" s="83">
        <f>U24</f>
        <v>10</v>
      </c>
      <c r="D28" s="84"/>
      <c r="I28" s="85">
        <v>0.5</v>
      </c>
    </row>
    <row r="29" spans="1:22" x14ac:dyDescent="0.25">
      <c r="A29" s="68" t="s">
        <v>25</v>
      </c>
      <c r="C29" s="84">
        <f>V24</f>
        <v>0</v>
      </c>
      <c r="I29" s="82"/>
    </row>
    <row r="30" spans="1:22" x14ac:dyDescent="0.25">
      <c r="A30" s="68" t="s">
        <v>26</v>
      </c>
      <c r="C30" s="84">
        <f>S20</f>
        <v>0</v>
      </c>
      <c r="I30" s="83"/>
    </row>
    <row r="31" spans="1:22" x14ac:dyDescent="0.25">
      <c r="A31" s="68" t="s">
        <v>4</v>
      </c>
      <c r="C31" s="84">
        <f>S21</f>
        <v>0</v>
      </c>
    </row>
    <row r="32" spans="1:22" ht="16.5" thickBot="1" x14ac:dyDescent="0.3">
      <c r="A32" s="69" t="s">
        <v>6</v>
      </c>
      <c r="C32" s="86">
        <f>SUM(C27:C31)</f>
        <v>50</v>
      </c>
      <c r="E32" s="69" t="s">
        <v>40</v>
      </c>
      <c r="F32" s="69"/>
      <c r="G32" s="87">
        <f>S22-C32</f>
        <v>0</v>
      </c>
    </row>
    <row r="33" spans="1:4" ht="16.5" thickTop="1" x14ac:dyDescent="0.25">
      <c r="A33" s="68" t="s">
        <v>27</v>
      </c>
      <c r="C33" s="88">
        <v>0</v>
      </c>
      <c r="D33" s="88"/>
    </row>
    <row r="34" spans="1:4" x14ac:dyDescent="0.25">
      <c r="A34" s="68" t="s">
        <v>34</v>
      </c>
      <c r="C34" s="88">
        <v>0</v>
      </c>
      <c r="D34" s="88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88</v>
      </c>
      <c r="B2" s="221"/>
      <c r="C2" s="221"/>
      <c r="D2" s="6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7</v>
      </c>
      <c r="F3" s="74">
        <v>16.3</v>
      </c>
      <c r="G3" s="74">
        <v>7</v>
      </c>
      <c r="H3" s="74">
        <v>17.3</v>
      </c>
      <c r="I3" s="74">
        <v>7</v>
      </c>
      <c r="J3" s="74">
        <v>17.3</v>
      </c>
      <c r="K3" s="74">
        <v>7</v>
      </c>
      <c r="L3" s="74">
        <v>16.3</v>
      </c>
      <c r="M3" s="74">
        <v>7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28" t="s">
        <v>109</v>
      </c>
      <c r="C4" s="222">
        <v>35</v>
      </c>
      <c r="D4" s="25" t="s">
        <v>84</v>
      </c>
      <c r="E4" s="233">
        <v>9</v>
      </c>
      <c r="F4" s="233"/>
      <c r="G4" s="233">
        <v>10</v>
      </c>
      <c r="H4" s="233"/>
      <c r="I4" s="233">
        <v>10</v>
      </c>
      <c r="J4" s="233"/>
      <c r="K4" s="233">
        <v>9</v>
      </c>
      <c r="L4" s="233"/>
      <c r="M4" s="233">
        <v>7</v>
      </c>
      <c r="N4" s="233"/>
      <c r="O4" s="239"/>
      <c r="P4" s="240"/>
      <c r="Q4" s="241"/>
      <c r="R4" s="242"/>
      <c r="S4" s="12">
        <f>E4+G4+I4+K4+M4+O4+Q4</f>
        <v>45</v>
      </c>
      <c r="T4" s="12">
        <f t="shared" ref="T4:T16" si="0">SUM(S4-U4-V4)</f>
        <v>38</v>
      </c>
      <c r="U4" s="15">
        <v>7</v>
      </c>
      <c r="V4" s="15"/>
    </row>
    <row r="5" spans="1:22" x14ac:dyDescent="0.25">
      <c r="A5" s="136">
        <v>6781</v>
      </c>
      <c r="B5" s="228" t="s">
        <v>109</v>
      </c>
      <c r="C5" s="226" t="s">
        <v>102</v>
      </c>
      <c r="D5" s="25" t="s">
        <v>106</v>
      </c>
      <c r="E5" s="233"/>
      <c r="F5" s="233"/>
      <c r="G5" s="233"/>
      <c r="H5" s="233"/>
      <c r="I5" s="233"/>
      <c r="J5" s="233"/>
      <c r="K5" s="233"/>
      <c r="L5" s="233"/>
      <c r="M5" s="233">
        <v>2</v>
      </c>
      <c r="N5" s="233"/>
      <c r="O5" s="239"/>
      <c r="P5" s="240"/>
      <c r="Q5" s="241"/>
      <c r="R5" s="242"/>
      <c r="S5" s="12">
        <f t="shared" ref="S5:S24" si="1">E5+G5+I5+K5+M5+O5+Q5</f>
        <v>2</v>
      </c>
      <c r="T5" s="12">
        <f t="shared" si="0"/>
        <v>2</v>
      </c>
      <c r="U5" s="15"/>
      <c r="V5" s="15"/>
    </row>
    <row r="6" spans="1:22" x14ac:dyDescent="0.25">
      <c r="A6" s="136"/>
      <c r="B6" s="215"/>
      <c r="C6" s="215"/>
      <c r="D6" s="25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9"/>
      <c r="P6" s="240"/>
      <c r="Q6" s="241"/>
      <c r="R6" s="242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6"/>
      <c r="B7" s="219"/>
      <c r="C7" s="219"/>
      <c r="D7" s="25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9"/>
      <c r="P7" s="240"/>
      <c r="Q7" s="241"/>
      <c r="R7" s="242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6"/>
      <c r="B8" s="220"/>
      <c r="C8" s="220"/>
      <c r="D8" s="25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9"/>
      <c r="P8" s="240"/>
      <c r="Q8" s="241"/>
      <c r="R8" s="24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186"/>
      <c r="C9" s="186"/>
      <c r="D9" s="25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9"/>
      <c r="P9" s="240"/>
      <c r="Q9" s="241"/>
      <c r="R9" s="24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87"/>
      <c r="C10" s="187"/>
      <c r="D10" s="25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9"/>
      <c r="P10" s="240"/>
      <c r="Q10" s="241"/>
      <c r="R10" s="242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6"/>
      <c r="B11" s="167"/>
      <c r="C11" s="167"/>
      <c r="D11" s="25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9"/>
      <c r="P11" s="240"/>
      <c r="Q11" s="241"/>
      <c r="R11" s="24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67"/>
      <c r="C12" s="167"/>
      <c r="D12" s="25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9"/>
      <c r="P12" s="240"/>
      <c r="Q12" s="241"/>
      <c r="R12" s="24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67"/>
      <c r="C13" s="167"/>
      <c r="D13" s="25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9"/>
      <c r="P13" s="240"/>
      <c r="Q13" s="241"/>
      <c r="R13" s="24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6"/>
      <c r="B14" s="168"/>
      <c r="C14" s="168"/>
      <c r="D14" s="25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9"/>
      <c r="P14" s="240"/>
      <c r="Q14" s="241"/>
      <c r="R14" s="24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6"/>
      <c r="B15" s="168"/>
      <c r="C15" s="168"/>
      <c r="D15" s="25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9"/>
      <c r="P15" s="240"/>
      <c r="Q15" s="241"/>
      <c r="R15" s="24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25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9"/>
      <c r="P16" s="240"/>
      <c r="Q16" s="241"/>
      <c r="R16" s="242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6"/>
      <c r="B17" s="150"/>
      <c r="C17" s="150"/>
      <c r="D17" s="25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9"/>
      <c r="P17" s="240"/>
      <c r="Q17" s="241"/>
      <c r="R17" s="242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6"/>
      <c r="B18" s="186"/>
      <c r="C18" s="186"/>
      <c r="D18" s="166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9"/>
      <c r="P18" s="240"/>
      <c r="Q18" s="241"/>
      <c r="R18" s="242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6"/>
      <c r="B19" s="30"/>
      <c r="C19" s="136"/>
      <c r="D19" s="25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9"/>
      <c r="P19" s="240"/>
      <c r="Q19" s="241"/>
      <c r="R19" s="242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6"/>
      <c r="B20" s="206"/>
      <c r="C20" s="206"/>
      <c r="D20" s="25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9"/>
      <c r="P20" s="240"/>
      <c r="Q20" s="241"/>
      <c r="R20" s="242"/>
      <c r="S20" s="12">
        <f>E20+G20+I20+K20+M20+O20+Q20</f>
        <v>0</v>
      </c>
      <c r="T20" s="12">
        <f>SUM(S20-U20-V20)</f>
        <v>0</v>
      </c>
      <c r="U20" s="15"/>
      <c r="V20" s="15"/>
    </row>
    <row r="21" spans="1:22" ht="15" customHeight="1" x14ac:dyDescent="0.25">
      <c r="A21" s="136"/>
      <c r="B21" s="30"/>
      <c r="C21" s="145"/>
      <c r="D21" s="25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9"/>
      <c r="P21" s="240"/>
      <c r="Q21" s="241"/>
      <c r="R21" s="242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39"/>
      <c r="F22" s="240"/>
      <c r="G22" s="239"/>
      <c r="H22" s="240"/>
      <c r="I22" s="239"/>
      <c r="J22" s="240"/>
      <c r="K22" s="239"/>
      <c r="L22" s="240"/>
      <c r="M22" s="239"/>
      <c r="N22" s="240"/>
      <c r="O22" s="239"/>
      <c r="P22" s="240"/>
      <c r="Q22" s="241"/>
      <c r="R22" s="242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39"/>
      <c r="F23" s="240"/>
      <c r="G23" s="239"/>
      <c r="H23" s="240"/>
      <c r="I23" s="239"/>
      <c r="J23" s="240"/>
      <c r="K23" s="239"/>
      <c r="L23" s="240"/>
      <c r="M23" s="239"/>
      <c r="N23" s="240"/>
      <c r="O23" s="241"/>
      <c r="P23" s="242"/>
      <c r="Q23" s="241"/>
      <c r="R23" s="242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3">
        <f>SUM(E4:E23)</f>
        <v>9</v>
      </c>
      <c r="F24" s="244"/>
      <c r="G24" s="243">
        <f>SUM(G4:G23)</f>
        <v>10</v>
      </c>
      <c r="H24" s="244"/>
      <c r="I24" s="243">
        <f>SUM(I4:I23)</f>
        <v>10</v>
      </c>
      <c r="J24" s="244"/>
      <c r="K24" s="243">
        <f>SUM(K4:K23)</f>
        <v>9</v>
      </c>
      <c r="L24" s="244"/>
      <c r="M24" s="243">
        <f>SUM(M4:M23)</f>
        <v>9</v>
      </c>
      <c r="N24" s="244"/>
      <c r="O24" s="243">
        <f>SUM(O4:O23)</f>
        <v>0</v>
      </c>
      <c r="P24" s="244"/>
      <c r="Q24" s="243">
        <f>SUM(Q4:Q23)</f>
        <v>0</v>
      </c>
      <c r="R24" s="244"/>
      <c r="S24" s="12">
        <f t="shared" si="1"/>
        <v>47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1</v>
      </c>
      <c r="G26" s="19"/>
      <c r="H26" s="19">
        <f>SUM(G24)-H25</f>
        <v>2</v>
      </c>
      <c r="I26" s="19"/>
      <c r="J26" s="19">
        <f>SUM(I24)-J25</f>
        <v>2</v>
      </c>
      <c r="K26" s="19"/>
      <c r="L26" s="19">
        <f>SUM(K24)-L25</f>
        <v>1</v>
      </c>
      <c r="M26" s="19"/>
      <c r="N26" s="19">
        <f>SUM(M24)-N25</f>
        <v>1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7</v>
      </c>
      <c r="T26" s="15"/>
      <c r="U26" s="15">
        <f>SUM(U4:U25)</f>
        <v>7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24</v>
      </c>
      <c r="C30" s="27">
        <f>U26</f>
        <v>7</v>
      </c>
      <c r="D30" s="20"/>
      <c r="I30" s="28"/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47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80" zoomScaleNormal="80" zoomScaleSheetLayoutView="77" zoomScalePageLayoutView="75" workbookViewId="0">
      <selection activeCell="E17" sqref="E17:P2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88</v>
      </c>
      <c r="B2" s="221"/>
      <c r="C2" s="221"/>
      <c r="D2" s="137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74">
        <v>7</v>
      </c>
      <c r="F3" s="74">
        <v>17.3</v>
      </c>
      <c r="G3" s="74">
        <v>7</v>
      </c>
      <c r="H3" s="74">
        <v>17.3</v>
      </c>
      <c r="I3" s="74">
        <v>7</v>
      </c>
      <c r="J3" s="74">
        <v>17.3</v>
      </c>
      <c r="K3" s="74">
        <v>7</v>
      </c>
      <c r="L3" s="74">
        <v>17.3</v>
      </c>
      <c r="M3" s="74">
        <v>7</v>
      </c>
      <c r="N3" s="74">
        <v>17.3</v>
      </c>
      <c r="O3" s="74">
        <v>7</v>
      </c>
      <c r="P3" s="74">
        <v>12</v>
      </c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8" t="s">
        <v>109</v>
      </c>
      <c r="C4" s="217">
        <v>20</v>
      </c>
      <c r="D4" s="25" t="s">
        <v>70</v>
      </c>
      <c r="E4" s="229">
        <v>7</v>
      </c>
      <c r="F4" s="230"/>
      <c r="G4" s="229">
        <v>7.75</v>
      </c>
      <c r="H4" s="230"/>
      <c r="I4" s="229">
        <v>2</v>
      </c>
      <c r="J4" s="230"/>
      <c r="K4" s="229">
        <v>7</v>
      </c>
      <c r="L4" s="230"/>
      <c r="M4" s="229">
        <v>2.5</v>
      </c>
      <c r="N4" s="230"/>
      <c r="O4" s="229">
        <v>5</v>
      </c>
      <c r="P4" s="230"/>
      <c r="Q4" s="231"/>
      <c r="R4" s="232"/>
      <c r="S4" s="76">
        <f>E4+G4+I4+K4+M4+O4+Q4</f>
        <v>31.25</v>
      </c>
      <c r="T4" s="76">
        <f t="shared" ref="T4:T12" si="0">SUM(S4-U4-V4)</f>
        <v>24.25</v>
      </c>
      <c r="U4" s="78">
        <v>7</v>
      </c>
      <c r="V4" s="78"/>
    </row>
    <row r="5" spans="1:22" x14ac:dyDescent="0.25">
      <c r="A5" s="136">
        <v>6781</v>
      </c>
      <c r="B5" s="228" t="s">
        <v>109</v>
      </c>
      <c r="C5" s="223">
        <v>34</v>
      </c>
      <c r="D5" s="25" t="s">
        <v>84</v>
      </c>
      <c r="E5" s="229">
        <v>2</v>
      </c>
      <c r="F5" s="230"/>
      <c r="G5" s="229"/>
      <c r="H5" s="230"/>
      <c r="I5" s="229">
        <v>6.5</v>
      </c>
      <c r="J5" s="230"/>
      <c r="K5" s="229">
        <v>3</v>
      </c>
      <c r="L5" s="230"/>
      <c r="M5" s="229">
        <v>0.5</v>
      </c>
      <c r="N5" s="230"/>
      <c r="O5" s="229"/>
      <c r="P5" s="230"/>
      <c r="Q5" s="231"/>
      <c r="R5" s="232"/>
      <c r="S5" s="76">
        <f t="shared" ref="S5:S26" si="1">E5+G5+I5+K5+M5+O5+Q5</f>
        <v>12</v>
      </c>
      <c r="T5" s="76">
        <f t="shared" si="0"/>
        <v>6</v>
      </c>
      <c r="U5" s="78">
        <v>6</v>
      </c>
      <c r="V5" s="78"/>
    </row>
    <row r="6" spans="1:22" x14ac:dyDescent="0.25">
      <c r="A6" s="136">
        <v>6781</v>
      </c>
      <c r="B6" s="228" t="s">
        <v>109</v>
      </c>
      <c r="C6" s="223">
        <v>32</v>
      </c>
      <c r="D6" s="25" t="s">
        <v>72</v>
      </c>
      <c r="E6" s="229"/>
      <c r="F6" s="230"/>
      <c r="G6" s="229">
        <v>0.5</v>
      </c>
      <c r="H6" s="230"/>
      <c r="I6" s="229"/>
      <c r="J6" s="230"/>
      <c r="K6" s="229"/>
      <c r="L6" s="230"/>
      <c r="M6" s="229"/>
      <c r="N6" s="230"/>
      <c r="O6" s="229"/>
      <c r="P6" s="230"/>
      <c r="Q6" s="231"/>
      <c r="R6" s="232"/>
      <c r="S6" s="76">
        <f t="shared" si="1"/>
        <v>0.5</v>
      </c>
      <c r="T6" s="76">
        <f t="shared" si="0"/>
        <v>0.5</v>
      </c>
      <c r="U6" s="78"/>
      <c r="V6" s="78"/>
    </row>
    <row r="7" spans="1:22" x14ac:dyDescent="0.25">
      <c r="A7" s="136"/>
      <c r="B7" s="203"/>
      <c r="C7" s="203"/>
      <c r="D7" s="25"/>
      <c r="E7" s="229"/>
      <c r="F7" s="230"/>
      <c r="G7" s="229"/>
      <c r="H7" s="230"/>
      <c r="I7" s="229"/>
      <c r="J7" s="230"/>
      <c r="K7" s="229"/>
      <c r="L7" s="230"/>
      <c r="M7" s="229"/>
      <c r="N7" s="230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89"/>
      <c r="C8" s="189"/>
      <c r="D8" s="25"/>
      <c r="E8" s="229"/>
      <c r="F8" s="230"/>
      <c r="G8" s="229"/>
      <c r="H8" s="230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3"/>
      <c r="C9" s="183"/>
      <c r="D9" s="25"/>
      <c r="E9" s="229"/>
      <c r="F9" s="230"/>
      <c r="G9" s="229"/>
      <c r="H9" s="230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3"/>
      <c r="C10" s="183"/>
      <c r="D10" s="25"/>
      <c r="E10" s="229"/>
      <c r="F10" s="230"/>
      <c r="G10" s="229"/>
      <c r="H10" s="230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83"/>
      <c r="C11" s="183"/>
      <c r="D11" s="25"/>
      <c r="E11" s="229"/>
      <c r="F11" s="230"/>
      <c r="G11" s="229"/>
      <c r="H11" s="230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55"/>
      <c r="C12" s="155"/>
      <c r="D12" s="25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55"/>
      <c r="C13" s="155"/>
      <c r="D13" s="25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155"/>
      <c r="C14" s="155"/>
      <c r="D14" s="166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 t="shared" ref="S14:S18" si="2">E14+G14+I14+K14+M14+O14+Q14</f>
        <v>0</v>
      </c>
      <c r="T14" s="76">
        <f t="shared" ref="T14:T18" si="3">SUM(S14-U14-V14)</f>
        <v>0</v>
      </c>
      <c r="U14" s="78"/>
      <c r="V14" s="78"/>
    </row>
    <row r="15" spans="1:22" x14ac:dyDescent="0.25">
      <c r="A15" s="136"/>
      <c r="B15" s="155"/>
      <c r="C15" s="155"/>
      <c r="D15" s="25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si="2"/>
        <v>0</v>
      </c>
      <c r="T15" s="76">
        <f t="shared" si="3"/>
        <v>0</v>
      </c>
      <c r="U15" s="78"/>
      <c r="V15" s="78"/>
    </row>
    <row r="16" spans="1:22" x14ac:dyDescent="0.25">
      <c r="A16" s="136"/>
      <c r="B16" s="167"/>
      <c r="C16" s="167"/>
      <c r="D16" s="25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si="2"/>
        <v>0</v>
      </c>
      <c r="T16" s="76">
        <f t="shared" si="3"/>
        <v>0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29"/>
      <c r="F17" s="230"/>
      <c r="G17" s="229"/>
      <c r="H17" s="230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76">
        <f t="shared" ref="S17" si="4">E17+G17+I17+K17+M17+O17+Q17</f>
        <v>0</v>
      </c>
      <c r="T17" s="76">
        <f t="shared" ref="T17" si="5">SUM(S17-U17-V17)</f>
        <v>0</v>
      </c>
      <c r="U17" s="78"/>
      <c r="V17" s="78"/>
    </row>
    <row r="18" spans="1:22" x14ac:dyDescent="0.25">
      <c r="A18" s="136">
        <v>3600</v>
      </c>
      <c r="B18" s="228" t="s">
        <v>110</v>
      </c>
      <c r="C18" s="136"/>
      <c r="D18" s="25" t="s">
        <v>82</v>
      </c>
      <c r="E18" s="229"/>
      <c r="F18" s="230"/>
      <c r="G18" s="229"/>
      <c r="H18" s="230"/>
      <c r="I18" s="229"/>
      <c r="J18" s="230"/>
      <c r="K18" s="229"/>
      <c r="L18" s="230"/>
      <c r="M18" s="229">
        <v>3</v>
      </c>
      <c r="N18" s="230"/>
      <c r="O18" s="229"/>
      <c r="P18" s="230"/>
      <c r="Q18" s="231"/>
      <c r="R18" s="232"/>
      <c r="S18" s="76">
        <f t="shared" si="2"/>
        <v>3</v>
      </c>
      <c r="T18" s="76">
        <f t="shared" si="3"/>
        <v>1</v>
      </c>
      <c r="U18" s="78">
        <v>2</v>
      </c>
      <c r="V18" s="78"/>
    </row>
    <row r="19" spans="1:22" ht="15.75" customHeight="1" x14ac:dyDescent="0.25">
      <c r="A19" s="136">
        <v>3600</v>
      </c>
      <c r="B19" s="228" t="s">
        <v>110</v>
      </c>
      <c r="C19" s="136"/>
      <c r="D19" s="25" t="s">
        <v>104</v>
      </c>
      <c r="E19" s="229"/>
      <c r="F19" s="230"/>
      <c r="G19" s="229"/>
      <c r="H19" s="230"/>
      <c r="I19" s="229"/>
      <c r="J19" s="230"/>
      <c r="K19" s="229"/>
      <c r="L19" s="230"/>
      <c r="M19" s="229">
        <v>4</v>
      </c>
      <c r="N19" s="230"/>
      <c r="O19" s="229"/>
      <c r="P19" s="230"/>
      <c r="Q19" s="231"/>
      <c r="R19" s="232"/>
      <c r="S19" s="76">
        <f t="shared" ref="S19:S21" si="6">E19+G19+I19+K19+M19+O19+Q19</f>
        <v>4</v>
      </c>
      <c r="T19" s="76">
        <f t="shared" ref="T19:T21" si="7">SUM(S19-U19-V19)</f>
        <v>4</v>
      </c>
      <c r="U19" s="78"/>
      <c r="V19" s="78"/>
    </row>
    <row r="20" spans="1:22" ht="15.75" customHeight="1" x14ac:dyDescent="0.25">
      <c r="A20" s="136">
        <v>3600</v>
      </c>
      <c r="B20" s="228" t="s">
        <v>110</v>
      </c>
      <c r="C20" s="136"/>
      <c r="D20" s="25" t="s">
        <v>96</v>
      </c>
      <c r="E20" s="229">
        <v>1</v>
      </c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31"/>
      <c r="R20" s="232"/>
      <c r="S20" s="76">
        <f t="shared" si="6"/>
        <v>1</v>
      </c>
      <c r="T20" s="76">
        <f t="shared" si="7"/>
        <v>1</v>
      </c>
      <c r="U20" s="78"/>
      <c r="V20" s="78"/>
    </row>
    <row r="21" spans="1:22" x14ac:dyDescent="0.25">
      <c r="A21" s="136">
        <v>3600</v>
      </c>
      <c r="B21" s="228" t="s">
        <v>110</v>
      </c>
      <c r="C21" s="136"/>
      <c r="D21" s="25" t="s">
        <v>80</v>
      </c>
      <c r="E21" s="229"/>
      <c r="F21" s="230"/>
      <c r="G21" s="229">
        <v>0.25</v>
      </c>
      <c r="H21" s="230"/>
      <c r="I21" s="229"/>
      <c r="J21" s="230"/>
      <c r="K21" s="229"/>
      <c r="L21" s="230"/>
      <c r="M21" s="229"/>
      <c r="N21" s="230"/>
      <c r="O21" s="229"/>
      <c r="P21" s="230"/>
      <c r="Q21" s="231"/>
      <c r="R21" s="232"/>
      <c r="S21" s="76">
        <f t="shared" si="6"/>
        <v>0.25</v>
      </c>
      <c r="T21" s="76">
        <f t="shared" si="7"/>
        <v>0.25</v>
      </c>
      <c r="U21" s="78"/>
      <c r="V21" s="78"/>
    </row>
    <row r="22" spans="1:22" x14ac:dyDescent="0.25">
      <c r="A22" s="136">
        <v>3600</v>
      </c>
      <c r="B22" s="228" t="s">
        <v>110</v>
      </c>
      <c r="C22" s="136"/>
      <c r="D22" s="25" t="s">
        <v>95</v>
      </c>
      <c r="E22" s="229"/>
      <c r="F22" s="230"/>
      <c r="G22" s="229">
        <v>1.5</v>
      </c>
      <c r="H22" s="230"/>
      <c r="I22" s="229">
        <v>1.5</v>
      </c>
      <c r="J22" s="230"/>
      <c r="K22" s="229"/>
      <c r="L22" s="230"/>
      <c r="M22" s="229"/>
      <c r="N22" s="230"/>
      <c r="O22" s="229"/>
      <c r="P22" s="230"/>
      <c r="Q22" s="231"/>
      <c r="R22" s="232"/>
      <c r="S22" s="76">
        <f>E22+G22+I22+K22+M22+O22+Q22</f>
        <v>3</v>
      </c>
      <c r="T22" s="76">
        <f>SUM(S22-U22-V22)</f>
        <v>3</v>
      </c>
      <c r="U22" s="78"/>
      <c r="V22" s="78"/>
    </row>
    <row r="23" spans="1:22" x14ac:dyDescent="0.25">
      <c r="A23" s="136"/>
      <c r="B23" s="30"/>
      <c r="C23" s="136"/>
      <c r="D23" s="184"/>
      <c r="E23" s="229"/>
      <c r="F23" s="230"/>
      <c r="G23" s="229"/>
      <c r="H23" s="230"/>
      <c r="I23" s="229"/>
      <c r="J23" s="230"/>
      <c r="K23" s="229"/>
      <c r="L23" s="230"/>
      <c r="M23" s="229"/>
      <c r="N23" s="230"/>
      <c r="O23" s="229"/>
      <c r="P23" s="230"/>
      <c r="Q23" s="231"/>
      <c r="R23" s="232"/>
      <c r="S23" s="76">
        <f>E23+G23+I23+K23+M23+O23+Q23</f>
        <v>0</v>
      </c>
      <c r="T23" s="76">
        <f>SUM(S23-U23-V23)</f>
        <v>0</v>
      </c>
      <c r="U23" s="78"/>
      <c r="V23" s="78"/>
    </row>
    <row r="24" spans="1:22" x14ac:dyDescent="0.25">
      <c r="A24" s="73" t="s">
        <v>35</v>
      </c>
      <c r="B24" s="73"/>
      <c r="C24" s="73"/>
      <c r="D24" s="73"/>
      <c r="E24" s="229"/>
      <c r="F24" s="230"/>
      <c r="G24" s="229"/>
      <c r="H24" s="230"/>
      <c r="I24" s="229"/>
      <c r="J24" s="230"/>
      <c r="K24" s="229"/>
      <c r="L24" s="230"/>
      <c r="M24" s="229"/>
      <c r="N24" s="230"/>
      <c r="O24" s="229"/>
      <c r="P24" s="230"/>
      <c r="Q24" s="231"/>
      <c r="R24" s="232"/>
      <c r="S24" s="76">
        <f t="shared" si="1"/>
        <v>0</v>
      </c>
      <c r="T24" s="76"/>
      <c r="U24" s="80"/>
      <c r="V24" s="78"/>
    </row>
    <row r="25" spans="1:22" x14ac:dyDescent="0.25">
      <c r="A25" s="73" t="s">
        <v>36</v>
      </c>
      <c r="B25" s="73"/>
      <c r="C25" s="73"/>
      <c r="D25" s="73"/>
      <c r="E25" s="229"/>
      <c r="F25" s="230"/>
      <c r="G25" s="229"/>
      <c r="H25" s="230"/>
      <c r="I25" s="229"/>
      <c r="J25" s="230"/>
      <c r="K25" s="229"/>
      <c r="L25" s="230"/>
      <c r="M25" s="229"/>
      <c r="N25" s="230"/>
      <c r="O25" s="231"/>
      <c r="P25" s="232"/>
      <c r="Q25" s="231"/>
      <c r="R25" s="232"/>
      <c r="S25" s="76">
        <f t="shared" si="1"/>
        <v>0</v>
      </c>
      <c r="T25" s="76"/>
      <c r="U25" s="80"/>
      <c r="V25" s="78"/>
    </row>
    <row r="26" spans="1:22" x14ac:dyDescent="0.25">
      <c r="A26" s="80" t="s">
        <v>6</v>
      </c>
      <c r="B26" s="80"/>
      <c r="C26" s="80"/>
      <c r="D26" s="80"/>
      <c r="E26" s="237">
        <f>SUM(E4:E25)</f>
        <v>10</v>
      </c>
      <c r="F26" s="238"/>
      <c r="G26" s="237">
        <f>SUM(G4:G25)</f>
        <v>10</v>
      </c>
      <c r="H26" s="238"/>
      <c r="I26" s="237">
        <f>SUM(I4:I25)</f>
        <v>10</v>
      </c>
      <c r="J26" s="238"/>
      <c r="K26" s="237">
        <f>SUM(K4:K25)</f>
        <v>10</v>
      </c>
      <c r="L26" s="238"/>
      <c r="M26" s="237">
        <f>SUM(M4:M25)</f>
        <v>10</v>
      </c>
      <c r="N26" s="238"/>
      <c r="O26" s="237">
        <f>SUM(O4:O25)</f>
        <v>5</v>
      </c>
      <c r="P26" s="238"/>
      <c r="Q26" s="237">
        <f>SUM(Q4:Q25)</f>
        <v>0</v>
      </c>
      <c r="R26" s="238"/>
      <c r="S26" s="76">
        <f t="shared" si="1"/>
        <v>55</v>
      </c>
      <c r="T26" s="76"/>
      <c r="U26" s="80"/>
      <c r="V26" s="78"/>
    </row>
    <row r="27" spans="1:22" x14ac:dyDescent="0.25">
      <c r="A27" s="80" t="s">
        <v>2</v>
      </c>
      <c r="B27" s="80"/>
      <c r="C27" s="80"/>
      <c r="D27" s="80"/>
      <c r="E27" s="139"/>
      <c r="F27" s="140">
        <v>8</v>
      </c>
      <c r="G27" s="139"/>
      <c r="H27" s="140">
        <v>8</v>
      </c>
      <c r="I27" s="139"/>
      <c r="J27" s="140">
        <v>8</v>
      </c>
      <c r="K27" s="139"/>
      <c r="L27" s="140">
        <v>8</v>
      </c>
      <c r="M27" s="139"/>
      <c r="N27" s="140">
        <v>8</v>
      </c>
      <c r="O27" s="139"/>
      <c r="P27" s="140"/>
      <c r="Q27" s="139"/>
      <c r="R27" s="140"/>
      <c r="S27" s="76">
        <f>SUM(E27:R27)</f>
        <v>40</v>
      </c>
      <c r="T27" s="76">
        <f>SUM(T4:T26)</f>
        <v>40</v>
      </c>
      <c r="U27" s="78"/>
      <c r="V27" s="78"/>
    </row>
    <row r="28" spans="1:22" x14ac:dyDescent="0.25">
      <c r="A28" s="80" t="s">
        <v>39</v>
      </c>
      <c r="B28" s="80"/>
      <c r="C28" s="80"/>
      <c r="D28" s="80"/>
      <c r="E28" s="81"/>
      <c r="F28" s="81">
        <f>SUM(E26)-F27</f>
        <v>2</v>
      </c>
      <c r="G28" s="81"/>
      <c r="H28" s="81">
        <f>SUM(G26)-H27</f>
        <v>2</v>
      </c>
      <c r="I28" s="81"/>
      <c r="J28" s="81">
        <f>SUM(I26)-J27</f>
        <v>2</v>
      </c>
      <c r="K28" s="81"/>
      <c r="L28" s="81">
        <f>SUM(K26)-L27</f>
        <v>2</v>
      </c>
      <c r="M28" s="81"/>
      <c r="N28" s="81">
        <f>SUM(M26)-N27</f>
        <v>2</v>
      </c>
      <c r="O28" s="81"/>
      <c r="P28" s="81">
        <f>SUM(O26)</f>
        <v>5</v>
      </c>
      <c r="Q28" s="81"/>
      <c r="R28" s="81">
        <f>SUM(Q26)</f>
        <v>0</v>
      </c>
      <c r="S28" s="78">
        <f>SUM(E28:R28)</f>
        <v>15</v>
      </c>
      <c r="T28" s="78"/>
      <c r="U28" s="78">
        <f>SUM(U4:U27)</f>
        <v>15</v>
      </c>
      <c r="V28" s="78">
        <f>SUM(V4:V27)</f>
        <v>0</v>
      </c>
    </row>
    <row r="29" spans="1:22" x14ac:dyDescent="0.25">
      <c r="E29" s="82"/>
      <c r="F29" s="82"/>
      <c r="G29" s="82"/>
      <c r="H29" s="82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3">
        <f>SUM(T27)</f>
        <v>40</v>
      </c>
      <c r="I31" s="66">
        <v>3600</v>
      </c>
    </row>
    <row r="32" spans="1:22" x14ac:dyDescent="0.25">
      <c r="A32" s="68" t="s">
        <v>24</v>
      </c>
      <c r="C32" s="83">
        <f>U28</f>
        <v>15</v>
      </c>
      <c r="D32" s="84"/>
      <c r="I32" s="85">
        <v>11.25</v>
      </c>
    </row>
    <row r="33" spans="1:9" x14ac:dyDescent="0.25">
      <c r="A33" s="68" t="s">
        <v>25</v>
      </c>
      <c r="C33" s="84">
        <f>V28</f>
        <v>0</v>
      </c>
      <c r="I33" s="82"/>
    </row>
    <row r="34" spans="1:9" x14ac:dyDescent="0.25">
      <c r="A34" s="68" t="s">
        <v>26</v>
      </c>
      <c r="C34" s="84">
        <f>S24</f>
        <v>0</v>
      </c>
      <c r="I34" s="83"/>
    </row>
    <row r="35" spans="1:9" x14ac:dyDescent="0.25">
      <c r="A35" s="68" t="s">
        <v>4</v>
      </c>
      <c r="C35" s="84">
        <f>S25</f>
        <v>0</v>
      </c>
    </row>
    <row r="36" spans="1:9" ht="16.5" thickBot="1" x14ac:dyDescent="0.3">
      <c r="A36" s="69" t="s">
        <v>6</v>
      </c>
      <c r="C36" s="86">
        <f>SUM(C31:C35)</f>
        <v>55</v>
      </c>
      <c r="E36" s="69" t="s">
        <v>40</v>
      </c>
      <c r="F36" s="69"/>
      <c r="G36" s="87">
        <f>S26-C36</f>
        <v>0</v>
      </c>
    </row>
    <row r="37" spans="1:9" ht="16.5" thickTop="1" x14ac:dyDescent="0.25">
      <c r="A37" s="68" t="s">
        <v>27</v>
      </c>
      <c r="C37" s="88">
        <v>0</v>
      </c>
      <c r="D37" s="88"/>
    </row>
    <row r="38" spans="1:9" x14ac:dyDescent="0.25">
      <c r="A38" s="68" t="s">
        <v>34</v>
      </c>
      <c r="C38" s="88">
        <v>0</v>
      </c>
      <c r="D38" s="88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88</v>
      </c>
      <c r="B2" s="221"/>
      <c r="C2" s="221"/>
      <c r="D2" s="137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7.45</v>
      </c>
      <c r="N3" s="74">
        <v>12.3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8" t="s">
        <v>109</v>
      </c>
      <c r="C4" s="205">
        <v>32</v>
      </c>
      <c r="D4" s="25" t="s">
        <v>72</v>
      </c>
      <c r="E4" s="234">
        <v>8</v>
      </c>
      <c r="F4" s="234"/>
      <c r="G4" s="234">
        <v>8</v>
      </c>
      <c r="H4" s="234"/>
      <c r="I4" s="234">
        <v>8</v>
      </c>
      <c r="J4" s="234"/>
      <c r="K4" s="234">
        <v>8</v>
      </c>
      <c r="L4" s="234"/>
      <c r="M4" s="234">
        <v>4.75</v>
      </c>
      <c r="N4" s="234"/>
      <c r="O4" s="229"/>
      <c r="P4" s="230"/>
      <c r="Q4" s="231"/>
      <c r="R4" s="232"/>
      <c r="S4" s="76">
        <f>E4+G4+I4+K4+M4+O4+Q4</f>
        <v>36.75</v>
      </c>
      <c r="T4" s="76">
        <f t="shared" ref="T4:T12" si="0">SUM(S4-U4-V4)</f>
        <v>36.75</v>
      </c>
      <c r="U4" s="78"/>
      <c r="V4" s="78"/>
    </row>
    <row r="5" spans="1:22" x14ac:dyDescent="0.25">
      <c r="A5" s="136"/>
      <c r="B5" s="198"/>
      <c r="C5" s="198"/>
      <c r="D5" s="25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29"/>
      <c r="P5" s="230"/>
      <c r="Q5" s="231"/>
      <c r="R5" s="232"/>
      <c r="S5" s="76">
        <f t="shared" ref="S5:S22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201"/>
      <c r="C6" s="201"/>
      <c r="D6" s="25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29"/>
      <c r="P6" s="230"/>
      <c r="Q6" s="231"/>
      <c r="R6" s="232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179"/>
      <c r="C7" s="179"/>
      <c r="D7" s="25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59"/>
      <c r="C8" s="159"/>
      <c r="D8" s="25"/>
      <c r="E8" s="229"/>
      <c r="F8" s="230"/>
      <c r="G8" s="229"/>
      <c r="H8" s="230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60"/>
      <c r="C9" s="160"/>
      <c r="D9" s="25"/>
      <c r="E9" s="229"/>
      <c r="F9" s="230"/>
      <c r="G9" s="229"/>
      <c r="H9" s="230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60"/>
      <c r="C10" s="160"/>
      <c r="D10" s="25"/>
      <c r="E10" s="229"/>
      <c r="F10" s="230"/>
      <c r="G10" s="229"/>
      <c r="H10" s="230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42"/>
      <c r="C11" s="142"/>
      <c r="D11" s="25"/>
      <c r="E11" s="229"/>
      <c r="F11" s="230"/>
      <c r="G11" s="229"/>
      <c r="H11" s="230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42"/>
      <c r="C12" s="142"/>
      <c r="D12" s="166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42"/>
      <c r="C13" s="142"/>
      <c r="D13" s="25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142"/>
      <c r="C14" s="142"/>
      <c r="D14" s="25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>E14+G14+I14+K14+M14+O14+Q14</f>
        <v>0</v>
      </c>
      <c r="T14" s="76">
        <f>SUM(S14-U14-V14)</f>
        <v>0</v>
      </c>
      <c r="U14" s="78"/>
      <c r="V14" s="78"/>
    </row>
    <row r="15" spans="1:22" ht="15.75" customHeight="1" x14ac:dyDescent="0.25">
      <c r="A15" s="136"/>
      <c r="B15" s="30"/>
      <c r="C15" s="136"/>
      <c r="D15" s="14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ref="S15:S17" si="2">E15+G15+I15+K15+M15+O15+Q15</f>
        <v>0</v>
      </c>
      <c r="T15" s="76">
        <f t="shared" ref="T15:T17" si="3">SUM(S15-U15-V15)</f>
        <v>0</v>
      </c>
      <c r="U15" s="78"/>
      <c r="V15" s="78"/>
    </row>
    <row r="16" spans="1:22" ht="15.75" customHeight="1" x14ac:dyDescent="0.25">
      <c r="A16" s="138"/>
      <c r="B16" s="79"/>
      <c r="C16" s="138"/>
      <c r="D16" s="25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si="2"/>
        <v>0</v>
      </c>
      <c r="T16" s="76">
        <f t="shared" si="3"/>
        <v>0</v>
      </c>
      <c r="U16" s="78"/>
      <c r="V16" s="78"/>
    </row>
    <row r="17" spans="1:22" x14ac:dyDescent="0.25">
      <c r="A17" s="136"/>
      <c r="B17" s="206"/>
      <c r="C17" s="206"/>
      <c r="D17" s="25"/>
      <c r="E17" s="229"/>
      <c r="F17" s="230"/>
      <c r="G17" s="229"/>
      <c r="H17" s="230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76">
        <f t="shared" si="2"/>
        <v>0</v>
      </c>
      <c r="T17" s="76">
        <f t="shared" si="3"/>
        <v>0</v>
      </c>
      <c r="U17" s="78"/>
      <c r="V17" s="78"/>
    </row>
    <row r="18" spans="1:22" x14ac:dyDescent="0.25">
      <c r="A18" s="136"/>
      <c r="B18" s="30"/>
      <c r="C18" s="136"/>
      <c r="D18" s="14"/>
      <c r="E18" s="229"/>
      <c r="F18" s="230"/>
      <c r="G18" s="229"/>
      <c r="H18" s="230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76">
        <f>E18+G18+I18+K18+M18+O18+Q18</f>
        <v>0</v>
      </c>
      <c r="T18" s="76">
        <f>SUM(S18-U18-V18)</f>
        <v>0</v>
      </c>
      <c r="U18" s="78"/>
      <c r="V18" s="78"/>
    </row>
    <row r="19" spans="1:22" x14ac:dyDescent="0.25">
      <c r="A19" s="136"/>
      <c r="B19" s="30"/>
      <c r="C19" s="136"/>
      <c r="D19" s="25"/>
      <c r="E19" s="229"/>
      <c r="F19" s="230"/>
      <c r="G19" s="229"/>
      <c r="H19" s="230"/>
      <c r="I19" s="229"/>
      <c r="J19" s="230"/>
      <c r="K19" s="229"/>
      <c r="L19" s="230"/>
      <c r="M19" s="229"/>
      <c r="N19" s="230"/>
      <c r="O19" s="229"/>
      <c r="P19" s="230"/>
      <c r="Q19" s="231"/>
      <c r="R19" s="232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73" t="s">
        <v>35</v>
      </c>
      <c r="B20" s="73"/>
      <c r="C20" s="73"/>
      <c r="D20" s="73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31"/>
      <c r="R20" s="232"/>
      <c r="S20" s="76">
        <f t="shared" si="1"/>
        <v>0</v>
      </c>
      <c r="T20" s="76"/>
      <c r="U20" s="80"/>
      <c r="V20" s="78"/>
    </row>
    <row r="21" spans="1:22" x14ac:dyDescent="0.25">
      <c r="A21" s="73" t="s">
        <v>36</v>
      </c>
      <c r="B21" s="73"/>
      <c r="C21" s="73"/>
      <c r="D21" s="73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31"/>
      <c r="P21" s="232"/>
      <c r="Q21" s="231"/>
      <c r="R21" s="232"/>
      <c r="S21" s="76">
        <f t="shared" si="1"/>
        <v>0</v>
      </c>
      <c r="T21" s="76"/>
      <c r="U21" s="80"/>
      <c r="V21" s="78"/>
    </row>
    <row r="22" spans="1:22" x14ac:dyDescent="0.25">
      <c r="A22" s="80" t="s">
        <v>6</v>
      </c>
      <c r="B22" s="80"/>
      <c r="C22" s="80"/>
      <c r="D22" s="80"/>
      <c r="E22" s="237">
        <f>SUM(E4:E21)</f>
        <v>8</v>
      </c>
      <c r="F22" s="238"/>
      <c r="G22" s="237">
        <f>SUM(G4:G21)</f>
        <v>8</v>
      </c>
      <c r="H22" s="238"/>
      <c r="I22" s="237">
        <f>SUM(I4:I21)</f>
        <v>8</v>
      </c>
      <c r="J22" s="238"/>
      <c r="K22" s="237">
        <f>SUM(K4:K21)</f>
        <v>8</v>
      </c>
      <c r="L22" s="238"/>
      <c r="M22" s="237">
        <f>SUM(M4:M21)</f>
        <v>4.75</v>
      </c>
      <c r="N22" s="238"/>
      <c r="O22" s="237">
        <f>SUM(O4:O21)</f>
        <v>0</v>
      </c>
      <c r="P22" s="238"/>
      <c r="Q22" s="237">
        <f>SUM(Q4:Q21)</f>
        <v>0</v>
      </c>
      <c r="R22" s="238"/>
      <c r="S22" s="76">
        <f t="shared" si="1"/>
        <v>36.75</v>
      </c>
      <c r="T22" s="76"/>
      <c r="U22" s="80"/>
      <c r="V22" s="78"/>
    </row>
    <row r="23" spans="1:22" x14ac:dyDescent="0.25">
      <c r="A23" s="80" t="s">
        <v>2</v>
      </c>
      <c r="B23" s="80"/>
      <c r="C23" s="80"/>
      <c r="D23" s="80"/>
      <c r="E23" s="139"/>
      <c r="F23" s="140">
        <v>8</v>
      </c>
      <c r="G23" s="139"/>
      <c r="H23" s="140">
        <v>8</v>
      </c>
      <c r="I23" s="139"/>
      <c r="J23" s="140">
        <v>8</v>
      </c>
      <c r="K23" s="139"/>
      <c r="L23" s="140">
        <v>8</v>
      </c>
      <c r="M23" s="139"/>
      <c r="N23" s="140">
        <v>8</v>
      </c>
      <c r="O23" s="139"/>
      <c r="P23" s="140"/>
      <c r="Q23" s="139"/>
      <c r="R23" s="140"/>
      <c r="S23" s="76">
        <f>SUM(E23:R23)</f>
        <v>40</v>
      </c>
      <c r="T23" s="76">
        <f>SUM(T4:T22)</f>
        <v>36.75</v>
      </c>
      <c r="U23" s="78"/>
      <c r="V23" s="78"/>
    </row>
    <row r="24" spans="1:22" x14ac:dyDescent="0.25">
      <c r="A24" s="80" t="s">
        <v>39</v>
      </c>
      <c r="B24" s="80"/>
      <c r="C24" s="80"/>
      <c r="D24" s="80"/>
      <c r="E24" s="81"/>
      <c r="F24" s="81">
        <f>SUM(E22)-F23</f>
        <v>0</v>
      </c>
      <c r="G24" s="81"/>
      <c r="H24" s="81">
        <f>SUM(G22)-H23</f>
        <v>0</v>
      </c>
      <c r="I24" s="81"/>
      <c r="J24" s="81">
        <f>SUM(I22)-J23</f>
        <v>0</v>
      </c>
      <c r="K24" s="81"/>
      <c r="L24" s="81">
        <f>SUM(K22)-L23</f>
        <v>0</v>
      </c>
      <c r="M24" s="81"/>
      <c r="N24" s="81">
        <f>SUM(M22)-N23</f>
        <v>-3.25</v>
      </c>
      <c r="O24" s="81"/>
      <c r="P24" s="81">
        <f>SUM(O22)</f>
        <v>0</v>
      </c>
      <c r="Q24" s="81"/>
      <c r="R24" s="81">
        <f>SUM(Q22)</f>
        <v>0</v>
      </c>
      <c r="S24" s="78">
        <f>SUM(E24:R24)</f>
        <v>-3.25</v>
      </c>
      <c r="T24" s="78"/>
      <c r="U24" s="78">
        <f>SUM(U4:U23)</f>
        <v>0</v>
      </c>
      <c r="V24" s="78">
        <f>SUM(V4:V23)</f>
        <v>0</v>
      </c>
    </row>
    <row r="25" spans="1:22" x14ac:dyDescent="0.25">
      <c r="E25" s="82"/>
      <c r="F25" s="82"/>
      <c r="G25" s="82"/>
      <c r="H25" s="82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3">
        <f>SUM(T23)</f>
        <v>36.75</v>
      </c>
      <c r="I27" s="66">
        <v>3600</v>
      </c>
    </row>
    <row r="28" spans="1:22" x14ac:dyDescent="0.25">
      <c r="A28" s="68" t="s">
        <v>24</v>
      </c>
      <c r="C28" s="83">
        <f>U24</f>
        <v>0</v>
      </c>
      <c r="D28" s="84"/>
      <c r="I28" s="85"/>
    </row>
    <row r="29" spans="1:22" x14ac:dyDescent="0.25">
      <c r="A29" s="68" t="s">
        <v>25</v>
      </c>
      <c r="C29" s="84">
        <f>V24</f>
        <v>0</v>
      </c>
      <c r="I29" s="82"/>
    </row>
    <row r="30" spans="1:22" x14ac:dyDescent="0.25">
      <c r="A30" s="68" t="s">
        <v>26</v>
      </c>
      <c r="C30" s="84">
        <f>S20</f>
        <v>0</v>
      </c>
      <c r="I30" s="83"/>
    </row>
    <row r="31" spans="1:22" x14ac:dyDescent="0.25">
      <c r="A31" s="68" t="s">
        <v>4</v>
      </c>
      <c r="C31" s="84">
        <f>S21</f>
        <v>0</v>
      </c>
    </row>
    <row r="32" spans="1:22" ht="16.5" thickBot="1" x14ac:dyDescent="0.3">
      <c r="A32" s="69" t="s">
        <v>6</v>
      </c>
      <c r="C32" s="86">
        <f>SUM(C27:C31)</f>
        <v>36.75</v>
      </c>
      <c r="E32" s="69" t="s">
        <v>40</v>
      </c>
      <c r="F32" s="69"/>
      <c r="G32" s="87">
        <f>S22-C32</f>
        <v>0</v>
      </c>
    </row>
    <row r="33" spans="1:7" ht="16.5" thickTop="1" x14ac:dyDescent="0.25">
      <c r="A33" s="68" t="s">
        <v>27</v>
      </c>
      <c r="C33" s="88">
        <v>0</v>
      </c>
      <c r="D33" s="88"/>
    </row>
    <row r="34" spans="1:7" x14ac:dyDescent="0.25">
      <c r="A34" s="68" t="s">
        <v>34</v>
      </c>
      <c r="C34" s="88">
        <v>0</v>
      </c>
      <c r="D34" s="88"/>
    </row>
    <row r="40" spans="1:7" x14ac:dyDescent="0.25">
      <c r="G40" s="3" t="s">
        <v>67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K21" sqref="K21:L2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88</v>
      </c>
      <c r="B2" s="221"/>
      <c r="C2" s="221"/>
      <c r="D2" s="38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7</v>
      </c>
      <c r="F3" s="74">
        <v>17</v>
      </c>
      <c r="G3" s="74">
        <v>7</v>
      </c>
      <c r="H3" s="74">
        <v>17</v>
      </c>
      <c r="I3" s="74">
        <v>7</v>
      </c>
      <c r="J3" s="74">
        <v>4.45</v>
      </c>
      <c r="K3" s="74">
        <v>8</v>
      </c>
      <c r="L3" s="74">
        <v>16.45</v>
      </c>
      <c r="M3" s="74">
        <v>7</v>
      </c>
      <c r="N3" s="74">
        <v>17</v>
      </c>
      <c r="O3" s="39">
        <v>7</v>
      </c>
      <c r="P3" s="11">
        <v>11.15</v>
      </c>
      <c r="Q3" s="11"/>
      <c r="R3" s="11"/>
      <c r="S3" s="12"/>
      <c r="T3" s="12"/>
      <c r="U3" s="13"/>
      <c r="V3" s="13"/>
    </row>
    <row r="4" spans="1:22" x14ac:dyDescent="0.25">
      <c r="A4" s="136">
        <v>6781</v>
      </c>
      <c r="B4" s="228" t="s">
        <v>109</v>
      </c>
      <c r="C4" s="222">
        <v>37</v>
      </c>
      <c r="D4" s="25" t="s">
        <v>83</v>
      </c>
      <c r="E4" s="233">
        <v>9.5</v>
      </c>
      <c r="F4" s="233"/>
      <c r="G4" s="233"/>
      <c r="H4" s="233"/>
      <c r="I4" s="233"/>
      <c r="J4" s="233"/>
      <c r="K4" s="233"/>
      <c r="L4" s="233"/>
      <c r="M4" s="233">
        <v>1</v>
      </c>
      <c r="N4" s="233"/>
      <c r="O4" s="239">
        <v>1</v>
      </c>
      <c r="P4" s="240"/>
      <c r="Q4" s="241"/>
      <c r="R4" s="242"/>
      <c r="S4" s="12">
        <f>E4+G4+I4+K4+M4+O4+Q4</f>
        <v>11.5</v>
      </c>
      <c r="T4" s="12">
        <f t="shared" ref="T4:T19" si="0">SUM(S4-U4-V4)</f>
        <v>9</v>
      </c>
      <c r="U4" s="15">
        <v>2.5</v>
      </c>
      <c r="V4" s="15"/>
    </row>
    <row r="5" spans="1:22" x14ac:dyDescent="0.25">
      <c r="A5" s="136">
        <v>6781</v>
      </c>
      <c r="B5" s="228" t="s">
        <v>109</v>
      </c>
      <c r="C5" s="222">
        <v>38</v>
      </c>
      <c r="D5" s="25" t="s">
        <v>83</v>
      </c>
      <c r="E5" s="233"/>
      <c r="F5" s="233"/>
      <c r="G5" s="233">
        <v>9</v>
      </c>
      <c r="H5" s="233"/>
      <c r="I5" s="233">
        <v>9.25</v>
      </c>
      <c r="J5" s="233"/>
      <c r="K5" s="233">
        <v>8</v>
      </c>
      <c r="L5" s="233"/>
      <c r="M5" s="233">
        <v>8</v>
      </c>
      <c r="N5" s="233"/>
      <c r="O5" s="239">
        <v>3</v>
      </c>
      <c r="P5" s="240"/>
      <c r="Q5" s="241"/>
      <c r="R5" s="242"/>
      <c r="S5" s="12">
        <f t="shared" ref="S5:S22" si="1">E5+G5+I5+K5+M5+O5+Q5</f>
        <v>37.25</v>
      </c>
      <c r="T5" s="12">
        <f t="shared" si="0"/>
        <v>29.75</v>
      </c>
      <c r="U5" s="15">
        <v>7.5</v>
      </c>
      <c r="V5" s="15"/>
    </row>
    <row r="6" spans="1:22" x14ac:dyDescent="0.25">
      <c r="A6" s="136"/>
      <c r="B6" s="215"/>
      <c r="C6" s="215"/>
      <c r="D6" s="25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9"/>
      <c r="P6" s="240"/>
      <c r="Q6" s="241"/>
      <c r="R6" s="242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6"/>
      <c r="B7" s="215"/>
      <c r="C7" s="215"/>
      <c r="D7" s="25"/>
      <c r="E7" s="239"/>
      <c r="F7" s="240"/>
      <c r="G7" s="233"/>
      <c r="H7" s="233"/>
      <c r="I7" s="239"/>
      <c r="J7" s="240"/>
      <c r="K7" s="233"/>
      <c r="L7" s="233"/>
      <c r="M7" s="233"/>
      <c r="N7" s="233"/>
      <c r="O7" s="239"/>
      <c r="P7" s="240"/>
      <c r="Q7" s="241"/>
      <c r="R7" s="242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6"/>
      <c r="B8" s="192"/>
      <c r="C8" s="192"/>
      <c r="D8" s="25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9"/>
      <c r="P8" s="240"/>
      <c r="Q8" s="241"/>
      <c r="R8" s="24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213"/>
      <c r="C9" s="213"/>
      <c r="D9" s="25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9"/>
      <c r="P9" s="240"/>
      <c r="Q9" s="241"/>
      <c r="R9" s="24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55"/>
      <c r="C10" s="155"/>
      <c r="D10" s="25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9"/>
      <c r="P10" s="240"/>
      <c r="Q10" s="241"/>
      <c r="R10" s="242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6"/>
      <c r="B11" s="215"/>
      <c r="C11" s="215"/>
      <c r="D11" s="25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9"/>
      <c r="P11" s="240"/>
      <c r="Q11" s="241"/>
      <c r="R11" s="24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56"/>
      <c r="C12" s="156"/>
      <c r="D12" s="25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9"/>
      <c r="P12" s="240"/>
      <c r="Q12" s="241"/>
      <c r="R12" s="24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56"/>
      <c r="C13" s="156"/>
      <c r="D13" s="166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9"/>
      <c r="P13" s="240"/>
      <c r="Q13" s="241"/>
      <c r="R13" s="242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6"/>
      <c r="B14" s="157"/>
      <c r="C14" s="157"/>
      <c r="D14" s="25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9"/>
      <c r="P14" s="240"/>
      <c r="Q14" s="241"/>
      <c r="R14" s="24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6"/>
      <c r="B15" s="206"/>
      <c r="C15" s="206"/>
      <c r="D15" s="25"/>
      <c r="E15" s="239"/>
      <c r="F15" s="240"/>
      <c r="G15" s="239"/>
      <c r="H15" s="240"/>
      <c r="I15" s="239"/>
      <c r="J15" s="240"/>
      <c r="K15" s="239"/>
      <c r="L15" s="240"/>
      <c r="M15" s="239"/>
      <c r="N15" s="240"/>
      <c r="O15" s="239"/>
      <c r="P15" s="240"/>
      <c r="Q15" s="241"/>
      <c r="R15" s="24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25"/>
      <c r="E16" s="239"/>
      <c r="F16" s="240"/>
      <c r="G16" s="239"/>
      <c r="H16" s="240"/>
      <c r="I16" s="239"/>
      <c r="J16" s="240"/>
      <c r="K16" s="239"/>
      <c r="L16" s="240"/>
      <c r="M16" s="239"/>
      <c r="N16" s="240"/>
      <c r="O16" s="239"/>
      <c r="P16" s="240"/>
      <c r="Q16" s="241"/>
      <c r="R16" s="242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6">
        <v>3600</v>
      </c>
      <c r="B17" s="228" t="s">
        <v>110</v>
      </c>
      <c r="C17" s="136"/>
      <c r="D17" s="25" t="s">
        <v>75</v>
      </c>
      <c r="E17" s="239"/>
      <c r="F17" s="240"/>
      <c r="G17" s="239">
        <v>0.5</v>
      </c>
      <c r="H17" s="240"/>
      <c r="I17" s="239"/>
      <c r="J17" s="240"/>
      <c r="K17" s="239">
        <v>0.25</v>
      </c>
      <c r="L17" s="240"/>
      <c r="M17" s="239">
        <v>0.25</v>
      </c>
      <c r="N17" s="240"/>
      <c r="O17" s="239">
        <v>0.25</v>
      </c>
      <c r="P17" s="240"/>
      <c r="Q17" s="241"/>
      <c r="R17" s="242"/>
      <c r="S17" s="12">
        <f>E17+G17+I17+K17+M17+O17+Q17</f>
        <v>1.25</v>
      </c>
      <c r="T17" s="12">
        <f>SUM(S17-U17-V17)</f>
        <v>1</v>
      </c>
      <c r="U17" s="15">
        <v>0.25</v>
      </c>
      <c r="V17" s="15"/>
    </row>
    <row r="18" spans="1:22" x14ac:dyDescent="0.25">
      <c r="A18" s="136">
        <v>3600</v>
      </c>
      <c r="B18" s="228" t="s">
        <v>110</v>
      </c>
      <c r="C18" s="136"/>
      <c r="D18" s="14" t="s">
        <v>80</v>
      </c>
      <c r="E18" s="239"/>
      <c r="F18" s="240"/>
      <c r="G18" s="239"/>
      <c r="H18" s="240"/>
      <c r="I18" s="239"/>
      <c r="J18" s="240"/>
      <c r="K18" s="239"/>
      <c r="L18" s="240"/>
      <c r="M18" s="239">
        <v>0.25</v>
      </c>
      <c r="N18" s="240"/>
      <c r="O18" s="239"/>
      <c r="P18" s="240"/>
      <c r="Q18" s="241"/>
      <c r="R18" s="242"/>
      <c r="S18" s="12">
        <f t="shared" si="1"/>
        <v>0.25</v>
      </c>
      <c r="T18" s="12">
        <f t="shared" si="0"/>
        <v>0.25</v>
      </c>
      <c r="U18" s="15"/>
      <c r="V18" s="15"/>
    </row>
    <row r="19" spans="1:22" x14ac:dyDescent="0.25">
      <c r="A19" s="135"/>
      <c r="B19" s="135"/>
      <c r="C19" s="135"/>
      <c r="D19" s="14"/>
      <c r="E19" s="239"/>
      <c r="F19" s="240"/>
      <c r="G19" s="239"/>
      <c r="H19" s="240"/>
      <c r="I19" s="239"/>
      <c r="J19" s="240"/>
      <c r="K19" s="239"/>
      <c r="L19" s="240"/>
      <c r="M19" s="239"/>
      <c r="N19" s="240"/>
      <c r="O19" s="239"/>
      <c r="P19" s="240"/>
      <c r="Q19" s="241"/>
      <c r="R19" s="242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9"/>
      <c r="F20" s="240"/>
      <c r="G20" s="239"/>
      <c r="H20" s="240"/>
      <c r="I20" s="239"/>
      <c r="J20" s="240"/>
      <c r="K20" s="239"/>
      <c r="L20" s="240"/>
      <c r="M20" s="239"/>
      <c r="N20" s="240"/>
      <c r="O20" s="241"/>
      <c r="P20" s="242"/>
      <c r="Q20" s="241"/>
      <c r="R20" s="242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9"/>
      <c r="F21" s="240"/>
      <c r="G21" s="239"/>
      <c r="H21" s="240"/>
      <c r="I21" s="239"/>
      <c r="J21" s="240"/>
      <c r="K21" s="239"/>
      <c r="L21" s="240"/>
      <c r="M21" s="239"/>
      <c r="N21" s="240"/>
      <c r="O21" s="241"/>
      <c r="P21" s="242"/>
      <c r="Q21" s="241"/>
      <c r="R21" s="242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3">
        <f>SUM(E4:E21)</f>
        <v>9.5</v>
      </c>
      <c r="F22" s="244"/>
      <c r="G22" s="243">
        <f>SUM(G4:G21)</f>
        <v>9.5</v>
      </c>
      <c r="H22" s="244"/>
      <c r="I22" s="243">
        <f>SUM(I4:I21)</f>
        <v>9.25</v>
      </c>
      <c r="J22" s="244"/>
      <c r="K22" s="243">
        <f>SUM(K4:K21)</f>
        <v>8.25</v>
      </c>
      <c r="L22" s="244"/>
      <c r="M22" s="243">
        <f>SUM(M4:M21)</f>
        <v>9.5</v>
      </c>
      <c r="N22" s="244"/>
      <c r="O22" s="243">
        <f>SUM(O4:O21)</f>
        <v>4.25</v>
      </c>
      <c r="P22" s="244"/>
      <c r="Q22" s="243">
        <f>SUM(Q4:Q21)</f>
        <v>0</v>
      </c>
      <c r="R22" s="244"/>
      <c r="S22" s="12">
        <f t="shared" si="1"/>
        <v>50.25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1.5</v>
      </c>
      <c r="G24" s="19"/>
      <c r="H24" s="19">
        <f>SUM(G22)-H23</f>
        <v>1.5</v>
      </c>
      <c r="I24" s="19"/>
      <c r="J24" s="19">
        <f>SUM(I22)-J23</f>
        <v>1.25</v>
      </c>
      <c r="K24" s="19"/>
      <c r="L24" s="19">
        <f>SUM(K22)-L23</f>
        <v>0.25</v>
      </c>
      <c r="M24" s="19"/>
      <c r="N24" s="19">
        <f>SUM(M22)-N23</f>
        <v>1.5</v>
      </c>
      <c r="O24" s="19"/>
      <c r="P24" s="19">
        <f>SUM(O22)</f>
        <v>4.25</v>
      </c>
      <c r="Q24" s="19"/>
      <c r="R24" s="19">
        <f>SUM(Q22)</f>
        <v>0</v>
      </c>
      <c r="S24" s="15">
        <f>SUM(E24:R24)</f>
        <v>10.25</v>
      </c>
      <c r="T24" s="15"/>
      <c r="U24" s="15">
        <f>SUM(U4:U23)</f>
        <v>10.25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10.25</v>
      </c>
      <c r="D28" s="20"/>
      <c r="I28" s="28">
        <v>1.5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50.25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McSharry</vt:lpstr>
      <vt:lpstr>Parker</vt:lpstr>
      <vt:lpstr>Scott</vt:lpstr>
      <vt:lpstr>G.Ward</vt:lpstr>
      <vt:lpstr>Taylor</vt:lpstr>
      <vt:lpstr>N.Winterburn</vt:lpstr>
      <vt:lpstr>T.Winterburn</vt:lpstr>
      <vt:lpstr>Wright</vt:lpstr>
      <vt:lpstr>Sheet1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2019-02-04T10:14:27Z</cp:lastPrinted>
  <dcterms:created xsi:type="dcterms:W3CDTF">2010-01-14T13:00:57Z</dcterms:created>
  <dcterms:modified xsi:type="dcterms:W3CDTF">2019-08-19T13:25:57Z</dcterms:modified>
</cp:coreProperties>
</file>