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158AE3FF-327E-4EBB-AC57-1C9D1F30BEC2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." sheetId="50" r:id="rId9"/>
    <sheet name="McSharry" sheetId="42" r:id="rId10"/>
    <sheet name="Parker" sheetId="43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8">'.'!$A$1:$V$40</definedName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9">McSharry!$A$1:$V$40</definedName>
    <definedName name="_xlnm.Print_Area" localSheetId="13">N.Winterburn!$A$1:$V$42</definedName>
    <definedName name="_xlnm.Print_Area" localSheetId="10">Parker!$A$1:$V$42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K13" i="1" l="1"/>
  <c r="I13" i="1"/>
  <c r="H13" i="1"/>
  <c r="F13" i="1"/>
  <c r="C28" i="50"/>
  <c r="C13" i="1" s="1"/>
  <c r="V24" i="50"/>
  <c r="C29" i="50" s="1"/>
  <c r="D13" i="1" s="1"/>
  <c r="U24" i="50"/>
  <c r="H24" i="50"/>
  <c r="S23" i="50"/>
  <c r="Q22" i="50"/>
  <c r="R24" i="50" s="1"/>
  <c r="O22" i="50"/>
  <c r="P24" i="50" s="1"/>
  <c r="M22" i="50"/>
  <c r="K22" i="50"/>
  <c r="L24" i="50" s="1"/>
  <c r="I22" i="50"/>
  <c r="J24" i="50" s="1"/>
  <c r="G22" i="50"/>
  <c r="E22" i="50"/>
  <c r="F24" i="50" s="1"/>
  <c r="S21" i="50"/>
  <c r="C31" i="50" s="1"/>
  <c r="S20" i="50"/>
  <c r="C30" i="50" s="1"/>
  <c r="E13" i="1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K7" i="1"/>
  <c r="T23" i="50" l="1"/>
  <c r="C27" i="50" s="1"/>
  <c r="C32" i="50" s="1"/>
  <c r="S24" i="50"/>
  <c r="S22" i="50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B13" i="1" l="1"/>
  <c r="G13" i="1" s="1"/>
  <c r="G32" i="50"/>
  <c r="T25" i="49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J24" i="44"/>
  <c r="H24" i="44"/>
  <c r="F24" i="44"/>
  <c r="S21" i="44"/>
  <c r="C31" i="44" s="1"/>
  <c r="F12" i="1" s="1"/>
  <c r="S20" i="44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I29" i="47"/>
  <c r="K6" i="1" s="1"/>
  <c r="T19" i="45"/>
  <c r="I32" i="45"/>
  <c r="F6" i="1"/>
  <c r="E7" i="1"/>
  <c r="C6" i="1"/>
  <c r="D6" i="1"/>
  <c r="C7" i="1"/>
  <c r="E6" i="1"/>
  <c r="T21" i="45"/>
  <c r="K11" i="1"/>
  <c r="T18" i="46"/>
  <c r="T23" i="46" s="1"/>
  <c r="C27" i="46" s="1"/>
  <c r="C32" i="46" s="1"/>
  <c r="K9" i="1"/>
  <c r="T17" i="24"/>
  <c r="I28" i="24"/>
  <c r="T24" i="47"/>
  <c r="C28" i="47" s="1"/>
  <c r="B6" i="1" s="1"/>
  <c r="T23" i="44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22" i="24"/>
  <c r="H24" i="24" s="1"/>
  <c r="E24" i="14"/>
  <c r="F26" i="14" s="1"/>
  <c r="G32" i="44" l="1"/>
  <c r="C33" i="44"/>
  <c r="H12" i="1" s="1"/>
  <c r="B11" i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s="1"/>
  <c r="G32" i="42" s="1"/>
  <c r="B14" i="1" l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5" i="1"/>
  <c r="K21" i="1" s="1"/>
  <c r="S24" i="43"/>
  <c r="B15" i="1" l="1"/>
  <c r="G15" i="1" s="1"/>
  <c r="G34" i="43"/>
  <c r="M23" i="16"/>
  <c r="N25" i="16" s="1"/>
  <c r="S25" i="16" s="1"/>
  <c r="S18" i="16"/>
  <c r="T18" i="16" l="1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<sst xmlns="http://schemas.openxmlformats.org/spreadsheetml/2006/main" count="638" uniqueCount="111">
  <si>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</si>
  <si>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</si>
  <si>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</si>
  <si>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</si>
  <si>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</si>
  <si>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</si>
  <si>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</si>
  <si>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</si>
  <si>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</si>
  <si>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</si>
  <si>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</si>
  <si>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</si>
  <si>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</si>
  <si>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</si>
  <si>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</si>
  <si>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</si>
  <si>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</si>
  <si>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</si>
  <si>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</si>
  <si>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</si>
  <si>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</si>
  <si>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</si>
  <si>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</si>
  <si>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</si>
  <si>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</si>
  <si>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</si>
  <si>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</si>
  <si>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</si>
  <si>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</si>
  <si>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</si>
  <si>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</si>
  <si>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</si>
  <si>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</si>
  <si>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</si>
  <si>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</si>
  <si>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</si>
  <si>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</si>
  <si>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</si>
  <si>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</si>
  <si>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</si>
  <si>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</si>
  <si>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</si>
  <si>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</si>
  <si>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</si>
  <si>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</si>
  <si>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</si>
  <si>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</si>
  <si>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</si>
  <si>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</si>
  <si>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</si>
  <si>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</si>
  <si>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</si>
  <si>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</si>
  <si>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</si>
  <si>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</si>
  <si>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</si>
  <si>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</si>
  <si>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</si>
  <si>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</si>
  <si>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</si>
  <si>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</si>
  <si>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</si>
  <si>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</si>
  <si>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</si>
  <si>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</si>
  <si>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</si>
  <si>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</si>
  <si>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</si>
  <si>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</si>
  <si>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</si>
  <si>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</si>
  <si>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</si>
  <si>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</si>
  <si>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cut firewood</t>
  </si>
  <si>
    <t>2 to 6</t>
  </si>
  <si>
    <t>move materials</t>
  </si>
  <si>
    <t>tidy workshop</t>
  </si>
  <si>
    <t>frame</t>
  </si>
  <si>
    <t>make tea</t>
  </si>
  <si>
    <t>machine mantanance</t>
  </si>
  <si>
    <t>week ending 28.10.2018</t>
  </si>
  <si>
    <t>check move frames 6781</t>
  </si>
  <si>
    <t>shredder</t>
  </si>
  <si>
    <t>tidy mill</t>
  </si>
  <si>
    <t>desk</t>
  </si>
  <si>
    <t>porch</t>
  </si>
  <si>
    <t>W/E 04.11.2018</t>
  </si>
  <si>
    <t>week ending 04.11.2018</t>
  </si>
  <si>
    <t>clean / light fire</t>
  </si>
  <si>
    <t>frames from store 6687</t>
  </si>
  <si>
    <t>skirting board</t>
  </si>
  <si>
    <t>lipping</t>
  </si>
  <si>
    <t>doors</t>
  </si>
  <si>
    <t xml:space="preserve">drive to rs </t>
  </si>
  <si>
    <t>tidy area</t>
  </si>
  <si>
    <t>shelves</t>
  </si>
  <si>
    <t>machine maintenance</t>
  </si>
  <si>
    <t>fit skirting on site 6519herts</t>
  </si>
  <si>
    <t>arcs from store 6687</t>
  </si>
  <si>
    <t>booking up 6770</t>
  </si>
  <si>
    <t>college</t>
  </si>
  <si>
    <t>MLGH01</t>
  </si>
  <si>
    <t>OFFI01</t>
  </si>
  <si>
    <t>OXFO05</t>
  </si>
  <si>
    <t>WALS01</t>
  </si>
  <si>
    <t>WEMB03</t>
  </si>
  <si>
    <t>PRIO15</t>
  </si>
  <si>
    <t>WIMB01</t>
  </si>
  <si>
    <t>SEBA01</t>
  </si>
  <si>
    <t>offic01</t>
  </si>
  <si>
    <t>OFF SICK ALL WEEK MOB AGREED TO PAY 2 DAYS ( SO MH TOOK REMAINING DAYS AS HOLIDAY)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</si>
</sst>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8" fontId="7" fillId="0" borderId="0" xfId="0" applyNumberFormat="1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86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38.5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38.5</v>
      </c>
      <c r="H6" s="128">
        <f>SUM(Buckingham!C34)</f>
        <v>0</v>
      </c>
      <c r="I6" s="128">
        <f>SUM(Buckingham!C35)</f>
        <v>0</v>
      </c>
      <c r="K6" s="129">
        <f>SUM(Buckingham!I29)</f>
        <v>5.5</v>
      </c>
    </row>
    <row r="7" spans="1:11" ht="17.25" customHeight="1" x14ac:dyDescent="0.25">
      <c r="A7" s="125" t="s">
        <v>72</v>
      </c>
      <c r="B7" s="126">
        <v>40</v>
      </c>
      <c r="C7" s="126">
        <f>SUM(Buckingham!C30)</f>
        <v>0</v>
      </c>
      <c r="D7" s="126">
        <v>0</v>
      </c>
      <c r="E7" s="126">
        <f>SUM(Buckingham!C32)</f>
        <v>0</v>
      </c>
      <c r="F7" s="126">
        <v>0</v>
      </c>
      <c r="G7" s="127">
        <f>B7+C7+D7+E7+F7</f>
        <v>40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6.5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5.5</v>
      </c>
    </row>
    <row r="10" spans="1:11" ht="17.25" customHeight="1" x14ac:dyDescent="0.25">
      <c r="A10" s="125" t="s">
        <v>7</v>
      </c>
      <c r="B10" s="126">
        <f>SUM(Doran!C29)</f>
        <v>40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20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6.5</v>
      </c>
    </row>
    <row r="11" spans="1:11" x14ac:dyDescent="0.25">
      <c r="A11" s="125" t="s">
        <v>50</v>
      </c>
      <c r="B11" s="126">
        <f>SUM(Hammond!C31)</f>
        <v>0</v>
      </c>
      <c r="C11" s="126">
        <f>SUM(Hammond!C32)</f>
        <v>0</v>
      </c>
      <c r="D11" s="126">
        <f>SUM(Hammond!C33)</f>
        <v>0</v>
      </c>
      <c r="E11" s="126">
        <f>SUM(Hammond!C34)</f>
        <v>40</v>
      </c>
      <c r="F11" s="126">
        <f>SUM(Hammond!C35)</f>
        <v>0</v>
      </c>
      <c r="G11" s="127">
        <f t="shared" si="0"/>
        <v>40</v>
      </c>
      <c r="H11" s="130">
        <f>SUM(Hammond!C37)</f>
        <v>0</v>
      </c>
      <c r="I11" s="130">
        <f>SUM(Hammond!C38)</f>
        <v>0</v>
      </c>
      <c r="K11" s="129">
        <f>SUM(Hammond!I32)</f>
        <v>0</v>
      </c>
    </row>
    <row r="12" spans="1:11" x14ac:dyDescent="0.25">
      <c r="A12" s="125" t="s">
        <v>8</v>
      </c>
      <c r="B12" s="126">
        <f>SUM(Harland!C27)</f>
        <v>16</v>
      </c>
      <c r="C12" s="126">
        <f>SUM(Harland!C28)</f>
        <v>0</v>
      </c>
      <c r="D12" s="126">
        <f>SUM(Harland!C29)</f>
        <v>0</v>
      </c>
      <c r="E12" s="126">
        <f>SUM(Harland!C30)</f>
        <v>24</v>
      </c>
      <c r="F12" s="126">
        <f>SUM(Harland!C31)</f>
        <v>0</v>
      </c>
      <c r="G12" s="127">
        <f>B12+C12+D12+E12+F12</f>
        <v>40</v>
      </c>
      <c r="H12" s="130">
        <f>SUM(Harland!C33)</f>
        <v>80</v>
      </c>
      <c r="I12" s="130">
        <f>SUM(Harland!C34)</f>
        <v>0</v>
      </c>
      <c r="K12" s="129">
        <f>SUM(Harland!I28)</f>
        <v>0</v>
      </c>
    </row>
    <row r="13" spans="1:11" x14ac:dyDescent="0.25">
      <c r="A13" s="125"/>
      <c r="B13" s="126">
        <f>SUM('.'!C27)</f>
        <v>0</v>
      </c>
      <c r="C13" s="126">
        <f>SUM('.'!C28)</f>
        <v>0</v>
      </c>
      <c r="D13" s="126">
        <f>SUM('.'!C29)</f>
        <v>0</v>
      </c>
      <c r="E13" s="126">
        <f>SUM('.'!C30)</f>
        <v>0</v>
      </c>
      <c r="F13" s="126">
        <f>SUM('.'!C31)</f>
        <v>0</v>
      </c>
      <c r="G13" s="127">
        <f>B13+C13+D13+E13+F13</f>
        <v>0</v>
      </c>
      <c r="H13" s="130">
        <f>SUM('.'!C33)</f>
        <v>0</v>
      </c>
      <c r="I13" s="130">
        <f>SUM('.'!C34)</f>
        <v>0</v>
      </c>
      <c r="K13" s="129">
        <f>SUM('.'!I28)</f>
        <v>0</v>
      </c>
    </row>
    <row r="14" spans="1:11" ht="17.25" customHeight="1" x14ac:dyDescent="0.25">
      <c r="A14" s="125" t="s">
        <v>9</v>
      </c>
      <c r="B14" s="126">
        <f>SUM(McSharry!C27)</f>
        <v>39.5</v>
      </c>
      <c r="C14" s="126">
        <f>SUM(McSharry!C28)</f>
        <v>0</v>
      </c>
      <c r="D14" s="126">
        <f>SUM(McSharry!A29)</f>
        <v>0</v>
      </c>
      <c r="E14" s="126">
        <f>SUM(McSharry!C30)</f>
        <v>0</v>
      </c>
      <c r="F14" s="126">
        <f>SUM(McSharry!C31)</f>
        <v>0</v>
      </c>
      <c r="G14" s="127">
        <f>B14+C14+D14+E14+F14</f>
        <v>39.5</v>
      </c>
      <c r="H14" s="130">
        <f>SUM(McSharry!C33)</f>
        <v>0</v>
      </c>
      <c r="I14" s="130">
        <f>SUM(McSharry!C34)</f>
        <v>0</v>
      </c>
      <c r="K14" s="129">
        <f>SUM(McSharry!I28)</f>
        <v>7.25</v>
      </c>
    </row>
    <row r="15" spans="1:11" ht="18" customHeight="1" x14ac:dyDescent="0.25">
      <c r="A15" s="125" t="s">
        <v>52</v>
      </c>
      <c r="B15" s="126">
        <f>SUM(Parker!C29)</f>
        <v>24</v>
      </c>
      <c r="C15" s="126">
        <f>SUM(Parker!C30)</f>
        <v>0</v>
      </c>
      <c r="D15" s="126">
        <f>SUM(Parker!C31)</f>
        <v>0</v>
      </c>
      <c r="E15" s="126">
        <f>SUM(Parker!C32)</f>
        <v>8</v>
      </c>
      <c r="F15" s="126">
        <f>SUM(Parker!C33)</f>
        <v>0</v>
      </c>
      <c r="G15" s="127">
        <f t="shared" si="0"/>
        <v>32</v>
      </c>
      <c r="H15" s="130">
        <f>SUM(Parker!C35)</f>
        <v>0</v>
      </c>
      <c r="I15" s="130">
        <f>SUM(Parker!C36)</f>
        <v>0</v>
      </c>
      <c r="K15" s="129">
        <f>SUM(Parker!I30)</f>
        <v>11</v>
      </c>
    </row>
    <row r="16" spans="1:11" x14ac:dyDescent="0.25">
      <c r="A16" s="125" t="s">
        <v>10</v>
      </c>
      <c r="B16" s="126">
        <f>SUM(Taylor!C28)</f>
        <v>40</v>
      </c>
      <c r="C16" s="126">
        <f>SUM(Taylor!C29)</f>
        <v>0</v>
      </c>
      <c r="D16" s="126">
        <f>SUM(Taylor!C30)</f>
        <v>0</v>
      </c>
      <c r="E16" s="126">
        <f>SUM(Taylor!C31)</f>
        <v>0</v>
      </c>
      <c r="F16" s="126">
        <f>SUM(Taylor!C32)</f>
        <v>0</v>
      </c>
      <c r="G16" s="127">
        <f t="shared" si="0"/>
        <v>40</v>
      </c>
      <c r="H16" s="130">
        <f>SUM(Taylor!C34)</f>
        <v>0</v>
      </c>
      <c r="I16" s="130">
        <f>SUM(Taylor!C35)</f>
        <v>0</v>
      </c>
      <c r="K16" s="129">
        <f>SUM(Taylor!I29)</f>
        <v>8</v>
      </c>
    </row>
    <row r="17" spans="1:11" x14ac:dyDescent="0.25">
      <c r="A17" s="125" t="s">
        <v>45</v>
      </c>
      <c r="B17" s="126">
        <f>SUM(G.Ward!C27)</f>
        <v>40</v>
      </c>
      <c r="C17" s="126">
        <f>SUM(G.Ward!C28)</f>
        <v>0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40</v>
      </c>
      <c r="H17" s="130">
        <f>SUM(G.Ward!C33)</f>
        <v>0</v>
      </c>
      <c r="I17" s="130">
        <f>SUM(G.Ward!C34)</f>
        <v>0</v>
      </c>
      <c r="K17" s="129">
        <f>SUM(G.Ward!I28)</f>
        <v>0</v>
      </c>
    </row>
    <row r="18" spans="1:11" x14ac:dyDescent="0.25">
      <c r="A18" s="125" t="s">
        <v>47</v>
      </c>
      <c r="B18" s="126">
        <f>SUM(N.Winterburn!C29)</f>
        <v>40</v>
      </c>
      <c r="C18" s="126">
        <f>SUM(N.Winterburn!C30)</f>
        <v>0</v>
      </c>
      <c r="D18" s="126">
        <f>SUM(N.Winterburn!C31)</f>
        <v>0</v>
      </c>
      <c r="E18" s="126">
        <f>SUM(N.Winterburn!C32)</f>
        <v>0</v>
      </c>
      <c r="F18" s="126">
        <f>SUM(N.Winterburn!C33)</f>
        <v>0</v>
      </c>
      <c r="G18" s="127">
        <f t="shared" si="0"/>
        <v>40</v>
      </c>
      <c r="H18" s="130">
        <f>SUM(N.Winterburn!C35)</f>
        <v>0</v>
      </c>
      <c r="I18" s="130">
        <f>SUM(N.Winterburn!C36)</f>
        <v>0</v>
      </c>
      <c r="K18" s="129">
        <f>SUM(N.Winterburn!I30)</f>
        <v>5</v>
      </c>
    </row>
    <row r="19" spans="1:11" x14ac:dyDescent="0.25">
      <c r="A19" s="125" t="s">
        <v>11</v>
      </c>
      <c r="B19" s="126">
        <f>SUM(T.Winterburn!C28)</f>
        <v>40</v>
      </c>
      <c r="C19" s="126">
        <f>SUM(T.Winterburn!C29)</f>
        <v>0</v>
      </c>
      <c r="D19" s="126">
        <f>SUM(T.Winterburn!C30)</f>
        <v>0</v>
      </c>
      <c r="E19" s="126">
        <f>SUM(T.Winterburn!C31)</f>
        <v>0</v>
      </c>
      <c r="F19" s="126">
        <f>SUM(T.Winterburn!C32)</f>
        <v>0</v>
      </c>
      <c r="G19" s="127">
        <f t="shared" si="0"/>
        <v>40</v>
      </c>
      <c r="H19" s="130">
        <f>SUM(T.Winterburn!C34)</f>
        <v>0</v>
      </c>
      <c r="I19" s="130">
        <f>SUM(T.Winterburn!C35)</f>
        <v>0</v>
      </c>
      <c r="K19" s="129">
        <f>SUM(T.Winterburn!I29)</f>
        <v>5</v>
      </c>
    </row>
    <row r="20" spans="1:11" x14ac:dyDescent="0.25">
      <c r="A20" s="125" t="s">
        <v>12</v>
      </c>
      <c r="B20" s="126">
        <f>SUM(Wright!C29)</f>
        <v>40</v>
      </c>
      <c r="C20" s="126">
        <f>SUM(Wright!C30)</f>
        <v>7</v>
      </c>
      <c r="D20" s="126">
        <f>SUM(Wright!C31)</f>
        <v>0</v>
      </c>
      <c r="E20" s="126">
        <f>SUM(Wright!C32)</f>
        <v>0</v>
      </c>
      <c r="F20" s="126">
        <f>SUM(Wright!C33)</f>
        <v>0</v>
      </c>
      <c r="G20" s="127">
        <f t="shared" si="0"/>
        <v>47</v>
      </c>
      <c r="H20" s="130">
        <f>SUM(Wright!C35)</f>
        <v>0</v>
      </c>
      <c r="I20" s="130">
        <f>SUM(Wright!C36)</f>
        <v>0</v>
      </c>
      <c r="K20" s="129">
        <f>SUM(Wright!I30)</f>
        <v>41</v>
      </c>
    </row>
    <row r="21" spans="1:11" ht="17.25" customHeight="1" x14ac:dyDescent="0.25">
      <c r="A21" s="131" t="s">
        <v>22</v>
      </c>
      <c r="B21" s="132">
        <f>SUM(B6:B20)</f>
        <v>478</v>
      </c>
      <c r="C21" s="132">
        <f t="shared" ref="B21:I21" si="1">SUM(C9:C20)</f>
        <v>7</v>
      </c>
      <c r="D21" s="132">
        <f t="shared" si="1"/>
        <v>0</v>
      </c>
      <c r="E21" s="132">
        <f t="shared" si="1"/>
        <v>72</v>
      </c>
      <c r="F21" s="132">
        <f t="shared" si="1"/>
        <v>0</v>
      </c>
      <c r="G21" s="132">
        <f t="shared" si="1"/>
        <v>438.5</v>
      </c>
      <c r="H21" s="133">
        <f t="shared" si="1"/>
        <v>80</v>
      </c>
      <c r="I21" s="133">
        <f t="shared" si="1"/>
        <v>0</v>
      </c>
      <c r="J21" s="120"/>
      <c r="K21" s="132">
        <f>SUM(K6:K20)</f>
        <v>101.25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485</v>
      </c>
    </row>
    <row r="25" spans="1:11" x14ac:dyDescent="0.25">
      <c r="A25" s="118" t="s">
        <v>29</v>
      </c>
      <c r="C25" s="134">
        <f>K21</f>
        <v>101.25</v>
      </c>
    </row>
    <row r="26" spans="1:11" x14ac:dyDescent="0.25">
      <c r="A26" s="118" t="s">
        <v>33</v>
      </c>
      <c r="C26" s="135">
        <f>C25/C24</f>
        <v>0.20876288659793815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I29" sqref="I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87</v>
      </c>
      <c r="B2" s="214"/>
      <c r="C2" s="214"/>
      <c r="D2" s="38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8.3000000000000007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6809</v>
      </c>
      <c r="B4" s="221" t="s">
        <v>106</v>
      </c>
      <c r="C4" s="218">
        <v>1</v>
      </c>
      <c r="D4" s="25" t="s">
        <v>85</v>
      </c>
      <c r="E4" s="229">
        <v>4</v>
      </c>
      <c r="F4" s="229"/>
      <c r="G4" s="229">
        <v>3.5</v>
      </c>
      <c r="H4" s="229"/>
      <c r="I4" s="229">
        <v>3.5</v>
      </c>
      <c r="J4" s="229"/>
      <c r="K4" s="229">
        <v>1.75</v>
      </c>
      <c r="L4" s="229"/>
      <c r="M4" s="229"/>
      <c r="N4" s="229"/>
      <c r="O4" s="233"/>
      <c r="P4" s="234"/>
      <c r="Q4" s="235"/>
      <c r="R4" s="236"/>
      <c r="S4" s="12">
        <f>E4+G4+I4+K4+M4+O4+Q4</f>
        <v>12.75</v>
      </c>
      <c r="T4" s="12">
        <f t="shared" ref="T4:T19" si="0">SUM(S4-U4-V4)</f>
        <v>12.75</v>
      </c>
      <c r="U4" s="15"/>
      <c r="V4" s="15"/>
    </row>
    <row r="5" spans="1:22" x14ac:dyDescent="0.25">
      <c r="A5" s="137">
        <v>6781</v>
      </c>
      <c r="B5" s="221" t="s">
        <v>101</v>
      </c>
      <c r="C5" s="218" t="s">
        <v>74</v>
      </c>
      <c r="D5" s="25" t="s">
        <v>64</v>
      </c>
      <c r="E5" s="229">
        <v>2</v>
      </c>
      <c r="F5" s="229"/>
      <c r="G5" s="229">
        <v>4</v>
      </c>
      <c r="H5" s="229"/>
      <c r="I5" s="229">
        <v>4.5</v>
      </c>
      <c r="J5" s="229"/>
      <c r="K5" s="229"/>
      <c r="L5" s="229"/>
      <c r="M5" s="229">
        <v>8</v>
      </c>
      <c r="N5" s="229"/>
      <c r="O5" s="233"/>
      <c r="P5" s="234"/>
      <c r="Q5" s="235"/>
      <c r="R5" s="236"/>
      <c r="S5" s="12">
        <f t="shared" ref="S5:S22" si="1">E5+G5+I5+K5+M5+O5+Q5</f>
        <v>18.5</v>
      </c>
      <c r="T5" s="12">
        <f t="shared" si="0"/>
        <v>18.5</v>
      </c>
      <c r="U5" s="15"/>
      <c r="V5" s="15"/>
    </row>
    <row r="6" spans="1:22" x14ac:dyDescent="0.25">
      <c r="A6" s="137">
        <v>6721</v>
      </c>
      <c r="B6" s="221" t="s">
        <v>107</v>
      </c>
      <c r="C6" s="218">
        <v>75</v>
      </c>
      <c r="D6" s="25" t="s">
        <v>84</v>
      </c>
      <c r="E6" s="229">
        <v>1</v>
      </c>
      <c r="F6" s="229"/>
      <c r="G6" s="229"/>
      <c r="H6" s="229"/>
      <c r="I6" s="229"/>
      <c r="J6" s="229"/>
      <c r="K6" s="229"/>
      <c r="L6" s="229"/>
      <c r="M6" s="229"/>
      <c r="N6" s="229"/>
      <c r="O6" s="233"/>
      <c r="P6" s="234"/>
      <c r="Q6" s="235"/>
      <c r="R6" s="236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7"/>
      <c r="B7" s="198"/>
      <c r="C7" s="198"/>
      <c r="D7" s="25"/>
      <c r="E7" s="233"/>
      <c r="F7" s="234"/>
      <c r="G7" s="233"/>
      <c r="H7" s="234"/>
      <c r="I7" s="233"/>
      <c r="J7" s="234"/>
      <c r="K7" s="229"/>
      <c r="L7" s="229"/>
      <c r="M7" s="229"/>
      <c r="N7" s="229"/>
      <c r="O7" s="233"/>
      <c r="P7" s="234"/>
      <c r="Q7" s="235"/>
      <c r="R7" s="23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8"/>
      <c r="C8" s="198"/>
      <c r="D8" s="25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33"/>
      <c r="P8" s="234"/>
      <c r="Q8" s="235"/>
      <c r="R8" s="23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98"/>
      <c r="C9" s="198"/>
      <c r="D9" s="25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0"/>
      <c r="C10" s="160"/>
      <c r="D10" s="25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9"/>
      <c r="C11" s="199"/>
      <c r="D11" s="25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1"/>
      <c r="C12" s="161"/>
      <c r="D12" s="25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33"/>
      <c r="P13" s="234"/>
      <c r="Q13" s="235"/>
      <c r="R13" s="23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21" t="s">
        <v>102</v>
      </c>
      <c r="C16" s="137"/>
      <c r="D16" s="25" t="s">
        <v>99</v>
      </c>
      <c r="E16" s="233"/>
      <c r="F16" s="234"/>
      <c r="G16" s="233"/>
      <c r="H16" s="234"/>
      <c r="I16" s="233"/>
      <c r="J16" s="234"/>
      <c r="K16" s="233">
        <v>5.5</v>
      </c>
      <c r="L16" s="234"/>
      <c r="M16" s="233"/>
      <c r="N16" s="234"/>
      <c r="O16" s="233"/>
      <c r="P16" s="234"/>
      <c r="Q16" s="235"/>
      <c r="R16" s="236"/>
      <c r="S16" s="12">
        <f t="shared" si="1"/>
        <v>5.5</v>
      </c>
      <c r="T16" s="12">
        <f t="shared" si="0"/>
        <v>5.5</v>
      </c>
      <c r="U16" s="15"/>
      <c r="V16" s="15"/>
    </row>
    <row r="17" spans="1:22" x14ac:dyDescent="0.25">
      <c r="A17" s="137">
        <v>3600</v>
      </c>
      <c r="B17" s="221" t="s">
        <v>102</v>
      </c>
      <c r="C17" s="137"/>
      <c r="D17" s="25" t="s">
        <v>94</v>
      </c>
      <c r="E17" s="233"/>
      <c r="F17" s="234"/>
      <c r="G17" s="233">
        <v>0.5</v>
      </c>
      <c r="H17" s="234"/>
      <c r="I17" s="233"/>
      <c r="J17" s="234"/>
      <c r="K17" s="233">
        <v>0.25</v>
      </c>
      <c r="L17" s="234"/>
      <c r="M17" s="233"/>
      <c r="N17" s="234"/>
      <c r="O17" s="233"/>
      <c r="P17" s="234"/>
      <c r="Q17" s="235"/>
      <c r="R17" s="236"/>
      <c r="S17" s="12">
        <f>E17+G17+I17+K17+M17+O17+Q17</f>
        <v>0.75</v>
      </c>
      <c r="T17" s="12">
        <f>SUM(S17-U17-V17)</f>
        <v>0.75</v>
      </c>
      <c r="U17" s="15"/>
      <c r="V17" s="15"/>
    </row>
    <row r="18" spans="1:22" x14ac:dyDescent="0.25">
      <c r="A18" s="137">
        <v>3600</v>
      </c>
      <c r="B18" s="221" t="s">
        <v>102</v>
      </c>
      <c r="C18" s="137"/>
      <c r="D18" s="14" t="s">
        <v>65</v>
      </c>
      <c r="E18" s="233">
        <v>1</v>
      </c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36"/>
      <c r="B19" s="136"/>
      <c r="C19" s="136"/>
      <c r="D19" s="14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5"/>
      <c r="R19" s="23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5"/>
      <c r="P20" s="236"/>
      <c r="Q20" s="235"/>
      <c r="R20" s="23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7.5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7.25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38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197"/>
      <c r="J3" s="197"/>
      <c r="K3" s="216"/>
      <c r="L3" s="216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21" t="s">
        <v>105</v>
      </c>
      <c r="C4" s="201">
        <v>33</v>
      </c>
      <c r="D4" s="25" t="s">
        <v>64</v>
      </c>
      <c r="E4" s="230">
        <v>0.5</v>
      </c>
      <c r="F4" s="230"/>
      <c r="G4" s="230"/>
      <c r="H4" s="230"/>
      <c r="I4" s="245"/>
      <c r="J4" s="245"/>
      <c r="K4" s="246"/>
      <c r="L4" s="246"/>
      <c r="M4" s="230"/>
      <c r="N4" s="230"/>
      <c r="O4" s="223"/>
      <c r="P4" s="224"/>
      <c r="Q4" s="225"/>
      <c r="R4" s="226"/>
      <c r="S4" s="76">
        <f>E4+G4+I4+K4+M4+O4+Q4</f>
        <v>0.5</v>
      </c>
      <c r="T4" s="76">
        <f t="shared" ref="T4:T12" si="0">SUM(S4-U4-V4)</f>
        <v>0.5</v>
      </c>
      <c r="U4" s="79"/>
      <c r="V4" s="79"/>
    </row>
    <row r="5" spans="1:22" x14ac:dyDescent="0.25">
      <c r="A5" s="137">
        <v>6781</v>
      </c>
      <c r="B5" s="221" t="s">
        <v>101</v>
      </c>
      <c r="C5" s="215" t="s">
        <v>74</v>
      </c>
      <c r="D5" s="25" t="s">
        <v>64</v>
      </c>
      <c r="E5" s="230">
        <v>7</v>
      </c>
      <c r="F5" s="230"/>
      <c r="G5" s="230">
        <v>5.5</v>
      </c>
      <c r="H5" s="230"/>
      <c r="I5" s="245"/>
      <c r="J5" s="245"/>
      <c r="K5" s="246"/>
      <c r="L5" s="246"/>
      <c r="M5" s="230"/>
      <c r="N5" s="230"/>
      <c r="O5" s="223"/>
      <c r="P5" s="224"/>
      <c r="Q5" s="225"/>
      <c r="R5" s="226"/>
      <c r="S5" s="76">
        <f t="shared" ref="S5:S24" si="1">E5+G5+I5+K5+M5+O5+Q5</f>
        <v>12.5</v>
      </c>
      <c r="T5" s="76">
        <f t="shared" si="0"/>
        <v>12.5</v>
      </c>
      <c r="U5" s="79"/>
      <c r="V5" s="79"/>
    </row>
    <row r="6" spans="1:22" x14ac:dyDescent="0.25">
      <c r="A6" s="137"/>
      <c r="B6" s="202"/>
      <c r="C6" s="202"/>
      <c r="D6" s="25"/>
      <c r="E6" s="230"/>
      <c r="F6" s="230"/>
      <c r="G6" s="230"/>
      <c r="H6" s="230"/>
      <c r="I6" s="245"/>
      <c r="J6" s="245"/>
      <c r="K6" s="246"/>
      <c r="L6" s="246"/>
      <c r="M6" s="230"/>
      <c r="N6" s="230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12"/>
      <c r="C7" s="212"/>
      <c r="D7" s="25"/>
      <c r="E7" s="230"/>
      <c r="F7" s="230"/>
      <c r="G7" s="230"/>
      <c r="H7" s="230"/>
      <c r="I7" s="240"/>
      <c r="J7" s="241"/>
      <c r="K7" s="242"/>
      <c r="L7" s="243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2"/>
      <c r="C8" s="202"/>
      <c r="D8" s="25"/>
      <c r="E8" s="223"/>
      <c r="F8" s="224"/>
      <c r="G8" s="233"/>
      <c r="H8" s="224"/>
      <c r="I8" s="240"/>
      <c r="J8" s="241"/>
      <c r="K8" s="242"/>
      <c r="L8" s="243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2"/>
      <c r="C9" s="202"/>
      <c r="D9" s="25"/>
      <c r="E9" s="223"/>
      <c r="F9" s="224"/>
      <c r="G9" s="223"/>
      <c r="H9" s="224"/>
      <c r="I9" s="240"/>
      <c r="J9" s="241"/>
      <c r="K9" s="242"/>
      <c r="L9" s="243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2"/>
      <c r="C10" s="202"/>
      <c r="D10" s="25"/>
      <c r="E10" s="223"/>
      <c r="F10" s="224"/>
      <c r="G10" s="223"/>
      <c r="H10" s="224"/>
      <c r="I10" s="240"/>
      <c r="J10" s="241"/>
      <c r="K10" s="242"/>
      <c r="L10" s="243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1" t="s">
        <v>102</v>
      </c>
      <c r="C11" s="198"/>
      <c r="D11" s="25" t="s">
        <v>100</v>
      </c>
      <c r="E11" s="223"/>
      <c r="F11" s="224"/>
      <c r="G11" s="223"/>
      <c r="H11" s="224"/>
      <c r="I11" s="240"/>
      <c r="J11" s="241"/>
      <c r="K11" s="242"/>
      <c r="L11" s="243"/>
      <c r="M11" s="223">
        <v>8</v>
      </c>
      <c r="N11" s="224"/>
      <c r="O11" s="223"/>
      <c r="P11" s="224"/>
      <c r="Q11" s="225"/>
      <c r="R11" s="226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8"/>
      <c r="C12" s="198"/>
      <c r="D12" s="25"/>
      <c r="E12" s="223"/>
      <c r="F12" s="224"/>
      <c r="G12" s="223"/>
      <c r="H12" s="224"/>
      <c r="I12" s="240"/>
      <c r="J12" s="241"/>
      <c r="K12" s="242"/>
      <c r="L12" s="243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3"/>
      <c r="D13" s="14"/>
      <c r="E13" s="223"/>
      <c r="F13" s="224"/>
      <c r="G13" s="223"/>
      <c r="H13" s="224"/>
      <c r="I13" s="240"/>
      <c r="J13" s="241"/>
      <c r="K13" s="242"/>
      <c r="L13" s="243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3"/>
      <c r="F14" s="224"/>
      <c r="G14" s="223"/>
      <c r="H14" s="224"/>
      <c r="I14" s="240"/>
      <c r="J14" s="241"/>
      <c r="K14" s="242"/>
      <c r="L14" s="243"/>
      <c r="M14" s="223"/>
      <c r="N14" s="224"/>
      <c r="O14" s="223"/>
      <c r="P14" s="224"/>
      <c r="Q14" s="225"/>
      <c r="R14" s="22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14"/>
      <c r="E15" s="223"/>
      <c r="F15" s="224"/>
      <c r="G15" s="223"/>
      <c r="H15" s="224"/>
      <c r="I15" s="240"/>
      <c r="J15" s="241"/>
      <c r="K15" s="242"/>
      <c r="L15" s="243"/>
      <c r="M15" s="223"/>
      <c r="N15" s="224"/>
      <c r="O15" s="223"/>
      <c r="P15" s="224"/>
      <c r="Q15" s="225"/>
      <c r="R15" s="226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>
        <v>3600</v>
      </c>
      <c r="B16" s="221" t="s">
        <v>102</v>
      </c>
      <c r="C16" s="137"/>
      <c r="D16" s="14" t="s">
        <v>89</v>
      </c>
      <c r="E16" s="223"/>
      <c r="F16" s="224"/>
      <c r="G16" s="223">
        <v>2</v>
      </c>
      <c r="H16" s="224"/>
      <c r="I16" s="240"/>
      <c r="J16" s="241"/>
      <c r="K16" s="242"/>
      <c r="L16" s="243"/>
      <c r="M16" s="223"/>
      <c r="N16" s="224"/>
      <c r="O16" s="223"/>
      <c r="P16" s="224"/>
      <c r="Q16" s="225"/>
      <c r="R16" s="226"/>
      <c r="S16" s="76">
        <f t="shared" si="4"/>
        <v>2</v>
      </c>
      <c r="T16" s="76">
        <f t="shared" si="5"/>
        <v>2</v>
      </c>
      <c r="U16" s="79"/>
      <c r="V16" s="79"/>
    </row>
    <row r="17" spans="1:22" ht="15.75" customHeight="1" x14ac:dyDescent="0.25">
      <c r="A17" s="137">
        <v>3600</v>
      </c>
      <c r="B17" s="221" t="s">
        <v>102</v>
      </c>
      <c r="C17" s="137"/>
      <c r="D17" s="25" t="s">
        <v>78</v>
      </c>
      <c r="E17" s="223">
        <v>0.5</v>
      </c>
      <c r="F17" s="224"/>
      <c r="G17" s="223">
        <v>0.5</v>
      </c>
      <c r="H17" s="224"/>
      <c r="I17" s="240"/>
      <c r="J17" s="241"/>
      <c r="K17" s="242"/>
      <c r="L17" s="243"/>
      <c r="M17" s="223"/>
      <c r="N17" s="224"/>
      <c r="O17" s="223"/>
      <c r="P17" s="224"/>
      <c r="Q17" s="225"/>
      <c r="R17" s="226"/>
      <c r="S17" s="76">
        <f t="shared" si="4"/>
        <v>1</v>
      </c>
      <c r="T17" s="76">
        <f t="shared" si="5"/>
        <v>1</v>
      </c>
      <c r="U17" s="79"/>
      <c r="V17" s="79"/>
    </row>
    <row r="18" spans="1:22" ht="15.75" customHeight="1" x14ac:dyDescent="0.25">
      <c r="A18" s="137">
        <v>3600</v>
      </c>
      <c r="B18" s="221" t="s">
        <v>102</v>
      </c>
      <c r="C18" s="137"/>
      <c r="D18" s="25" t="s">
        <v>75</v>
      </c>
      <c r="E18" s="223"/>
      <c r="F18" s="224"/>
      <c r="G18" s="223"/>
      <c r="H18" s="224"/>
      <c r="I18" s="240"/>
      <c r="J18" s="241"/>
      <c r="K18" s="242"/>
      <c r="L18" s="243"/>
      <c r="M18" s="223"/>
      <c r="N18" s="224"/>
      <c r="O18" s="223"/>
      <c r="P18" s="224"/>
      <c r="Q18" s="225"/>
      <c r="R18" s="22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21" t="s">
        <v>102</v>
      </c>
      <c r="C19" s="137"/>
      <c r="D19" s="25" t="s">
        <v>76</v>
      </c>
      <c r="E19" s="223"/>
      <c r="F19" s="224"/>
      <c r="G19" s="223"/>
      <c r="H19" s="224"/>
      <c r="I19" s="240"/>
      <c r="J19" s="241"/>
      <c r="K19" s="242"/>
      <c r="L19" s="243"/>
      <c r="M19" s="223"/>
      <c r="N19" s="224"/>
      <c r="O19" s="223"/>
      <c r="P19" s="224"/>
      <c r="Q19" s="225"/>
      <c r="R19" s="226"/>
      <c r="S19" s="76">
        <f t="shared" ref="S19" si="6">E19+G19+I19+K19+M19+O19+Q19</f>
        <v>0</v>
      </c>
      <c r="T19" s="76">
        <f t="shared" ref="T19" si="7">SUM(S19-U19-V19)</f>
        <v>0</v>
      </c>
      <c r="U19" s="79"/>
      <c r="V19" s="79"/>
    </row>
    <row r="20" spans="1:22" x14ac:dyDescent="0.25">
      <c r="A20" s="137">
        <v>3600</v>
      </c>
      <c r="B20" s="221" t="s">
        <v>102</v>
      </c>
      <c r="C20" s="137"/>
      <c r="D20" s="25" t="s">
        <v>73</v>
      </c>
      <c r="E20" s="223"/>
      <c r="F20" s="224"/>
      <c r="G20" s="229"/>
      <c r="H20" s="229"/>
      <c r="I20" s="240"/>
      <c r="J20" s="241"/>
      <c r="K20" s="242"/>
      <c r="L20" s="243"/>
      <c r="M20" s="223"/>
      <c r="N20" s="224"/>
      <c r="O20" s="223"/>
      <c r="P20" s="224"/>
      <c r="Q20" s="225"/>
      <c r="R20" s="22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37"/>
      <c r="B21" s="30"/>
      <c r="C21" s="137"/>
      <c r="D21" s="25"/>
      <c r="E21" s="223"/>
      <c r="F21" s="224"/>
      <c r="G21" s="223"/>
      <c r="H21" s="224"/>
      <c r="I21" s="240"/>
      <c r="J21" s="241"/>
      <c r="K21" s="242"/>
      <c r="L21" s="243"/>
      <c r="M21" s="223"/>
      <c r="N21" s="224"/>
      <c r="O21" s="223"/>
      <c r="P21" s="224"/>
      <c r="Q21" s="225"/>
      <c r="R21" s="22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3"/>
      <c r="F22" s="224"/>
      <c r="G22" s="223"/>
      <c r="H22" s="224"/>
      <c r="I22" s="240">
        <v>8</v>
      </c>
      <c r="J22" s="241"/>
      <c r="K22" s="242"/>
      <c r="L22" s="243"/>
      <c r="M22" s="223"/>
      <c r="N22" s="224"/>
      <c r="O22" s="223"/>
      <c r="P22" s="224"/>
      <c r="Q22" s="225"/>
      <c r="R22" s="226"/>
      <c r="S22" s="76">
        <f t="shared" si="1"/>
        <v>8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7">
        <f>SUM(E4:E23)</f>
        <v>8</v>
      </c>
      <c r="F24" s="228"/>
      <c r="G24" s="227">
        <f>SUM(G4:G23)</f>
        <v>8</v>
      </c>
      <c r="H24" s="228"/>
      <c r="I24" s="227">
        <f>SUM(I4:I23)</f>
        <v>8</v>
      </c>
      <c r="J24" s="228"/>
      <c r="K24" s="227">
        <f>SUM(K4:K23)</f>
        <v>0</v>
      </c>
      <c r="L24" s="228"/>
      <c r="M24" s="227">
        <f>SUM(M4:M23)</f>
        <v>8</v>
      </c>
      <c r="N24" s="228"/>
      <c r="O24" s="227">
        <f>SUM(O4:O23)</f>
        <v>0</v>
      </c>
      <c r="P24" s="228"/>
      <c r="Q24" s="227">
        <f>SUM(Q4:Q23)</f>
        <v>0</v>
      </c>
      <c r="R24" s="228"/>
      <c r="S24" s="76">
        <f t="shared" si="1"/>
        <v>32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24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-8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-8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24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11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8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32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5" sqref="E15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87</v>
      </c>
      <c r="B2" s="214"/>
      <c r="C2" s="214"/>
      <c r="D2" s="46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1" t="s">
        <v>101</v>
      </c>
      <c r="C4" s="201" t="s">
        <v>74</v>
      </c>
      <c r="D4" s="25" t="s">
        <v>64</v>
      </c>
      <c r="E4" s="251">
        <v>7.75</v>
      </c>
      <c r="F4" s="251"/>
      <c r="G4" s="251">
        <v>3.75</v>
      </c>
      <c r="H4" s="251"/>
      <c r="I4" s="251">
        <v>7</v>
      </c>
      <c r="J4" s="251"/>
      <c r="K4" s="251">
        <v>5.75</v>
      </c>
      <c r="L4" s="251"/>
      <c r="M4" s="251">
        <v>5.75</v>
      </c>
      <c r="N4" s="251"/>
      <c r="O4" s="251"/>
      <c r="P4" s="251"/>
      <c r="Q4" s="249"/>
      <c r="R4" s="250"/>
      <c r="S4" s="52">
        <f>E4+G4+I4+K4+M4+O4+Q4</f>
        <v>30</v>
      </c>
      <c r="T4" s="52">
        <f>SUM(S4-U4-V4)</f>
        <v>30</v>
      </c>
      <c r="U4" s="54"/>
      <c r="V4" s="54"/>
    </row>
    <row r="5" spans="1:22" x14ac:dyDescent="0.25">
      <c r="A5" s="137">
        <v>6770</v>
      </c>
      <c r="B5" s="221" t="s">
        <v>103</v>
      </c>
      <c r="C5" s="201">
        <v>2</v>
      </c>
      <c r="D5" s="25" t="s">
        <v>77</v>
      </c>
      <c r="E5" s="230"/>
      <c r="F5" s="230"/>
      <c r="G5" s="230"/>
      <c r="H5" s="230"/>
      <c r="I5" s="251"/>
      <c r="J5" s="251"/>
      <c r="K5" s="251"/>
      <c r="L5" s="251"/>
      <c r="M5" s="251"/>
      <c r="N5" s="251"/>
      <c r="O5" s="251"/>
      <c r="P5" s="251"/>
      <c r="Q5" s="249"/>
      <c r="R5" s="250"/>
      <c r="S5" s="52">
        <f t="shared" ref="S5:S22" si="0">E5+G5+I5+K5+M5+O5+Q5</f>
        <v>0</v>
      </c>
      <c r="T5" s="52">
        <f t="shared" ref="T5:T20" si="1">SUM(S5-U5-V5)</f>
        <v>0</v>
      </c>
      <c r="U5" s="54"/>
      <c r="V5" s="54"/>
    </row>
    <row r="6" spans="1:22" x14ac:dyDescent="0.25">
      <c r="A6" s="137">
        <v>6633</v>
      </c>
      <c r="B6" s="221" t="s">
        <v>104</v>
      </c>
      <c r="C6" s="219">
        <v>30</v>
      </c>
      <c r="D6" s="25" t="s">
        <v>77</v>
      </c>
      <c r="E6" s="230"/>
      <c r="F6" s="230"/>
      <c r="G6" s="230"/>
      <c r="H6" s="230"/>
      <c r="I6" s="251"/>
      <c r="J6" s="251"/>
      <c r="K6" s="251">
        <v>2</v>
      </c>
      <c r="L6" s="251"/>
      <c r="M6" s="251"/>
      <c r="N6" s="251"/>
      <c r="O6" s="251"/>
      <c r="P6" s="251"/>
      <c r="Q6" s="249"/>
      <c r="R6" s="250"/>
      <c r="S6" s="52">
        <f t="shared" si="0"/>
        <v>2</v>
      </c>
      <c r="T6" s="52">
        <f t="shared" si="1"/>
        <v>2</v>
      </c>
      <c r="U6" s="54"/>
      <c r="V6" s="54"/>
    </row>
    <row r="7" spans="1:22" x14ac:dyDescent="0.25">
      <c r="A7" s="137"/>
      <c r="B7" s="202"/>
      <c r="C7" s="202"/>
      <c r="D7" s="25"/>
      <c r="E7" s="251"/>
      <c r="F7" s="251"/>
      <c r="G7" s="251"/>
      <c r="H7" s="251"/>
      <c r="I7" s="251"/>
      <c r="J7" s="251"/>
      <c r="K7" s="252"/>
      <c r="L7" s="248"/>
      <c r="M7" s="252"/>
      <c r="N7" s="248"/>
      <c r="O7" s="251"/>
      <c r="P7" s="251"/>
      <c r="Q7" s="249"/>
      <c r="R7" s="250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02"/>
      <c r="C8" s="202"/>
      <c r="D8" s="25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49"/>
      <c r="R8" s="250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202"/>
      <c r="C9" s="202"/>
      <c r="D9" s="25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49"/>
      <c r="R9" s="250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202"/>
      <c r="C10" s="202"/>
      <c r="D10" s="25"/>
      <c r="E10" s="247"/>
      <c r="F10" s="248"/>
      <c r="G10" s="247"/>
      <c r="H10" s="248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202"/>
      <c r="C11" s="202"/>
      <c r="D11" s="25"/>
      <c r="E11" s="247"/>
      <c r="F11" s="248"/>
      <c r="G11" s="247"/>
      <c r="H11" s="248"/>
      <c r="I11" s="247"/>
      <c r="J11" s="248"/>
      <c r="K11" s="247"/>
      <c r="L11" s="248"/>
      <c r="M11" s="247"/>
      <c r="N11" s="248"/>
      <c r="O11" s="247"/>
      <c r="P11" s="248"/>
      <c r="Q11" s="249"/>
      <c r="R11" s="250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23"/>
      <c r="F12" s="224"/>
      <c r="G12" s="223"/>
      <c r="H12" s="224"/>
      <c r="I12" s="223"/>
      <c r="J12" s="224"/>
      <c r="K12" s="247"/>
      <c r="L12" s="248"/>
      <c r="M12" s="247"/>
      <c r="N12" s="248"/>
      <c r="O12" s="247"/>
      <c r="P12" s="248"/>
      <c r="Q12" s="249"/>
      <c r="R12" s="250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23"/>
      <c r="F13" s="224"/>
      <c r="G13" s="223"/>
      <c r="H13" s="224"/>
      <c r="I13" s="223"/>
      <c r="J13" s="224"/>
      <c r="K13" s="247"/>
      <c r="L13" s="248"/>
      <c r="M13" s="247"/>
      <c r="N13" s="248"/>
      <c r="O13" s="247"/>
      <c r="P13" s="248"/>
      <c r="Q13" s="249"/>
      <c r="R13" s="250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23"/>
      <c r="F14" s="224"/>
      <c r="G14" s="223"/>
      <c r="H14" s="224"/>
      <c r="I14" s="223"/>
      <c r="J14" s="224"/>
      <c r="K14" s="247"/>
      <c r="L14" s="248"/>
      <c r="M14" s="247"/>
      <c r="N14" s="248"/>
      <c r="O14" s="247"/>
      <c r="P14" s="248"/>
      <c r="Q14" s="249"/>
      <c r="R14" s="250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>
        <v>3600</v>
      </c>
      <c r="B15" s="221" t="s">
        <v>102</v>
      </c>
      <c r="C15" s="137"/>
      <c r="D15" s="14" t="s">
        <v>98</v>
      </c>
      <c r="E15" s="223"/>
      <c r="F15" s="224"/>
      <c r="G15" s="223"/>
      <c r="H15" s="224"/>
      <c r="I15" s="223"/>
      <c r="J15" s="224"/>
      <c r="K15" s="247"/>
      <c r="L15" s="248"/>
      <c r="M15" s="247">
        <v>2</v>
      </c>
      <c r="N15" s="248"/>
      <c r="O15" s="247"/>
      <c r="P15" s="248"/>
      <c r="Q15" s="249"/>
      <c r="R15" s="250"/>
      <c r="S15" s="52">
        <f t="shared" si="8"/>
        <v>2</v>
      </c>
      <c r="T15" s="52">
        <f t="shared" si="9"/>
        <v>2</v>
      </c>
      <c r="U15" s="54"/>
      <c r="V15" s="54"/>
    </row>
    <row r="16" spans="1:22" x14ac:dyDescent="0.25">
      <c r="A16" s="137">
        <v>3600</v>
      </c>
      <c r="B16" s="221" t="s">
        <v>102</v>
      </c>
      <c r="C16" s="137"/>
      <c r="D16" s="14" t="s">
        <v>89</v>
      </c>
      <c r="E16" s="223"/>
      <c r="F16" s="224"/>
      <c r="G16" s="223">
        <v>2</v>
      </c>
      <c r="H16" s="224"/>
      <c r="I16" s="223"/>
      <c r="J16" s="224"/>
      <c r="K16" s="247"/>
      <c r="L16" s="248"/>
      <c r="M16" s="247"/>
      <c r="N16" s="248"/>
      <c r="O16" s="247"/>
      <c r="P16" s="248"/>
      <c r="Q16" s="249"/>
      <c r="R16" s="250"/>
      <c r="S16" s="52">
        <f t="shared" si="6"/>
        <v>2</v>
      </c>
      <c r="T16" s="52">
        <f t="shared" si="7"/>
        <v>2</v>
      </c>
      <c r="U16" s="54"/>
      <c r="V16" s="54"/>
    </row>
    <row r="17" spans="1:22" x14ac:dyDescent="0.25">
      <c r="A17" s="137">
        <v>3600</v>
      </c>
      <c r="B17" s="221" t="s">
        <v>102</v>
      </c>
      <c r="C17" s="137"/>
      <c r="D17" s="25" t="s">
        <v>93</v>
      </c>
      <c r="E17" s="223"/>
      <c r="F17" s="224"/>
      <c r="G17" s="223">
        <v>1.5</v>
      </c>
      <c r="H17" s="224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52">
        <f t="shared" ref="S17" si="10">E17+G17+I17+K17+M17+O17+Q17</f>
        <v>1.5</v>
      </c>
      <c r="T17" s="52">
        <f t="shared" ref="T17" si="11">SUM(S17-U17-V17)</f>
        <v>1.5</v>
      </c>
      <c r="U17" s="54"/>
      <c r="V17" s="54"/>
    </row>
    <row r="18" spans="1:22" x14ac:dyDescent="0.25">
      <c r="A18" s="137">
        <v>3600</v>
      </c>
      <c r="B18" s="221" t="s">
        <v>102</v>
      </c>
      <c r="C18" s="187"/>
      <c r="D18" s="25" t="s">
        <v>76</v>
      </c>
      <c r="E18" s="251"/>
      <c r="F18" s="251"/>
      <c r="G18" s="251"/>
      <c r="H18" s="251"/>
      <c r="I18" s="251">
        <v>0.5</v>
      </c>
      <c r="J18" s="251"/>
      <c r="K18" s="251"/>
      <c r="L18" s="251"/>
      <c r="M18" s="251"/>
      <c r="N18" s="251"/>
      <c r="O18" s="251"/>
      <c r="P18" s="251"/>
      <c r="Q18" s="249"/>
      <c r="R18" s="250"/>
      <c r="S18" s="52">
        <f t="shared" si="0"/>
        <v>0.5</v>
      </c>
      <c r="T18" s="52">
        <f t="shared" si="1"/>
        <v>0.5</v>
      </c>
      <c r="U18" s="54"/>
      <c r="V18" s="54"/>
    </row>
    <row r="19" spans="1:22" x14ac:dyDescent="0.25">
      <c r="A19" s="137">
        <v>3600</v>
      </c>
      <c r="B19" s="221" t="s">
        <v>102</v>
      </c>
      <c r="C19" s="137"/>
      <c r="D19" s="14" t="s">
        <v>63</v>
      </c>
      <c r="E19" s="247">
        <v>0.25</v>
      </c>
      <c r="F19" s="248"/>
      <c r="G19" s="247">
        <v>0.75</v>
      </c>
      <c r="H19" s="248"/>
      <c r="I19" s="247">
        <v>0.5</v>
      </c>
      <c r="J19" s="248"/>
      <c r="K19" s="247">
        <v>0.25</v>
      </c>
      <c r="L19" s="248"/>
      <c r="M19" s="233">
        <v>0.25</v>
      </c>
      <c r="N19" s="248"/>
      <c r="O19" s="251"/>
      <c r="P19" s="251"/>
      <c r="Q19" s="249"/>
      <c r="R19" s="250"/>
      <c r="S19" s="52">
        <f t="shared" si="0"/>
        <v>2</v>
      </c>
      <c r="T19" s="52">
        <f t="shared" si="1"/>
        <v>2</v>
      </c>
      <c r="U19" s="54"/>
      <c r="V19" s="54"/>
    </row>
    <row r="20" spans="1:22" x14ac:dyDescent="0.25">
      <c r="A20" s="137"/>
      <c r="B20" s="137"/>
      <c r="C20" s="137"/>
      <c r="D20" s="14"/>
      <c r="E20" s="247"/>
      <c r="F20" s="248"/>
      <c r="G20" s="247"/>
      <c r="H20" s="248"/>
      <c r="I20" s="247"/>
      <c r="J20" s="248"/>
      <c r="K20" s="251"/>
      <c r="L20" s="251"/>
      <c r="M20" s="251"/>
      <c r="N20" s="251"/>
      <c r="O20" s="251"/>
      <c r="P20" s="251"/>
      <c r="Q20" s="249"/>
      <c r="R20" s="250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49"/>
      <c r="R21" s="250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49"/>
      <c r="R22" s="250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8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E25" sqref="E2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87</v>
      </c>
      <c r="B2" s="214"/>
      <c r="C2" s="214"/>
      <c r="D2" s="6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1" t="s">
        <v>101</v>
      </c>
      <c r="C4" s="204" t="s">
        <v>74</v>
      </c>
      <c r="D4" s="25" t="s">
        <v>64</v>
      </c>
      <c r="E4" s="229">
        <v>8</v>
      </c>
      <c r="F4" s="229"/>
      <c r="G4" s="229">
        <v>8</v>
      </c>
      <c r="H4" s="229"/>
      <c r="I4" s="229">
        <v>8</v>
      </c>
      <c r="J4" s="229"/>
      <c r="K4" s="229">
        <v>8</v>
      </c>
      <c r="L4" s="229"/>
      <c r="M4" s="229">
        <v>8</v>
      </c>
      <c r="N4" s="229"/>
      <c r="O4" s="233"/>
      <c r="P4" s="234"/>
      <c r="Q4" s="235"/>
      <c r="R4" s="236"/>
      <c r="S4" s="12">
        <f>E4+G4+I4+K4+M4+O4+Q4</f>
        <v>40</v>
      </c>
      <c r="T4" s="12">
        <f t="shared" ref="T4:T19" si="0">SUM(S4-U4-V4)</f>
        <v>40</v>
      </c>
      <c r="U4" s="15"/>
      <c r="V4" s="15"/>
    </row>
    <row r="5" spans="1:22" x14ac:dyDescent="0.25">
      <c r="A5" s="137"/>
      <c r="B5" s="201"/>
      <c r="C5" s="201"/>
      <c r="D5" s="25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33"/>
      <c r="P5" s="234"/>
      <c r="Q5" s="235"/>
      <c r="R5" s="236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7"/>
      <c r="B6" s="202"/>
      <c r="C6" s="202"/>
      <c r="D6" s="25"/>
      <c r="E6" s="229"/>
      <c r="F6" s="229"/>
      <c r="G6" s="229"/>
      <c r="H6" s="229"/>
      <c r="I6" s="256"/>
      <c r="J6" s="234"/>
      <c r="K6" s="256"/>
      <c r="L6" s="234"/>
      <c r="M6" s="256"/>
      <c r="N6" s="234"/>
      <c r="O6" s="233"/>
      <c r="P6" s="234"/>
      <c r="Q6" s="235"/>
      <c r="R6" s="23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8"/>
      <c r="C7" s="198"/>
      <c r="D7" s="25"/>
      <c r="E7" s="229"/>
      <c r="F7" s="229"/>
      <c r="G7" s="229"/>
      <c r="H7" s="229"/>
      <c r="I7" s="256"/>
      <c r="J7" s="234"/>
      <c r="K7" s="256"/>
      <c r="L7" s="234"/>
      <c r="M7" s="256"/>
      <c r="N7" s="234"/>
      <c r="O7" s="233"/>
      <c r="P7" s="234"/>
      <c r="Q7" s="235"/>
      <c r="R7" s="23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8"/>
      <c r="C8" s="198"/>
      <c r="D8" s="25"/>
      <c r="E8" s="229"/>
      <c r="F8" s="229"/>
      <c r="G8" s="229"/>
      <c r="H8" s="229"/>
      <c r="I8" s="256"/>
      <c r="J8" s="234"/>
      <c r="K8" s="256"/>
      <c r="L8" s="234"/>
      <c r="M8" s="256"/>
      <c r="N8" s="234"/>
      <c r="O8" s="233"/>
      <c r="P8" s="234"/>
      <c r="Q8" s="235"/>
      <c r="R8" s="23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59"/>
      <c r="C11" s="159"/>
      <c r="D11" s="25"/>
      <c r="E11" s="229"/>
      <c r="F11" s="229"/>
      <c r="G11" s="229"/>
      <c r="H11" s="229"/>
      <c r="I11" s="256"/>
      <c r="J11" s="234"/>
      <c r="K11" s="256"/>
      <c r="L11" s="234"/>
      <c r="M11" s="256"/>
      <c r="N11" s="234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9"/>
      <c r="F12" s="229"/>
      <c r="G12" s="229"/>
      <c r="H12" s="229"/>
      <c r="I12" s="256"/>
      <c r="J12" s="234"/>
      <c r="K12" s="256"/>
      <c r="L12" s="234"/>
      <c r="M12" s="256"/>
      <c r="N12" s="234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3"/>
      <c r="F13" s="234"/>
      <c r="G13" s="233"/>
      <c r="H13" s="234"/>
      <c r="I13" s="256"/>
      <c r="J13" s="234"/>
      <c r="K13" s="256"/>
      <c r="L13" s="234"/>
      <c r="M13" s="256"/>
      <c r="N13" s="234"/>
      <c r="O13" s="233"/>
      <c r="P13" s="234"/>
      <c r="Q13" s="235"/>
      <c r="R13" s="23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9"/>
      <c r="F14" s="229"/>
      <c r="G14" s="229"/>
      <c r="H14" s="229"/>
      <c r="I14" s="256"/>
      <c r="J14" s="234"/>
      <c r="K14" s="256"/>
      <c r="L14" s="234"/>
      <c r="M14" s="256"/>
      <c r="N14" s="234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9"/>
      <c r="F15" s="229"/>
      <c r="G15" s="229"/>
      <c r="H15" s="229"/>
      <c r="I15" s="256"/>
      <c r="J15" s="234"/>
      <c r="K15" s="256"/>
      <c r="L15" s="234"/>
      <c r="M15" s="256"/>
      <c r="N15" s="234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33"/>
      <c r="P17" s="234"/>
      <c r="Q17" s="235"/>
      <c r="R17" s="23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33"/>
      <c r="F19" s="234"/>
      <c r="G19" s="233"/>
      <c r="H19" s="234"/>
      <c r="I19" s="256"/>
      <c r="J19" s="234"/>
      <c r="K19" s="256"/>
      <c r="L19" s="234"/>
      <c r="M19" s="256"/>
      <c r="N19" s="234"/>
      <c r="O19" s="233"/>
      <c r="P19" s="234"/>
      <c r="Q19" s="235"/>
      <c r="R19" s="23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5"/>
      <c r="P20" s="236"/>
      <c r="Q20" s="235"/>
      <c r="R20" s="23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5" sqref="E2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87</v>
      </c>
      <c r="B2" s="214"/>
      <c r="C2" s="214"/>
      <c r="D2" s="6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1" t="s">
        <v>101</v>
      </c>
      <c r="C4" s="212" t="s">
        <v>74</v>
      </c>
      <c r="D4" s="25" t="s">
        <v>64</v>
      </c>
      <c r="E4" s="233">
        <v>7</v>
      </c>
      <c r="F4" s="234"/>
      <c r="G4" s="233">
        <v>7</v>
      </c>
      <c r="H4" s="234"/>
      <c r="I4" s="233">
        <v>7</v>
      </c>
      <c r="J4" s="234"/>
      <c r="K4" s="233">
        <v>7</v>
      </c>
      <c r="L4" s="234"/>
      <c r="M4" s="233">
        <v>7</v>
      </c>
      <c r="N4" s="234"/>
      <c r="O4" s="233"/>
      <c r="P4" s="234"/>
      <c r="Q4" s="235"/>
      <c r="R4" s="236"/>
      <c r="S4" s="12">
        <f>E4+G4+I4+K4+M4+O4+Q4</f>
        <v>35</v>
      </c>
      <c r="T4" s="12">
        <f>SUM(S4-U4-V4)</f>
        <v>35</v>
      </c>
      <c r="U4" s="15"/>
      <c r="V4" s="15"/>
    </row>
    <row r="5" spans="1:22" ht="15.75" customHeight="1" x14ac:dyDescent="0.25">
      <c r="A5" s="137"/>
      <c r="B5" s="195"/>
      <c r="C5" s="195"/>
      <c r="D5" s="25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33"/>
      <c r="P5" s="234"/>
      <c r="Q5" s="235"/>
      <c r="R5" s="236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37"/>
      <c r="B6" s="195"/>
      <c r="C6" s="195"/>
      <c r="D6" s="25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3"/>
      <c r="P6" s="234"/>
      <c r="Q6" s="235"/>
      <c r="R6" s="236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7"/>
      <c r="B7" s="187"/>
      <c r="C7" s="187"/>
      <c r="D7" s="25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5"/>
      <c r="R7" s="236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5"/>
      <c r="C8" s="195"/>
      <c r="D8" s="25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3"/>
      <c r="P8" s="234"/>
      <c r="Q8" s="235"/>
      <c r="R8" s="23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7"/>
      <c r="C9" s="177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0"/>
      <c r="C10" s="190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0"/>
      <c r="C11" s="190"/>
      <c r="D11" s="25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5"/>
      <c r="R11" s="23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0"/>
      <c r="C12" s="190"/>
      <c r="D12" s="25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5"/>
      <c r="R12" s="23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2"/>
      <c r="C13" s="192"/>
      <c r="D13" s="25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5"/>
      <c r="R13" s="23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2"/>
      <c r="C14" s="192"/>
      <c r="D14" s="25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5"/>
      <c r="R14" s="23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2"/>
      <c r="C15" s="192"/>
      <c r="D15" s="25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5"/>
      <c r="R17" s="23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3"/>
      <c r="P19" s="234"/>
      <c r="Q19" s="235"/>
      <c r="R19" s="236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1" t="s">
        <v>102</v>
      </c>
      <c r="C20" s="137"/>
      <c r="D20" s="14" t="s">
        <v>62</v>
      </c>
      <c r="E20" s="233">
        <v>1</v>
      </c>
      <c r="F20" s="234"/>
      <c r="G20" s="233">
        <v>1</v>
      </c>
      <c r="H20" s="234"/>
      <c r="I20" s="233">
        <v>1</v>
      </c>
      <c r="J20" s="234"/>
      <c r="K20" s="233">
        <v>1</v>
      </c>
      <c r="L20" s="234"/>
      <c r="M20" s="233">
        <v>1</v>
      </c>
      <c r="N20" s="234"/>
      <c r="O20" s="233"/>
      <c r="P20" s="234"/>
      <c r="Q20" s="235"/>
      <c r="R20" s="236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5"/>
      <c r="R21" s="23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8">
        <f>SUM(E4:E23)</f>
        <v>8</v>
      </c>
      <c r="F24" s="239"/>
      <c r="G24" s="238">
        <f>SUM(G4:G23)</f>
        <v>8</v>
      </c>
      <c r="H24" s="239"/>
      <c r="I24" s="238">
        <f>SUM(I4:I23)</f>
        <v>8</v>
      </c>
      <c r="J24" s="239"/>
      <c r="K24" s="238">
        <f>SUM(K4:K23)</f>
        <v>8</v>
      </c>
      <c r="L24" s="239"/>
      <c r="M24" s="238">
        <f>SUM(M4:M23)</f>
        <v>8</v>
      </c>
      <c r="N24" s="239"/>
      <c r="O24" s="238">
        <f>SUM(O4:O23)</f>
        <v>0</v>
      </c>
      <c r="P24" s="239"/>
      <c r="Q24" s="238">
        <f>SUM(Q4:Q23)</f>
        <v>0</v>
      </c>
      <c r="R24" s="239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25" sqref="E25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87</v>
      </c>
      <c r="B2" s="214"/>
      <c r="C2" s="214"/>
      <c r="D2" s="6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1" t="s">
        <v>101</v>
      </c>
      <c r="C4" s="212" t="s">
        <v>74</v>
      </c>
      <c r="D4" s="25" t="s">
        <v>64</v>
      </c>
      <c r="E4" s="233">
        <v>7</v>
      </c>
      <c r="F4" s="234"/>
      <c r="G4" s="233">
        <v>7</v>
      </c>
      <c r="H4" s="234"/>
      <c r="I4" s="233">
        <v>7</v>
      </c>
      <c r="J4" s="234"/>
      <c r="K4" s="233">
        <v>7</v>
      </c>
      <c r="L4" s="234"/>
      <c r="M4" s="233">
        <v>7</v>
      </c>
      <c r="N4" s="234"/>
      <c r="O4" s="229"/>
      <c r="P4" s="229"/>
      <c r="Q4" s="257"/>
      <c r="R4" s="257"/>
      <c r="S4" s="12">
        <f t="shared" ref="S4:S11" si="0">E4+G4+I4+K4+M4+O4+Q4</f>
        <v>35</v>
      </c>
      <c r="T4" s="12">
        <f t="shared" ref="T4:T11" si="1">SUM(S4-U4-V4)</f>
        <v>35</v>
      </c>
      <c r="U4" s="15"/>
      <c r="V4" s="15"/>
    </row>
    <row r="5" spans="1:22" x14ac:dyDescent="0.25">
      <c r="A5" s="137"/>
      <c r="B5" s="195"/>
      <c r="C5" s="195"/>
      <c r="D5" s="25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29"/>
      <c r="P5" s="229"/>
      <c r="Q5" s="257"/>
      <c r="R5" s="257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7"/>
      <c r="B6" s="195"/>
      <c r="C6" s="195"/>
      <c r="D6" s="25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29"/>
      <c r="P6" s="229"/>
      <c r="Q6" s="257"/>
      <c r="R6" s="257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5"/>
      <c r="C7" s="195"/>
      <c r="D7" s="25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29"/>
      <c r="P7" s="229"/>
      <c r="Q7" s="257"/>
      <c r="R7" s="257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5"/>
      <c r="C8" s="195"/>
      <c r="D8" s="25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29"/>
      <c r="P8" s="229"/>
      <c r="Q8" s="257"/>
      <c r="R8" s="257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7"/>
      <c r="C9" s="187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3"/>
      <c r="P9" s="234"/>
      <c r="Q9" s="235"/>
      <c r="R9" s="23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90"/>
      <c r="C10" s="190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3"/>
      <c r="P10" s="234"/>
      <c r="Q10" s="235"/>
      <c r="R10" s="23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0"/>
      <c r="C11" s="190"/>
      <c r="D11" s="25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3"/>
      <c r="P11" s="234"/>
      <c r="Q11" s="235"/>
      <c r="R11" s="23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0"/>
      <c r="C12" s="190"/>
      <c r="D12" s="25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3"/>
      <c r="P12" s="234"/>
      <c r="Q12" s="235"/>
      <c r="R12" s="23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92"/>
      <c r="C13" s="192"/>
      <c r="D13" s="25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3"/>
      <c r="P13" s="234"/>
      <c r="Q13" s="235"/>
      <c r="R13" s="23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2"/>
      <c r="C14" s="192"/>
      <c r="D14" s="25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3"/>
      <c r="P14" s="234"/>
      <c r="Q14" s="235"/>
      <c r="R14" s="23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2"/>
      <c r="C15" s="192"/>
      <c r="D15" s="25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3"/>
      <c r="P15" s="234"/>
      <c r="Q15" s="235"/>
      <c r="R15" s="23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3"/>
      <c r="P16" s="234"/>
      <c r="Q16" s="235"/>
      <c r="R16" s="23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3"/>
      <c r="P17" s="234"/>
      <c r="Q17" s="235"/>
      <c r="R17" s="23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3"/>
      <c r="P18" s="234"/>
      <c r="Q18" s="235"/>
      <c r="R18" s="236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1" t="s">
        <v>102</v>
      </c>
      <c r="C19" s="137"/>
      <c r="D19" s="14" t="s">
        <v>62</v>
      </c>
      <c r="E19" s="233">
        <v>1</v>
      </c>
      <c r="F19" s="234"/>
      <c r="G19" s="233">
        <v>1</v>
      </c>
      <c r="H19" s="234"/>
      <c r="I19" s="233">
        <v>1</v>
      </c>
      <c r="J19" s="234"/>
      <c r="K19" s="233">
        <v>1</v>
      </c>
      <c r="L19" s="234"/>
      <c r="M19" s="233">
        <v>1</v>
      </c>
      <c r="N19" s="234"/>
      <c r="O19" s="233"/>
      <c r="P19" s="234"/>
      <c r="Q19" s="235"/>
      <c r="R19" s="236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/>
      <c r="C20" s="137"/>
      <c r="D20" s="14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3"/>
      <c r="P20" s="234"/>
      <c r="Q20" s="235"/>
      <c r="R20" s="23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3"/>
      <c r="P21" s="234"/>
      <c r="Q21" s="235"/>
      <c r="R21" s="236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8">
        <f>SUM(E4:E22)</f>
        <v>8</v>
      </c>
      <c r="F23" s="239"/>
      <c r="G23" s="238">
        <f>SUM(G4:G22)</f>
        <v>8</v>
      </c>
      <c r="H23" s="239"/>
      <c r="I23" s="238">
        <f>SUM(I4:I22)</f>
        <v>8</v>
      </c>
      <c r="J23" s="239"/>
      <c r="K23" s="238">
        <f>SUM(K4:K22)</f>
        <v>8</v>
      </c>
      <c r="L23" s="239"/>
      <c r="M23" s="238">
        <f>SUM(M4:M22)</f>
        <v>8</v>
      </c>
      <c r="N23" s="239"/>
      <c r="O23" s="238">
        <f>SUM(O4:O22)</f>
        <v>0</v>
      </c>
      <c r="P23" s="239"/>
      <c r="Q23" s="238">
        <f>SUM(Q4:Q22)</f>
        <v>0</v>
      </c>
      <c r="R23" s="239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3" sqref="E13:P2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87</v>
      </c>
      <c r="B2" s="214"/>
      <c r="C2" s="214"/>
      <c r="D2" s="163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6.3</v>
      </c>
      <c r="F3" s="33">
        <v>16.3</v>
      </c>
      <c r="G3" s="33">
        <v>6.3</v>
      </c>
      <c r="H3" s="33">
        <v>16.3</v>
      </c>
      <c r="I3" s="33">
        <v>6.3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6781</v>
      </c>
      <c r="B4" s="221" t="s">
        <v>101</v>
      </c>
      <c r="C4" s="212" t="s">
        <v>74</v>
      </c>
      <c r="D4" s="25" t="s">
        <v>64</v>
      </c>
      <c r="E4" s="233">
        <v>1</v>
      </c>
      <c r="F4" s="234"/>
      <c r="G4" s="233"/>
      <c r="H4" s="234"/>
      <c r="I4" s="233">
        <v>3</v>
      </c>
      <c r="J4" s="234"/>
      <c r="K4" s="233">
        <v>2</v>
      </c>
      <c r="L4" s="234"/>
      <c r="M4" s="233"/>
      <c r="N4" s="234"/>
      <c r="O4" s="258"/>
      <c r="P4" s="259"/>
      <c r="Q4" s="260"/>
      <c r="R4" s="261"/>
      <c r="S4" s="101">
        <f t="shared" ref="S4:S21" si="0">E4+G4+I4+K4+M4+O4+Q4</f>
        <v>6</v>
      </c>
      <c r="T4" s="101">
        <f t="shared" ref="T4:T23" si="1">SUM(S4-U4-V4)</f>
        <v>6</v>
      </c>
      <c r="U4" s="105"/>
      <c r="V4" s="105"/>
    </row>
    <row r="5" spans="1:22" x14ac:dyDescent="0.25">
      <c r="A5" s="137"/>
      <c r="B5" s="202"/>
      <c r="C5" s="202"/>
      <c r="D5" s="25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58"/>
      <c r="P5" s="259"/>
      <c r="Q5" s="260"/>
      <c r="R5" s="261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02"/>
      <c r="C6" s="202"/>
      <c r="D6" s="25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58"/>
      <c r="P6" s="259"/>
      <c r="Q6" s="260"/>
      <c r="R6" s="261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202"/>
      <c r="C7" s="202"/>
      <c r="D7" s="25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58"/>
      <c r="P7" s="259"/>
      <c r="Q7" s="260"/>
      <c r="R7" s="261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202"/>
      <c r="C8" s="202"/>
      <c r="D8" s="25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58"/>
      <c r="P8" s="259"/>
      <c r="Q8" s="260"/>
      <c r="R8" s="261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202"/>
      <c r="C9" s="202"/>
      <c r="D9" s="25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58"/>
      <c r="P9" s="259"/>
      <c r="Q9" s="260"/>
      <c r="R9" s="261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202"/>
      <c r="C10" s="202"/>
      <c r="D10" s="25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58"/>
      <c r="P10" s="259"/>
      <c r="Q10" s="260"/>
      <c r="R10" s="261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4"/>
      <c r="B11" s="80"/>
      <c r="C11" s="174"/>
      <c r="D11" s="25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58"/>
      <c r="P11" s="259"/>
      <c r="Q11" s="260"/>
      <c r="R11" s="261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58"/>
      <c r="P12" s="259"/>
      <c r="Q12" s="260"/>
      <c r="R12" s="261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179"/>
      <c r="C13" s="179"/>
      <c r="D13" s="25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58"/>
      <c r="P13" s="259"/>
      <c r="Q13" s="260"/>
      <c r="R13" s="261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>
        <v>3600</v>
      </c>
      <c r="B14" s="221" t="s">
        <v>102</v>
      </c>
      <c r="C14" s="211"/>
      <c r="D14" s="25" t="s">
        <v>82</v>
      </c>
      <c r="E14" s="233"/>
      <c r="F14" s="234"/>
      <c r="G14" s="233"/>
      <c r="H14" s="234"/>
      <c r="I14" s="233"/>
      <c r="J14" s="234"/>
      <c r="K14" s="233"/>
      <c r="L14" s="234"/>
      <c r="M14" s="233">
        <v>2</v>
      </c>
      <c r="N14" s="234"/>
      <c r="O14" s="258"/>
      <c r="P14" s="259"/>
      <c r="Q14" s="260"/>
      <c r="R14" s="261"/>
      <c r="S14" s="101">
        <f t="shared" si="0"/>
        <v>2</v>
      </c>
      <c r="T14" s="101">
        <f t="shared" si="1"/>
        <v>2</v>
      </c>
      <c r="U14" s="105"/>
      <c r="V14" s="105"/>
    </row>
    <row r="15" spans="1:22" x14ac:dyDescent="0.25">
      <c r="A15" s="137">
        <v>3600</v>
      </c>
      <c r="B15" s="221" t="s">
        <v>102</v>
      </c>
      <c r="C15" s="137"/>
      <c r="D15" s="14" t="s">
        <v>98</v>
      </c>
      <c r="E15" s="233"/>
      <c r="F15" s="234"/>
      <c r="G15" s="233"/>
      <c r="H15" s="234"/>
      <c r="I15" s="233"/>
      <c r="J15" s="234"/>
      <c r="K15" s="233"/>
      <c r="L15" s="234"/>
      <c r="M15" s="233">
        <v>2</v>
      </c>
      <c r="N15" s="234"/>
      <c r="O15" s="258"/>
      <c r="P15" s="259"/>
      <c r="Q15" s="260"/>
      <c r="R15" s="261"/>
      <c r="S15" s="101">
        <f t="shared" si="0"/>
        <v>2</v>
      </c>
      <c r="T15" s="101">
        <f t="shared" si="1"/>
        <v>2</v>
      </c>
      <c r="U15" s="105"/>
      <c r="V15" s="105"/>
    </row>
    <row r="16" spans="1:22" x14ac:dyDescent="0.25">
      <c r="A16" s="137">
        <v>3600</v>
      </c>
      <c r="B16" s="221" t="s">
        <v>102</v>
      </c>
      <c r="C16" s="137"/>
      <c r="D16" s="25" t="s">
        <v>88</v>
      </c>
      <c r="E16" s="233">
        <v>0.75</v>
      </c>
      <c r="F16" s="234"/>
      <c r="G16" s="233">
        <v>0.75</v>
      </c>
      <c r="H16" s="234"/>
      <c r="I16" s="233">
        <v>0.75</v>
      </c>
      <c r="J16" s="234"/>
      <c r="K16" s="233"/>
      <c r="L16" s="234"/>
      <c r="M16" s="233"/>
      <c r="N16" s="234"/>
      <c r="O16" s="258"/>
      <c r="P16" s="259"/>
      <c r="Q16" s="260"/>
      <c r="R16" s="261"/>
      <c r="S16" s="101">
        <f t="shared" ref="S16:S17" si="4">E16+G16+I16+K16+M16+O16+Q16</f>
        <v>2.25</v>
      </c>
      <c r="T16" s="101">
        <f t="shared" si="1"/>
        <v>0</v>
      </c>
      <c r="U16" s="105">
        <v>2.25</v>
      </c>
      <c r="V16" s="105"/>
    </row>
    <row r="17" spans="1:22" x14ac:dyDescent="0.25">
      <c r="A17" s="137">
        <v>3600</v>
      </c>
      <c r="B17" s="221" t="s">
        <v>102</v>
      </c>
      <c r="C17" s="201"/>
      <c r="D17" s="25" t="s">
        <v>71</v>
      </c>
      <c r="E17" s="233"/>
      <c r="F17" s="234"/>
      <c r="G17" s="233"/>
      <c r="H17" s="234"/>
      <c r="I17" s="233">
        <v>0.5</v>
      </c>
      <c r="J17" s="234"/>
      <c r="K17" s="233"/>
      <c r="L17" s="234"/>
      <c r="M17" s="233"/>
      <c r="N17" s="234"/>
      <c r="O17" s="258"/>
      <c r="P17" s="259"/>
      <c r="Q17" s="260"/>
      <c r="R17" s="261"/>
      <c r="S17" s="101">
        <f t="shared" si="4"/>
        <v>0.5</v>
      </c>
      <c r="T17" s="101">
        <f t="shared" si="1"/>
        <v>0.5</v>
      </c>
      <c r="U17" s="105"/>
      <c r="V17" s="105"/>
    </row>
    <row r="18" spans="1:22" x14ac:dyDescent="0.25">
      <c r="A18" s="166">
        <v>3600</v>
      </c>
      <c r="B18" s="221" t="s">
        <v>102</v>
      </c>
      <c r="C18" s="166"/>
      <c r="D18" s="25" t="s">
        <v>66</v>
      </c>
      <c r="E18" s="233"/>
      <c r="F18" s="234"/>
      <c r="G18" s="233"/>
      <c r="H18" s="234"/>
      <c r="I18" s="233">
        <v>3</v>
      </c>
      <c r="J18" s="234"/>
      <c r="K18" s="233">
        <v>1</v>
      </c>
      <c r="L18" s="234"/>
      <c r="M18" s="233"/>
      <c r="N18" s="234"/>
      <c r="O18" s="258"/>
      <c r="P18" s="259"/>
      <c r="Q18" s="260"/>
      <c r="R18" s="261"/>
      <c r="S18" s="101">
        <f t="shared" si="0"/>
        <v>4</v>
      </c>
      <c r="T18" s="101">
        <f t="shared" si="1"/>
        <v>4</v>
      </c>
      <c r="U18" s="105"/>
      <c r="V18" s="105"/>
    </row>
    <row r="19" spans="1:22" ht="15.75" customHeight="1" x14ac:dyDescent="0.25">
      <c r="A19" s="103">
        <v>3600</v>
      </c>
      <c r="B19" s="221" t="s">
        <v>102</v>
      </c>
      <c r="C19" s="103"/>
      <c r="D19" s="93" t="s">
        <v>67</v>
      </c>
      <c r="E19" s="233">
        <v>3.25</v>
      </c>
      <c r="F19" s="234"/>
      <c r="G19" s="233">
        <v>7.25</v>
      </c>
      <c r="H19" s="234"/>
      <c r="I19" s="233">
        <v>2.5</v>
      </c>
      <c r="J19" s="234"/>
      <c r="K19" s="233">
        <v>5.25</v>
      </c>
      <c r="L19" s="234"/>
      <c r="M19" s="233">
        <v>2.75</v>
      </c>
      <c r="N19" s="234"/>
      <c r="O19" s="258"/>
      <c r="P19" s="259"/>
      <c r="Q19" s="260"/>
      <c r="R19" s="261"/>
      <c r="S19" s="101">
        <f t="shared" si="0"/>
        <v>21</v>
      </c>
      <c r="T19" s="101">
        <f t="shared" si="1"/>
        <v>16.25</v>
      </c>
      <c r="U19" s="105">
        <v>4.75</v>
      </c>
      <c r="V19" s="105"/>
    </row>
    <row r="20" spans="1:22" x14ac:dyDescent="0.25">
      <c r="A20" s="166">
        <v>3600</v>
      </c>
      <c r="B20" s="221" t="s">
        <v>102</v>
      </c>
      <c r="C20" s="166"/>
      <c r="D20" s="104" t="s">
        <v>68</v>
      </c>
      <c r="E20" s="233"/>
      <c r="F20" s="234"/>
      <c r="G20" s="233"/>
      <c r="H20" s="234"/>
      <c r="I20" s="233"/>
      <c r="J20" s="234"/>
      <c r="K20" s="233"/>
      <c r="L20" s="234"/>
      <c r="M20" s="233">
        <v>1.5</v>
      </c>
      <c r="N20" s="234"/>
      <c r="O20" s="258"/>
      <c r="P20" s="259"/>
      <c r="Q20" s="260"/>
      <c r="R20" s="261"/>
      <c r="S20" s="101">
        <f t="shared" si="0"/>
        <v>1.5</v>
      </c>
      <c r="T20" s="101">
        <f t="shared" si="1"/>
        <v>1.5</v>
      </c>
      <c r="U20" s="105"/>
      <c r="V20" s="105"/>
    </row>
    <row r="21" spans="1:22" x14ac:dyDescent="0.25">
      <c r="A21" s="137">
        <v>3600</v>
      </c>
      <c r="B21" s="221" t="s">
        <v>102</v>
      </c>
      <c r="C21" s="137"/>
      <c r="D21" s="14" t="s">
        <v>69</v>
      </c>
      <c r="E21" s="233">
        <v>5</v>
      </c>
      <c r="F21" s="234"/>
      <c r="G21" s="233">
        <v>2</v>
      </c>
      <c r="H21" s="234"/>
      <c r="I21" s="233">
        <v>0.25</v>
      </c>
      <c r="J21" s="234"/>
      <c r="K21" s="233">
        <v>0.25</v>
      </c>
      <c r="L21" s="234"/>
      <c r="M21" s="233">
        <v>0.25</v>
      </c>
      <c r="N21" s="234"/>
      <c r="O21" s="258"/>
      <c r="P21" s="259"/>
      <c r="Q21" s="260"/>
      <c r="R21" s="261"/>
      <c r="S21" s="101">
        <f t="shared" si="0"/>
        <v>7.75</v>
      </c>
      <c r="T21" s="101">
        <f t="shared" si="1"/>
        <v>7.75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60"/>
      <c r="P22" s="261"/>
      <c r="Q22" s="260"/>
      <c r="R22" s="261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60"/>
      <c r="P23" s="261"/>
      <c r="Q23" s="260"/>
      <c r="R23" s="261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2">
        <f>SUM(E4:E23)</f>
        <v>10</v>
      </c>
      <c r="F24" s="263"/>
      <c r="G24" s="262">
        <f>SUM(G4:G23)</f>
        <v>10</v>
      </c>
      <c r="H24" s="263"/>
      <c r="I24" s="262">
        <f>SUM(I4:I23)</f>
        <v>10</v>
      </c>
      <c r="J24" s="263"/>
      <c r="K24" s="262">
        <f>SUM(K4:K23)</f>
        <v>8.5</v>
      </c>
      <c r="L24" s="263"/>
      <c r="M24" s="262">
        <f t="shared" ref="M24" si="5">SUM(M4:M23)</f>
        <v>8.5</v>
      </c>
      <c r="N24" s="263"/>
      <c r="O24" s="262">
        <f>SUM(O4:O23)</f>
        <v>0</v>
      </c>
      <c r="P24" s="263"/>
      <c r="Q24" s="262">
        <f>SUM(Q4:Q23)</f>
        <v>0</v>
      </c>
      <c r="R24" s="263"/>
      <c r="S24" s="101">
        <f>SUM(S4:S23)</f>
        <v>47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2</v>
      </c>
      <c r="G26" s="109"/>
      <c r="H26" s="109">
        <f>SUM(G24)-H25</f>
        <v>2</v>
      </c>
      <c r="I26" s="109"/>
      <c r="J26" s="109">
        <f>SUM(I24)-J25</f>
        <v>2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7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7</v>
      </c>
      <c r="D30" s="111"/>
      <c r="I30" s="112">
        <v>41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47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25" sqref="E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I17" sqref="I17:J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87</v>
      </c>
      <c r="B2" s="138"/>
      <c r="C2" s="138"/>
      <c r="D2" s="138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1" t="s">
        <v>101</v>
      </c>
      <c r="C4" s="215" t="s">
        <v>74</v>
      </c>
      <c r="D4" s="25" t="s">
        <v>64</v>
      </c>
      <c r="E4" s="230">
        <v>8</v>
      </c>
      <c r="F4" s="230"/>
      <c r="G4" s="230">
        <v>8</v>
      </c>
      <c r="H4" s="230"/>
      <c r="I4" s="230">
        <v>1.5</v>
      </c>
      <c r="J4" s="230"/>
      <c r="K4" s="230">
        <v>6</v>
      </c>
      <c r="L4" s="230"/>
      <c r="M4" s="230">
        <v>8</v>
      </c>
      <c r="N4" s="230"/>
      <c r="O4" s="223"/>
      <c r="P4" s="224"/>
      <c r="Q4" s="225"/>
      <c r="R4" s="226"/>
      <c r="S4" s="76">
        <f>E4+G4+I4+K4+M4+O4+Q4</f>
        <v>31.5</v>
      </c>
      <c r="T4" s="76">
        <f t="shared" ref="T4:T11" si="0">SUM(S4-U4-V4)</f>
        <v>31.5</v>
      </c>
      <c r="U4" s="79"/>
      <c r="V4" s="79"/>
    </row>
    <row r="5" spans="1:22" x14ac:dyDescent="0.25">
      <c r="A5" s="137">
        <v>6771</v>
      </c>
      <c r="B5" s="221" t="s">
        <v>108</v>
      </c>
      <c r="C5" s="212">
        <v>1</v>
      </c>
      <c r="D5" s="25" t="s">
        <v>95</v>
      </c>
      <c r="E5" s="230"/>
      <c r="F5" s="230"/>
      <c r="G5" s="230"/>
      <c r="H5" s="230"/>
      <c r="I5" s="229">
        <v>1</v>
      </c>
      <c r="J5" s="230"/>
      <c r="K5" s="229">
        <v>0.5</v>
      </c>
      <c r="L5" s="230"/>
      <c r="M5" s="230"/>
      <c r="N5" s="230"/>
      <c r="O5" s="223"/>
      <c r="P5" s="224"/>
      <c r="Q5" s="225"/>
      <c r="R5" s="226"/>
      <c r="S5" s="76">
        <f t="shared" ref="S5:S23" si="1">E5+G5+I5+K5+M5+O5+Q5</f>
        <v>1.5</v>
      </c>
      <c r="T5" s="76">
        <f t="shared" si="0"/>
        <v>1.5</v>
      </c>
      <c r="U5" s="79"/>
      <c r="V5" s="79"/>
    </row>
    <row r="6" spans="1:22" x14ac:dyDescent="0.25">
      <c r="A6" s="137"/>
      <c r="B6" s="195"/>
      <c r="C6" s="195"/>
      <c r="D6" s="25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5"/>
      <c r="C7" s="175"/>
      <c r="D7" s="25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1"/>
      <c r="C8" s="171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1"/>
      <c r="C9" s="191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0"/>
      <c r="C10" s="200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91"/>
      <c r="C12" s="191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6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ref="S16" si="6">E16+G16+I16+K16+M16+O16+Q16</f>
        <v>0</v>
      </c>
      <c r="T16" s="76">
        <f t="shared" ref="T16" si="7">SUM(S16-U16-V16)</f>
        <v>0</v>
      </c>
      <c r="U16" s="79"/>
      <c r="V16" s="79"/>
    </row>
    <row r="17" spans="1:22" ht="15.75" customHeight="1" x14ac:dyDescent="0.25">
      <c r="A17" s="137">
        <v>3600</v>
      </c>
      <c r="B17" s="221" t="s">
        <v>102</v>
      </c>
      <c r="C17" s="137"/>
      <c r="D17" s="25" t="s">
        <v>96</v>
      </c>
      <c r="E17" s="223"/>
      <c r="F17" s="224"/>
      <c r="G17" s="223"/>
      <c r="H17" s="224"/>
      <c r="I17" s="223">
        <v>3</v>
      </c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4"/>
        <v>3</v>
      </c>
      <c r="T17" s="76">
        <f t="shared" si="5"/>
        <v>3</v>
      </c>
      <c r="U17" s="79"/>
      <c r="V17" s="79"/>
    </row>
    <row r="18" spans="1:22" x14ac:dyDescent="0.25">
      <c r="A18" s="137">
        <v>3600</v>
      </c>
      <c r="B18" s="221" t="s">
        <v>102</v>
      </c>
      <c r="C18" s="137"/>
      <c r="D18" s="25" t="s">
        <v>81</v>
      </c>
      <c r="E18" s="223"/>
      <c r="F18" s="224"/>
      <c r="G18" s="223"/>
      <c r="H18" s="224"/>
      <c r="I18" s="223">
        <v>1</v>
      </c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ref="S18" si="8">E18+G18+I18+K18+M18+O18+Q18</f>
        <v>1</v>
      </c>
      <c r="T18" s="76">
        <f t="shared" ref="T18" si="9">SUM(S18-U18-V18)</f>
        <v>1</v>
      </c>
      <c r="U18" s="79"/>
      <c r="V18" s="79"/>
    </row>
    <row r="19" spans="1:22" x14ac:dyDescent="0.25">
      <c r="A19" s="137">
        <v>3600</v>
      </c>
      <c r="B19" s="221" t="s">
        <v>102</v>
      </c>
      <c r="C19" s="137"/>
      <c r="D19" s="25" t="s">
        <v>82</v>
      </c>
      <c r="E19" s="223"/>
      <c r="F19" s="224"/>
      <c r="G19" s="229"/>
      <c r="H19" s="229"/>
      <c r="I19" s="229">
        <v>1.5</v>
      </c>
      <c r="J19" s="229"/>
      <c r="K19" s="223"/>
      <c r="L19" s="224"/>
      <c r="M19" s="223"/>
      <c r="N19" s="224"/>
      <c r="O19" s="223"/>
      <c r="P19" s="224"/>
      <c r="Q19" s="225"/>
      <c r="R19" s="226"/>
      <c r="S19" s="76">
        <f>E19+G19+I19+K19+M19+O19+Q19</f>
        <v>1.5</v>
      </c>
      <c r="T19" s="76">
        <f>SUM(S19-U19-V19)</f>
        <v>1.5</v>
      </c>
      <c r="U19" s="79"/>
      <c r="V19" s="79"/>
    </row>
    <row r="20" spans="1:22" x14ac:dyDescent="0.25">
      <c r="A20" s="103"/>
      <c r="B20" s="142"/>
      <c r="C20" s="142"/>
      <c r="D20" s="2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5"/>
      <c r="P22" s="226"/>
      <c r="Q22" s="225"/>
      <c r="R22" s="226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27">
        <f>SUM(E4:E22)</f>
        <v>8</v>
      </c>
      <c r="F23" s="228"/>
      <c r="G23" s="227">
        <f>SUM(G4:G22)</f>
        <v>8</v>
      </c>
      <c r="H23" s="228"/>
      <c r="I23" s="227">
        <f>SUM(I4:I22)</f>
        <v>8</v>
      </c>
      <c r="J23" s="228"/>
      <c r="K23" s="227">
        <f>SUM(K4:K22)</f>
        <v>6.5</v>
      </c>
      <c r="L23" s="228"/>
      <c r="M23" s="227">
        <f>SUM(M4:M22)</f>
        <v>8</v>
      </c>
      <c r="N23" s="228"/>
      <c r="O23" s="227">
        <f>SUM(O4:O22)</f>
        <v>0</v>
      </c>
      <c r="P23" s="228"/>
      <c r="Q23" s="227">
        <f>SUM(Q4:Q22)</f>
        <v>0</v>
      </c>
      <c r="R23" s="228"/>
      <c r="S23" s="76">
        <f t="shared" si="1"/>
        <v>38.5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38.5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-1.5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-1.5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38.5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5.5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38.5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25" sqref="E2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81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1" t="s">
        <v>101</v>
      </c>
      <c r="C4" s="201" t="s">
        <v>74</v>
      </c>
      <c r="D4" s="25" t="s">
        <v>64</v>
      </c>
      <c r="E4" s="230">
        <v>8</v>
      </c>
      <c r="F4" s="230"/>
      <c r="G4" s="230">
        <v>8</v>
      </c>
      <c r="H4" s="230"/>
      <c r="I4" s="230">
        <v>8</v>
      </c>
      <c r="J4" s="230"/>
      <c r="K4" s="230">
        <v>8</v>
      </c>
      <c r="L4" s="230"/>
      <c r="M4" s="233">
        <v>8</v>
      </c>
      <c r="N4" s="224"/>
      <c r="O4" s="223"/>
      <c r="P4" s="224"/>
      <c r="Q4" s="225"/>
      <c r="R4" s="226"/>
      <c r="S4" s="76">
        <f>E4+G4+I4+K4+M4+O4+Q4</f>
        <v>40</v>
      </c>
      <c r="T4" s="76">
        <f t="shared" ref="T4:T19" si="0">SUM(S4-U4-V4)</f>
        <v>40</v>
      </c>
      <c r="U4" s="79"/>
      <c r="V4" s="79"/>
    </row>
    <row r="5" spans="1:22" x14ac:dyDescent="0.25">
      <c r="A5" s="137"/>
      <c r="B5" s="194"/>
      <c r="C5" s="194"/>
      <c r="D5" s="25"/>
      <c r="E5" s="230"/>
      <c r="F5" s="230"/>
      <c r="G5" s="230"/>
      <c r="H5" s="230"/>
      <c r="I5" s="230"/>
      <c r="J5" s="230"/>
      <c r="K5" s="230"/>
      <c r="L5" s="230"/>
      <c r="M5" s="229"/>
      <c r="N5" s="230"/>
      <c r="O5" s="223"/>
      <c r="P5" s="224"/>
      <c r="Q5" s="225"/>
      <c r="R5" s="226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4"/>
      <c r="C6" s="194"/>
      <c r="D6" s="25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23"/>
      <c r="P6" s="224"/>
      <c r="Q6" s="225"/>
      <c r="R6" s="226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8"/>
      <c r="C7" s="198"/>
      <c r="D7" s="25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9"/>
      <c r="C8" s="199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9"/>
      <c r="C9" s="199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9"/>
      <c r="C10" s="199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0"/>
      <c r="C11" s="200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5"/>
      <c r="C12" s="185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2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6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23"/>
      <c r="F20" s="224"/>
      <c r="G20" s="229"/>
      <c r="H20" s="229"/>
      <c r="I20" s="229"/>
      <c r="J20" s="229"/>
      <c r="K20" s="223"/>
      <c r="L20" s="224"/>
      <c r="M20" s="223"/>
      <c r="N20" s="224"/>
      <c r="O20" s="223"/>
      <c r="P20" s="224"/>
      <c r="Q20" s="225"/>
      <c r="R20" s="22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6"/>
      <c r="C21" s="186"/>
      <c r="D21" s="25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7">
        <f>SUM(E4:E23)</f>
        <v>8</v>
      </c>
      <c r="F24" s="228"/>
      <c r="G24" s="227">
        <f>SUM(G4:G23)</f>
        <v>8</v>
      </c>
      <c r="H24" s="228"/>
      <c r="I24" s="227">
        <f>SUM(I4:I23)</f>
        <v>8</v>
      </c>
      <c r="J24" s="228"/>
      <c r="K24" s="227">
        <f>SUM(K4:K23)</f>
        <v>8</v>
      </c>
      <c r="L24" s="228"/>
      <c r="M24" s="227">
        <f>SUM(M4:M23)</f>
        <v>8</v>
      </c>
      <c r="N24" s="228"/>
      <c r="O24" s="227">
        <f>SUM(O4:O23)</f>
        <v>0</v>
      </c>
      <c r="P24" s="228"/>
      <c r="Q24" s="227">
        <f>SUM(Q4:Q23)</f>
        <v>0</v>
      </c>
      <c r="R24" s="228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3"/>
      <c r="F25" s="184">
        <v>8</v>
      </c>
      <c r="G25" s="183"/>
      <c r="H25" s="184">
        <v>8</v>
      </c>
      <c r="I25" s="183"/>
      <c r="J25" s="184">
        <v>8</v>
      </c>
      <c r="K25" s="183"/>
      <c r="L25" s="184">
        <v>8</v>
      </c>
      <c r="M25" s="183"/>
      <c r="N25" s="184">
        <v>8</v>
      </c>
      <c r="O25" s="183"/>
      <c r="P25" s="184"/>
      <c r="Q25" s="183"/>
      <c r="R25" s="184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E25" sqref="E25:F2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69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1" t="s">
        <v>101</v>
      </c>
      <c r="C4" s="201">
        <v>21</v>
      </c>
      <c r="D4" s="25" t="s">
        <v>90</v>
      </c>
      <c r="E4" s="230">
        <v>8</v>
      </c>
      <c r="F4" s="230"/>
      <c r="G4" s="230">
        <v>1.5</v>
      </c>
      <c r="H4" s="230"/>
      <c r="I4" s="230">
        <v>8</v>
      </c>
      <c r="J4" s="230"/>
      <c r="K4" s="230">
        <v>8</v>
      </c>
      <c r="L4" s="230"/>
      <c r="M4" s="230">
        <v>8</v>
      </c>
      <c r="N4" s="230"/>
      <c r="O4" s="223"/>
      <c r="P4" s="224"/>
      <c r="Q4" s="225"/>
      <c r="R4" s="226"/>
      <c r="S4" s="76">
        <f>E4+G4+I4+K4+M4+O4+Q4</f>
        <v>33.5</v>
      </c>
      <c r="T4" s="76">
        <f t="shared" ref="T4:T21" si="0">SUM(S4-U4-V4)</f>
        <v>33.5</v>
      </c>
      <c r="U4" s="79"/>
      <c r="V4" s="79"/>
    </row>
    <row r="5" spans="1:22" x14ac:dyDescent="0.25">
      <c r="A5" s="137"/>
      <c r="B5" s="201"/>
      <c r="C5" s="201"/>
      <c r="D5" s="25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23"/>
      <c r="P5" s="224"/>
      <c r="Q5" s="225"/>
      <c r="R5" s="226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9"/>
      <c r="C6" s="199"/>
      <c r="D6" s="25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23"/>
      <c r="P6" s="224"/>
      <c r="Q6" s="225"/>
      <c r="R6" s="226"/>
      <c r="S6" s="76">
        <f t="shared" ref="S6:S26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30"/>
      <c r="C7" s="137"/>
      <c r="D7" s="25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8"/>
      <c r="C8" s="178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9"/>
      <c r="C9" s="179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9"/>
      <c r="C10" s="179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9"/>
      <c r="C11" s="179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9"/>
      <c r="C12" s="179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9"/>
      <c r="C13" s="179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9"/>
      <c r="C14" s="179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9"/>
      <c r="C15" s="179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9"/>
      <c r="C16" s="179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180"/>
      <c r="C17" s="180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80"/>
      <c r="C18" s="180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80"/>
      <c r="C19" s="180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>
        <v>3600</v>
      </c>
      <c r="B21" s="221" t="s">
        <v>102</v>
      </c>
      <c r="C21" s="213"/>
      <c r="D21" s="25" t="s">
        <v>79</v>
      </c>
      <c r="E21" s="223"/>
      <c r="F21" s="224"/>
      <c r="G21" s="223">
        <v>1.5</v>
      </c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76">
        <f t="shared" si="1"/>
        <v>1.5</v>
      </c>
      <c r="T21" s="76">
        <f t="shared" si="0"/>
        <v>1.5</v>
      </c>
      <c r="U21" s="79"/>
      <c r="V21" s="79"/>
    </row>
    <row r="22" spans="1:22" x14ac:dyDescent="0.25">
      <c r="A22" s="103">
        <v>3600</v>
      </c>
      <c r="B22" s="221" t="s">
        <v>102</v>
      </c>
      <c r="C22" s="189"/>
      <c r="D22" s="25" t="s">
        <v>73</v>
      </c>
      <c r="E22" s="223"/>
      <c r="F22" s="224"/>
      <c r="G22" s="223">
        <v>5</v>
      </c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76">
        <f>E22+G22+I22+K22+M22+O22+Q22</f>
        <v>5</v>
      </c>
      <c r="T22" s="76">
        <f>SUM(S22-U22-V22)</f>
        <v>5</v>
      </c>
      <c r="U22" s="79"/>
      <c r="V22" s="79"/>
    </row>
    <row r="23" spans="1:22" x14ac:dyDescent="0.25">
      <c r="A23" s="103"/>
      <c r="B23" s="170"/>
      <c r="C23" s="170"/>
      <c r="D23" s="25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3"/>
      <c r="P23" s="224"/>
      <c r="Q23" s="225"/>
      <c r="R23" s="22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3"/>
      <c r="F24" s="224"/>
      <c r="G24" s="223"/>
      <c r="H24" s="224"/>
      <c r="I24" s="223"/>
      <c r="J24" s="224"/>
      <c r="K24" s="223"/>
      <c r="L24" s="224"/>
      <c r="M24" s="223"/>
      <c r="N24" s="224"/>
      <c r="O24" s="223"/>
      <c r="P24" s="224"/>
      <c r="Q24" s="225"/>
      <c r="R24" s="22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25"/>
      <c r="P25" s="226"/>
      <c r="Q25" s="225"/>
      <c r="R25" s="22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7">
        <f>SUM(E4:E25)</f>
        <v>8</v>
      </c>
      <c r="F26" s="228"/>
      <c r="G26" s="227">
        <f>SUM(G4:G25)</f>
        <v>8</v>
      </c>
      <c r="H26" s="228"/>
      <c r="I26" s="227">
        <f>SUM(I4:I25)</f>
        <v>8</v>
      </c>
      <c r="J26" s="228"/>
      <c r="K26" s="227">
        <f>SUM(K4:K25)</f>
        <v>8</v>
      </c>
      <c r="L26" s="228"/>
      <c r="M26" s="227">
        <f>SUM(M4:M25)</f>
        <v>8</v>
      </c>
      <c r="N26" s="228"/>
      <c r="O26" s="227">
        <f>SUM(O4:O25)</f>
        <v>0</v>
      </c>
      <c r="P26" s="228"/>
      <c r="Q26" s="227">
        <f>SUM(Q4:Q25)</f>
        <v>0</v>
      </c>
      <c r="R26" s="228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6.5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16" sqref="G16:P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38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1" t="s">
        <v>101</v>
      </c>
      <c r="C4" s="201" t="s">
        <v>74</v>
      </c>
      <c r="D4" s="25" t="s">
        <v>64</v>
      </c>
      <c r="E4" s="223">
        <v>8</v>
      </c>
      <c r="F4" s="224"/>
      <c r="G4" s="223">
        <v>6</v>
      </c>
      <c r="H4" s="224"/>
      <c r="I4" s="223">
        <v>8</v>
      </c>
      <c r="J4" s="224"/>
      <c r="K4" s="223">
        <v>5</v>
      </c>
      <c r="L4" s="224"/>
      <c r="M4" s="223">
        <v>5.5</v>
      </c>
      <c r="N4" s="224"/>
      <c r="O4" s="223"/>
      <c r="P4" s="224"/>
      <c r="Q4" s="225"/>
      <c r="R4" s="226"/>
      <c r="S4" s="76">
        <f>E4+G4+I4+K4+M4+O4+Q4</f>
        <v>32.5</v>
      </c>
      <c r="T4" s="76">
        <f t="shared" ref="T4:T12" si="0">SUM(S4-U4-V4)</f>
        <v>32.5</v>
      </c>
      <c r="U4" s="79"/>
      <c r="V4" s="79"/>
    </row>
    <row r="5" spans="1:22" x14ac:dyDescent="0.25">
      <c r="A5" s="137">
        <v>6781</v>
      </c>
      <c r="B5" s="221" t="s">
        <v>101</v>
      </c>
      <c r="C5" s="220">
        <v>21</v>
      </c>
      <c r="D5" s="25" t="s">
        <v>90</v>
      </c>
      <c r="E5" s="223"/>
      <c r="F5" s="224"/>
      <c r="G5" s="223"/>
      <c r="H5" s="224"/>
      <c r="I5" s="223"/>
      <c r="J5" s="224"/>
      <c r="K5" s="223"/>
      <c r="L5" s="224"/>
      <c r="M5" s="223">
        <v>2</v>
      </c>
      <c r="N5" s="224"/>
      <c r="O5" s="223"/>
      <c r="P5" s="224"/>
      <c r="Q5" s="225"/>
      <c r="R5" s="226"/>
      <c r="S5" s="76">
        <f t="shared" ref="S5:S22" si="1">E5+G5+I5+K5+M5+O5+Q5</f>
        <v>2</v>
      </c>
      <c r="T5" s="76">
        <f t="shared" si="0"/>
        <v>2</v>
      </c>
      <c r="U5" s="79"/>
      <c r="V5" s="79"/>
    </row>
    <row r="6" spans="1:22" x14ac:dyDescent="0.25">
      <c r="A6" s="137"/>
      <c r="B6" s="198"/>
      <c r="C6" s="198"/>
      <c r="D6" s="25"/>
      <c r="E6" s="223"/>
      <c r="F6" s="224"/>
      <c r="G6" s="223"/>
      <c r="H6" s="224"/>
      <c r="I6" s="223"/>
      <c r="J6" s="224"/>
      <c r="K6" s="223"/>
      <c r="L6" s="224"/>
      <c r="M6" s="223"/>
      <c r="N6" s="224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2"/>
      <c r="C7" s="172"/>
      <c r="D7" s="25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>
        <v>3600</v>
      </c>
      <c r="B16" s="221" t="s">
        <v>102</v>
      </c>
      <c r="C16" s="137"/>
      <c r="D16" s="25" t="s">
        <v>76</v>
      </c>
      <c r="E16" s="223"/>
      <c r="F16" s="224"/>
      <c r="G16" s="223"/>
      <c r="H16" s="224"/>
      <c r="I16" s="223"/>
      <c r="J16" s="224"/>
      <c r="K16" s="223"/>
      <c r="L16" s="224"/>
      <c r="M16" s="223">
        <v>0.5</v>
      </c>
      <c r="N16" s="224"/>
      <c r="O16" s="223"/>
      <c r="P16" s="224"/>
      <c r="Q16" s="225"/>
      <c r="R16" s="226"/>
      <c r="S16" s="76">
        <f t="shared" si="2"/>
        <v>0.5</v>
      </c>
      <c r="T16" s="76">
        <f t="shared" si="3"/>
        <v>0.5</v>
      </c>
      <c r="U16" s="79"/>
      <c r="V16" s="79"/>
    </row>
    <row r="17" spans="1:22" x14ac:dyDescent="0.25">
      <c r="A17" s="157">
        <v>3600</v>
      </c>
      <c r="B17" s="221" t="s">
        <v>102</v>
      </c>
      <c r="C17" s="157"/>
      <c r="D17" s="25" t="s">
        <v>97</v>
      </c>
      <c r="E17" s="223"/>
      <c r="F17" s="224"/>
      <c r="G17" s="223"/>
      <c r="H17" s="224"/>
      <c r="I17" s="223"/>
      <c r="J17" s="224"/>
      <c r="K17" s="223">
        <v>3</v>
      </c>
      <c r="L17" s="224"/>
      <c r="M17" s="223"/>
      <c r="N17" s="224"/>
      <c r="O17" s="223"/>
      <c r="P17" s="224"/>
      <c r="Q17" s="225"/>
      <c r="R17" s="226"/>
      <c r="S17" s="76">
        <f t="shared" si="2"/>
        <v>3</v>
      </c>
      <c r="T17" s="76">
        <f t="shared" si="3"/>
        <v>3</v>
      </c>
      <c r="U17" s="79"/>
      <c r="V17" s="79"/>
    </row>
    <row r="18" spans="1:22" x14ac:dyDescent="0.25">
      <c r="A18" s="137">
        <v>3600</v>
      </c>
      <c r="B18" s="221" t="s">
        <v>102</v>
      </c>
      <c r="C18" s="137"/>
      <c r="D18" s="14" t="s">
        <v>89</v>
      </c>
      <c r="E18" s="223"/>
      <c r="F18" s="224"/>
      <c r="G18" s="223">
        <v>2</v>
      </c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>E18+G18+I18+K18+M18+O18+Q18</f>
        <v>2</v>
      </c>
      <c r="T18" s="76">
        <f>SUM(S18-U18-V18)</f>
        <v>2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5.5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25" sqref="E2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87</v>
      </c>
      <c r="B2" s="214"/>
      <c r="C2" s="214"/>
      <c r="D2" s="6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6770</v>
      </c>
      <c r="B4" s="221" t="s">
        <v>103</v>
      </c>
      <c r="C4" s="217">
        <v>2</v>
      </c>
      <c r="D4" s="25" t="s">
        <v>77</v>
      </c>
      <c r="E4" s="229">
        <v>2</v>
      </c>
      <c r="F4" s="229"/>
      <c r="G4" s="233">
        <v>0.5</v>
      </c>
      <c r="H4" s="234"/>
      <c r="I4" s="229"/>
      <c r="J4" s="229"/>
      <c r="K4" s="229"/>
      <c r="L4" s="229"/>
      <c r="M4" s="229"/>
      <c r="N4" s="229"/>
      <c r="O4" s="233"/>
      <c r="P4" s="234"/>
      <c r="Q4" s="235"/>
      <c r="R4" s="236"/>
      <c r="S4" s="12">
        <f>E4+G4+I4+K4+M4+O4+Q4</f>
        <v>2.5</v>
      </c>
      <c r="T4" s="12">
        <f t="shared" ref="T4:T16" si="0">SUM(S4-U4-V4)</f>
        <v>2.5</v>
      </c>
      <c r="U4" s="15"/>
      <c r="V4" s="15"/>
    </row>
    <row r="5" spans="1:22" x14ac:dyDescent="0.25">
      <c r="A5" s="137">
        <v>6781</v>
      </c>
      <c r="B5" s="221" t="s">
        <v>101</v>
      </c>
      <c r="C5" s="195">
        <v>21</v>
      </c>
      <c r="D5" s="25" t="s">
        <v>90</v>
      </c>
      <c r="E5" s="229">
        <v>6</v>
      </c>
      <c r="F5" s="229"/>
      <c r="G5" s="233"/>
      <c r="H5" s="234"/>
      <c r="I5" s="229">
        <v>4.5</v>
      </c>
      <c r="J5" s="229"/>
      <c r="K5" s="229">
        <v>6.5</v>
      </c>
      <c r="L5" s="229"/>
      <c r="M5" s="229">
        <v>8</v>
      </c>
      <c r="N5" s="229"/>
      <c r="O5" s="233"/>
      <c r="P5" s="234"/>
      <c r="Q5" s="235"/>
      <c r="R5" s="236"/>
      <c r="S5" s="12">
        <f t="shared" ref="S5:S24" si="1">E5+G5+I5+K5+M5+O5+Q5</f>
        <v>25</v>
      </c>
      <c r="T5" s="12">
        <f t="shared" si="0"/>
        <v>25</v>
      </c>
      <c r="U5" s="15"/>
      <c r="V5" s="15"/>
    </row>
    <row r="6" spans="1:22" x14ac:dyDescent="0.25">
      <c r="A6" s="137">
        <v>6781</v>
      </c>
      <c r="B6" s="221" t="s">
        <v>101</v>
      </c>
      <c r="C6" s="212">
        <v>20</v>
      </c>
      <c r="D6" s="25" t="s">
        <v>92</v>
      </c>
      <c r="E6" s="229"/>
      <c r="F6" s="229"/>
      <c r="G6" s="233">
        <v>1</v>
      </c>
      <c r="H6" s="234"/>
      <c r="I6" s="229"/>
      <c r="J6" s="229"/>
      <c r="K6" s="229"/>
      <c r="L6" s="229"/>
      <c r="M6" s="229"/>
      <c r="N6" s="229"/>
      <c r="O6" s="233"/>
      <c r="P6" s="234"/>
      <c r="Q6" s="235"/>
      <c r="R6" s="236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7">
        <v>6771</v>
      </c>
      <c r="B7" s="221" t="s">
        <v>108</v>
      </c>
      <c r="C7" s="179">
        <v>1</v>
      </c>
      <c r="D7" s="25" t="s">
        <v>91</v>
      </c>
      <c r="E7" s="229"/>
      <c r="F7" s="229"/>
      <c r="G7" s="229"/>
      <c r="H7" s="229"/>
      <c r="I7" s="229">
        <v>0.5</v>
      </c>
      <c r="J7" s="229"/>
      <c r="K7" s="229"/>
      <c r="L7" s="229"/>
      <c r="M7" s="229"/>
      <c r="N7" s="229"/>
      <c r="O7" s="233"/>
      <c r="P7" s="234"/>
      <c r="Q7" s="235"/>
      <c r="R7" s="236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37">
        <v>6633</v>
      </c>
      <c r="B8" s="221" t="s">
        <v>104</v>
      </c>
      <c r="C8" s="179">
        <v>30</v>
      </c>
      <c r="D8" s="25" t="s">
        <v>77</v>
      </c>
      <c r="E8" s="229"/>
      <c r="F8" s="229"/>
      <c r="G8" s="229"/>
      <c r="H8" s="229"/>
      <c r="I8" s="229">
        <v>3</v>
      </c>
      <c r="J8" s="229"/>
      <c r="K8" s="229">
        <v>1.5</v>
      </c>
      <c r="L8" s="229"/>
      <c r="M8" s="229"/>
      <c r="N8" s="229"/>
      <c r="O8" s="233"/>
      <c r="P8" s="234"/>
      <c r="Q8" s="235"/>
      <c r="R8" s="236"/>
      <c r="S8" s="12">
        <f t="shared" si="1"/>
        <v>4.5</v>
      </c>
      <c r="T8" s="12">
        <f t="shared" si="0"/>
        <v>4.5</v>
      </c>
      <c r="U8" s="15"/>
      <c r="V8" s="15"/>
    </row>
    <row r="9" spans="1:22" x14ac:dyDescent="0.25">
      <c r="A9" s="137"/>
      <c r="B9" s="179"/>
      <c r="C9" s="179"/>
      <c r="D9" s="25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3"/>
      <c r="P9" s="234"/>
      <c r="Q9" s="235"/>
      <c r="R9" s="23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79"/>
      <c r="C10" s="179"/>
      <c r="D10" s="25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3"/>
      <c r="P10" s="234"/>
      <c r="Q10" s="235"/>
      <c r="R10" s="23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9"/>
      <c r="C11" s="179"/>
      <c r="D11" s="25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33"/>
      <c r="P11" s="234"/>
      <c r="Q11" s="235"/>
      <c r="R11" s="23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9"/>
      <c r="C12" s="179"/>
      <c r="D12" s="25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33"/>
      <c r="P12" s="234"/>
      <c r="Q12" s="235"/>
      <c r="R12" s="23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9"/>
      <c r="C13" s="179"/>
      <c r="D13" s="25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33"/>
      <c r="P13" s="234"/>
      <c r="Q13" s="235"/>
      <c r="R13" s="23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0"/>
      <c r="C14" s="180"/>
      <c r="D14" s="25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33"/>
      <c r="P14" s="234"/>
      <c r="Q14" s="235"/>
      <c r="R14" s="23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80"/>
      <c r="C15" s="180"/>
      <c r="D15" s="25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33"/>
      <c r="P15" s="234"/>
      <c r="Q15" s="235"/>
      <c r="R15" s="23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33"/>
      <c r="P16" s="234"/>
      <c r="Q16" s="235"/>
      <c r="R16" s="23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33"/>
      <c r="P17" s="234"/>
      <c r="Q17" s="235"/>
      <c r="R17" s="23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155"/>
      <c r="C18" s="155"/>
      <c r="D18" s="25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33"/>
      <c r="P18" s="234"/>
      <c r="Q18" s="235"/>
      <c r="R18" s="23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>
        <v>3600</v>
      </c>
      <c r="B19" s="221" t="s">
        <v>102</v>
      </c>
      <c r="C19" s="137"/>
      <c r="D19" s="25" t="s">
        <v>83</v>
      </c>
      <c r="E19" s="229"/>
      <c r="F19" s="229"/>
      <c r="G19" s="229">
        <v>5</v>
      </c>
      <c r="H19" s="229"/>
      <c r="I19" s="229"/>
      <c r="J19" s="229"/>
      <c r="K19" s="229"/>
      <c r="L19" s="229"/>
      <c r="M19" s="229"/>
      <c r="N19" s="229"/>
      <c r="O19" s="233"/>
      <c r="P19" s="234"/>
      <c r="Q19" s="235"/>
      <c r="R19" s="236"/>
      <c r="S19" s="12">
        <f t="shared" si="2"/>
        <v>5</v>
      </c>
      <c r="T19" s="12">
        <f t="shared" si="3"/>
        <v>5</v>
      </c>
      <c r="U19" s="15"/>
      <c r="V19" s="15"/>
    </row>
    <row r="20" spans="1:22" ht="15.75" customHeight="1" x14ac:dyDescent="0.25">
      <c r="A20" s="137"/>
      <c r="B20" s="188"/>
      <c r="C20" s="188"/>
      <c r="D20" s="25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33"/>
      <c r="P20" s="234"/>
      <c r="Q20" s="235"/>
      <c r="R20" s="236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>
        <v>3600</v>
      </c>
      <c r="B21" s="221" t="s">
        <v>102</v>
      </c>
      <c r="C21" s="148"/>
      <c r="D21" s="25" t="s">
        <v>79</v>
      </c>
      <c r="E21" s="229"/>
      <c r="F21" s="229"/>
      <c r="G21" s="229">
        <v>1.5</v>
      </c>
      <c r="H21" s="229"/>
      <c r="I21" s="229"/>
      <c r="J21" s="229"/>
      <c r="K21" s="229"/>
      <c r="L21" s="229"/>
      <c r="M21" s="229"/>
      <c r="N21" s="229"/>
      <c r="O21" s="233"/>
      <c r="P21" s="234"/>
      <c r="Q21" s="235"/>
      <c r="R21" s="236"/>
      <c r="S21" s="12">
        <f>E21+G21+I21+K21+M21+O21+Q21</f>
        <v>1.5</v>
      </c>
      <c r="T21" s="12">
        <f>SUM(S21-U21-V21)</f>
        <v>1.5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3"/>
      <c r="P22" s="234"/>
      <c r="Q22" s="235"/>
      <c r="R22" s="236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8">
        <f>SUM(E4:E23)</f>
        <v>8</v>
      </c>
      <c r="F24" s="239"/>
      <c r="G24" s="238">
        <f>SUM(G4:G23)</f>
        <v>8</v>
      </c>
      <c r="H24" s="239"/>
      <c r="I24" s="238">
        <f>SUM(I4:I23)</f>
        <v>8</v>
      </c>
      <c r="J24" s="239"/>
      <c r="K24" s="238">
        <f>SUM(K4:K23)</f>
        <v>8</v>
      </c>
      <c r="L24" s="239"/>
      <c r="M24" s="238">
        <f>SUM(M4:M23)</f>
        <v>8</v>
      </c>
      <c r="N24" s="239"/>
      <c r="O24" s="238">
        <f>SUM(O4:O23)</f>
        <v>0</v>
      </c>
      <c r="P24" s="239"/>
      <c r="Q24" s="238">
        <f>SUM(Q4:Q23)</f>
        <v>0</v>
      </c>
      <c r="R24" s="239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6.5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25" sqref="E25:F2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38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1"/>
      <c r="C4" s="201"/>
      <c r="D4" s="25"/>
      <c r="E4" s="240"/>
      <c r="F4" s="241"/>
      <c r="G4" s="240"/>
      <c r="H4" s="241"/>
      <c r="I4" s="240"/>
      <c r="J4" s="241"/>
      <c r="K4" s="240"/>
      <c r="L4" s="241"/>
      <c r="M4" s="240"/>
      <c r="N4" s="241"/>
      <c r="O4" s="223"/>
      <c r="P4" s="224"/>
      <c r="Q4" s="225"/>
      <c r="R4" s="226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10"/>
      <c r="C5" s="210"/>
      <c r="D5" s="25"/>
      <c r="E5" s="240"/>
      <c r="F5" s="241"/>
      <c r="G5" s="240"/>
      <c r="H5" s="241"/>
      <c r="I5" s="240"/>
      <c r="J5" s="241"/>
      <c r="K5" s="240"/>
      <c r="L5" s="241"/>
      <c r="M5" s="240"/>
      <c r="N5" s="241"/>
      <c r="O5" s="223"/>
      <c r="P5" s="224"/>
      <c r="Q5" s="225"/>
      <c r="R5" s="226"/>
      <c r="S5" s="76">
        <f t="shared" ref="S5:S26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2"/>
      <c r="C6" s="202"/>
      <c r="D6" s="25"/>
      <c r="E6" s="240"/>
      <c r="F6" s="241"/>
      <c r="G6" s="240"/>
      <c r="H6" s="241"/>
      <c r="I6" s="240"/>
      <c r="J6" s="241"/>
      <c r="K6" s="240"/>
      <c r="L6" s="241"/>
      <c r="M6" s="240"/>
      <c r="N6" s="241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2"/>
      <c r="C7" s="202"/>
      <c r="D7" s="25"/>
      <c r="E7" s="240"/>
      <c r="F7" s="241"/>
      <c r="G7" s="240"/>
      <c r="H7" s="241"/>
      <c r="I7" s="240"/>
      <c r="J7" s="241"/>
      <c r="K7" s="240"/>
      <c r="L7" s="241"/>
      <c r="M7" s="240"/>
      <c r="N7" s="241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2"/>
      <c r="C8" s="202"/>
      <c r="D8" s="25"/>
      <c r="E8" s="240"/>
      <c r="F8" s="241"/>
      <c r="G8" s="240"/>
      <c r="H8" s="241"/>
      <c r="I8" s="240"/>
      <c r="J8" s="241"/>
      <c r="K8" s="240"/>
      <c r="L8" s="241"/>
      <c r="M8" s="240"/>
      <c r="N8" s="241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2"/>
      <c r="C9" s="202"/>
      <c r="D9" s="25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2"/>
      <c r="C10" s="202"/>
      <c r="D10" s="25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2"/>
      <c r="C11" s="202"/>
      <c r="D11" s="25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23"/>
      <c r="P14" s="224"/>
      <c r="Q14" s="225"/>
      <c r="R14" s="22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23"/>
      <c r="P15" s="224"/>
      <c r="Q15" s="225"/>
      <c r="R15" s="226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9"/>
      <c r="C16" s="179"/>
      <c r="D16" s="25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23"/>
      <c r="P17" s="224"/>
      <c r="Q17" s="225"/>
      <c r="R17" s="226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23"/>
      <c r="P18" s="224"/>
      <c r="Q18" s="225"/>
      <c r="R18" s="22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25"/>
      <c r="E19" s="240"/>
      <c r="F19" s="241"/>
      <c r="G19" s="240"/>
      <c r="H19" s="241"/>
      <c r="I19" s="240"/>
      <c r="J19" s="241"/>
      <c r="K19" s="240"/>
      <c r="L19" s="241"/>
      <c r="M19" s="240"/>
      <c r="N19" s="241"/>
      <c r="O19" s="223"/>
      <c r="P19" s="224"/>
      <c r="Q19" s="225"/>
      <c r="R19" s="226"/>
      <c r="S19" s="76">
        <f t="shared" ref="S19:S21" si="6">E19+G19+I19+K19+M19+O19+Q19</f>
        <v>0</v>
      </c>
      <c r="T19" s="76">
        <f t="shared" ref="T19:T21" si="7">SUM(S19-U19-V19)</f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40"/>
      <c r="F20" s="241"/>
      <c r="G20" s="240"/>
      <c r="H20" s="241"/>
      <c r="I20" s="240"/>
      <c r="J20" s="241"/>
      <c r="K20" s="240"/>
      <c r="L20" s="241"/>
      <c r="M20" s="240"/>
      <c r="N20" s="241"/>
      <c r="O20" s="223"/>
      <c r="P20" s="224"/>
      <c r="Q20" s="225"/>
      <c r="R20" s="226"/>
      <c r="S20" s="76">
        <f t="shared" si="6"/>
        <v>0</v>
      </c>
      <c r="T20" s="76">
        <f t="shared" si="7"/>
        <v>0</v>
      </c>
      <c r="U20" s="79"/>
      <c r="V20" s="79"/>
    </row>
    <row r="21" spans="1:22" x14ac:dyDescent="0.25">
      <c r="A21" s="137"/>
      <c r="B21" s="193"/>
      <c r="C21" s="193"/>
      <c r="D21" s="25"/>
      <c r="E21" s="240"/>
      <c r="F21" s="241"/>
      <c r="G21" s="240"/>
      <c r="H21" s="241"/>
      <c r="I21" s="240"/>
      <c r="J21" s="241"/>
      <c r="K21" s="240"/>
      <c r="L21" s="241"/>
      <c r="M21" s="240"/>
      <c r="N21" s="241"/>
      <c r="O21" s="223"/>
      <c r="P21" s="224"/>
      <c r="Q21" s="225"/>
      <c r="R21" s="226"/>
      <c r="S21" s="76">
        <f t="shared" si="6"/>
        <v>0</v>
      </c>
      <c r="T21" s="76">
        <f t="shared" si="7"/>
        <v>0</v>
      </c>
      <c r="U21" s="79"/>
      <c r="V21" s="79"/>
    </row>
    <row r="22" spans="1:22" x14ac:dyDescent="0.25">
      <c r="A22" s="137"/>
      <c r="B22" s="30"/>
      <c r="C22" s="137"/>
      <c r="D22" s="25"/>
      <c r="E22" s="240"/>
      <c r="F22" s="241"/>
      <c r="G22" s="240"/>
      <c r="H22" s="241"/>
      <c r="I22" s="240"/>
      <c r="J22" s="241"/>
      <c r="K22" s="240"/>
      <c r="L22" s="241"/>
      <c r="M22" s="240"/>
      <c r="N22" s="241"/>
      <c r="O22" s="223"/>
      <c r="P22" s="224"/>
      <c r="Q22" s="225"/>
      <c r="R22" s="22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03"/>
      <c r="E23" s="240"/>
      <c r="F23" s="241"/>
      <c r="G23" s="240"/>
      <c r="H23" s="241"/>
      <c r="I23" s="240"/>
      <c r="J23" s="241"/>
      <c r="K23" s="240"/>
      <c r="L23" s="241"/>
      <c r="M23" s="240"/>
      <c r="N23" s="241"/>
      <c r="O23" s="223"/>
      <c r="P23" s="224"/>
      <c r="Q23" s="225"/>
      <c r="R23" s="22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40">
        <v>8</v>
      </c>
      <c r="F24" s="241"/>
      <c r="G24" s="240">
        <v>8</v>
      </c>
      <c r="H24" s="241"/>
      <c r="I24" s="240">
        <v>8</v>
      </c>
      <c r="J24" s="241"/>
      <c r="K24" s="240">
        <v>8</v>
      </c>
      <c r="L24" s="241"/>
      <c r="M24" s="240">
        <v>8</v>
      </c>
      <c r="N24" s="241"/>
      <c r="O24" s="223"/>
      <c r="P24" s="224"/>
      <c r="Q24" s="225"/>
      <c r="R24" s="226"/>
      <c r="S24" s="76">
        <f t="shared" si="1"/>
        <v>40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3"/>
      <c r="F25" s="224"/>
      <c r="G25" s="223"/>
      <c r="H25" s="224"/>
      <c r="I25" s="223"/>
      <c r="J25" s="224"/>
      <c r="K25" s="223"/>
      <c r="L25" s="224"/>
      <c r="M25" s="223"/>
      <c r="N25" s="224"/>
      <c r="O25" s="225"/>
      <c r="P25" s="226"/>
      <c r="Q25" s="225"/>
      <c r="R25" s="22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7">
        <f>SUM(E4:E25)</f>
        <v>8</v>
      </c>
      <c r="F26" s="228"/>
      <c r="G26" s="227">
        <f>SUM(G4:G25)</f>
        <v>8</v>
      </c>
      <c r="H26" s="228"/>
      <c r="I26" s="227">
        <f>SUM(I4:I25)</f>
        <v>8</v>
      </c>
      <c r="J26" s="228"/>
      <c r="K26" s="227">
        <f>SUM(K4:K25)</f>
        <v>8</v>
      </c>
      <c r="L26" s="228"/>
      <c r="M26" s="227">
        <f>SUM(M4:M25)</f>
        <v>8</v>
      </c>
      <c r="N26" s="228"/>
      <c r="O26" s="227">
        <f>SUM(O4:O25)</f>
        <v>0</v>
      </c>
      <c r="P26" s="228"/>
      <c r="Q26" s="227">
        <f>SUM(Q4:Q25)</f>
        <v>0</v>
      </c>
      <c r="R26" s="228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0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40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D31" sqref="D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87</v>
      </c>
      <c r="B2" s="214"/>
      <c r="C2" s="214"/>
      <c r="D2" s="138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197"/>
      <c r="F3" s="197"/>
      <c r="G3" s="197"/>
      <c r="H3" s="197"/>
      <c r="I3" s="197"/>
      <c r="J3" s="197"/>
      <c r="K3" s="216"/>
      <c r="L3" s="216"/>
      <c r="M3" s="216"/>
      <c r="N3" s="216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4"/>
      <c r="C4" s="204"/>
      <c r="D4" s="25"/>
      <c r="E4" s="245"/>
      <c r="F4" s="245"/>
      <c r="G4" s="245"/>
      <c r="H4" s="245"/>
      <c r="I4" s="245"/>
      <c r="J4" s="245"/>
      <c r="K4" s="246"/>
      <c r="L4" s="246"/>
      <c r="M4" s="246"/>
      <c r="N4" s="246"/>
      <c r="O4" s="223"/>
      <c r="P4" s="224"/>
      <c r="Q4" s="225"/>
      <c r="R4" s="226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04"/>
      <c r="C5" s="204"/>
      <c r="D5" s="25"/>
      <c r="E5" s="245"/>
      <c r="F5" s="245"/>
      <c r="G5" s="245"/>
      <c r="H5" s="245"/>
      <c r="I5" s="245"/>
      <c r="J5" s="245"/>
      <c r="K5" s="246"/>
      <c r="L5" s="246"/>
      <c r="M5" s="246"/>
      <c r="N5" s="246"/>
      <c r="O5" s="223"/>
      <c r="P5" s="224"/>
      <c r="Q5" s="225"/>
      <c r="R5" s="22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4"/>
      <c r="C6" s="204"/>
      <c r="D6" s="25"/>
      <c r="E6" s="245"/>
      <c r="F6" s="245"/>
      <c r="G6" s="245"/>
      <c r="H6" s="245"/>
      <c r="I6" s="245"/>
      <c r="J6" s="245"/>
      <c r="K6" s="246"/>
      <c r="L6" s="246"/>
      <c r="M6" s="246"/>
      <c r="N6" s="246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6"/>
      <c r="C7" s="196"/>
      <c r="D7" s="25"/>
      <c r="E7" s="245"/>
      <c r="F7" s="245"/>
      <c r="G7" s="245"/>
      <c r="H7" s="245"/>
      <c r="I7" s="245"/>
      <c r="J7" s="245"/>
      <c r="K7" s="246"/>
      <c r="L7" s="246"/>
      <c r="M7" s="246"/>
      <c r="N7" s="246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40"/>
      <c r="F8" s="241"/>
      <c r="G8" s="240"/>
      <c r="H8" s="241"/>
      <c r="I8" s="240"/>
      <c r="J8" s="241"/>
      <c r="K8" s="242"/>
      <c r="L8" s="243"/>
      <c r="M8" s="242"/>
      <c r="N8" s="243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40"/>
      <c r="F9" s="241"/>
      <c r="G9" s="240"/>
      <c r="H9" s="241"/>
      <c r="I9" s="240"/>
      <c r="J9" s="241"/>
      <c r="K9" s="242"/>
      <c r="L9" s="243"/>
      <c r="M9" s="242"/>
      <c r="N9" s="243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40"/>
      <c r="F10" s="241"/>
      <c r="G10" s="240"/>
      <c r="H10" s="241"/>
      <c r="I10" s="240"/>
      <c r="J10" s="241"/>
      <c r="K10" s="242"/>
      <c r="L10" s="243"/>
      <c r="M10" s="242"/>
      <c r="N10" s="243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40"/>
      <c r="F11" s="241"/>
      <c r="G11" s="240"/>
      <c r="H11" s="241"/>
      <c r="I11" s="240"/>
      <c r="J11" s="241"/>
      <c r="K11" s="242"/>
      <c r="L11" s="243"/>
      <c r="M11" s="242"/>
      <c r="N11" s="243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40"/>
      <c r="F12" s="241"/>
      <c r="G12" s="240"/>
      <c r="H12" s="241"/>
      <c r="I12" s="240"/>
      <c r="J12" s="241"/>
      <c r="K12" s="242"/>
      <c r="L12" s="243"/>
      <c r="M12" s="242"/>
      <c r="N12" s="243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40"/>
      <c r="F13" s="241"/>
      <c r="G13" s="240"/>
      <c r="H13" s="241"/>
      <c r="I13" s="240"/>
      <c r="J13" s="241"/>
      <c r="K13" s="242"/>
      <c r="L13" s="243"/>
      <c r="M13" s="242"/>
      <c r="N13" s="243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40"/>
      <c r="F14" s="241"/>
      <c r="G14" s="240"/>
      <c r="H14" s="241"/>
      <c r="I14" s="240"/>
      <c r="J14" s="241"/>
      <c r="K14" s="242"/>
      <c r="L14" s="243"/>
      <c r="M14" s="242"/>
      <c r="N14" s="243"/>
      <c r="O14" s="223"/>
      <c r="P14" s="224"/>
      <c r="Q14" s="225"/>
      <c r="R14" s="22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>
        <v>3600</v>
      </c>
      <c r="B15" s="30" t="s">
        <v>109</v>
      </c>
      <c r="C15" s="137"/>
      <c r="D15" s="25"/>
      <c r="E15" s="240"/>
      <c r="F15" s="241"/>
      <c r="G15" s="240"/>
      <c r="H15" s="241"/>
      <c r="I15" s="240"/>
      <c r="J15" s="241"/>
      <c r="K15" s="244">
        <v>8</v>
      </c>
      <c r="L15" s="243"/>
      <c r="M15" s="242">
        <v>8</v>
      </c>
      <c r="N15" s="243"/>
      <c r="O15" s="223"/>
      <c r="P15" s="224"/>
      <c r="Q15" s="225"/>
      <c r="R15" s="226"/>
      <c r="S15" s="76">
        <f t="shared" ref="S15:S17" si="2">E15+G15+I15+K15+M15+O15+Q15</f>
        <v>16</v>
      </c>
      <c r="T15" s="76">
        <f t="shared" ref="T15:T17" si="3">SUM(S15-U15-V15)</f>
        <v>16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40"/>
      <c r="F16" s="241"/>
      <c r="G16" s="240"/>
      <c r="H16" s="241"/>
      <c r="I16" s="240"/>
      <c r="J16" s="241"/>
      <c r="K16" s="242"/>
      <c r="L16" s="243"/>
      <c r="M16" s="242"/>
      <c r="N16" s="243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/>
      <c r="B17" s="80"/>
      <c r="C17" s="154"/>
      <c r="D17" s="25"/>
      <c r="E17" s="240"/>
      <c r="F17" s="241"/>
      <c r="G17" s="240"/>
      <c r="H17" s="241"/>
      <c r="I17" s="240"/>
      <c r="J17" s="241"/>
      <c r="K17" s="242"/>
      <c r="L17" s="243"/>
      <c r="M17" s="242"/>
      <c r="N17" s="243"/>
      <c r="O17" s="223"/>
      <c r="P17" s="224"/>
      <c r="Q17" s="225"/>
      <c r="R17" s="22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40"/>
      <c r="F18" s="241"/>
      <c r="G18" s="240"/>
      <c r="H18" s="241"/>
      <c r="I18" s="240"/>
      <c r="J18" s="241"/>
      <c r="K18" s="242"/>
      <c r="L18" s="243"/>
      <c r="M18" s="242"/>
      <c r="N18" s="243"/>
      <c r="O18" s="223"/>
      <c r="P18" s="224"/>
      <c r="Q18" s="225"/>
      <c r="R18" s="22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40"/>
      <c r="F19" s="241"/>
      <c r="G19" s="240"/>
      <c r="H19" s="241"/>
      <c r="I19" s="240"/>
      <c r="J19" s="241"/>
      <c r="K19" s="242"/>
      <c r="L19" s="243"/>
      <c r="M19" s="242"/>
      <c r="N19" s="243"/>
      <c r="O19" s="223"/>
      <c r="P19" s="224"/>
      <c r="Q19" s="225"/>
      <c r="R19" s="22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40">
        <v>8</v>
      </c>
      <c r="F20" s="241"/>
      <c r="G20" s="240">
        <v>8</v>
      </c>
      <c r="H20" s="241"/>
      <c r="I20" s="240">
        <v>8</v>
      </c>
      <c r="J20" s="241"/>
      <c r="K20" s="242"/>
      <c r="L20" s="243"/>
      <c r="M20" s="242"/>
      <c r="N20" s="243"/>
      <c r="O20" s="223"/>
      <c r="P20" s="224"/>
      <c r="Q20" s="225"/>
      <c r="R20" s="226"/>
      <c r="S20" s="76">
        <f t="shared" si="1"/>
        <v>24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7">
        <v>8</v>
      </c>
      <c r="F22" s="228"/>
      <c r="G22" s="227">
        <v>8</v>
      </c>
      <c r="H22" s="228"/>
      <c r="I22" s="227"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16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29" t="s">
        <v>110</v>
      </c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v>16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v>24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222">
        <f>SUM(C27:C32)</f>
        <v>80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33-55C8-403F-8259-87E95D91A99D}">
  <sheetPr>
    <pageSetUpPr fitToPage="1"/>
  </sheetPr>
  <dimension ref="A1:V34"/>
  <sheetViews>
    <sheetView zoomScale="90" zoomScaleNormal="90" workbookViewId="0">
      <selection activeCell="E25" sqref="E2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/>
      <c r="B1" s="67"/>
      <c r="C1" s="67"/>
    </row>
    <row r="2" spans="1:22" s="72" customFormat="1" x14ac:dyDescent="0.25">
      <c r="A2" s="5" t="s">
        <v>80</v>
      </c>
      <c r="B2" s="207"/>
      <c r="C2" s="207"/>
      <c r="D2" s="207"/>
      <c r="E2" s="232" t="s">
        <v>13</v>
      </c>
      <c r="F2" s="232"/>
      <c r="G2" s="231" t="s">
        <v>14</v>
      </c>
      <c r="H2" s="231"/>
      <c r="I2" s="232" t="s">
        <v>15</v>
      </c>
      <c r="J2" s="232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9"/>
      <c r="C4" s="209"/>
      <c r="D4" s="25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23"/>
      <c r="P4" s="224"/>
      <c r="Q4" s="225"/>
      <c r="R4" s="226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09"/>
      <c r="C5" s="209"/>
      <c r="D5" s="25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23"/>
      <c r="P5" s="224"/>
      <c r="Q5" s="225"/>
      <c r="R5" s="22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9"/>
      <c r="C6" s="209"/>
      <c r="D6" s="25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23"/>
      <c r="P6" s="224"/>
      <c r="Q6" s="225"/>
      <c r="R6" s="22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9"/>
      <c r="C7" s="209"/>
      <c r="D7" s="25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23"/>
      <c r="P7" s="224"/>
      <c r="Q7" s="225"/>
      <c r="R7" s="22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9"/>
      <c r="C8" s="209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9"/>
      <c r="C9" s="209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9"/>
      <c r="C10" s="209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9"/>
      <c r="C11" s="209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9"/>
      <c r="C12" s="209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209"/>
      <c r="C13" s="209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209"/>
      <c r="C14" s="209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208"/>
      <c r="B16" s="80"/>
      <c r="C16" s="208"/>
      <c r="D16" s="78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208"/>
      <c r="B17" s="80"/>
      <c r="C17" s="208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208"/>
      <c r="B18" s="80"/>
      <c r="C18" s="208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3"/>
      <c r="F19" s="224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7">
        <f>SUM(E4:E21)</f>
        <v>0</v>
      </c>
      <c r="F22" s="228"/>
      <c r="G22" s="227">
        <f>SUM(G4:G21)</f>
        <v>0</v>
      </c>
      <c r="H22" s="228"/>
      <c r="I22" s="227">
        <f>SUM(I4:I21)</f>
        <v>0</v>
      </c>
      <c r="J22" s="228"/>
      <c r="K22" s="227">
        <f>SUM(K4:K21)</f>
        <v>0</v>
      </c>
      <c r="L22" s="228"/>
      <c r="M22" s="227">
        <f>SUM(M4:M21)</f>
        <v>0</v>
      </c>
      <c r="N22" s="228"/>
      <c r="O22" s="227">
        <f>SUM(O4:O21)</f>
        <v>0</v>
      </c>
      <c r="P22" s="228"/>
      <c r="Q22" s="227">
        <f>SUM(Q4:Q21)</f>
        <v>0</v>
      </c>
      <c r="R22" s="228"/>
      <c r="S22" s="76">
        <f t="shared" si="1"/>
        <v>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205"/>
      <c r="F23" s="206">
        <v>8</v>
      </c>
      <c r="G23" s="205"/>
      <c r="H23" s="206">
        <v>8</v>
      </c>
      <c r="I23" s="205"/>
      <c r="J23" s="206">
        <v>8</v>
      </c>
      <c r="K23" s="205"/>
      <c r="L23" s="206">
        <v>8</v>
      </c>
      <c r="M23" s="205"/>
      <c r="N23" s="206">
        <v>8</v>
      </c>
      <c r="O23" s="205"/>
      <c r="P23" s="206"/>
      <c r="Q23" s="205"/>
      <c r="R23" s="206"/>
      <c r="S23" s="76">
        <f>SUM(E23:R23)</f>
        <v>40</v>
      </c>
      <c r="T23" s="76">
        <f>SUM(T4:T22)</f>
        <v>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-8</v>
      </c>
      <c r="G24" s="82"/>
      <c r="H24" s="82">
        <f>SUM(G22)-H23</f>
        <v>-8</v>
      </c>
      <c r="I24" s="82"/>
      <c r="J24" s="82">
        <f>SUM(I22)-J23</f>
        <v>-8</v>
      </c>
      <c r="K24" s="82"/>
      <c r="L24" s="82">
        <f>SUM(K22)-L23</f>
        <v>-8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.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2018-11-05T14:42:15Z</cp:lastPrinted>
  <dcterms:created xsi:type="dcterms:W3CDTF">2010-01-14T13:00:57Z</dcterms:created>
  <dcterms:modified xsi:type="dcterms:W3CDTF">2019-08-16T15:05:18Z</dcterms:modified>
</cp:coreProperties>
</file>