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FC63151B-1583-4D44-97D6-23DC29F40010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Buckingham!$A$1:$V$42</definedName>
    <definedName name="_xlnm.Print_Area" localSheetId="2">Czege!$A$1:$V$40</definedName>
    <definedName name="_xlnm.Print_Area" localSheetId="3">Doran!$A$1:$V$42</definedName>
    <definedName name="_xlnm.Print_Area" localSheetId="9">G.Ward!$A$1:$V$40</definedName>
    <definedName name="_xlnm.Print_Area" localSheetId="4">Hammond!$A$1:$V$44</definedName>
    <definedName name="_xlnm.Print_Area" localSheetId="5">Harland!$A$1:$V$40</definedName>
    <definedName name="_xlnm.Print_Area" localSheetId="6">McSharry!$A$1:$V$40</definedName>
    <definedName name="_xlnm.Print_Area" localSheetId="10">N.Winterburn!$A$1:$V$42</definedName>
    <definedName name="_xlnm.Print_Area" localSheetId="7">Parker!$A$1:$V$42</definedName>
    <definedName name="_xlnm.Print_Area" localSheetId="11">T.Winterburn!$A$1:$V$41</definedName>
    <definedName name="_xlnm.Print_Area" localSheetId="8">Taylor!$A$1:$V$45</definedName>
    <definedName name="_xlnm.Print_Area" localSheetId="12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47" l="1"/>
  <c r="K18" i="46"/>
  <c r="K18" i="14"/>
  <c r="K18" i="45"/>
  <c r="K18" i="42"/>
  <c r="K18" i="16"/>
  <c r="K18" i="24"/>
  <c r="K18" i="30"/>
  <c r="K18" i="5"/>
  <c r="K18" i="29"/>
  <c r="B18" i="47"/>
  <c r="B18" i="46"/>
  <c r="B18" i="14"/>
  <c r="B18" i="45"/>
  <c r="B18" i="44"/>
  <c r="B18" i="42"/>
  <c r="B18" i="43"/>
  <c r="B18" i="16"/>
  <c r="B18" i="24"/>
  <c r="B18" i="30"/>
  <c r="B18" i="18"/>
  <c r="B18" i="5"/>
  <c r="B18" i="29"/>
  <c r="S16" i="45" l="1"/>
  <c r="T16" i="45" s="1"/>
  <c r="S15" i="45"/>
  <c r="T15" i="45" s="1"/>
  <c r="S19" i="16" l="1"/>
  <c r="T19" i="16" s="1"/>
  <c r="S18" i="16"/>
  <c r="T18" i="16" s="1"/>
  <c r="S14" i="14" l="1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9" i="1" s="1"/>
  <c r="U28" i="45"/>
  <c r="C32" i="45" s="1"/>
  <c r="C9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9" i="1" s="1"/>
  <c r="S24" i="45"/>
  <c r="C34" i="45" s="1"/>
  <c r="E9" i="1" s="1"/>
  <c r="S23" i="45"/>
  <c r="T23" i="45" s="1"/>
  <c r="S22" i="45"/>
  <c r="T22" i="45" s="1"/>
  <c r="S21" i="45"/>
  <c r="T21" i="45" s="1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5" i="47"/>
  <c r="C29" i="47" s="1"/>
  <c r="B6" i="1" s="1"/>
  <c r="T23" i="44"/>
  <c r="C27" i="44" s="1"/>
  <c r="B10" i="1" s="1"/>
  <c r="S26" i="47"/>
  <c r="S24" i="47"/>
  <c r="S24" i="46"/>
  <c r="S22" i="46"/>
  <c r="S28" i="45"/>
  <c r="T27" i="45"/>
  <c r="C31" i="45" s="1"/>
  <c r="S26" i="45"/>
  <c r="S24" i="44"/>
  <c r="S22" i="44"/>
  <c r="S26" i="43"/>
  <c r="T25" i="43"/>
  <c r="C29" i="43" s="1"/>
  <c r="S24" i="43"/>
  <c r="G32" i="46" l="1"/>
  <c r="B7" i="1"/>
  <c r="C34" i="47"/>
  <c r="G34" i="47" s="1"/>
  <c r="C32" i="44"/>
  <c r="G32" i="44" s="1"/>
  <c r="C34" i="43"/>
  <c r="G34" i="43" s="1"/>
  <c r="B12" i="1"/>
  <c r="C36" i="45"/>
  <c r="G36" i="45" s="1"/>
  <c r="B9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6" i="16" l="1"/>
  <c r="S25" i="16"/>
  <c r="S24" i="16"/>
  <c r="T24" i="16" s="1"/>
  <c r="S23" i="16"/>
  <c r="T23" i="16" s="1"/>
  <c r="S22" i="16"/>
  <c r="T22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s="1"/>
  <c r="S15" i="30" l="1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5" i="1" l="1"/>
  <c r="H15" i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5" i="1" s="1"/>
  <c r="S21" i="30"/>
  <c r="T21" i="30" s="1"/>
  <c r="S20" i="30"/>
  <c r="T20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5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29" i="16"/>
  <c r="C34" i="16" s="1"/>
  <c r="D13" i="1" s="1"/>
  <c r="U29" i="16"/>
  <c r="C33" i="16" s="1"/>
  <c r="C13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7" i="1" s="1"/>
  <c r="C31" i="5"/>
  <c r="D17" i="1" s="1"/>
  <c r="H26" i="5"/>
  <c r="L26" i="5"/>
  <c r="O24" i="5"/>
  <c r="P26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C32" i="5"/>
  <c r="E17" i="1" s="1"/>
  <c r="C33" i="5"/>
  <c r="Q24" i="5"/>
  <c r="R26" i="5" s="1"/>
  <c r="K18" i="1" l="1"/>
  <c r="D14" i="1"/>
  <c r="D18" i="1" s="1"/>
  <c r="G9" i="1"/>
  <c r="G6" i="1"/>
  <c r="C29" i="5"/>
  <c r="B17" i="1" s="1"/>
  <c r="T13" i="30"/>
  <c r="T19" i="18"/>
  <c r="K16" i="1"/>
  <c r="K15" i="1"/>
  <c r="T28" i="16"/>
  <c r="C32" i="16" s="1"/>
  <c r="B13" i="1" s="1"/>
  <c r="T23" i="24"/>
  <c r="C27" i="24" s="1"/>
  <c r="B14" i="1" s="1"/>
  <c r="T25" i="14"/>
  <c r="C29" i="14" s="1"/>
  <c r="B8" i="1" s="1"/>
  <c r="C16" i="1"/>
  <c r="C18" i="1" s="1"/>
  <c r="S22" i="24"/>
  <c r="F17" i="1"/>
  <c r="S25" i="18"/>
  <c r="S23" i="18"/>
  <c r="F16" i="1"/>
  <c r="F14" i="1"/>
  <c r="S26" i="30"/>
  <c r="F15" i="1"/>
  <c r="S24" i="30"/>
  <c r="S24" i="24"/>
  <c r="S27" i="16"/>
  <c r="S29" i="16"/>
  <c r="F13" i="1"/>
  <c r="S24" i="14"/>
  <c r="F8" i="1"/>
  <c r="L26" i="14"/>
  <c r="S26" i="14" s="1"/>
  <c r="I18" i="1"/>
  <c r="E18" i="1"/>
  <c r="G13" i="1" l="1"/>
  <c r="C22" i="1"/>
  <c r="T25" i="30"/>
  <c r="C29" i="30" s="1"/>
  <c r="B15" i="1" s="1"/>
  <c r="G15" i="1" s="1"/>
  <c r="T24" i="18"/>
  <c r="C28" i="18" s="1"/>
  <c r="B16" i="1" s="1"/>
  <c r="G16" i="1" s="1"/>
  <c r="C32" i="24"/>
  <c r="G32" i="24" s="1"/>
  <c r="G10" i="1"/>
  <c r="C37" i="16"/>
  <c r="G7" i="1"/>
  <c r="G14" i="1"/>
  <c r="G12" i="1"/>
  <c r="C34" i="5"/>
  <c r="G34" i="5" s="1"/>
  <c r="G17" i="1"/>
  <c r="G8" i="1"/>
  <c r="C34" i="14"/>
  <c r="H18" i="1" s="1"/>
  <c r="B18" i="1" l="1"/>
  <c r="C34" i="30"/>
  <c r="G34" i="30" s="1"/>
  <c r="C33" i="18"/>
  <c r="G33" i="18" s="1"/>
  <c r="G34" i="14"/>
  <c r="C21" i="1" l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<sst xmlns="http://schemas.openxmlformats.org/spreadsheetml/2006/main" count="568" uniqueCount="115">
  <si>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</si>
  <si>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</si>
  <si>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</si>
  <si>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</si>
  <si>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</si>
  <si>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</si>
  <si>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</si>
  <si>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</si>
  <si>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</si>
  <si>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</si>
  <si>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</si>
  <si>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</si>
  <si>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</si>
  <si>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</si>
  <si>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</si>
  <si>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</si>
  <si>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</si>
  <si>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</si>
  <si>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</si>
  <si>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</si>
  <si>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</si>
  <si>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</si>
  <si>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</si>
  <si>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</si>
  <si>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</si>
  <si>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</si>
  <si>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</si>
  <si>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</si>
  <si>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</si>
  <si>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</si>
  <si>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</si>
  <si>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</si>
  <si>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</si>
  <si>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</si>
  <si>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</si>
  <si>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</si>
  <si>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</si>
  <si>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</si>
  <si>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</si>
  <si>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</si>
  <si>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</si>
  <si>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</si>
  <si>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</si>
  <si>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</si>
  <si>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</si>
  <si>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</si>
  <si>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</si>
  <si>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</si>
  <si>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</si>
  <si>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</si>
  <si>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</si>
  <si>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</si>
  <si>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</si>
  <si>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</si>
  <si>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</si>
  <si>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</si>
  <si>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</si>
  <si>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</si>
  <si>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</si>
  <si>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</si>
  <si>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</si>
  <si>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</si>
  <si>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</si>
  <si>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</si>
  <si>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</si>
  <si>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</si>
  <si>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door frames</t>
  </si>
  <si>
    <t>fsc</t>
  </si>
  <si>
    <t xml:space="preserve">supervision / quality control </t>
  </si>
  <si>
    <t>production meeting</t>
  </si>
  <si>
    <t>extraction</t>
  </si>
  <si>
    <t>linings</t>
  </si>
  <si>
    <t>sort firewood bins</t>
  </si>
  <si>
    <t>seating</t>
  </si>
  <si>
    <t>frames</t>
  </si>
  <si>
    <t>desk</t>
  </si>
  <si>
    <t>clean / light fire</t>
  </si>
  <si>
    <t>unit</t>
  </si>
  <si>
    <t>book up 6791</t>
  </si>
  <si>
    <t>check frames 6687</t>
  </si>
  <si>
    <t>tidy mill / stacks</t>
  </si>
  <si>
    <t>load van</t>
  </si>
  <si>
    <t>frames from store 6687</t>
  </si>
  <si>
    <t>gym unit</t>
  </si>
  <si>
    <t>wardrobe</t>
  </si>
  <si>
    <t>machine maintenance</t>
  </si>
  <si>
    <t>book up 6773</t>
  </si>
  <si>
    <t>W/E 05.08.2018</t>
  </si>
  <si>
    <t>week ending 05.08.2018</t>
  </si>
  <si>
    <t>family funeral</t>
  </si>
  <si>
    <t>doors &amp; frames</t>
  </si>
  <si>
    <t>sample frame</t>
  </si>
  <si>
    <t>move materials</t>
  </si>
  <si>
    <t>doors into store 6759</t>
  </si>
  <si>
    <t>6598nun</t>
  </si>
  <si>
    <t>door</t>
  </si>
  <si>
    <t>panels</t>
  </si>
  <si>
    <t>sliding door</t>
  </si>
  <si>
    <t>02a</t>
  </si>
  <si>
    <t>loading frames</t>
  </si>
  <si>
    <t>door stops</t>
  </si>
  <si>
    <t>78a</t>
  </si>
  <si>
    <t>tray drop unit</t>
  </si>
  <si>
    <t>6519(hert)</t>
  </si>
  <si>
    <t>sample panels</t>
  </si>
  <si>
    <t>CHAP02</t>
  </si>
  <si>
    <t>FAIR05</t>
  </si>
  <si>
    <t>MLGH01</t>
  </si>
  <si>
    <t>WEMB03</t>
  </si>
  <si>
    <t>OFFI01</t>
  </si>
  <si>
    <t>WALS01</t>
  </si>
  <si>
    <t>PAUL01</t>
  </si>
  <si>
    <t>MARL05</t>
  </si>
  <si>
    <t>WIMB01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</si>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</sst>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8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K6" sqref="K6:K17"/>
    </sheetView>
  </sheetViews>
  <sheetFormatPr defaultRowHeight="18" x14ac:dyDescent="0.25"/>
  <cols>
    <col min="1" max="1" width="25.85546875" style="119" customWidth="1"/>
    <col min="2" max="2" width="16.28515625" style="119" customWidth="1"/>
    <col min="3" max="3" width="15.7109375" style="119" bestFit="1" customWidth="1"/>
    <col min="4" max="4" width="16" style="119" customWidth="1"/>
    <col min="5" max="5" width="26.85546875" style="119" bestFit="1" customWidth="1"/>
    <col min="6" max="6" width="24.140625" style="119" customWidth="1"/>
    <col min="7" max="7" width="16" style="121" customWidth="1"/>
    <col min="8" max="8" width="20.5703125" style="121" bestFit="1" customWidth="1"/>
    <col min="9" max="9" width="8.28515625" style="121" bestFit="1" customWidth="1"/>
    <col min="10" max="10" width="9.140625" style="119"/>
    <col min="11" max="11" width="10.42578125" style="119" customWidth="1"/>
    <col min="12" max="16384" width="9.140625" style="119"/>
  </cols>
  <sheetData>
    <row r="1" spans="1:11" x14ac:dyDescent="0.25">
      <c r="A1" s="118" t="s">
        <v>0</v>
      </c>
      <c r="D1" s="120"/>
      <c r="E1" s="119" t="s">
        <v>49</v>
      </c>
    </row>
    <row r="2" spans="1:11" x14ac:dyDescent="0.25">
      <c r="A2" s="118"/>
      <c r="D2" s="122"/>
      <c r="E2" s="119" t="s">
        <v>42</v>
      </c>
    </row>
    <row r="3" spans="1:11" x14ac:dyDescent="0.25">
      <c r="A3" s="118" t="s">
        <v>87</v>
      </c>
      <c r="D3" s="123"/>
      <c r="E3" s="119" t="s">
        <v>44</v>
      </c>
    </row>
    <row r="4" spans="1:11" ht="12.75" customHeight="1" x14ac:dyDescent="0.25"/>
    <row r="5" spans="1:11" x14ac:dyDescent="0.25">
      <c r="A5" s="124" t="s">
        <v>1</v>
      </c>
      <c r="B5" s="125" t="s">
        <v>2</v>
      </c>
      <c r="C5" s="125" t="s">
        <v>5</v>
      </c>
      <c r="D5" s="125" t="s">
        <v>3</v>
      </c>
      <c r="E5" s="125" t="s">
        <v>31</v>
      </c>
      <c r="F5" s="125" t="s">
        <v>32</v>
      </c>
      <c r="G5" s="125" t="s">
        <v>6</v>
      </c>
      <c r="H5" s="125" t="s">
        <v>27</v>
      </c>
      <c r="I5" s="125" t="s">
        <v>34</v>
      </c>
      <c r="K5" s="125" t="s">
        <v>41</v>
      </c>
    </row>
    <row r="6" spans="1:11" ht="17.25" customHeight="1" x14ac:dyDescent="0.25">
      <c r="A6" s="126" t="s">
        <v>51</v>
      </c>
      <c r="B6" s="127">
        <f>SUM(Buckingham!C29)</f>
        <v>40</v>
      </c>
      <c r="C6" s="127">
        <f>SUM(Buckingham!C30)</f>
        <v>0</v>
      </c>
      <c r="D6" s="127">
        <f>SUM(Buckingham!C31)</f>
        <v>0</v>
      </c>
      <c r="E6" s="127">
        <f>SUM(Buckingham!C32)</f>
        <v>0</v>
      </c>
      <c r="F6" s="127">
        <f>SUM(Buckingham!C33)</f>
        <v>0</v>
      </c>
      <c r="G6" s="128">
        <f>B6+C6+D6+E6+F6</f>
        <v>40</v>
      </c>
      <c r="H6" s="129">
        <f>SUM(Buckingham!C35)</f>
        <v>0</v>
      </c>
      <c r="I6" s="129">
        <f>SUM(Buckingham!C36)</f>
        <v>0</v>
      </c>
      <c r="K6" s="130">
        <f>SUM(Buckingham!I30)</f>
        <v>16.5</v>
      </c>
    </row>
    <row r="7" spans="1:11" x14ac:dyDescent="0.25">
      <c r="A7" s="126" t="s">
        <v>43</v>
      </c>
      <c r="B7" s="127">
        <f>SUM(Czege!C27)</f>
        <v>39.5</v>
      </c>
      <c r="C7" s="127">
        <f>SUM(Czege!C28)</f>
        <v>0</v>
      </c>
      <c r="D7" s="127">
        <f>SUM(Czege!C29)</f>
        <v>0</v>
      </c>
      <c r="E7" s="127">
        <f>SUM(Czege!C30)</f>
        <v>0</v>
      </c>
      <c r="F7" s="127">
        <f>SUM(Czege!C31)</f>
        <v>0</v>
      </c>
      <c r="G7" s="128">
        <f>B7+C7+D7+E7+F7</f>
        <v>39.5</v>
      </c>
      <c r="H7" s="131">
        <f>SUM(Czege!C33)</f>
        <v>0</v>
      </c>
      <c r="I7" s="131">
        <f>SUM(Czege!C34)</f>
        <v>0</v>
      </c>
      <c r="K7" s="130">
        <f>SUM(Czege!I28)</f>
        <v>1.5</v>
      </c>
    </row>
    <row r="8" spans="1:11" ht="17.25" customHeight="1" x14ac:dyDescent="0.25">
      <c r="A8" s="126" t="s">
        <v>7</v>
      </c>
      <c r="B8" s="127">
        <f>SUM(Doran!C29)</f>
        <v>40</v>
      </c>
      <c r="C8" s="127">
        <f>SUM(Doran!C30)</f>
        <v>0</v>
      </c>
      <c r="D8" s="127">
        <f>SUM(Doran!C31)</f>
        <v>0</v>
      </c>
      <c r="E8" s="127">
        <f>SUM(Doran!C32)</f>
        <v>0</v>
      </c>
      <c r="F8" s="127">
        <f>SUM(Doran!C33)</f>
        <v>0</v>
      </c>
      <c r="G8" s="128">
        <f t="shared" ref="G8:G17" si="0">B8+C8+D8+E8+F8</f>
        <v>40</v>
      </c>
      <c r="H8" s="131">
        <f>SUM(Doran!C35)</f>
        <v>0</v>
      </c>
      <c r="I8" s="131">
        <f>SUM(Doran!C36)</f>
        <v>0</v>
      </c>
      <c r="K8" s="130">
        <f>SUM(Doran!I30)</f>
        <v>0.75</v>
      </c>
    </row>
    <row r="9" spans="1:11" x14ac:dyDescent="0.25">
      <c r="A9" s="126" t="s">
        <v>50</v>
      </c>
      <c r="B9" s="127">
        <f>SUM(Hammond!C31)</f>
        <v>40</v>
      </c>
      <c r="C9" s="127">
        <f>SUM(Hammond!C32)</f>
        <v>0</v>
      </c>
      <c r="D9" s="127">
        <f>SUM(Hammond!C33)</f>
        <v>0</v>
      </c>
      <c r="E9" s="127">
        <f>SUM(Hammond!C34)</f>
        <v>0</v>
      </c>
      <c r="F9" s="127">
        <f>SUM(Hammond!C35)</f>
        <v>0</v>
      </c>
      <c r="G9" s="128">
        <f t="shared" si="0"/>
        <v>40</v>
      </c>
      <c r="H9" s="131">
        <f>SUM(Hammond!C37)</f>
        <v>0</v>
      </c>
      <c r="I9" s="131">
        <f>SUM(Hammond!C38)</f>
        <v>0</v>
      </c>
      <c r="K9" s="130">
        <f>SUM(Hammond!I32)</f>
        <v>2.75</v>
      </c>
    </row>
    <row r="10" spans="1:11" x14ac:dyDescent="0.25">
      <c r="A10" s="126" t="s">
        <v>8</v>
      </c>
      <c r="B10" s="127">
        <f>SUM(Harland!C27)</f>
        <v>37</v>
      </c>
      <c r="C10" s="127">
        <f>SUM(Harland!C28)</f>
        <v>0</v>
      </c>
      <c r="D10" s="127">
        <f>SUM(Harland!C29)</f>
        <v>0</v>
      </c>
      <c r="E10" s="127">
        <f>SUM(Harland!C30)</f>
        <v>0</v>
      </c>
      <c r="F10" s="127">
        <f>SUM(Harland!C31)</f>
        <v>0</v>
      </c>
      <c r="G10" s="128">
        <f>B10+C10+D10+E10+F10</f>
        <v>37</v>
      </c>
      <c r="H10" s="131">
        <f>SUM(Harland!C33)</f>
        <v>0</v>
      </c>
      <c r="I10" s="131">
        <f>SUM(Harland!C34)</f>
        <v>0</v>
      </c>
      <c r="K10" s="130">
        <f>SUM(Harland!I28)</f>
        <v>0</v>
      </c>
    </row>
    <row r="11" spans="1:11" ht="17.25" customHeight="1" x14ac:dyDescent="0.25">
      <c r="A11" s="126" t="s">
        <v>9</v>
      </c>
      <c r="B11" s="127">
        <f>SUM(McSharry!C27)</f>
        <v>16</v>
      </c>
      <c r="C11" s="127">
        <f>SUM(McSharry!C28)</f>
        <v>0</v>
      </c>
      <c r="D11" s="127">
        <f>SUM(McSharry!A29)</f>
        <v>0</v>
      </c>
      <c r="E11" s="127">
        <f>SUM(McSharry!C30)</f>
        <v>24</v>
      </c>
      <c r="F11" s="127">
        <f>SUM(McSharry!C31)</f>
        <v>0</v>
      </c>
      <c r="G11" s="128">
        <f>B11+C11+D11+E11+F11</f>
        <v>40</v>
      </c>
      <c r="H11" s="131">
        <f>SUM(McSharry!C33)</f>
        <v>0</v>
      </c>
      <c r="I11" s="131">
        <f>SUM(McSharry!C34)</f>
        <v>0</v>
      </c>
      <c r="K11" s="130">
        <f>SUM(McSharry!I28)</f>
        <v>0</v>
      </c>
    </row>
    <row r="12" spans="1:11" ht="18" customHeight="1" x14ac:dyDescent="0.25">
      <c r="A12" s="126" t="s">
        <v>52</v>
      </c>
      <c r="B12" s="127">
        <f>SUM(Parker!C29)</f>
        <v>40</v>
      </c>
      <c r="C12" s="127">
        <f>SUM(Parker!C30)</f>
        <v>0</v>
      </c>
      <c r="D12" s="127">
        <f>SUM(Parker!C31)</f>
        <v>0</v>
      </c>
      <c r="E12" s="127">
        <f>SUM(Parker!C32)</f>
        <v>0</v>
      </c>
      <c r="F12" s="127">
        <f>SUM(Parker!C33)</f>
        <v>0</v>
      </c>
      <c r="G12" s="128">
        <f t="shared" si="0"/>
        <v>40</v>
      </c>
      <c r="H12" s="131">
        <f>SUM(Parker!C35)</f>
        <v>0</v>
      </c>
      <c r="I12" s="131">
        <f>SUM(Parker!C36)</f>
        <v>0</v>
      </c>
      <c r="K12" s="130">
        <f>SUM(Parker!I30)</f>
        <v>3.5</v>
      </c>
    </row>
    <row r="13" spans="1:11" x14ac:dyDescent="0.25">
      <c r="A13" s="126" t="s">
        <v>10</v>
      </c>
      <c r="B13" s="127">
        <f>SUM(Taylor!C32)</f>
        <v>32</v>
      </c>
      <c r="C13" s="127">
        <f>SUM(Taylor!C33)</f>
        <v>0</v>
      </c>
      <c r="D13" s="127">
        <f>SUM(Taylor!C34)</f>
        <v>0</v>
      </c>
      <c r="E13" s="127">
        <f>SUM(Taylor!C35)</f>
        <v>8</v>
      </c>
      <c r="F13" s="127">
        <f>SUM(Taylor!C36)</f>
        <v>0</v>
      </c>
      <c r="G13" s="128">
        <f t="shared" si="0"/>
        <v>40</v>
      </c>
      <c r="H13" s="131">
        <f>SUM(Taylor!C38)</f>
        <v>0</v>
      </c>
      <c r="I13" s="131">
        <f>SUM(Taylor!C39)</f>
        <v>0</v>
      </c>
      <c r="K13" s="130">
        <f>SUM(Taylor!I33)</f>
        <v>10.75</v>
      </c>
    </row>
    <row r="14" spans="1:11" x14ac:dyDescent="0.25">
      <c r="A14" s="126" t="s">
        <v>45</v>
      </c>
      <c r="B14" s="127">
        <f>SUM(G.Ward!C27)</f>
        <v>40</v>
      </c>
      <c r="C14" s="127">
        <f>SUM(G.Ward!C28)</f>
        <v>0</v>
      </c>
      <c r="D14" s="127">
        <f>SUM(G.Ward!C29)</f>
        <v>0</v>
      </c>
      <c r="E14" s="127">
        <f>SUM(G.Ward!C30)</f>
        <v>0</v>
      </c>
      <c r="F14" s="127">
        <f>SUM(T.Winterburn!C32)</f>
        <v>0</v>
      </c>
      <c r="G14" s="128">
        <f t="shared" si="0"/>
        <v>40</v>
      </c>
      <c r="H14" s="131">
        <f>SUM(G.Ward!C33)</f>
        <v>0</v>
      </c>
      <c r="I14" s="131">
        <f>SUM(G.Ward!C34)</f>
        <v>0</v>
      </c>
      <c r="K14" s="130">
        <f>SUM(G.Ward!I28)</f>
        <v>0</v>
      </c>
    </row>
    <row r="15" spans="1:11" x14ac:dyDescent="0.25">
      <c r="A15" s="126" t="s">
        <v>47</v>
      </c>
      <c r="B15" s="127">
        <f>SUM(N.Winterburn!C29)</f>
        <v>34</v>
      </c>
      <c r="C15" s="127">
        <f>SUM(N.Winterburn!C30)</f>
        <v>0</v>
      </c>
      <c r="D15" s="127">
        <f>SUM(N.Winterburn!C31)</f>
        <v>0</v>
      </c>
      <c r="E15" s="127">
        <f>SUM(N.Winterburn!C32)</f>
        <v>8</v>
      </c>
      <c r="F15" s="127">
        <f>SUM(N.Winterburn!C33)</f>
        <v>0</v>
      </c>
      <c r="G15" s="128">
        <f t="shared" si="0"/>
        <v>42</v>
      </c>
      <c r="H15" s="131">
        <f>SUM(N.Winterburn!C35)</f>
        <v>0</v>
      </c>
      <c r="I15" s="131">
        <f>SUM(N.Winterburn!C36)</f>
        <v>0</v>
      </c>
      <c r="K15" s="130">
        <f>SUM(N.Winterburn!I30)</f>
        <v>7</v>
      </c>
    </row>
    <row r="16" spans="1:11" x14ac:dyDescent="0.25">
      <c r="A16" s="126" t="s">
        <v>11</v>
      </c>
      <c r="B16" s="127">
        <f>SUM(T.Winterburn!C28)</f>
        <v>40</v>
      </c>
      <c r="C16" s="127">
        <f>SUM(T.Winterburn!C29)</f>
        <v>0</v>
      </c>
      <c r="D16" s="127">
        <f>SUM(T.Winterburn!C30)</f>
        <v>0</v>
      </c>
      <c r="E16" s="127">
        <f>SUM(T.Winterburn!C31)</f>
        <v>0</v>
      </c>
      <c r="F16" s="127">
        <f>SUM(T.Winterburn!C32)</f>
        <v>0</v>
      </c>
      <c r="G16" s="128">
        <f t="shared" si="0"/>
        <v>40</v>
      </c>
      <c r="H16" s="131">
        <f>SUM(T.Winterburn!C34)</f>
        <v>0</v>
      </c>
      <c r="I16" s="131">
        <f>SUM(T.Winterburn!C35)</f>
        <v>0</v>
      </c>
      <c r="K16" s="130">
        <f>SUM(T.Winterburn!I29)</f>
        <v>8</v>
      </c>
    </row>
    <row r="17" spans="1:11" x14ac:dyDescent="0.25">
      <c r="A17" s="126" t="s">
        <v>12</v>
      </c>
      <c r="B17" s="127">
        <f>SUM(Wright!C29)</f>
        <v>35.5</v>
      </c>
      <c r="C17" s="127">
        <f>SUM(Wright!C30)</f>
        <v>2</v>
      </c>
      <c r="D17" s="127">
        <f>SUM(Wright!C31)</f>
        <v>0</v>
      </c>
      <c r="E17" s="127">
        <f>SUM(Wright!C32)</f>
        <v>8</v>
      </c>
      <c r="F17" s="127">
        <f>SUM(Wright!C33)</f>
        <v>0</v>
      </c>
      <c r="G17" s="128">
        <f t="shared" si="0"/>
        <v>45.5</v>
      </c>
      <c r="H17" s="131">
        <f>SUM(Wright!C35)</f>
        <v>0</v>
      </c>
      <c r="I17" s="131">
        <f>SUM(Wright!C36)</f>
        <v>0</v>
      </c>
      <c r="K17" s="130">
        <f>SUM(Wright!I30)</f>
        <v>37.5</v>
      </c>
    </row>
    <row r="18" spans="1:11" ht="17.25" customHeight="1" x14ac:dyDescent="0.25">
      <c r="A18" s="132" t="s">
        <v>22</v>
      </c>
      <c r="B18" s="133">
        <f>SUM(B6:B17)</f>
        <v>434</v>
      </c>
      <c r="C18" s="133">
        <f t="shared" ref="B18:I18" si="1">SUM(C7:C17)</f>
        <v>2</v>
      </c>
      <c r="D18" s="133">
        <f t="shared" si="1"/>
        <v>0</v>
      </c>
      <c r="E18" s="133">
        <f t="shared" si="1"/>
        <v>48</v>
      </c>
      <c r="F18" s="133">
        <f t="shared" si="1"/>
        <v>0</v>
      </c>
      <c r="G18" s="133">
        <f t="shared" si="1"/>
        <v>444</v>
      </c>
      <c r="H18" s="134">
        <f t="shared" si="1"/>
        <v>0</v>
      </c>
      <c r="I18" s="134">
        <f t="shared" si="1"/>
        <v>0</v>
      </c>
      <c r="J18" s="121"/>
      <c r="K18" s="133">
        <f>SUM(K6:K17)</f>
        <v>88.25</v>
      </c>
    </row>
    <row r="19" spans="1:11" s="121" customFormat="1" x14ac:dyDescent="0.25">
      <c r="A19" s="119"/>
      <c r="B19" s="119"/>
      <c r="C19" s="119"/>
      <c r="D19" s="119"/>
      <c r="E19" s="119"/>
      <c r="F19" s="119"/>
      <c r="J19" s="119"/>
      <c r="K19" s="119"/>
    </row>
    <row r="21" spans="1:11" x14ac:dyDescent="0.25">
      <c r="A21" s="119" t="s">
        <v>28</v>
      </c>
      <c r="C21" s="135">
        <f>B18+C18+D18</f>
        <v>436</v>
      </c>
    </row>
    <row r="22" spans="1:11" x14ac:dyDescent="0.25">
      <c r="A22" s="119" t="s">
        <v>29</v>
      </c>
      <c r="C22" s="135">
        <f>K18</f>
        <v>88.25</v>
      </c>
    </row>
    <row r="23" spans="1:11" x14ac:dyDescent="0.25">
      <c r="A23" s="119" t="s">
        <v>33</v>
      </c>
      <c r="C23" s="136">
        <f>C22/C21</f>
        <v>0.20240825688073394</v>
      </c>
    </row>
    <row r="24" spans="1:11" x14ac:dyDescent="0.25">
      <c r="C24" s="12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4"/>
  <sheetViews>
    <sheetView zoomScale="91" zoomScaleNormal="91" zoomScaleSheetLayoutView="100" workbookViewId="0">
      <selection activeCell="K18" sqref="K18:L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88</v>
      </c>
      <c r="B2" s="205"/>
      <c r="C2" s="205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8">
        <v>6721</v>
      </c>
      <c r="B4" s="212" t="s">
        <v>113</v>
      </c>
      <c r="C4" s="193">
        <v>84</v>
      </c>
      <c r="D4" s="25" t="s">
        <v>73</v>
      </c>
      <c r="E4" s="219">
        <v>8</v>
      </c>
      <c r="F4" s="219"/>
      <c r="G4" s="219">
        <v>8</v>
      </c>
      <c r="H4" s="219"/>
      <c r="I4" s="219">
        <v>8</v>
      </c>
      <c r="J4" s="219"/>
      <c r="K4" s="219">
        <v>8</v>
      </c>
      <c r="L4" s="219"/>
      <c r="M4" s="219">
        <v>3</v>
      </c>
      <c r="N4" s="219"/>
      <c r="O4" s="223"/>
      <c r="P4" s="224"/>
      <c r="Q4" s="225"/>
      <c r="R4" s="226"/>
      <c r="S4" s="12">
        <f>E4+G4+I4+K4+M4+O4+Q4</f>
        <v>35</v>
      </c>
      <c r="T4" s="12">
        <f t="shared" ref="T4:T19" si="0">SUM(S4-U4-V4)</f>
        <v>35</v>
      </c>
      <c r="U4" s="15"/>
      <c r="V4" s="15"/>
    </row>
    <row r="5" spans="1:22" x14ac:dyDescent="0.25">
      <c r="A5" s="138">
        <v>6721</v>
      </c>
      <c r="B5" s="212" t="s">
        <v>113</v>
      </c>
      <c r="C5" s="166" t="s">
        <v>101</v>
      </c>
      <c r="D5" s="25" t="s">
        <v>102</v>
      </c>
      <c r="E5" s="219"/>
      <c r="F5" s="219"/>
      <c r="G5" s="219"/>
      <c r="H5" s="219"/>
      <c r="I5" s="219"/>
      <c r="J5" s="219"/>
      <c r="K5" s="219"/>
      <c r="L5" s="219"/>
      <c r="M5" s="219">
        <v>5</v>
      </c>
      <c r="N5" s="219"/>
      <c r="O5" s="223"/>
      <c r="P5" s="224"/>
      <c r="Q5" s="225"/>
      <c r="R5" s="226"/>
      <c r="S5" s="12">
        <f t="shared" ref="S5:S21" si="1">E5+G5+I5+K5+M5+O5+Q5</f>
        <v>5</v>
      </c>
      <c r="T5" s="12">
        <f t="shared" si="0"/>
        <v>5</v>
      </c>
      <c r="U5" s="15"/>
      <c r="V5" s="15"/>
    </row>
    <row r="6" spans="1:22" x14ac:dyDescent="0.25">
      <c r="A6" s="138"/>
      <c r="B6" s="167"/>
      <c r="C6" s="167"/>
      <c r="D6" s="25"/>
      <c r="E6" s="219"/>
      <c r="F6" s="219"/>
      <c r="G6" s="219"/>
      <c r="H6" s="219"/>
      <c r="I6" s="246"/>
      <c r="J6" s="224"/>
      <c r="K6" s="246"/>
      <c r="L6" s="224"/>
      <c r="M6" s="246"/>
      <c r="N6" s="224"/>
      <c r="O6" s="223"/>
      <c r="P6" s="224"/>
      <c r="Q6" s="225"/>
      <c r="R6" s="22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86"/>
      <c r="C7" s="186"/>
      <c r="D7" s="25"/>
      <c r="E7" s="219"/>
      <c r="F7" s="219"/>
      <c r="G7" s="219"/>
      <c r="H7" s="219"/>
      <c r="I7" s="246"/>
      <c r="J7" s="224"/>
      <c r="K7" s="246"/>
      <c r="L7" s="224"/>
      <c r="M7" s="246"/>
      <c r="N7" s="224"/>
      <c r="O7" s="223"/>
      <c r="P7" s="224"/>
      <c r="Q7" s="225"/>
      <c r="R7" s="22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86"/>
      <c r="C8" s="186"/>
      <c r="D8" s="25"/>
      <c r="E8" s="219"/>
      <c r="F8" s="219"/>
      <c r="G8" s="219"/>
      <c r="H8" s="219"/>
      <c r="I8" s="246"/>
      <c r="J8" s="224"/>
      <c r="K8" s="246"/>
      <c r="L8" s="224"/>
      <c r="M8" s="246"/>
      <c r="N8" s="224"/>
      <c r="O8" s="223"/>
      <c r="P8" s="224"/>
      <c r="Q8" s="225"/>
      <c r="R8" s="22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87"/>
      <c r="C9" s="187"/>
      <c r="D9" s="25"/>
      <c r="E9" s="223"/>
      <c r="F9" s="224"/>
      <c r="G9" s="223"/>
      <c r="H9" s="224"/>
      <c r="I9" s="223"/>
      <c r="J9" s="224"/>
      <c r="K9" s="223"/>
      <c r="L9" s="224"/>
      <c r="M9" s="223"/>
      <c r="N9" s="224"/>
      <c r="O9" s="223"/>
      <c r="P9" s="224"/>
      <c r="Q9" s="225"/>
      <c r="R9" s="22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87"/>
      <c r="C10" s="187"/>
      <c r="D10" s="25"/>
      <c r="E10" s="223"/>
      <c r="F10" s="224"/>
      <c r="G10" s="223"/>
      <c r="H10" s="224"/>
      <c r="I10" s="223"/>
      <c r="J10" s="224"/>
      <c r="K10" s="223"/>
      <c r="L10" s="224"/>
      <c r="M10" s="223"/>
      <c r="N10" s="224"/>
      <c r="O10" s="223"/>
      <c r="P10" s="224"/>
      <c r="Q10" s="225"/>
      <c r="R10" s="22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8"/>
      <c r="B11" s="188"/>
      <c r="C11" s="188"/>
      <c r="D11" s="25"/>
      <c r="E11" s="219"/>
      <c r="F11" s="219"/>
      <c r="G11" s="219"/>
      <c r="H11" s="219"/>
      <c r="I11" s="246"/>
      <c r="J11" s="224"/>
      <c r="K11" s="246"/>
      <c r="L11" s="224"/>
      <c r="M11" s="246"/>
      <c r="N11" s="224"/>
      <c r="O11" s="223"/>
      <c r="P11" s="224"/>
      <c r="Q11" s="225"/>
      <c r="R11" s="22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49"/>
      <c r="C12" s="149"/>
      <c r="D12" s="25"/>
      <c r="E12" s="219"/>
      <c r="F12" s="219"/>
      <c r="G12" s="219"/>
      <c r="H12" s="219"/>
      <c r="I12" s="246"/>
      <c r="J12" s="224"/>
      <c r="K12" s="246"/>
      <c r="L12" s="224"/>
      <c r="M12" s="246"/>
      <c r="N12" s="224"/>
      <c r="O12" s="223"/>
      <c r="P12" s="224"/>
      <c r="Q12" s="225"/>
      <c r="R12" s="22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49"/>
      <c r="C13" s="149"/>
      <c r="D13" s="25"/>
      <c r="E13" s="223"/>
      <c r="F13" s="224"/>
      <c r="G13" s="223"/>
      <c r="H13" s="224"/>
      <c r="I13" s="246"/>
      <c r="J13" s="224"/>
      <c r="K13" s="246"/>
      <c r="L13" s="224"/>
      <c r="M13" s="246"/>
      <c r="N13" s="224"/>
      <c r="O13" s="223"/>
      <c r="P13" s="224"/>
      <c r="Q13" s="225"/>
      <c r="R13" s="22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50"/>
      <c r="C14" s="150"/>
      <c r="D14" s="25"/>
      <c r="E14" s="219"/>
      <c r="F14" s="219"/>
      <c r="G14" s="219"/>
      <c r="H14" s="219"/>
      <c r="I14" s="246"/>
      <c r="J14" s="224"/>
      <c r="K14" s="246"/>
      <c r="L14" s="224"/>
      <c r="M14" s="246"/>
      <c r="N14" s="224"/>
      <c r="O14" s="223"/>
      <c r="P14" s="224"/>
      <c r="Q14" s="225"/>
      <c r="R14" s="22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4"/>
      <c r="B15" s="81"/>
      <c r="C15" s="144"/>
      <c r="D15" s="25"/>
      <c r="E15" s="219"/>
      <c r="F15" s="219"/>
      <c r="G15" s="219"/>
      <c r="H15" s="219"/>
      <c r="I15" s="246"/>
      <c r="J15" s="224"/>
      <c r="K15" s="246"/>
      <c r="L15" s="224"/>
      <c r="M15" s="246"/>
      <c r="N15" s="224"/>
      <c r="O15" s="223"/>
      <c r="P15" s="224"/>
      <c r="Q15" s="225"/>
      <c r="R15" s="22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38"/>
      <c r="C16" s="138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/>
      <c r="B17" s="138"/>
      <c r="C17" s="138"/>
      <c r="D17" s="14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23"/>
      <c r="P17" s="224"/>
      <c r="Q17" s="225"/>
      <c r="R17" s="22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5"/>
      <c r="B18" s="81">
        <f>SUM(B6:B17)</f>
        <v>0</v>
      </c>
      <c r="C18" s="165"/>
      <c r="D18" s="25"/>
      <c r="E18" s="223"/>
      <c r="F18" s="224"/>
      <c r="G18" s="223"/>
      <c r="H18" s="224"/>
      <c r="I18" s="223"/>
      <c r="J18" s="224"/>
      <c r="K18" s="223">
        <f>SUM(K6:K17)</f>
        <v>0</v>
      </c>
      <c r="L18" s="224"/>
      <c r="M18" s="223"/>
      <c r="N18" s="224"/>
      <c r="O18" s="223"/>
      <c r="P18" s="224"/>
      <c r="Q18" s="225"/>
      <c r="R18" s="22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8"/>
      <c r="B19" s="81"/>
      <c r="C19" s="148"/>
      <c r="D19" s="14"/>
      <c r="E19" s="223"/>
      <c r="F19" s="224"/>
      <c r="G19" s="223"/>
      <c r="H19" s="224"/>
      <c r="I19" s="246"/>
      <c r="J19" s="224"/>
      <c r="K19" s="246"/>
      <c r="L19" s="224"/>
      <c r="M19" s="246"/>
      <c r="N19" s="224"/>
      <c r="O19" s="223"/>
      <c r="P19" s="224"/>
      <c r="Q19" s="225"/>
      <c r="R19" s="22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5"/>
      <c r="P20" s="226"/>
      <c r="Q20" s="225"/>
      <c r="R20" s="226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8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9"/>
  <sheetViews>
    <sheetView zoomScale="90" zoomScaleNormal="90" workbookViewId="0">
      <selection activeCell="E19" sqref="E19:L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88</v>
      </c>
      <c r="B2" s="205"/>
      <c r="C2" s="205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192"/>
      <c r="N3" s="192"/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8">
        <v>6687</v>
      </c>
      <c r="B4" s="212" t="s">
        <v>108</v>
      </c>
      <c r="C4" s="208">
        <v>49</v>
      </c>
      <c r="D4" s="25" t="s">
        <v>71</v>
      </c>
      <c r="E4" s="223">
        <v>7</v>
      </c>
      <c r="F4" s="224"/>
      <c r="G4" s="223">
        <v>2</v>
      </c>
      <c r="H4" s="224"/>
      <c r="I4" s="223">
        <v>2</v>
      </c>
      <c r="J4" s="224"/>
      <c r="K4" s="223"/>
      <c r="L4" s="224"/>
      <c r="M4" s="230"/>
      <c r="N4" s="231"/>
      <c r="O4" s="223"/>
      <c r="P4" s="224"/>
      <c r="Q4" s="225"/>
      <c r="R4" s="226"/>
      <c r="S4" s="12">
        <f>E4+G4+I4+K4+M4+O4+Q4</f>
        <v>11</v>
      </c>
      <c r="T4" s="12">
        <f>SUM(S4-U4-V4)</f>
        <v>11</v>
      </c>
      <c r="U4" s="15"/>
      <c r="V4" s="15"/>
    </row>
    <row r="5" spans="1:22" ht="15.75" customHeight="1" x14ac:dyDescent="0.25">
      <c r="A5" s="138">
        <v>6687</v>
      </c>
      <c r="B5" s="212" t="s">
        <v>108</v>
      </c>
      <c r="C5" s="184">
        <v>22</v>
      </c>
      <c r="D5" s="25" t="s">
        <v>66</v>
      </c>
      <c r="E5" s="223"/>
      <c r="F5" s="224"/>
      <c r="G5" s="223">
        <v>5</v>
      </c>
      <c r="H5" s="224"/>
      <c r="I5" s="223"/>
      <c r="J5" s="224"/>
      <c r="K5" s="223">
        <v>5</v>
      </c>
      <c r="L5" s="224"/>
      <c r="M5" s="230"/>
      <c r="N5" s="231"/>
      <c r="O5" s="223"/>
      <c r="P5" s="224"/>
      <c r="Q5" s="225"/>
      <c r="R5" s="226"/>
      <c r="S5" s="12">
        <f>E5+G5+I5+K5+M5+O5+Q5</f>
        <v>10</v>
      </c>
      <c r="T5" s="12">
        <f>SUM(S5-U5-V5)</f>
        <v>10</v>
      </c>
      <c r="U5" s="15"/>
      <c r="V5" s="15"/>
    </row>
    <row r="6" spans="1:22" x14ac:dyDescent="0.25">
      <c r="A6" s="138">
        <v>6598</v>
      </c>
      <c r="B6" s="212" t="s">
        <v>111</v>
      </c>
      <c r="C6" s="209">
        <v>101</v>
      </c>
      <c r="D6" s="25" t="s">
        <v>96</v>
      </c>
      <c r="E6" s="223"/>
      <c r="F6" s="224"/>
      <c r="G6" s="223"/>
      <c r="H6" s="224"/>
      <c r="I6" s="223">
        <v>2</v>
      </c>
      <c r="J6" s="224"/>
      <c r="K6" s="223">
        <v>2</v>
      </c>
      <c r="L6" s="224"/>
      <c r="M6" s="230"/>
      <c r="N6" s="231"/>
      <c r="O6" s="223"/>
      <c r="P6" s="224"/>
      <c r="Q6" s="225"/>
      <c r="R6" s="226"/>
      <c r="S6" s="12">
        <f t="shared" ref="S6:S24" si="0">E6+G6+I6+K6+M6+O6+Q6</f>
        <v>4</v>
      </c>
      <c r="T6" s="12">
        <f t="shared" ref="T6:T21" si="1">SUM(S6-U6-V6)</f>
        <v>4</v>
      </c>
      <c r="U6" s="15"/>
      <c r="V6" s="15"/>
    </row>
    <row r="7" spans="1:22" x14ac:dyDescent="0.25">
      <c r="A7" s="138"/>
      <c r="B7" s="209"/>
      <c r="C7" s="209"/>
      <c r="D7" s="25"/>
      <c r="E7" s="223"/>
      <c r="F7" s="224"/>
      <c r="G7" s="223"/>
      <c r="H7" s="224"/>
      <c r="I7" s="223"/>
      <c r="J7" s="224"/>
      <c r="K7" s="223"/>
      <c r="L7" s="224"/>
      <c r="M7" s="230"/>
      <c r="N7" s="231"/>
      <c r="O7" s="223"/>
      <c r="P7" s="224"/>
      <c r="Q7" s="225"/>
      <c r="R7" s="226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8"/>
      <c r="B8" s="187"/>
      <c r="C8" s="187"/>
      <c r="D8" s="25"/>
      <c r="E8" s="223"/>
      <c r="F8" s="224"/>
      <c r="G8" s="223"/>
      <c r="H8" s="224"/>
      <c r="I8" s="223"/>
      <c r="J8" s="224"/>
      <c r="K8" s="223"/>
      <c r="L8" s="224"/>
      <c r="M8" s="230"/>
      <c r="N8" s="231"/>
      <c r="O8" s="223"/>
      <c r="P8" s="224"/>
      <c r="Q8" s="225"/>
      <c r="R8" s="226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8"/>
      <c r="B9" s="181"/>
      <c r="C9" s="181"/>
      <c r="D9" s="25"/>
      <c r="E9" s="223"/>
      <c r="F9" s="224"/>
      <c r="G9" s="223"/>
      <c r="H9" s="224"/>
      <c r="I9" s="223"/>
      <c r="J9" s="224"/>
      <c r="K9" s="223"/>
      <c r="L9" s="224"/>
      <c r="M9" s="230"/>
      <c r="N9" s="231"/>
      <c r="O9" s="223"/>
      <c r="P9" s="224"/>
      <c r="Q9" s="225"/>
      <c r="R9" s="226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8"/>
      <c r="B10" s="182"/>
      <c r="C10" s="182"/>
      <c r="D10" s="25"/>
      <c r="E10" s="223"/>
      <c r="F10" s="224"/>
      <c r="G10" s="223"/>
      <c r="H10" s="224"/>
      <c r="I10" s="223"/>
      <c r="J10" s="224"/>
      <c r="K10" s="223"/>
      <c r="L10" s="224"/>
      <c r="M10" s="230"/>
      <c r="N10" s="231"/>
      <c r="O10" s="223"/>
      <c r="P10" s="224"/>
      <c r="Q10" s="225"/>
      <c r="R10" s="22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8"/>
      <c r="B11" s="178"/>
      <c r="C11" s="178"/>
      <c r="D11" s="25"/>
      <c r="E11" s="223"/>
      <c r="F11" s="224"/>
      <c r="G11" s="223"/>
      <c r="H11" s="224"/>
      <c r="I11" s="223"/>
      <c r="J11" s="224"/>
      <c r="K11" s="223"/>
      <c r="L11" s="224"/>
      <c r="M11" s="230"/>
      <c r="N11" s="231"/>
      <c r="O11" s="223"/>
      <c r="P11" s="224"/>
      <c r="Q11" s="225"/>
      <c r="R11" s="22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30"/>
      <c r="C12" s="174"/>
      <c r="D12" s="25"/>
      <c r="E12" s="223"/>
      <c r="F12" s="224"/>
      <c r="G12" s="223"/>
      <c r="H12" s="224"/>
      <c r="I12" s="223"/>
      <c r="J12" s="224"/>
      <c r="K12" s="223"/>
      <c r="L12" s="224"/>
      <c r="M12" s="230"/>
      <c r="N12" s="231"/>
      <c r="O12" s="223"/>
      <c r="P12" s="224"/>
      <c r="Q12" s="225"/>
      <c r="R12" s="22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8"/>
      <c r="B13" s="174"/>
      <c r="C13" s="174"/>
      <c r="D13" s="25"/>
      <c r="E13" s="223"/>
      <c r="F13" s="224"/>
      <c r="G13" s="223"/>
      <c r="H13" s="224"/>
      <c r="I13" s="223"/>
      <c r="J13" s="224"/>
      <c r="K13" s="223"/>
      <c r="L13" s="224"/>
      <c r="M13" s="230"/>
      <c r="N13" s="231"/>
      <c r="O13" s="223"/>
      <c r="P13" s="224"/>
      <c r="Q13" s="225"/>
      <c r="R13" s="22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76"/>
      <c r="C14" s="176"/>
      <c r="D14" s="25"/>
      <c r="E14" s="223"/>
      <c r="F14" s="224"/>
      <c r="G14" s="223"/>
      <c r="H14" s="224"/>
      <c r="I14" s="223"/>
      <c r="J14" s="224"/>
      <c r="K14" s="223"/>
      <c r="L14" s="224"/>
      <c r="M14" s="230"/>
      <c r="N14" s="231"/>
      <c r="O14" s="223"/>
      <c r="P14" s="224"/>
      <c r="Q14" s="225"/>
      <c r="R14" s="22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8"/>
      <c r="B15" s="161"/>
      <c r="C15" s="161"/>
      <c r="D15" s="25"/>
      <c r="E15" s="223"/>
      <c r="F15" s="224"/>
      <c r="G15" s="223"/>
      <c r="H15" s="224"/>
      <c r="I15" s="223"/>
      <c r="J15" s="224"/>
      <c r="K15" s="223"/>
      <c r="L15" s="224"/>
      <c r="M15" s="230"/>
      <c r="N15" s="231"/>
      <c r="O15" s="223"/>
      <c r="P15" s="224"/>
      <c r="Q15" s="225"/>
      <c r="R15" s="22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8"/>
      <c r="B16" s="152"/>
      <c r="C16" s="152"/>
      <c r="D16" s="25"/>
      <c r="E16" s="223"/>
      <c r="F16" s="224"/>
      <c r="G16" s="223"/>
      <c r="H16" s="224"/>
      <c r="I16" s="223"/>
      <c r="J16" s="224"/>
      <c r="K16" s="223"/>
      <c r="L16" s="224"/>
      <c r="M16" s="230"/>
      <c r="N16" s="231"/>
      <c r="O16" s="223"/>
      <c r="P16" s="224"/>
      <c r="Q16" s="225"/>
      <c r="R16" s="22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23"/>
      <c r="F17" s="224"/>
      <c r="G17" s="223"/>
      <c r="H17" s="224"/>
      <c r="I17" s="223"/>
      <c r="J17" s="224"/>
      <c r="K17" s="223"/>
      <c r="L17" s="224"/>
      <c r="M17" s="230"/>
      <c r="N17" s="231"/>
      <c r="O17" s="223"/>
      <c r="P17" s="224"/>
      <c r="Q17" s="225"/>
      <c r="R17" s="226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47"/>
      <c r="B18" s="81">
        <f>SUM(B6:B17)</f>
        <v>0</v>
      </c>
      <c r="C18" s="147"/>
      <c r="D18" s="25"/>
      <c r="E18" s="223"/>
      <c r="F18" s="224"/>
      <c r="G18" s="223"/>
      <c r="H18" s="224"/>
      <c r="I18" s="223"/>
      <c r="J18" s="224"/>
      <c r="K18" s="223">
        <f>SUM(K6:K17)</f>
        <v>2</v>
      </c>
      <c r="L18" s="224"/>
      <c r="M18" s="230"/>
      <c r="N18" s="231"/>
      <c r="O18" s="223"/>
      <c r="P18" s="224"/>
      <c r="Q18" s="225"/>
      <c r="R18" s="226"/>
      <c r="S18" s="12">
        <f t="shared" ref="S18:S19" si="4">E18+G18+I18+K18+M18+O18+Q18</f>
        <v>2</v>
      </c>
      <c r="T18" s="12">
        <f t="shared" ref="T18:T19" si="5">SUM(S18-U18-V18)</f>
        <v>2</v>
      </c>
      <c r="U18" s="15"/>
      <c r="V18" s="15"/>
    </row>
    <row r="19" spans="1:22" x14ac:dyDescent="0.25">
      <c r="A19" s="138">
        <v>3600</v>
      </c>
      <c r="B19" s="212" t="s">
        <v>109</v>
      </c>
      <c r="C19" s="138"/>
      <c r="D19" s="25" t="s">
        <v>82</v>
      </c>
      <c r="E19" s="223"/>
      <c r="F19" s="224"/>
      <c r="G19" s="223"/>
      <c r="H19" s="224"/>
      <c r="I19" s="223">
        <v>3</v>
      </c>
      <c r="J19" s="224"/>
      <c r="K19" s="223"/>
      <c r="L19" s="224"/>
      <c r="M19" s="230"/>
      <c r="N19" s="231"/>
      <c r="O19" s="223"/>
      <c r="P19" s="224"/>
      <c r="Q19" s="225"/>
      <c r="R19" s="226"/>
      <c r="S19" s="12">
        <f t="shared" si="4"/>
        <v>3</v>
      </c>
      <c r="T19" s="12">
        <f t="shared" si="5"/>
        <v>3</v>
      </c>
      <c r="U19" s="15"/>
      <c r="V19" s="15"/>
    </row>
    <row r="20" spans="1:22" x14ac:dyDescent="0.25">
      <c r="A20" s="138">
        <v>3600</v>
      </c>
      <c r="B20" s="212" t="s">
        <v>109</v>
      </c>
      <c r="C20" s="138"/>
      <c r="D20" s="14" t="s">
        <v>62</v>
      </c>
      <c r="E20" s="223">
        <v>1</v>
      </c>
      <c r="F20" s="224"/>
      <c r="G20" s="223">
        <v>1</v>
      </c>
      <c r="H20" s="224"/>
      <c r="I20" s="223">
        <v>1</v>
      </c>
      <c r="J20" s="224"/>
      <c r="K20" s="223">
        <v>1</v>
      </c>
      <c r="L20" s="224"/>
      <c r="M20" s="230"/>
      <c r="N20" s="231"/>
      <c r="O20" s="223"/>
      <c r="P20" s="224"/>
      <c r="Q20" s="225"/>
      <c r="R20" s="226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7"/>
      <c r="B21" s="137"/>
      <c r="C21" s="137"/>
      <c r="D21" s="14"/>
      <c r="E21" s="223"/>
      <c r="F21" s="224"/>
      <c r="G21" s="223"/>
      <c r="H21" s="224"/>
      <c r="I21" s="223"/>
      <c r="J21" s="224"/>
      <c r="K21" s="223"/>
      <c r="L21" s="224"/>
      <c r="M21" s="230"/>
      <c r="N21" s="231"/>
      <c r="O21" s="223"/>
      <c r="P21" s="224"/>
      <c r="Q21" s="225"/>
      <c r="R21" s="226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23"/>
      <c r="F22" s="224"/>
      <c r="G22" s="223"/>
      <c r="H22" s="224"/>
      <c r="I22" s="223"/>
      <c r="J22" s="224"/>
      <c r="K22" s="223"/>
      <c r="L22" s="224"/>
      <c r="M22" s="230">
        <v>8</v>
      </c>
      <c r="N22" s="231"/>
      <c r="O22" s="223"/>
      <c r="P22" s="224"/>
      <c r="Q22" s="225"/>
      <c r="R22" s="226"/>
      <c r="S22" s="12">
        <f t="shared" si="0"/>
        <v>8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8">
        <f>SUM(E4:E23)</f>
        <v>8</v>
      </c>
      <c r="F24" s="229"/>
      <c r="G24" s="228">
        <f>SUM(G4:G23)</f>
        <v>8</v>
      </c>
      <c r="H24" s="229"/>
      <c r="I24" s="228">
        <f>SUM(I4:I23)</f>
        <v>8</v>
      </c>
      <c r="J24" s="229"/>
      <c r="K24" s="228">
        <f>SUM(K4:K23)</f>
        <v>10</v>
      </c>
      <c r="L24" s="229"/>
      <c r="M24" s="228">
        <f>SUM(M4:M23)</f>
        <v>8</v>
      </c>
      <c r="N24" s="229"/>
      <c r="O24" s="228">
        <f>SUM(O4:O23)</f>
        <v>0</v>
      </c>
      <c r="P24" s="229"/>
      <c r="Q24" s="228">
        <f>SUM(Q4:Q23)</f>
        <v>0</v>
      </c>
      <c r="R24" s="229"/>
      <c r="S24" s="12">
        <f t="shared" si="0"/>
        <v>42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34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2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2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34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7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8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42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J29" sqref="J29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88</v>
      </c>
      <c r="B2" s="205"/>
      <c r="C2" s="205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6687</v>
      </c>
      <c r="B4" s="212" t="s">
        <v>108</v>
      </c>
      <c r="C4" s="208">
        <v>49</v>
      </c>
      <c r="D4" s="25" t="s">
        <v>71</v>
      </c>
      <c r="E4" s="223">
        <v>7</v>
      </c>
      <c r="F4" s="224"/>
      <c r="G4" s="223"/>
      <c r="H4" s="224"/>
      <c r="I4" s="223"/>
      <c r="J4" s="224"/>
      <c r="K4" s="223"/>
      <c r="L4" s="224"/>
      <c r="M4" s="223"/>
      <c r="N4" s="224"/>
      <c r="O4" s="219"/>
      <c r="P4" s="219"/>
      <c r="Q4" s="247"/>
      <c r="R4" s="247"/>
      <c r="S4" s="12">
        <f t="shared" ref="S4:S11" si="0">E4+G4+I4+K4+M4+O4+Q4</f>
        <v>7</v>
      </c>
      <c r="T4" s="12">
        <f t="shared" ref="T4:T11" si="1">SUM(S4-U4-V4)</f>
        <v>7</v>
      </c>
      <c r="U4" s="15"/>
      <c r="V4" s="15"/>
    </row>
    <row r="5" spans="1:22" x14ac:dyDescent="0.25">
      <c r="A5" s="138">
        <v>6687</v>
      </c>
      <c r="B5" s="212" t="s">
        <v>108</v>
      </c>
      <c r="C5" s="208">
        <v>22</v>
      </c>
      <c r="D5" s="25" t="s">
        <v>66</v>
      </c>
      <c r="E5" s="223"/>
      <c r="F5" s="224"/>
      <c r="G5" s="223">
        <v>7</v>
      </c>
      <c r="H5" s="224"/>
      <c r="I5" s="223">
        <v>2</v>
      </c>
      <c r="J5" s="224"/>
      <c r="K5" s="223">
        <v>5</v>
      </c>
      <c r="L5" s="224"/>
      <c r="M5" s="223"/>
      <c r="N5" s="224"/>
      <c r="O5" s="219"/>
      <c r="P5" s="219"/>
      <c r="Q5" s="247"/>
      <c r="R5" s="247"/>
      <c r="S5" s="12">
        <f t="shared" si="0"/>
        <v>14</v>
      </c>
      <c r="T5" s="12">
        <f t="shared" si="1"/>
        <v>14</v>
      </c>
      <c r="U5" s="15"/>
      <c r="V5" s="15"/>
    </row>
    <row r="6" spans="1:22" x14ac:dyDescent="0.25">
      <c r="A6" s="138">
        <v>6598</v>
      </c>
      <c r="B6" s="212" t="s">
        <v>111</v>
      </c>
      <c r="C6" s="209">
        <v>101</v>
      </c>
      <c r="D6" s="25" t="s">
        <v>96</v>
      </c>
      <c r="E6" s="223"/>
      <c r="F6" s="224"/>
      <c r="G6" s="223"/>
      <c r="H6" s="224"/>
      <c r="I6" s="223">
        <v>2</v>
      </c>
      <c r="J6" s="224"/>
      <c r="K6" s="223">
        <v>2</v>
      </c>
      <c r="L6" s="224"/>
      <c r="M6" s="223"/>
      <c r="N6" s="224"/>
      <c r="O6" s="219"/>
      <c r="P6" s="219"/>
      <c r="Q6" s="247"/>
      <c r="R6" s="247"/>
      <c r="S6" s="12">
        <f t="shared" si="0"/>
        <v>4</v>
      </c>
      <c r="T6" s="12">
        <f t="shared" si="1"/>
        <v>4</v>
      </c>
      <c r="U6" s="15"/>
      <c r="V6" s="15"/>
    </row>
    <row r="7" spans="1:22" x14ac:dyDescent="0.25">
      <c r="A7" s="138">
        <v>6687</v>
      </c>
      <c r="B7" s="212" t="s">
        <v>108</v>
      </c>
      <c r="C7" s="209"/>
      <c r="D7" s="25"/>
      <c r="E7" s="223"/>
      <c r="F7" s="224"/>
      <c r="G7" s="223"/>
      <c r="H7" s="224"/>
      <c r="I7" s="223"/>
      <c r="J7" s="224"/>
      <c r="K7" s="223"/>
      <c r="L7" s="224"/>
      <c r="M7" s="223"/>
      <c r="N7" s="224"/>
      <c r="O7" s="219"/>
      <c r="P7" s="219"/>
      <c r="Q7" s="247"/>
      <c r="R7" s="247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8">
        <v>6687</v>
      </c>
      <c r="B8" s="212" t="s">
        <v>108</v>
      </c>
      <c r="C8" s="210">
        <v>17</v>
      </c>
      <c r="D8" s="25" t="s">
        <v>100</v>
      </c>
      <c r="E8" s="223"/>
      <c r="F8" s="224"/>
      <c r="G8" s="223"/>
      <c r="H8" s="224"/>
      <c r="I8" s="223"/>
      <c r="J8" s="224"/>
      <c r="K8" s="223"/>
      <c r="L8" s="224"/>
      <c r="M8" s="223">
        <v>1</v>
      </c>
      <c r="N8" s="224"/>
      <c r="O8" s="219"/>
      <c r="P8" s="219"/>
      <c r="Q8" s="247"/>
      <c r="R8" s="247"/>
      <c r="S8" s="12">
        <f t="shared" si="0"/>
        <v>1</v>
      </c>
      <c r="T8" s="12">
        <f t="shared" si="1"/>
        <v>1</v>
      </c>
      <c r="U8" s="15"/>
      <c r="V8" s="15"/>
    </row>
    <row r="9" spans="1:22" x14ac:dyDescent="0.25">
      <c r="A9" s="138">
        <v>6687</v>
      </c>
      <c r="B9" s="212" t="s">
        <v>108</v>
      </c>
      <c r="C9" s="210">
        <v>18</v>
      </c>
      <c r="D9" s="25" t="s">
        <v>100</v>
      </c>
      <c r="E9" s="223"/>
      <c r="F9" s="224"/>
      <c r="G9" s="223"/>
      <c r="H9" s="224"/>
      <c r="I9" s="223"/>
      <c r="J9" s="224"/>
      <c r="K9" s="223"/>
      <c r="L9" s="224"/>
      <c r="M9" s="223">
        <v>1</v>
      </c>
      <c r="N9" s="224"/>
      <c r="O9" s="223"/>
      <c r="P9" s="224"/>
      <c r="Q9" s="225"/>
      <c r="R9" s="226"/>
      <c r="S9" s="12">
        <f t="shared" si="0"/>
        <v>1</v>
      </c>
      <c r="T9" s="12">
        <f t="shared" si="1"/>
        <v>1</v>
      </c>
      <c r="U9" s="15"/>
      <c r="V9" s="15"/>
    </row>
    <row r="10" spans="1:22" x14ac:dyDescent="0.25">
      <c r="A10" s="138">
        <v>6687</v>
      </c>
      <c r="B10" s="212" t="s">
        <v>108</v>
      </c>
      <c r="C10" s="210">
        <v>19</v>
      </c>
      <c r="D10" s="25" t="s">
        <v>100</v>
      </c>
      <c r="E10" s="223"/>
      <c r="F10" s="224"/>
      <c r="G10" s="223"/>
      <c r="H10" s="224"/>
      <c r="I10" s="223"/>
      <c r="J10" s="224"/>
      <c r="K10" s="223"/>
      <c r="L10" s="224"/>
      <c r="M10" s="223">
        <v>1</v>
      </c>
      <c r="N10" s="224"/>
      <c r="O10" s="223"/>
      <c r="P10" s="224"/>
      <c r="Q10" s="225"/>
      <c r="R10" s="226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138">
        <v>6687</v>
      </c>
      <c r="B11" s="212" t="s">
        <v>108</v>
      </c>
      <c r="C11" s="210">
        <v>20</v>
      </c>
      <c r="D11" s="25" t="s">
        <v>100</v>
      </c>
      <c r="E11" s="223"/>
      <c r="F11" s="224"/>
      <c r="G11" s="223"/>
      <c r="H11" s="224"/>
      <c r="I11" s="223"/>
      <c r="J11" s="224"/>
      <c r="K11" s="223"/>
      <c r="L11" s="224"/>
      <c r="M11" s="223">
        <v>1</v>
      </c>
      <c r="N11" s="224"/>
      <c r="O11" s="223"/>
      <c r="P11" s="224"/>
      <c r="Q11" s="225"/>
      <c r="R11" s="226"/>
      <c r="S11" s="12">
        <f t="shared" si="0"/>
        <v>1</v>
      </c>
      <c r="T11" s="12">
        <f t="shared" si="1"/>
        <v>1</v>
      </c>
      <c r="U11" s="15"/>
      <c r="V11" s="15"/>
    </row>
    <row r="12" spans="1:22" x14ac:dyDescent="0.25">
      <c r="A12" s="138">
        <v>6687</v>
      </c>
      <c r="B12" s="212" t="s">
        <v>108</v>
      </c>
      <c r="C12" s="210">
        <v>21</v>
      </c>
      <c r="D12" s="25" t="s">
        <v>100</v>
      </c>
      <c r="E12" s="223"/>
      <c r="F12" s="224"/>
      <c r="G12" s="223"/>
      <c r="H12" s="224"/>
      <c r="I12" s="223"/>
      <c r="J12" s="224"/>
      <c r="K12" s="223"/>
      <c r="L12" s="224"/>
      <c r="M12" s="223">
        <v>1</v>
      </c>
      <c r="N12" s="224"/>
      <c r="O12" s="223"/>
      <c r="P12" s="224"/>
      <c r="Q12" s="225"/>
      <c r="R12" s="226"/>
      <c r="S12" s="12">
        <f t="shared" ref="S12:S22" si="2">E12+G12+I12+K12+M12+O12+Q12</f>
        <v>1</v>
      </c>
      <c r="T12" s="12">
        <f>SUM(S12-U12-V12)</f>
        <v>1</v>
      </c>
      <c r="U12" s="15"/>
      <c r="V12" s="15"/>
    </row>
    <row r="13" spans="1:22" x14ac:dyDescent="0.25">
      <c r="A13" s="211" t="s">
        <v>103</v>
      </c>
      <c r="B13" s="212" t="s">
        <v>114</v>
      </c>
      <c r="C13" s="174">
        <v>3</v>
      </c>
      <c r="D13" s="25" t="s">
        <v>104</v>
      </c>
      <c r="E13" s="223"/>
      <c r="F13" s="224"/>
      <c r="G13" s="223"/>
      <c r="H13" s="224"/>
      <c r="I13" s="223"/>
      <c r="J13" s="224"/>
      <c r="K13" s="223"/>
      <c r="L13" s="224"/>
      <c r="M13" s="223">
        <v>2</v>
      </c>
      <c r="N13" s="224"/>
      <c r="O13" s="223"/>
      <c r="P13" s="224"/>
      <c r="Q13" s="225"/>
      <c r="R13" s="226"/>
      <c r="S13" s="12">
        <f t="shared" si="2"/>
        <v>2</v>
      </c>
      <c r="T13" s="12">
        <f>SUM(S13-U13-V13)</f>
        <v>2</v>
      </c>
      <c r="U13" s="15"/>
      <c r="V13" s="15"/>
    </row>
    <row r="14" spans="1:22" x14ac:dyDescent="0.25">
      <c r="A14" s="198"/>
      <c r="B14" s="81"/>
      <c r="C14" s="198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23"/>
      <c r="F15" s="224"/>
      <c r="G15" s="223"/>
      <c r="H15" s="224"/>
      <c r="I15" s="223"/>
      <c r="J15" s="224"/>
      <c r="K15" s="223"/>
      <c r="L15" s="224"/>
      <c r="M15" s="223"/>
      <c r="N15" s="224"/>
      <c r="O15" s="223"/>
      <c r="P15" s="224"/>
      <c r="Q15" s="225"/>
      <c r="R15" s="226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98"/>
      <c r="B16" s="81"/>
      <c r="C16" s="198"/>
      <c r="D16" s="25"/>
      <c r="E16" s="223"/>
      <c r="F16" s="224"/>
      <c r="G16" s="223"/>
      <c r="H16" s="224"/>
      <c r="I16" s="223"/>
      <c r="J16" s="224"/>
      <c r="K16" s="223"/>
      <c r="L16" s="224"/>
      <c r="M16" s="223"/>
      <c r="N16" s="224"/>
      <c r="O16" s="223"/>
      <c r="P16" s="224"/>
      <c r="Q16" s="225"/>
      <c r="R16" s="226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23"/>
      <c r="F17" s="224"/>
      <c r="G17" s="223"/>
      <c r="H17" s="224"/>
      <c r="I17" s="223"/>
      <c r="J17" s="224"/>
      <c r="K17" s="223"/>
      <c r="L17" s="224"/>
      <c r="M17" s="223"/>
      <c r="N17" s="224"/>
      <c r="O17" s="223"/>
      <c r="P17" s="224"/>
      <c r="Q17" s="225"/>
      <c r="R17" s="226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8">
        <v>3600</v>
      </c>
      <c r="B18" s="212">
        <f>SUM(B6:B17)</f>
        <v>0</v>
      </c>
      <c r="C18" s="138"/>
      <c r="D18" s="25" t="s">
        <v>82</v>
      </c>
      <c r="E18" s="223"/>
      <c r="F18" s="224"/>
      <c r="G18" s="223"/>
      <c r="H18" s="224"/>
      <c r="I18" s="223">
        <v>3</v>
      </c>
      <c r="J18" s="224"/>
      <c r="K18" s="223"/>
      <c r="L18" s="224"/>
      <c r="M18" s="223"/>
      <c r="N18" s="224"/>
      <c r="O18" s="223"/>
      <c r="P18" s="224"/>
      <c r="Q18" s="225"/>
      <c r="R18" s="226"/>
      <c r="S18" s="12">
        <f t="shared" si="2"/>
        <v>3</v>
      </c>
      <c r="T18" s="12">
        <f t="shared" ref="T18:T20" si="7">SUM(S18-U18-V18)</f>
        <v>3</v>
      </c>
      <c r="U18" s="15"/>
      <c r="V18" s="15"/>
    </row>
    <row r="19" spans="1:22" x14ac:dyDescent="0.25">
      <c r="A19" s="138">
        <v>3600</v>
      </c>
      <c r="B19" s="212" t="s">
        <v>109</v>
      </c>
      <c r="C19" s="138"/>
      <c r="D19" s="14" t="s">
        <v>62</v>
      </c>
      <c r="E19" s="223">
        <v>1</v>
      </c>
      <c r="F19" s="224"/>
      <c r="G19" s="223">
        <v>1</v>
      </c>
      <c r="H19" s="224"/>
      <c r="I19" s="223">
        <v>1</v>
      </c>
      <c r="J19" s="224"/>
      <c r="K19" s="223">
        <v>1</v>
      </c>
      <c r="L19" s="224"/>
      <c r="M19" s="223">
        <v>1</v>
      </c>
      <c r="N19" s="224"/>
      <c r="O19" s="223"/>
      <c r="P19" s="224"/>
      <c r="Q19" s="225"/>
      <c r="R19" s="226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8"/>
      <c r="B20" s="138"/>
      <c r="C20" s="138"/>
      <c r="D20" s="14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3"/>
      <c r="P20" s="224"/>
      <c r="Q20" s="225"/>
      <c r="R20" s="226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3"/>
      <c r="P21" s="224"/>
      <c r="Q21" s="225"/>
      <c r="R21" s="226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28">
        <f>SUM(E4:E22)</f>
        <v>8</v>
      </c>
      <c r="F23" s="229"/>
      <c r="G23" s="228">
        <f>SUM(G4:G22)</f>
        <v>8</v>
      </c>
      <c r="H23" s="229"/>
      <c r="I23" s="228">
        <f>SUM(I4:I22)</f>
        <v>8</v>
      </c>
      <c r="J23" s="229"/>
      <c r="K23" s="228">
        <f>SUM(K4:K22)</f>
        <v>8</v>
      </c>
      <c r="L23" s="229"/>
      <c r="M23" s="228">
        <f>SUM(M4:M22)</f>
        <v>8</v>
      </c>
      <c r="N23" s="229"/>
      <c r="O23" s="228">
        <f>SUM(O4:O22)</f>
        <v>0</v>
      </c>
      <c r="P23" s="229"/>
      <c r="Q23" s="228">
        <f>SUM(Q4:Q22)</f>
        <v>0</v>
      </c>
      <c r="R23" s="229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8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7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88</v>
      </c>
      <c r="B2" s="205"/>
      <c r="C2" s="205"/>
      <c r="D2" s="201"/>
      <c r="E2" s="254" t="s">
        <v>13</v>
      </c>
      <c r="F2" s="254"/>
      <c r="G2" s="254" t="s">
        <v>14</v>
      </c>
      <c r="H2" s="254"/>
      <c r="I2" s="254" t="s">
        <v>15</v>
      </c>
      <c r="J2" s="254"/>
      <c r="K2" s="254" t="s">
        <v>16</v>
      </c>
      <c r="L2" s="254"/>
      <c r="M2" s="254" t="s">
        <v>17</v>
      </c>
      <c r="N2" s="254"/>
      <c r="O2" s="254" t="s">
        <v>18</v>
      </c>
      <c r="P2" s="254"/>
      <c r="Q2" s="254" t="s">
        <v>19</v>
      </c>
      <c r="R2" s="254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192"/>
      <c r="N3" s="192"/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8">
        <v>6687</v>
      </c>
      <c r="B4" s="212" t="s">
        <v>108</v>
      </c>
      <c r="C4" s="209">
        <v>13</v>
      </c>
      <c r="D4" s="25" t="s">
        <v>81</v>
      </c>
      <c r="E4" s="223"/>
      <c r="F4" s="224"/>
      <c r="G4" s="223"/>
      <c r="H4" s="224"/>
      <c r="I4" s="246"/>
      <c r="J4" s="224"/>
      <c r="K4" s="223"/>
      <c r="L4" s="224"/>
      <c r="M4" s="230"/>
      <c r="N4" s="231"/>
      <c r="O4" s="248"/>
      <c r="P4" s="249"/>
      <c r="Q4" s="250"/>
      <c r="R4" s="251"/>
      <c r="S4" s="102">
        <f t="shared" ref="S4:S21" si="0">E4+G4+I4+K4+M4+O4+Q4</f>
        <v>0</v>
      </c>
      <c r="T4" s="102">
        <f t="shared" ref="T4:T23" si="1">SUM(S4-U4-V4)</f>
        <v>0</v>
      </c>
      <c r="U4" s="106"/>
      <c r="V4" s="106"/>
    </row>
    <row r="5" spans="1:22" x14ac:dyDescent="0.25">
      <c r="A5" s="138"/>
      <c r="B5" s="186"/>
      <c r="C5" s="186"/>
      <c r="D5" s="25"/>
      <c r="E5" s="213"/>
      <c r="F5" s="214"/>
      <c r="G5" s="213"/>
      <c r="H5" s="214"/>
      <c r="I5" s="213"/>
      <c r="J5" s="214"/>
      <c r="K5" s="223"/>
      <c r="L5" s="224"/>
      <c r="M5" s="230"/>
      <c r="N5" s="231"/>
      <c r="O5" s="248"/>
      <c r="P5" s="249"/>
      <c r="Q5" s="250"/>
      <c r="R5" s="251"/>
      <c r="S5" s="102">
        <f t="shared" si="0"/>
        <v>0</v>
      </c>
      <c r="T5" s="102">
        <f t="shared" si="1"/>
        <v>0</v>
      </c>
      <c r="U5" s="106"/>
      <c r="V5" s="106"/>
    </row>
    <row r="6" spans="1:22" x14ac:dyDescent="0.25">
      <c r="A6" s="138"/>
      <c r="B6" s="189"/>
      <c r="C6" s="189"/>
      <c r="D6" s="25"/>
      <c r="E6" s="213"/>
      <c r="F6" s="214"/>
      <c r="G6" s="213"/>
      <c r="H6" s="214"/>
      <c r="I6" s="213"/>
      <c r="J6" s="214"/>
      <c r="K6" s="223"/>
      <c r="L6" s="224"/>
      <c r="M6" s="230"/>
      <c r="N6" s="231"/>
      <c r="O6" s="248"/>
      <c r="P6" s="249"/>
      <c r="Q6" s="250"/>
      <c r="R6" s="251"/>
      <c r="S6" s="102">
        <f t="shared" si="0"/>
        <v>0</v>
      </c>
      <c r="T6" s="102">
        <f t="shared" si="1"/>
        <v>0</v>
      </c>
      <c r="U6" s="106"/>
      <c r="V6" s="106"/>
    </row>
    <row r="7" spans="1:22" x14ac:dyDescent="0.25">
      <c r="A7" s="138"/>
      <c r="B7" s="188"/>
      <c r="C7" s="188"/>
      <c r="D7" s="25"/>
      <c r="E7" s="213"/>
      <c r="F7" s="214"/>
      <c r="G7" s="213"/>
      <c r="H7" s="214"/>
      <c r="I7" s="213"/>
      <c r="J7" s="214"/>
      <c r="K7" s="223"/>
      <c r="L7" s="224"/>
      <c r="M7" s="230"/>
      <c r="N7" s="231"/>
      <c r="O7" s="248"/>
      <c r="P7" s="249"/>
      <c r="Q7" s="250"/>
      <c r="R7" s="251"/>
      <c r="S7" s="102">
        <f t="shared" si="0"/>
        <v>0</v>
      </c>
      <c r="T7" s="102">
        <f t="shared" si="1"/>
        <v>0</v>
      </c>
      <c r="U7" s="106"/>
      <c r="V7" s="106"/>
    </row>
    <row r="8" spans="1:22" x14ac:dyDescent="0.25">
      <c r="A8" s="138"/>
      <c r="B8" s="188"/>
      <c r="C8" s="188"/>
      <c r="D8" s="25"/>
      <c r="E8" s="223"/>
      <c r="F8" s="224"/>
      <c r="G8" s="223"/>
      <c r="H8" s="224"/>
      <c r="I8" s="223"/>
      <c r="J8" s="224"/>
      <c r="K8" s="223"/>
      <c r="L8" s="224"/>
      <c r="M8" s="230"/>
      <c r="N8" s="231"/>
      <c r="O8" s="248"/>
      <c r="P8" s="249"/>
      <c r="Q8" s="250"/>
      <c r="R8" s="251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8"/>
      <c r="B9" s="162"/>
      <c r="C9" s="162"/>
      <c r="D9" s="25"/>
      <c r="E9" s="223"/>
      <c r="F9" s="224"/>
      <c r="G9" s="223"/>
      <c r="H9" s="224"/>
      <c r="I9" s="223"/>
      <c r="J9" s="224"/>
      <c r="K9" s="223"/>
      <c r="L9" s="224"/>
      <c r="M9" s="230"/>
      <c r="N9" s="231"/>
      <c r="O9" s="248"/>
      <c r="P9" s="249"/>
      <c r="Q9" s="250"/>
      <c r="R9" s="251"/>
      <c r="S9" s="102">
        <f t="shared" si="0"/>
        <v>0</v>
      </c>
      <c r="T9" s="102">
        <f t="shared" si="1"/>
        <v>0</v>
      </c>
      <c r="U9" s="106"/>
      <c r="V9" s="106"/>
    </row>
    <row r="10" spans="1:22" x14ac:dyDescent="0.25">
      <c r="A10" s="138"/>
      <c r="B10" s="204"/>
      <c r="C10" s="204"/>
      <c r="D10" s="25"/>
      <c r="E10" s="223"/>
      <c r="F10" s="224"/>
      <c r="G10" s="223"/>
      <c r="H10" s="224"/>
      <c r="I10" s="223"/>
      <c r="J10" s="224"/>
      <c r="K10" s="223"/>
      <c r="L10" s="224"/>
      <c r="M10" s="230"/>
      <c r="N10" s="231"/>
      <c r="O10" s="248"/>
      <c r="P10" s="249"/>
      <c r="Q10" s="250"/>
      <c r="R10" s="251"/>
      <c r="S10" s="102">
        <f t="shared" ref="S10:S12" si="2">E10+G10+I10+K10+M10+O10+Q10</f>
        <v>0</v>
      </c>
      <c r="T10" s="102">
        <f t="shared" ref="T10:T12" si="3">SUM(S10-U10-V10)</f>
        <v>0</v>
      </c>
      <c r="U10" s="106"/>
      <c r="V10" s="106"/>
    </row>
    <row r="11" spans="1:22" x14ac:dyDescent="0.25">
      <c r="A11" s="138"/>
      <c r="B11" s="204"/>
      <c r="C11" s="204"/>
      <c r="D11" s="25"/>
      <c r="E11" s="223"/>
      <c r="F11" s="224"/>
      <c r="G11" s="223"/>
      <c r="H11" s="224"/>
      <c r="I11" s="223"/>
      <c r="J11" s="224"/>
      <c r="K11" s="223"/>
      <c r="L11" s="224"/>
      <c r="M11" s="230"/>
      <c r="N11" s="231"/>
      <c r="O11" s="248"/>
      <c r="P11" s="249"/>
      <c r="Q11" s="250"/>
      <c r="R11" s="251"/>
      <c r="S11" s="102">
        <f t="shared" si="2"/>
        <v>0</v>
      </c>
      <c r="T11" s="102">
        <f t="shared" si="3"/>
        <v>0</v>
      </c>
      <c r="U11" s="106"/>
      <c r="V11" s="106"/>
    </row>
    <row r="12" spans="1:22" x14ac:dyDescent="0.25">
      <c r="A12" s="138">
        <v>3600</v>
      </c>
      <c r="B12" s="212" t="s">
        <v>109</v>
      </c>
      <c r="C12" s="206"/>
      <c r="D12" s="25" t="s">
        <v>86</v>
      </c>
      <c r="E12" s="223">
        <v>2</v>
      </c>
      <c r="F12" s="224"/>
      <c r="G12" s="223">
        <v>4</v>
      </c>
      <c r="H12" s="224"/>
      <c r="I12" s="223">
        <v>5</v>
      </c>
      <c r="J12" s="224"/>
      <c r="K12" s="223">
        <v>2.5</v>
      </c>
      <c r="L12" s="224"/>
      <c r="M12" s="230"/>
      <c r="N12" s="231"/>
      <c r="O12" s="248"/>
      <c r="P12" s="249"/>
      <c r="Q12" s="250"/>
      <c r="R12" s="251"/>
      <c r="S12" s="102">
        <f t="shared" si="2"/>
        <v>13.5</v>
      </c>
      <c r="T12" s="102">
        <f t="shared" si="3"/>
        <v>13.5</v>
      </c>
      <c r="U12" s="106"/>
      <c r="V12" s="106"/>
    </row>
    <row r="13" spans="1:22" x14ac:dyDescent="0.25">
      <c r="A13" s="138">
        <v>3600</v>
      </c>
      <c r="B13" s="212" t="s">
        <v>109</v>
      </c>
      <c r="C13" s="202"/>
      <c r="D13" s="25" t="s">
        <v>78</v>
      </c>
      <c r="E13" s="223">
        <v>4</v>
      </c>
      <c r="F13" s="224"/>
      <c r="G13" s="223"/>
      <c r="H13" s="224"/>
      <c r="I13" s="223">
        <v>1</v>
      </c>
      <c r="J13" s="224"/>
      <c r="K13" s="223">
        <v>1</v>
      </c>
      <c r="L13" s="224"/>
      <c r="M13" s="230"/>
      <c r="N13" s="231"/>
      <c r="O13" s="248"/>
      <c r="P13" s="249"/>
      <c r="Q13" s="250"/>
      <c r="R13" s="251"/>
      <c r="S13" s="102">
        <f t="shared" si="0"/>
        <v>6</v>
      </c>
      <c r="T13" s="102">
        <f t="shared" si="1"/>
        <v>6</v>
      </c>
      <c r="U13" s="106"/>
      <c r="V13" s="106"/>
    </row>
    <row r="14" spans="1:22" x14ac:dyDescent="0.25">
      <c r="A14" s="185">
        <v>3600</v>
      </c>
      <c r="B14" s="212" t="s">
        <v>109</v>
      </c>
      <c r="C14" s="185"/>
      <c r="D14" s="25" t="s">
        <v>76</v>
      </c>
      <c r="E14" s="223"/>
      <c r="F14" s="224"/>
      <c r="G14" s="223"/>
      <c r="H14" s="224"/>
      <c r="I14" s="223">
        <v>0.75</v>
      </c>
      <c r="J14" s="224"/>
      <c r="K14" s="223"/>
      <c r="L14" s="224"/>
      <c r="M14" s="230"/>
      <c r="N14" s="231"/>
      <c r="O14" s="248"/>
      <c r="P14" s="249"/>
      <c r="Q14" s="250"/>
      <c r="R14" s="251"/>
      <c r="S14" s="102">
        <f t="shared" si="0"/>
        <v>0.75</v>
      </c>
      <c r="T14" s="102">
        <f t="shared" si="1"/>
        <v>0.75</v>
      </c>
      <c r="U14" s="106"/>
      <c r="V14" s="106"/>
    </row>
    <row r="15" spans="1:22" x14ac:dyDescent="0.25">
      <c r="A15" s="180">
        <v>3600</v>
      </c>
      <c r="B15" s="212" t="s">
        <v>109</v>
      </c>
      <c r="C15" s="180"/>
      <c r="D15" s="25" t="s">
        <v>82</v>
      </c>
      <c r="E15" s="223"/>
      <c r="F15" s="224"/>
      <c r="G15" s="223"/>
      <c r="H15" s="224"/>
      <c r="I15" s="223"/>
      <c r="J15" s="224"/>
      <c r="K15" s="223">
        <v>0.5</v>
      </c>
      <c r="L15" s="224"/>
      <c r="M15" s="230"/>
      <c r="N15" s="231"/>
      <c r="O15" s="248"/>
      <c r="P15" s="249"/>
      <c r="Q15" s="250"/>
      <c r="R15" s="251"/>
      <c r="S15" s="102">
        <f t="shared" si="0"/>
        <v>0.5</v>
      </c>
      <c r="T15" s="102">
        <f t="shared" si="1"/>
        <v>0.5</v>
      </c>
      <c r="U15" s="106"/>
      <c r="V15" s="106"/>
    </row>
    <row r="16" spans="1:22" x14ac:dyDescent="0.25">
      <c r="A16" s="138"/>
      <c r="B16" s="30"/>
      <c r="C16" s="138"/>
      <c r="D16" s="14"/>
      <c r="E16" s="223"/>
      <c r="F16" s="224"/>
      <c r="G16" s="223"/>
      <c r="H16" s="224"/>
      <c r="I16" s="223"/>
      <c r="J16" s="224"/>
      <c r="K16" s="223"/>
      <c r="L16" s="224"/>
      <c r="M16" s="230"/>
      <c r="N16" s="231"/>
      <c r="O16" s="248"/>
      <c r="P16" s="249"/>
      <c r="Q16" s="250"/>
      <c r="R16" s="251"/>
      <c r="S16" s="102">
        <f t="shared" ref="S16:S17" si="4">E16+G16+I16+K16+M16+O16+Q16</f>
        <v>0</v>
      </c>
      <c r="T16" s="102">
        <f t="shared" si="1"/>
        <v>0</v>
      </c>
      <c r="U16" s="106"/>
      <c r="V16" s="106"/>
    </row>
    <row r="17" spans="1:22" x14ac:dyDescent="0.25">
      <c r="A17" s="138"/>
      <c r="B17" s="170"/>
      <c r="C17" s="169"/>
      <c r="D17" s="31"/>
      <c r="E17" s="223"/>
      <c r="F17" s="224"/>
      <c r="G17" s="223"/>
      <c r="H17" s="224"/>
      <c r="I17" s="223"/>
      <c r="J17" s="224"/>
      <c r="K17" s="223"/>
      <c r="L17" s="224"/>
      <c r="M17" s="230"/>
      <c r="N17" s="231"/>
      <c r="O17" s="248"/>
      <c r="P17" s="249"/>
      <c r="Q17" s="250"/>
      <c r="R17" s="251"/>
      <c r="S17" s="102">
        <f t="shared" si="4"/>
        <v>0</v>
      </c>
      <c r="T17" s="102">
        <f t="shared" si="1"/>
        <v>0</v>
      </c>
      <c r="U17" s="106"/>
      <c r="V17" s="106"/>
    </row>
    <row r="18" spans="1:22" x14ac:dyDescent="0.25">
      <c r="A18" s="170">
        <v>3600</v>
      </c>
      <c r="B18" s="212">
        <f>SUM(B6:B17)</f>
        <v>0</v>
      </c>
      <c r="C18" s="170"/>
      <c r="D18" s="25" t="s">
        <v>67</v>
      </c>
      <c r="E18" s="223"/>
      <c r="F18" s="224"/>
      <c r="G18" s="223">
        <v>2</v>
      </c>
      <c r="H18" s="224"/>
      <c r="I18" s="223">
        <v>0.25</v>
      </c>
      <c r="J18" s="224"/>
      <c r="K18" s="223">
        <f>SUM(K6:K17)</f>
        <v>4</v>
      </c>
      <c r="L18" s="224"/>
      <c r="M18" s="230"/>
      <c r="N18" s="231"/>
      <c r="O18" s="248"/>
      <c r="P18" s="249"/>
      <c r="Q18" s="250"/>
      <c r="R18" s="251"/>
      <c r="S18" s="102">
        <f t="shared" si="0"/>
        <v>6.25</v>
      </c>
      <c r="T18" s="102">
        <f t="shared" si="1"/>
        <v>6.25</v>
      </c>
      <c r="U18" s="106"/>
      <c r="V18" s="106"/>
    </row>
    <row r="19" spans="1:22" ht="15.75" customHeight="1" x14ac:dyDescent="0.25">
      <c r="A19" s="104">
        <v>3600</v>
      </c>
      <c r="B19" s="212" t="s">
        <v>109</v>
      </c>
      <c r="C19" s="104"/>
      <c r="D19" s="94" t="s">
        <v>68</v>
      </c>
      <c r="E19" s="223">
        <v>0.75</v>
      </c>
      <c r="F19" s="224"/>
      <c r="G19" s="223">
        <v>2.25</v>
      </c>
      <c r="H19" s="224"/>
      <c r="I19" s="223">
        <v>1.25</v>
      </c>
      <c r="J19" s="224"/>
      <c r="K19" s="223">
        <v>2.75</v>
      </c>
      <c r="L19" s="224"/>
      <c r="M19" s="230"/>
      <c r="N19" s="231"/>
      <c r="O19" s="248"/>
      <c r="P19" s="249"/>
      <c r="Q19" s="250"/>
      <c r="R19" s="251"/>
      <c r="S19" s="102">
        <f t="shared" si="0"/>
        <v>7</v>
      </c>
      <c r="T19" s="102">
        <f t="shared" si="1"/>
        <v>5</v>
      </c>
      <c r="U19" s="106">
        <v>2</v>
      </c>
      <c r="V19" s="106"/>
    </row>
    <row r="20" spans="1:22" x14ac:dyDescent="0.25">
      <c r="A20" s="170">
        <v>3600</v>
      </c>
      <c r="B20" s="212" t="s">
        <v>109</v>
      </c>
      <c r="C20" s="170"/>
      <c r="D20" s="105" t="s">
        <v>69</v>
      </c>
      <c r="E20" s="223">
        <v>1.5</v>
      </c>
      <c r="F20" s="224"/>
      <c r="G20" s="223"/>
      <c r="H20" s="224"/>
      <c r="I20" s="223"/>
      <c r="J20" s="224"/>
      <c r="K20" s="223">
        <v>1</v>
      </c>
      <c r="L20" s="224"/>
      <c r="M20" s="230"/>
      <c r="N20" s="231"/>
      <c r="O20" s="248"/>
      <c r="P20" s="249"/>
      <c r="Q20" s="250"/>
      <c r="R20" s="251"/>
      <c r="S20" s="102">
        <f t="shared" si="0"/>
        <v>2.5</v>
      </c>
      <c r="T20" s="102">
        <f t="shared" si="1"/>
        <v>2.5</v>
      </c>
      <c r="U20" s="106"/>
      <c r="V20" s="106"/>
    </row>
    <row r="21" spans="1:22" x14ac:dyDescent="0.25">
      <c r="A21" s="138">
        <v>3600</v>
      </c>
      <c r="B21" s="212" t="s">
        <v>109</v>
      </c>
      <c r="C21" s="138"/>
      <c r="D21" s="14" t="s">
        <v>70</v>
      </c>
      <c r="E21" s="223">
        <v>0.25</v>
      </c>
      <c r="F21" s="224"/>
      <c r="G21" s="223">
        <v>0.25</v>
      </c>
      <c r="H21" s="224"/>
      <c r="I21" s="223">
        <v>0.25</v>
      </c>
      <c r="J21" s="224"/>
      <c r="K21" s="223">
        <v>0.25</v>
      </c>
      <c r="L21" s="224"/>
      <c r="M21" s="230"/>
      <c r="N21" s="231"/>
      <c r="O21" s="248"/>
      <c r="P21" s="249"/>
      <c r="Q21" s="250"/>
      <c r="R21" s="251"/>
      <c r="S21" s="102">
        <f t="shared" si="0"/>
        <v>1</v>
      </c>
      <c r="T21" s="102">
        <f t="shared" si="1"/>
        <v>1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23"/>
      <c r="F22" s="224"/>
      <c r="G22" s="223"/>
      <c r="H22" s="224"/>
      <c r="I22" s="223"/>
      <c r="J22" s="224"/>
      <c r="K22" s="223"/>
      <c r="L22" s="224"/>
      <c r="M22" s="230">
        <v>8</v>
      </c>
      <c r="N22" s="231"/>
      <c r="O22" s="250"/>
      <c r="P22" s="251"/>
      <c r="Q22" s="250"/>
      <c r="R22" s="251"/>
      <c r="S22" s="102">
        <f>E22+G22+I22+K22+M22+O22+Q22</f>
        <v>8</v>
      </c>
      <c r="T22" s="102"/>
      <c r="U22" s="107"/>
      <c r="V22" s="106"/>
    </row>
    <row r="23" spans="1:22" x14ac:dyDescent="0.25">
      <c r="A23" s="99" t="s">
        <v>36</v>
      </c>
      <c r="B23" s="99"/>
      <c r="C23" s="99"/>
      <c r="D23" s="99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50"/>
      <c r="P23" s="251"/>
      <c r="Q23" s="250"/>
      <c r="R23" s="251"/>
      <c r="S23" s="102">
        <f>E23+G23+I23+K23+M23+O23+Q23</f>
        <v>0</v>
      </c>
      <c r="T23" s="102">
        <f t="shared" si="1"/>
        <v>0</v>
      </c>
      <c r="U23" s="107"/>
      <c r="V23" s="106"/>
    </row>
    <row r="24" spans="1:22" x14ac:dyDescent="0.25">
      <c r="A24" s="107" t="s">
        <v>6</v>
      </c>
      <c r="B24" s="107"/>
      <c r="C24" s="107"/>
      <c r="D24" s="107"/>
      <c r="E24" s="252">
        <f>SUM(E4:E23)</f>
        <v>8.5</v>
      </c>
      <c r="F24" s="253"/>
      <c r="G24" s="252">
        <f>SUM(G4:G23)</f>
        <v>8.5</v>
      </c>
      <c r="H24" s="253"/>
      <c r="I24" s="252">
        <f>SUM(I4:I23)</f>
        <v>8.5</v>
      </c>
      <c r="J24" s="253"/>
      <c r="K24" s="252">
        <f>SUM(K4:K23)</f>
        <v>12</v>
      </c>
      <c r="L24" s="253"/>
      <c r="M24" s="252">
        <f t="shared" ref="M24" si="5">SUM(M4:M23)</f>
        <v>8</v>
      </c>
      <c r="N24" s="253"/>
      <c r="O24" s="252">
        <f>SUM(O4:O23)</f>
        <v>0</v>
      </c>
      <c r="P24" s="253"/>
      <c r="Q24" s="252">
        <f>SUM(Q4:Q23)</f>
        <v>0</v>
      </c>
      <c r="R24" s="253"/>
      <c r="S24" s="102">
        <f>SUM(S4:S23)</f>
        <v>45.5</v>
      </c>
      <c r="T24" s="102"/>
      <c r="U24" s="107"/>
      <c r="V24" s="106"/>
    </row>
    <row r="25" spans="1:22" x14ac:dyDescent="0.25">
      <c r="A25" s="107" t="s">
        <v>2</v>
      </c>
      <c r="B25" s="107"/>
      <c r="C25" s="107"/>
      <c r="D25" s="107"/>
      <c r="E25" s="108"/>
      <c r="F25" s="109">
        <v>8</v>
      </c>
      <c r="G25" s="108"/>
      <c r="H25" s="109">
        <v>8</v>
      </c>
      <c r="I25" s="108"/>
      <c r="J25" s="109">
        <v>8</v>
      </c>
      <c r="K25" s="108"/>
      <c r="L25" s="109">
        <v>8</v>
      </c>
      <c r="M25" s="108"/>
      <c r="N25" s="109">
        <v>8</v>
      </c>
      <c r="O25" s="108"/>
      <c r="P25" s="109"/>
      <c r="Q25" s="108"/>
      <c r="R25" s="109"/>
      <c r="S25" s="102">
        <f>SUM(E25:R25)</f>
        <v>40</v>
      </c>
      <c r="T25" s="102">
        <f>SUM(T4:T22)</f>
        <v>35.5</v>
      </c>
      <c r="U25" s="106"/>
      <c r="V25" s="106"/>
    </row>
    <row r="26" spans="1:22" x14ac:dyDescent="0.25">
      <c r="A26" s="107" t="s">
        <v>39</v>
      </c>
      <c r="B26" s="107"/>
      <c r="C26" s="107"/>
      <c r="D26" s="107"/>
      <c r="E26" s="110"/>
      <c r="F26" s="110">
        <f>SUM(E24)-F25</f>
        <v>0.5</v>
      </c>
      <c r="G26" s="110"/>
      <c r="H26" s="110">
        <f>SUM(G24)-H25</f>
        <v>0.5</v>
      </c>
      <c r="I26" s="110"/>
      <c r="J26" s="110">
        <f>SUM(I24)-J25</f>
        <v>0.5</v>
      </c>
      <c r="K26" s="110"/>
      <c r="L26" s="110">
        <f>SUM(K24)-L25</f>
        <v>4</v>
      </c>
      <c r="M26" s="110"/>
      <c r="N26" s="110">
        <f>SUM(M24)-N25</f>
        <v>0</v>
      </c>
      <c r="O26" s="110"/>
      <c r="P26" s="110">
        <f>SUM(O24)</f>
        <v>0</v>
      </c>
      <c r="Q26" s="110"/>
      <c r="R26" s="110">
        <f>SUM(Q24)</f>
        <v>0</v>
      </c>
      <c r="S26" s="106">
        <v>4</v>
      </c>
      <c r="T26" s="106"/>
      <c r="U26" s="106">
        <f>SUM(U4:U25)</f>
        <v>2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1">
        <f>SUM(T25)</f>
        <v>35.5</v>
      </c>
      <c r="I29" s="92">
        <v>3600</v>
      </c>
    </row>
    <row r="30" spans="1:22" x14ac:dyDescent="0.25">
      <c r="A30" s="94" t="s">
        <v>24</v>
      </c>
      <c r="C30" s="111">
        <f>U26</f>
        <v>2</v>
      </c>
      <c r="D30" s="112"/>
      <c r="I30" s="113">
        <v>37.5</v>
      </c>
    </row>
    <row r="31" spans="1:22" x14ac:dyDescent="0.25">
      <c r="A31" s="94" t="s">
        <v>25</v>
      </c>
      <c r="C31" s="112">
        <f>V26</f>
        <v>0</v>
      </c>
      <c r="I31" s="114"/>
    </row>
    <row r="32" spans="1:22" x14ac:dyDescent="0.25">
      <c r="A32" s="94" t="s">
        <v>26</v>
      </c>
      <c r="C32" s="112">
        <f>S22</f>
        <v>8</v>
      </c>
      <c r="I32" s="111"/>
    </row>
    <row r="33" spans="1:7" x14ac:dyDescent="0.25">
      <c r="A33" s="94" t="s">
        <v>4</v>
      </c>
      <c r="C33" s="112">
        <f>S23</f>
        <v>0</v>
      </c>
    </row>
    <row r="34" spans="1:7" ht="16.5" thickBot="1" x14ac:dyDescent="0.3">
      <c r="A34" s="95" t="s">
        <v>6</v>
      </c>
      <c r="C34" s="115">
        <f>SUM(C29:C33)</f>
        <v>45.5</v>
      </c>
      <c r="E34" s="95" t="s">
        <v>40</v>
      </c>
      <c r="F34" s="95"/>
      <c r="G34" s="116">
        <f>S24-C34</f>
        <v>0</v>
      </c>
    </row>
    <row r="35" spans="1:7" ht="16.5" thickTop="1" x14ac:dyDescent="0.25">
      <c r="A35" s="94" t="s">
        <v>27</v>
      </c>
      <c r="C35" s="117">
        <v>0</v>
      </c>
      <c r="D35" s="117"/>
    </row>
    <row r="36" spans="1:7" x14ac:dyDescent="0.25">
      <c r="A36" s="94" t="s">
        <v>34</v>
      </c>
      <c r="C36" s="117">
        <v>0</v>
      </c>
      <c r="D36" s="117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8:K18"/>
  <sheetViews>
    <sheetView workbookViewId="0">
      <selection activeCell="K18" sqref="K18"/>
    </sheetView>
  </sheetViews>
  <sheetFormatPr defaultRowHeight="12.75" x14ac:dyDescent="0.2"/>
  <sheetData>
    <row r="18" spans="2:11" x14ac:dyDescent="0.2">
      <c r="B18">
        <f>SUM(B6:B17)</f>
        <v>0</v>
      </c>
      <c r="K18">
        <f>SUM(K6:K17)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A23C-FC57-440D-A8FC-4DF3DF03A19A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88</v>
      </c>
      <c r="B2" s="139"/>
      <c r="C2" s="139"/>
      <c r="D2" s="139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6791</v>
      </c>
      <c r="B4" s="212" t="s">
        <v>105</v>
      </c>
      <c r="C4" s="208">
        <v>2</v>
      </c>
      <c r="D4" s="25" t="s">
        <v>83</v>
      </c>
      <c r="E4" s="220">
        <v>3.5</v>
      </c>
      <c r="F4" s="220"/>
      <c r="G4" s="220">
        <v>1</v>
      </c>
      <c r="H4" s="220"/>
      <c r="I4" s="220"/>
      <c r="J4" s="220"/>
      <c r="K4" s="220"/>
      <c r="L4" s="220"/>
      <c r="M4" s="220"/>
      <c r="N4" s="220"/>
      <c r="O4" s="213"/>
      <c r="P4" s="214"/>
      <c r="Q4" s="215"/>
      <c r="R4" s="216"/>
      <c r="S4" s="77">
        <f>E4+G4+I4+K4+M4+O4+Q4</f>
        <v>4.5</v>
      </c>
      <c r="T4" s="77">
        <f t="shared" ref="T4:T12" si="0">SUM(S4-U4-V4)</f>
        <v>4.5</v>
      </c>
      <c r="U4" s="80"/>
      <c r="V4" s="80"/>
    </row>
    <row r="5" spans="1:22" x14ac:dyDescent="0.25">
      <c r="A5" s="138">
        <v>6773</v>
      </c>
      <c r="B5" s="212" t="s">
        <v>106</v>
      </c>
      <c r="C5" s="208">
        <v>2</v>
      </c>
      <c r="D5" s="25" t="s">
        <v>90</v>
      </c>
      <c r="E5" s="220">
        <v>2.5</v>
      </c>
      <c r="F5" s="220"/>
      <c r="G5" s="220">
        <v>0.5</v>
      </c>
      <c r="H5" s="220"/>
      <c r="I5" s="220">
        <v>1</v>
      </c>
      <c r="J5" s="220"/>
      <c r="K5" s="220">
        <v>6.5</v>
      </c>
      <c r="L5" s="220"/>
      <c r="M5" s="220">
        <v>7</v>
      </c>
      <c r="N5" s="220"/>
      <c r="O5" s="213"/>
      <c r="P5" s="214"/>
      <c r="Q5" s="215"/>
      <c r="R5" s="216"/>
      <c r="S5" s="77">
        <f>E5+G5+I5+K5+M5+O5+Q5</f>
        <v>17.5</v>
      </c>
      <c r="T5" s="77">
        <f t="shared" si="0"/>
        <v>17.5</v>
      </c>
      <c r="U5" s="80"/>
      <c r="V5" s="80"/>
    </row>
    <row r="6" spans="1:22" x14ac:dyDescent="0.25">
      <c r="A6" s="138">
        <v>6773</v>
      </c>
      <c r="B6" s="212" t="s">
        <v>106</v>
      </c>
      <c r="C6" s="208">
        <v>1</v>
      </c>
      <c r="D6" s="25" t="s">
        <v>84</v>
      </c>
      <c r="E6" s="220"/>
      <c r="F6" s="220"/>
      <c r="G6" s="220">
        <v>0.5</v>
      </c>
      <c r="H6" s="220"/>
      <c r="I6" s="220"/>
      <c r="J6" s="220"/>
      <c r="K6" s="220"/>
      <c r="L6" s="220"/>
      <c r="M6" s="220"/>
      <c r="N6" s="220"/>
      <c r="O6" s="213"/>
      <c r="P6" s="214"/>
      <c r="Q6" s="215"/>
      <c r="R6" s="216"/>
      <c r="S6" s="77">
        <f t="shared" ref="S6:S24" si="1">E6+G6+I6+K6+M6+O6+Q6</f>
        <v>0.5</v>
      </c>
      <c r="T6" s="77">
        <f t="shared" si="0"/>
        <v>0.5</v>
      </c>
      <c r="U6" s="80"/>
      <c r="V6" s="80"/>
    </row>
    <row r="7" spans="1:22" x14ac:dyDescent="0.25">
      <c r="A7" s="138">
        <v>6776</v>
      </c>
      <c r="B7" s="212" t="s">
        <v>107</v>
      </c>
      <c r="C7" s="193">
        <v>1</v>
      </c>
      <c r="D7" s="25" t="s">
        <v>91</v>
      </c>
      <c r="E7" s="220"/>
      <c r="F7" s="220"/>
      <c r="G7" s="220">
        <v>0.5</v>
      </c>
      <c r="H7" s="220"/>
      <c r="I7" s="220"/>
      <c r="J7" s="220"/>
      <c r="K7" s="220"/>
      <c r="L7" s="220"/>
      <c r="M7" s="220"/>
      <c r="N7" s="220"/>
      <c r="O7" s="213"/>
      <c r="P7" s="214"/>
      <c r="Q7" s="215"/>
      <c r="R7" s="216"/>
      <c r="S7" s="77">
        <f t="shared" si="1"/>
        <v>0.5</v>
      </c>
      <c r="T7" s="77">
        <f t="shared" si="0"/>
        <v>0.5</v>
      </c>
      <c r="U7" s="80"/>
      <c r="V7" s="80"/>
    </row>
    <row r="8" spans="1:22" x14ac:dyDescent="0.25">
      <c r="A8" s="138">
        <v>6687</v>
      </c>
      <c r="B8" s="212" t="s">
        <v>108</v>
      </c>
      <c r="C8" s="199">
        <v>51</v>
      </c>
      <c r="D8" s="25" t="s">
        <v>74</v>
      </c>
      <c r="E8" s="213"/>
      <c r="F8" s="214"/>
      <c r="G8" s="213">
        <v>0.5</v>
      </c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7">
        <f t="shared" si="1"/>
        <v>0.5</v>
      </c>
      <c r="T8" s="77">
        <f t="shared" si="0"/>
        <v>0.5</v>
      </c>
      <c r="U8" s="80"/>
      <c r="V8" s="80"/>
    </row>
    <row r="9" spans="1:22" x14ac:dyDescent="0.25">
      <c r="A9" s="138"/>
      <c r="B9" s="199"/>
      <c r="C9" s="199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30"/>
      <c r="C10" s="177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8"/>
      <c r="C11" s="178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60"/>
      <c r="C12" s="160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54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8">
        <v>3600</v>
      </c>
      <c r="B15" s="212" t="s">
        <v>109</v>
      </c>
      <c r="C15" s="138"/>
      <c r="D15" s="25" t="s">
        <v>93</v>
      </c>
      <c r="E15" s="213"/>
      <c r="F15" s="214"/>
      <c r="G15" s="213"/>
      <c r="H15" s="214"/>
      <c r="I15" s="213">
        <v>1</v>
      </c>
      <c r="J15" s="214"/>
      <c r="K15" s="213"/>
      <c r="L15" s="214"/>
      <c r="M15" s="213"/>
      <c r="N15" s="214"/>
      <c r="O15" s="213"/>
      <c r="P15" s="214"/>
      <c r="Q15" s="215"/>
      <c r="R15" s="216"/>
      <c r="S15" s="77">
        <f t="shared" si="4"/>
        <v>1</v>
      </c>
      <c r="T15" s="77">
        <f t="shared" si="5"/>
        <v>1</v>
      </c>
      <c r="U15" s="80"/>
      <c r="V15" s="80"/>
    </row>
    <row r="16" spans="1:22" ht="15.75" customHeight="1" x14ac:dyDescent="0.25">
      <c r="A16" s="138">
        <v>3600</v>
      </c>
      <c r="B16" s="212" t="s">
        <v>109</v>
      </c>
      <c r="C16" s="138"/>
      <c r="D16" s="25" t="s">
        <v>82</v>
      </c>
      <c r="E16" s="213"/>
      <c r="F16" s="214"/>
      <c r="G16" s="213"/>
      <c r="H16" s="214"/>
      <c r="I16" s="213">
        <v>2.5</v>
      </c>
      <c r="J16" s="214"/>
      <c r="K16" s="213"/>
      <c r="L16" s="214"/>
      <c r="M16" s="213"/>
      <c r="N16" s="214"/>
      <c r="O16" s="213"/>
      <c r="P16" s="214"/>
      <c r="Q16" s="215"/>
      <c r="R16" s="216"/>
      <c r="S16" s="77">
        <f t="shared" si="4"/>
        <v>2.5</v>
      </c>
      <c r="T16" s="77">
        <f t="shared" si="5"/>
        <v>2.5</v>
      </c>
      <c r="U16" s="80"/>
      <c r="V16" s="80"/>
    </row>
    <row r="17" spans="1:22" ht="15.75" customHeight="1" x14ac:dyDescent="0.25">
      <c r="A17" s="138">
        <v>3600</v>
      </c>
      <c r="B17" s="212" t="s">
        <v>109</v>
      </c>
      <c r="C17" s="138"/>
      <c r="D17" s="14" t="s">
        <v>72</v>
      </c>
      <c r="E17" s="213"/>
      <c r="F17" s="214"/>
      <c r="G17" s="213">
        <v>1</v>
      </c>
      <c r="H17" s="214"/>
      <c r="I17" s="213">
        <v>2</v>
      </c>
      <c r="J17" s="214"/>
      <c r="K17" s="213"/>
      <c r="L17" s="214"/>
      <c r="M17" s="213"/>
      <c r="N17" s="214"/>
      <c r="O17" s="213"/>
      <c r="P17" s="214"/>
      <c r="Q17" s="215"/>
      <c r="R17" s="216"/>
      <c r="S17" s="77">
        <f t="shared" ref="S17" si="6">E17+G17+I17+K17+M17+O17+Q17</f>
        <v>3</v>
      </c>
      <c r="T17" s="77">
        <f t="shared" ref="T17" si="7">SUM(S17-U17-V17)</f>
        <v>3</v>
      </c>
      <c r="U17" s="80"/>
      <c r="V17" s="80"/>
    </row>
    <row r="18" spans="1:22" ht="15.75" customHeight="1" x14ac:dyDescent="0.25">
      <c r="A18" s="138">
        <v>3600</v>
      </c>
      <c r="B18" s="212">
        <f>SUM(B6:B17)</f>
        <v>0</v>
      </c>
      <c r="C18" s="138"/>
      <c r="D18" s="14" t="s">
        <v>65</v>
      </c>
      <c r="E18" s="213">
        <v>1</v>
      </c>
      <c r="F18" s="214"/>
      <c r="G18" s="213">
        <v>1</v>
      </c>
      <c r="H18" s="214"/>
      <c r="I18" s="213">
        <v>0.5</v>
      </c>
      <c r="J18" s="214"/>
      <c r="K18" s="213">
        <f>SUM(K6:K17)</f>
        <v>0</v>
      </c>
      <c r="L18" s="214"/>
      <c r="M18" s="213"/>
      <c r="N18" s="214"/>
      <c r="O18" s="213"/>
      <c r="P18" s="214"/>
      <c r="Q18" s="215"/>
      <c r="R18" s="216"/>
      <c r="S18" s="77">
        <f t="shared" si="4"/>
        <v>2.5</v>
      </c>
      <c r="T18" s="77">
        <f t="shared" si="5"/>
        <v>2.5</v>
      </c>
      <c r="U18" s="80"/>
      <c r="V18" s="80"/>
    </row>
    <row r="19" spans="1:22" x14ac:dyDescent="0.25">
      <c r="A19" s="138">
        <v>3600</v>
      </c>
      <c r="B19" s="212" t="s">
        <v>109</v>
      </c>
      <c r="C19" s="138"/>
      <c r="D19" s="25" t="s">
        <v>92</v>
      </c>
      <c r="E19" s="213">
        <v>1</v>
      </c>
      <c r="F19" s="214"/>
      <c r="G19" s="213">
        <v>3</v>
      </c>
      <c r="H19" s="214"/>
      <c r="I19" s="213">
        <v>1</v>
      </c>
      <c r="J19" s="214"/>
      <c r="K19" s="213">
        <v>1.5</v>
      </c>
      <c r="L19" s="214"/>
      <c r="M19" s="213">
        <v>1</v>
      </c>
      <c r="N19" s="214"/>
      <c r="O19" s="213"/>
      <c r="P19" s="214"/>
      <c r="Q19" s="215"/>
      <c r="R19" s="216"/>
      <c r="S19" s="77">
        <f t="shared" ref="S19" si="8">E19+G19+I19+K19+M19+O19+Q19</f>
        <v>7.5</v>
      </c>
      <c r="T19" s="77">
        <f t="shared" ref="T19" si="9">SUM(S19-U19-V19)</f>
        <v>7.5</v>
      </c>
      <c r="U19" s="80"/>
      <c r="V19" s="80"/>
    </row>
    <row r="20" spans="1:22" x14ac:dyDescent="0.25">
      <c r="A20" s="138"/>
      <c r="B20" s="138"/>
      <c r="C20" s="138"/>
      <c r="D20" s="25"/>
      <c r="E20" s="213"/>
      <c r="F20" s="214"/>
      <c r="G20" s="219"/>
      <c r="H20" s="219"/>
      <c r="I20" s="219"/>
      <c r="J20" s="219"/>
      <c r="K20" s="213"/>
      <c r="L20" s="214"/>
      <c r="M20" s="213"/>
      <c r="N20" s="214"/>
      <c r="O20" s="213"/>
      <c r="P20" s="214"/>
      <c r="Q20" s="215"/>
      <c r="R20" s="216"/>
      <c r="S20" s="77">
        <f>E20+G20+I20+K20+M20+O20+Q20</f>
        <v>0</v>
      </c>
      <c r="T20" s="77">
        <f>SUM(S20-U20-V20)</f>
        <v>0</v>
      </c>
      <c r="U20" s="80"/>
      <c r="V20" s="80"/>
    </row>
    <row r="21" spans="1:22" x14ac:dyDescent="0.25">
      <c r="A21" s="104"/>
      <c r="B21" s="143"/>
      <c r="C21" s="143"/>
      <c r="D21" s="25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3"/>
      <c r="P22" s="214"/>
      <c r="Q22" s="215"/>
      <c r="R22" s="216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17">
        <f>SUM(E4:E23)</f>
        <v>8</v>
      </c>
      <c r="F24" s="218"/>
      <c r="G24" s="217">
        <f>SUM(G4:G23)</f>
        <v>8</v>
      </c>
      <c r="H24" s="218"/>
      <c r="I24" s="217">
        <f>SUM(I4:I23)</f>
        <v>8</v>
      </c>
      <c r="J24" s="218"/>
      <c r="K24" s="217">
        <f>SUM(K4:K23)</f>
        <v>8</v>
      </c>
      <c r="L24" s="218"/>
      <c r="M24" s="217">
        <f>SUM(M4:M23)</f>
        <v>8</v>
      </c>
      <c r="N24" s="218"/>
      <c r="O24" s="217">
        <f>SUM(O4:O23)</f>
        <v>0</v>
      </c>
      <c r="P24" s="218"/>
      <c r="Q24" s="217">
        <f>SUM(Q4:Q23)</f>
        <v>0</v>
      </c>
      <c r="R24" s="218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58"/>
      <c r="H25" s="159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16.5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D9C9-E12B-47B1-91AB-81681A897D4D}">
  <sheetPr>
    <pageSetUpPr fitToPage="1"/>
  </sheetPr>
  <dimension ref="A1:V34"/>
  <sheetViews>
    <sheetView zoomScale="90" zoomScaleNormal="90" workbookViewId="0">
      <selection activeCell="J28" sqref="J28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88</v>
      </c>
      <c r="B2" s="205"/>
      <c r="C2" s="205"/>
      <c r="D2" s="139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6791</v>
      </c>
      <c r="B4" s="212" t="s">
        <v>105</v>
      </c>
      <c r="C4" s="206">
        <v>1</v>
      </c>
      <c r="D4" s="25" t="s">
        <v>75</v>
      </c>
      <c r="E4" s="213">
        <v>8</v>
      </c>
      <c r="F4" s="214"/>
      <c r="G4" s="213">
        <v>8</v>
      </c>
      <c r="H4" s="214"/>
      <c r="I4" s="213">
        <v>6</v>
      </c>
      <c r="J4" s="214"/>
      <c r="K4" s="213"/>
      <c r="L4" s="214"/>
      <c r="M4" s="213"/>
      <c r="N4" s="214"/>
      <c r="O4" s="213"/>
      <c r="P4" s="214"/>
      <c r="Q4" s="215"/>
      <c r="R4" s="216"/>
      <c r="S4" s="77">
        <f>E4+G4+I4+K4+M4+O4+Q4</f>
        <v>22</v>
      </c>
      <c r="T4" s="77">
        <f t="shared" ref="T4:T12" si="0">SUM(S4-U4-V4)</f>
        <v>22</v>
      </c>
      <c r="U4" s="80"/>
      <c r="V4" s="80"/>
    </row>
    <row r="5" spans="1:22" x14ac:dyDescent="0.25">
      <c r="A5" s="138">
        <v>6633</v>
      </c>
      <c r="B5" s="212" t="s">
        <v>110</v>
      </c>
      <c r="C5" s="197">
        <v>24</v>
      </c>
      <c r="D5" s="25" t="s">
        <v>75</v>
      </c>
      <c r="E5" s="213"/>
      <c r="F5" s="214"/>
      <c r="G5" s="213"/>
      <c r="H5" s="214"/>
      <c r="I5" s="213">
        <v>1.5</v>
      </c>
      <c r="J5" s="214"/>
      <c r="K5" s="213">
        <v>7</v>
      </c>
      <c r="L5" s="214"/>
      <c r="M5" s="213"/>
      <c r="N5" s="214"/>
      <c r="O5" s="213"/>
      <c r="P5" s="214"/>
      <c r="Q5" s="215"/>
      <c r="R5" s="216"/>
      <c r="S5" s="77">
        <f t="shared" ref="S5:S22" si="1">E5+G5+I5+K5+M5+O5+Q5</f>
        <v>8.5</v>
      </c>
      <c r="T5" s="77">
        <f t="shared" si="0"/>
        <v>8.5</v>
      </c>
      <c r="U5" s="80"/>
      <c r="V5" s="80"/>
    </row>
    <row r="6" spans="1:22" x14ac:dyDescent="0.25">
      <c r="A6" s="138" t="s">
        <v>94</v>
      </c>
      <c r="B6" s="212" t="s">
        <v>111</v>
      </c>
      <c r="C6" s="203">
        <v>27</v>
      </c>
      <c r="D6" s="25" t="s">
        <v>95</v>
      </c>
      <c r="E6" s="213"/>
      <c r="F6" s="214"/>
      <c r="G6" s="213"/>
      <c r="H6" s="214"/>
      <c r="I6" s="213"/>
      <c r="J6" s="214"/>
      <c r="K6" s="213">
        <v>0.5</v>
      </c>
      <c r="L6" s="214"/>
      <c r="M6" s="213">
        <v>0.5</v>
      </c>
      <c r="N6" s="214"/>
      <c r="O6" s="213"/>
      <c r="P6" s="214"/>
      <c r="Q6" s="215"/>
      <c r="R6" s="216"/>
      <c r="S6" s="77">
        <f t="shared" si="1"/>
        <v>1</v>
      </c>
      <c r="T6" s="77">
        <f t="shared" si="0"/>
        <v>1</v>
      </c>
      <c r="U6" s="80"/>
      <c r="V6" s="80"/>
    </row>
    <row r="7" spans="1:22" x14ac:dyDescent="0.25">
      <c r="A7" s="138">
        <v>6759</v>
      </c>
      <c r="B7" s="212" t="s">
        <v>112</v>
      </c>
      <c r="C7" s="195">
        <v>2</v>
      </c>
      <c r="D7" s="25" t="s">
        <v>97</v>
      </c>
      <c r="E7" s="213"/>
      <c r="F7" s="214"/>
      <c r="G7" s="213"/>
      <c r="H7" s="214"/>
      <c r="I7" s="213"/>
      <c r="J7" s="214"/>
      <c r="K7" s="213"/>
      <c r="L7" s="214"/>
      <c r="M7" s="213">
        <v>6.5</v>
      </c>
      <c r="N7" s="214"/>
      <c r="O7" s="213"/>
      <c r="P7" s="214"/>
      <c r="Q7" s="215"/>
      <c r="R7" s="216"/>
      <c r="S7" s="77">
        <f t="shared" si="1"/>
        <v>6.5</v>
      </c>
      <c r="T7" s="77">
        <f t="shared" si="0"/>
        <v>6.5</v>
      </c>
      <c r="U7" s="80"/>
      <c r="V7" s="80"/>
    </row>
    <row r="8" spans="1:22" x14ac:dyDescent="0.25">
      <c r="A8" s="138"/>
      <c r="B8" s="163"/>
      <c r="C8" s="163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71"/>
      <c r="C9" s="171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87"/>
      <c r="C10" s="187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87"/>
      <c r="C11" s="187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87"/>
      <c r="C12" s="187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40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81"/>
      <c r="C14" s="140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0"/>
      <c r="B15" s="81"/>
      <c r="C15" s="140"/>
      <c r="D15" s="79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38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85"/>
      <c r="B17" s="81"/>
      <c r="C17" s="185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8">
        <v>3600</v>
      </c>
      <c r="B18" s="212">
        <f>SUM(B6:B17)</f>
        <v>0</v>
      </c>
      <c r="C18" s="138"/>
      <c r="D18" s="14" t="s">
        <v>65</v>
      </c>
      <c r="E18" s="213"/>
      <c r="F18" s="214"/>
      <c r="G18" s="213"/>
      <c r="H18" s="214"/>
      <c r="I18" s="213">
        <v>0.5</v>
      </c>
      <c r="J18" s="214"/>
      <c r="K18" s="213">
        <f>SUM(K6:K17)</f>
        <v>0.5</v>
      </c>
      <c r="L18" s="214"/>
      <c r="M18" s="213">
        <v>0.5</v>
      </c>
      <c r="N18" s="214"/>
      <c r="O18" s="213"/>
      <c r="P18" s="214"/>
      <c r="Q18" s="215"/>
      <c r="R18" s="216"/>
      <c r="S18" s="77">
        <f>E18+G18+I18+K18+M18+O18+Q18</f>
        <v>1.5</v>
      </c>
      <c r="T18" s="77">
        <f>SUM(S18-U18-V18)</f>
        <v>1.5</v>
      </c>
      <c r="U18" s="80"/>
      <c r="V18" s="80"/>
    </row>
    <row r="19" spans="1:22" x14ac:dyDescent="0.25">
      <c r="A19" s="138"/>
      <c r="B19" s="30"/>
      <c r="C19" s="138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3"/>
      <c r="F20" s="214"/>
      <c r="G20" s="213"/>
      <c r="H20" s="214"/>
      <c r="I20" s="213"/>
      <c r="J20" s="214"/>
      <c r="K20" s="213"/>
      <c r="L20" s="214"/>
      <c r="M20" s="213"/>
      <c r="N20" s="214"/>
      <c r="O20" s="213"/>
      <c r="P20" s="214"/>
      <c r="Q20" s="215"/>
      <c r="R20" s="216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5"/>
      <c r="P21" s="216"/>
      <c r="Q21" s="215"/>
      <c r="R21" s="216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17">
        <f>SUM(E4:E21)</f>
        <v>8</v>
      </c>
      <c r="F22" s="218"/>
      <c r="G22" s="217">
        <f>SUM(G4:G21)</f>
        <v>8</v>
      </c>
      <c r="H22" s="218"/>
      <c r="I22" s="217">
        <f>SUM(I4:I21)</f>
        <v>8</v>
      </c>
      <c r="J22" s="218"/>
      <c r="K22" s="217">
        <f>SUM(K4:K21)</f>
        <v>8</v>
      </c>
      <c r="L22" s="218"/>
      <c r="M22" s="217">
        <f>SUM(M4:M21)</f>
        <v>7.5</v>
      </c>
      <c r="N22" s="218"/>
      <c r="O22" s="217">
        <f>SUM(O4:O21)</f>
        <v>0</v>
      </c>
      <c r="P22" s="218"/>
      <c r="Q22" s="217">
        <f>SUM(Q4:Q21)</f>
        <v>0</v>
      </c>
      <c r="R22" s="218"/>
      <c r="S22" s="77">
        <f t="shared" si="1"/>
        <v>39.5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39.5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-0.5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-0.5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39.5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v>1.5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39.5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88</v>
      </c>
      <c r="B2" s="205"/>
      <c r="C2" s="205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/>
      <c r="F3" s="75"/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6773</v>
      </c>
      <c r="B4" s="212" t="s">
        <v>106</v>
      </c>
      <c r="C4" s="206">
        <v>1</v>
      </c>
      <c r="D4" s="25" t="s">
        <v>84</v>
      </c>
      <c r="E4" s="223"/>
      <c r="F4" s="224"/>
      <c r="G4" s="223">
        <v>3.75</v>
      </c>
      <c r="H4" s="224"/>
      <c r="I4" s="219"/>
      <c r="J4" s="219"/>
      <c r="K4" s="219"/>
      <c r="L4" s="219"/>
      <c r="M4" s="219"/>
      <c r="N4" s="219"/>
      <c r="O4" s="223"/>
      <c r="P4" s="224"/>
      <c r="Q4" s="225"/>
      <c r="R4" s="226"/>
      <c r="S4" s="12">
        <f>E4+G4+I4+K4+M4+O4+Q4</f>
        <v>3.75</v>
      </c>
      <c r="T4" s="12">
        <f t="shared" ref="T4:T16" si="0">SUM(S4-U4-V4)</f>
        <v>3.75</v>
      </c>
      <c r="U4" s="15"/>
      <c r="V4" s="15"/>
    </row>
    <row r="5" spans="1:22" x14ac:dyDescent="0.25">
      <c r="A5" s="138">
        <v>6791</v>
      </c>
      <c r="B5" s="212" t="s">
        <v>105</v>
      </c>
      <c r="C5" s="202">
        <v>2</v>
      </c>
      <c r="D5" s="25" t="s">
        <v>90</v>
      </c>
      <c r="E5" s="223"/>
      <c r="F5" s="224"/>
      <c r="G5" s="223">
        <v>4.25</v>
      </c>
      <c r="H5" s="224"/>
      <c r="I5" s="219">
        <v>5</v>
      </c>
      <c r="J5" s="219"/>
      <c r="K5" s="219">
        <v>7.25</v>
      </c>
      <c r="L5" s="219"/>
      <c r="M5" s="219"/>
      <c r="N5" s="219"/>
      <c r="O5" s="223"/>
      <c r="P5" s="224"/>
      <c r="Q5" s="225"/>
      <c r="R5" s="226"/>
      <c r="S5" s="12">
        <f t="shared" ref="S5:S24" si="1">E5+G5+I5+K5+M5+O5+Q5</f>
        <v>16.5</v>
      </c>
      <c r="T5" s="12">
        <f t="shared" si="0"/>
        <v>16.5</v>
      </c>
      <c r="U5" s="15"/>
      <c r="V5" s="15"/>
    </row>
    <row r="6" spans="1:22" x14ac:dyDescent="0.25">
      <c r="A6" s="138">
        <v>6776</v>
      </c>
      <c r="B6" s="212" t="s">
        <v>107</v>
      </c>
      <c r="C6" s="202">
        <v>1</v>
      </c>
      <c r="D6" s="25" t="s">
        <v>91</v>
      </c>
      <c r="E6" s="223"/>
      <c r="F6" s="224"/>
      <c r="G6" s="223"/>
      <c r="H6" s="224"/>
      <c r="I6" s="219">
        <v>3</v>
      </c>
      <c r="J6" s="219"/>
      <c r="K6" s="219"/>
      <c r="L6" s="219"/>
      <c r="M6" s="219"/>
      <c r="N6" s="219"/>
      <c r="O6" s="223"/>
      <c r="P6" s="224"/>
      <c r="Q6" s="225"/>
      <c r="R6" s="226"/>
      <c r="S6" s="12">
        <f t="shared" si="1"/>
        <v>3</v>
      </c>
      <c r="T6" s="12">
        <f t="shared" si="0"/>
        <v>3</v>
      </c>
      <c r="U6" s="15"/>
      <c r="V6" s="15"/>
    </row>
    <row r="7" spans="1:22" x14ac:dyDescent="0.25">
      <c r="A7" s="138">
        <v>6773</v>
      </c>
      <c r="B7" s="212" t="s">
        <v>106</v>
      </c>
      <c r="C7" s="202" t="s">
        <v>98</v>
      </c>
      <c r="D7" s="25" t="s">
        <v>90</v>
      </c>
      <c r="E7" s="219"/>
      <c r="F7" s="219"/>
      <c r="G7" s="219"/>
      <c r="H7" s="219"/>
      <c r="I7" s="219"/>
      <c r="J7" s="219"/>
      <c r="K7" s="219"/>
      <c r="L7" s="219"/>
      <c r="M7" s="219">
        <v>7</v>
      </c>
      <c r="N7" s="219"/>
      <c r="O7" s="223"/>
      <c r="P7" s="224"/>
      <c r="Q7" s="225"/>
      <c r="R7" s="226"/>
      <c r="S7" s="12">
        <f t="shared" si="1"/>
        <v>7</v>
      </c>
      <c r="T7" s="12">
        <f t="shared" si="0"/>
        <v>7</v>
      </c>
      <c r="U7" s="15"/>
      <c r="V7" s="15"/>
    </row>
    <row r="8" spans="1:22" x14ac:dyDescent="0.25">
      <c r="A8" s="138">
        <v>6759</v>
      </c>
      <c r="B8" s="212" t="s">
        <v>112</v>
      </c>
      <c r="C8" s="202">
        <v>2</v>
      </c>
      <c r="D8" s="25" t="s">
        <v>90</v>
      </c>
      <c r="E8" s="219"/>
      <c r="F8" s="219"/>
      <c r="G8" s="219"/>
      <c r="H8" s="219"/>
      <c r="I8" s="219"/>
      <c r="J8" s="219"/>
      <c r="K8" s="219"/>
      <c r="L8" s="219"/>
      <c r="M8" s="219">
        <v>1</v>
      </c>
      <c r="N8" s="219"/>
      <c r="O8" s="223"/>
      <c r="P8" s="224"/>
      <c r="Q8" s="225"/>
      <c r="R8" s="226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138"/>
      <c r="B9" s="183"/>
      <c r="C9" s="183"/>
      <c r="D9" s="25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23"/>
      <c r="P9" s="224"/>
      <c r="Q9" s="225"/>
      <c r="R9" s="22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204"/>
      <c r="C10" s="204"/>
      <c r="D10" s="25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3"/>
      <c r="P10" s="224"/>
      <c r="Q10" s="225"/>
      <c r="R10" s="22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204"/>
      <c r="C11" s="204"/>
      <c r="D11" s="25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23"/>
      <c r="P11" s="224"/>
      <c r="Q11" s="225"/>
      <c r="R11" s="22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200"/>
      <c r="C12" s="200"/>
      <c r="D12" s="25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23"/>
      <c r="P12" s="224"/>
      <c r="Q12" s="225"/>
      <c r="R12" s="22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200"/>
      <c r="C13" s="200"/>
      <c r="D13" s="25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23"/>
      <c r="P13" s="224"/>
      <c r="Q13" s="225"/>
      <c r="R13" s="22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174"/>
      <c r="C14" s="174"/>
      <c r="D14" s="25"/>
      <c r="E14" s="223"/>
      <c r="F14" s="224"/>
      <c r="G14" s="223"/>
      <c r="H14" s="224"/>
      <c r="I14" s="223"/>
      <c r="J14" s="224"/>
      <c r="K14" s="223"/>
      <c r="L14" s="224"/>
      <c r="M14" s="223"/>
      <c r="N14" s="224"/>
      <c r="O14" s="223"/>
      <c r="P14" s="224"/>
      <c r="Q14" s="225"/>
      <c r="R14" s="22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8"/>
      <c r="B15" s="212" t="s">
        <v>109</v>
      </c>
      <c r="C15" s="176"/>
      <c r="D15" s="25" t="s">
        <v>89</v>
      </c>
      <c r="E15" s="219">
        <v>8</v>
      </c>
      <c r="F15" s="219"/>
      <c r="G15" s="219"/>
      <c r="H15" s="219"/>
      <c r="I15" s="219"/>
      <c r="J15" s="219"/>
      <c r="K15" s="219"/>
      <c r="L15" s="219"/>
      <c r="M15" s="219"/>
      <c r="N15" s="219"/>
      <c r="O15" s="223"/>
      <c r="P15" s="224"/>
      <c r="Q15" s="225"/>
      <c r="R15" s="226"/>
      <c r="S15" s="12">
        <f t="shared" si="1"/>
        <v>8</v>
      </c>
      <c r="T15" s="12">
        <f t="shared" si="0"/>
        <v>8</v>
      </c>
      <c r="U15" s="15"/>
      <c r="V15" s="15"/>
    </row>
    <row r="16" spans="1:22" x14ac:dyDescent="0.25">
      <c r="A16" s="138"/>
      <c r="B16" s="176"/>
      <c r="C16" s="176"/>
      <c r="D16" s="25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23"/>
      <c r="P16" s="224"/>
      <c r="Q16" s="225"/>
      <c r="R16" s="226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8"/>
      <c r="B17" s="176"/>
      <c r="C17" s="176"/>
      <c r="D17" s="25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3"/>
      <c r="P17" s="224"/>
      <c r="Q17" s="225"/>
      <c r="R17" s="226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8"/>
      <c r="B18" s="176">
        <f>SUM(B6:B17)</f>
        <v>0</v>
      </c>
      <c r="C18" s="176"/>
      <c r="D18" s="25"/>
      <c r="E18" s="219"/>
      <c r="F18" s="219"/>
      <c r="G18" s="219"/>
      <c r="H18" s="219"/>
      <c r="I18" s="219"/>
      <c r="J18" s="219"/>
      <c r="K18" s="219">
        <f>SUM(K6:K17)</f>
        <v>0</v>
      </c>
      <c r="L18" s="219"/>
      <c r="M18" s="219"/>
      <c r="N18" s="219"/>
      <c r="O18" s="223"/>
      <c r="P18" s="224"/>
      <c r="Q18" s="225"/>
      <c r="R18" s="226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8"/>
      <c r="B19" s="42"/>
      <c r="C19" s="42"/>
      <c r="D19" s="25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23"/>
      <c r="P19" s="224"/>
      <c r="Q19" s="225"/>
      <c r="R19" s="226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8">
        <v>3600</v>
      </c>
      <c r="B20" s="212" t="s">
        <v>109</v>
      </c>
      <c r="C20" s="138"/>
      <c r="D20" s="25" t="s">
        <v>85</v>
      </c>
      <c r="E20" s="219"/>
      <c r="F20" s="219"/>
      <c r="G20" s="219"/>
      <c r="H20" s="219"/>
      <c r="I20" s="219"/>
      <c r="J20" s="219"/>
      <c r="K20" s="219">
        <v>0.75</v>
      </c>
      <c r="L20" s="219"/>
      <c r="M20" s="219"/>
      <c r="N20" s="219"/>
      <c r="O20" s="223"/>
      <c r="P20" s="224"/>
      <c r="Q20" s="225"/>
      <c r="R20" s="226"/>
      <c r="S20" s="12">
        <f>E20+G20+I20+K20+M20+O20+Q20</f>
        <v>0.75</v>
      </c>
      <c r="T20" s="12">
        <f>SUM(S20-U20-V20)</f>
        <v>0.75</v>
      </c>
      <c r="U20" s="15"/>
      <c r="V20" s="15"/>
    </row>
    <row r="21" spans="1:22" ht="15" customHeight="1" x14ac:dyDescent="0.25">
      <c r="A21" s="138"/>
      <c r="B21" s="30"/>
      <c r="C21" s="157"/>
      <c r="D21" s="25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23"/>
      <c r="P21" s="224"/>
      <c r="Q21" s="225"/>
      <c r="R21" s="226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23"/>
      <c r="F22" s="224"/>
      <c r="G22" s="223"/>
      <c r="H22" s="224"/>
      <c r="I22" s="223"/>
      <c r="J22" s="224"/>
      <c r="K22" s="223"/>
      <c r="L22" s="224"/>
      <c r="M22" s="223"/>
      <c r="N22" s="224"/>
      <c r="O22" s="223"/>
      <c r="P22" s="224"/>
      <c r="Q22" s="225"/>
      <c r="R22" s="226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23"/>
      <c r="F23" s="224"/>
      <c r="G23" s="223"/>
      <c r="H23" s="224"/>
      <c r="I23" s="223"/>
      <c r="J23" s="224"/>
      <c r="K23" s="223"/>
      <c r="L23" s="224"/>
      <c r="M23" s="223"/>
      <c r="N23" s="224"/>
      <c r="O23" s="225"/>
      <c r="P23" s="226"/>
      <c r="Q23" s="225"/>
      <c r="R23" s="226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8">
        <f>SUM(E4:E23)</f>
        <v>8</v>
      </c>
      <c r="F24" s="229"/>
      <c r="G24" s="228">
        <f>SUM(G4:G23)</f>
        <v>8</v>
      </c>
      <c r="H24" s="229"/>
      <c r="I24" s="228">
        <f>SUM(I4:I23)</f>
        <v>8</v>
      </c>
      <c r="J24" s="229"/>
      <c r="K24" s="228">
        <f>SUM(K4:K23)</f>
        <v>8</v>
      </c>
      <c r="L24" s="229"/>
      <c r="M24" s="228">
        <f>SUM(M4:M23)</f>
        <v>8</v>
      </c>
      <c r="N24" s="229"/>
      <c r="O24" s="228">
        <f>SUM(O4:O23)</f>
        <v>0</v>
      </c>
      <c r="P24" s="229"/>
      <c r="Q24" s="228">
        <f>SUM(Q4:Q23)</f>
        <v>0</v>
      </c>
      <c r="R24" s="229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0.75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9856-F3A2-47A1-9C4D-0C443E9B11C3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88</v>
      </c>
      <c r="B2" s="205"/>
      <c r="C2" s="205"/>
      <c r="D2" s="139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6791</v>
      </c>
      <c r="B4" s="212" t="s">
        <v>105</v>
      </c>
      <c r="C4" s="206">
        <v>1</v>
      </c>
      <c r="D4" s="25" t="s">
        <v>75</v>
      </c>
      <c r="E4" s="220">
        <v>7.5</v>
      </c>
      <c r="F4" s="220"/>
      <c r="G4" s="220">
        <v>8</v>
      </c>
      <c r="H4" s="220"/>
      <c r="I4" s="220">
        <v>6.25</v>
      </c>
      <c r="J4" s="220"/>
      <c r="K4" s="220"/>
      <c r="L4" s="220"/>
      <c r="M4" s="220"/>
      <c r="N4" s="220"/>
      <c r="O4" s="213"/>
      <c r="P4" s="214"/>
      <c r="Q4" s="215"/>
      <c r="R4" s="216"/>
      <c r="S4" s="77">
        <f>E4+G4+I4+K4+M4+O4+Q4</f>
        <v>21.75</v>
      </c>
      <c r="T4" s="77">
        <f t="shared" ref="T4:T12" si="0">SUM(S4-U4-V4)</f>
        <v>21.75</v>
      </c>
      <c r="U4" s="80"/>
      <c r="V4" s="80"/>
    </row>
    <row r="5" spans="1:22" x14ac:dyDescent="0.25">
      <c r="A5" s="138">
        <v>6791</v>
      </c>
      <c r="B5" s="212" t="s">
        <v>105</v>
      </c>
      <c r="C5" s="209">
        <v>2</v>
      </c>
      <c r="D5" s="25" t="s">
        <v>83</v>
      </c>
      <c r="E5" s="220"/>
      <c r="F5" s="220"/>
      <c r="G5" s="220"/>
      <c r="H5" s="220"/>
      <c r="I5" s="220">
        <v>1</v>
      </c>
      <c r="J5" s="220"/>
      <c r="K5" s="220">
        <v>7.25</v>
      </c>
      <c r="L5" s="220"/>
      <c r="M5" s="220">
        <v>7.25</v>
      </c>
      <c r="N5" s="220"/>
      <c r="O5" s="213"/>
      <c r="P5" s="214"/>
      <c r="Q5" s="215"/>
      <c r="R5" s="216"/>
      <c r="S5" s="77">
        <f t="shared" ref="S5:S26" si="1">E5+G5+I5+K5+M5+O5+Q5</f>
        <v>15.5</v>
      </c>
      <c r="T5" s="77">
        <f t="shared" si="0"/>
        <v>15.5</v>
      </c>
      <c r="U5" s="80"/>
      <c r="V5" s="80"/>
    </row>
    <row r="6" spans="1:22" x14ac:dyDescent="0.25">
      <c r="A6" s="138"/>
      <c r="B6" s="200"/>
      <c r="C6" s="200"/>
      <c r="D6" s="25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13"/>
      <c r="P6" s="214"/>
      <c r="Q6" s="215"/>
      <c r="R6" s="216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202"/>
      <c r="C7" s="202"/>
      <c r="D7" s="25"/>
      <c r="E7" s="213"/>
      <c r="F7" s="214"/>
      <c r="G7" s="213"/>
      <c r="H7" s="214"/>
      <c r="I7" s="220"/>
      <c r="J7" s="220"/>
      <c r="K7" s="220"/>
      <c r="L7" s="220"/>
      <c r="M7" s="220"/>
      <c r="N7" s="220"/>
      <c r="O7" s="213"/>
      <c r="P7" s="214"/>
      <c r="Q7" s="215"/>
      <c r="R7" s="216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202"/>
      <c r="C8" s="202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204"/>
      <c r="C9" s="204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93"/>
      <c r="C10" s="193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93"/>
      <c r="C11" s="193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93"/>
      <c r="C12" s="193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93"/>
      <c r="C13" s="193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93"/>
      <c r="C14" s="193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8"/>
      <c r="B15" s="193"/>
      <c r="C15" s="193"/>
      <c r="D15" s="25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8"/>
      <c r="B16" s="193"/>
      <c r="C16" s="193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8"/>
      <c r="B17" s="173"/>
      <c r="C17" s="173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8"/>
      <c r="B18" s="81">
        <f>SUM(B6:B17)</f>
        <v>0</v>
      </c>
      <c r="C18" s="153"/>
      <c r="D18" s="14"/>
      <c r="E18" s="213"/>
      <c r="F18" s="214"/>
      <c r="G18" s="213"/>
      <c r="H18" s="214"/>
      <c r="I18" s="213"/>
      <c r="J18" s="214"/>
      <c r="K18" s="213">
        <f>SUM(K6:K17)</f>
        <v>0</v>
      </c>
      <c r="L18" s="214"/>
      <c r="M18" s="213"/>
      <c r="N18" s="214"/>
      <c r="O18" s="213"/>
      <c r="P18" s="214"/>
      <c r="Q18" s="215"/>
      <c r="R18" s="216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/>
      <c r="B19" s="30"/>
      <c r="C19" s="138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7">
        <f t="shared" ref="S19:S21" si="6">E19+G19+I19+K19+M19+O19+Q19</f>
        <v>0</v>
      </c>
      <c r="T19" s="77">
        <f t="shared" ref="T19:T21" si="7">SUM(S19-U19-V19)</f>
        <v>0</v>
      </c>
      <c r="U19" s="80"/>
      <c r="V19" s="80"/>
    </row>
    <row r="20" spans="1:22" ht="15.75" customHeight="1" x14ac:dyDescent="0.25">
      <c r="A20" s="185"/>
      <c r="B20" s="81"/>
      <c r="C20" s="185"/>
      <c r="D20" s="25"/>
      <c r="E20" s="213"/>
      <c r="F20" s="214"/>
      <c r="G20" s="213"/>
      <c r="H20" s="214"/>
      <c r="I20" s="213"/>
      <c r="J20" s="214"/>
      <c r="K20" s="213"/>
      <c r="L20" s="214"/>
      <c r="M20" s="213"/>
      <c r="N20" s="214"/>
      <c r="O20" s="213"/>
      <c r="P20" s="214"/>
      <c r="Q20" s="215"/>
      <c r="R20" s="216"/>
      <c r="S20" s="77">
        <f t="shared" si="6"/>
        <v>0</v>
      </c>
      <c r="T20" s="77">
        <f t="shared" si="7"/>
        <v>0</v>
      </c>
      <c r="U20" s="80"/>
      <c r="V20" s="80"/>
    </row>
    <row r="21" spans="1:22" x14ac:dyDescent="0.25">
      <c r="A21" s="138">
        <v>3600</v>
      </c>
      <c r="B21" s="212" t="s">
        <v>109</v>
      </c>
      <c r="C21" s="156"/>
      <c r="D21" s="25" t="s">
        <v>79</v>
      </c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7">
        <f t="shared" si="6"/>
        <v>0</v>
      </c>
      <c r="T21" s="77">
        <f t="shared" si="7"/>
        <v>0</v>
      </c>
      <c r="U21" s="80"/>
      <c r="V21" s="80"/>
    </row>
    <row r="22" spans="1:22" x14ac:dyDescent="0.25">
      <c r="A22" s="164">
        <v>3600</v>
      </c>
      <c r="B22" s="212" t="s">
        <v>109</v>
      </c>
      <c r="C22" s="164"/>
      <c r="D22" s="25" t="s">
        <v>65</v>
      </c>
      <c r="E22" s="213">
        <v>0.5</v>
      </c>
      <c r="F22" s="214"/>
      <c r="G22" s="213"/>
      <c r="H22" s="214"/>
      <c r="I22" s="213">
        <v>0.75</v>
      </c>
      <c r="J22" s="214"/>
      <c r="K22" s="213">
        <v>0.75</v>
      </c>
      <c r="L22" s="214"/>
      <c r="M22" s="213">
        <v>0.75</v>
      </c>
      <c r="N22" s="214"/>
      <c r="O22" s="213"/>
      <c r="P22" s="214"/>
      <c r="Q22" s="215"/>
      <c r="R22" s="216"/>
      <c r="S22" s="77">
        <f>E22+G22+I22+K22+M22+O22+Q22</f>
        <v>2.75</v>
      </c>
      <c r="T22" s="77">
        <f>SUM(S22-U22-V22)</f>
        <v>2.75</v>
      </c>
      <c r="U22" s="80"/>
      <c r="V22" s="80"/>
    </row>
    <row r="23" spans="1:22" x14ac:dyDescent="0.25">
      <c r="A23" s="138"/>
      <c r="B23" s="30"/>
      <c r="C23" s="138"/>
      <c r="D23" s="25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3"/>
      <c r="P23" s="214"/>
      <c r="Q23" s="215"/>
      <c r="R23" s="216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13"/>
      <c r="F24" s="214"/>
      <c r="G24" s="213"/>
      <c r="H24" s="214"/>
      <c r="I24" s="213"/>
      <c r="J24" s="214"/>
      <c r="K24" s="213"/>
      <c r="L24" s="214"/>
      <c r="M24" s="213"/>
      <c r="N24" s="214"/>
      <c r="O24" s="213"/>
      <c r="P24" s="214"/>
      <c r="Q24" s="215"/>
      <c r="R24" s="216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3"/>
      <c r="F25" s="214"/>
      <c r="G25" s="213"/>
      <c r="H25" s="214"/>
      <c r="I25" s="213"/>
      <c r="J25" s="214"/>
      <c r="K25" s="213"/>
      <c r="L25" s="214"/>
      <c r="M25" s="213"/>
      <c r="N25" s="214"/>
      <c r="O25" s="215"/>
      <c r="P25" s="216"/>
      <c r="Q25" s="215"/>
      <c r="R25" s="216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17">
        <f>SUM(E4:E25)</f>
        <v>8</v>
      </c>
      <c r="F26" s="218"/>
      <c r="G26" s="217">
        <f>SUM(G4:G25)</f>
        <v>8</v>
      </c>
      <c r="H26" s="218"/>
      <c r="I26" s="217">
        <f>SUM(I4:I25)</f>
        <v>8</v>
      </c>
      <c r="J26" s="218"/>
      <c r="K26" s="217">
        <f>SUM(K4:K25)</f>
        <v>8</v>
      </c>
      <c r="L26" s="218"/>
      <c r="M26" s="217">
        <f>SUM(M4:M25)</f>
        <v>8</v>
      </c>
      <c r="N26" s="218"/>
      <c r="O26" s="217">
        <f>SUM(O4:O25)</f>
        <v>0</v>
      </c>
      <c r="P26" s="218"/>
      <c r="Q26" s="217">
        <f>SUM(Q4:Q25)</f>
        <v>0</v>
      </c>
      <c r="R26" s="218"/>
      <c r="S26" s="77">
        <f t="shared" si="1"/>
        <v>40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1"/>
      <c r="F27" s="142">
        <v>8</v>
      </c>
      <c r="G27" s="141"/>
      <c r="H27" s="142">
        <v>8</v>
      </c>
      <c r="I27" s="141"/>
      <c r="J27" s="142">
        <v>8</v>
      </c>
      <c r="K27" s="141"/>
      <c r="L27" s="142">
        <v>8</v>
      </c>
      <c r="M27" s="141"/>
      <c r="N27" s="142">
        <v>8</v>
      </c>
      <c r="O27" s="141"/>
      <c r="P27" s="142"/>
      <c r="Q27" s="141"/>
      <c r="R27" s="142"/>
      <c r="S27" s="77">
        <f>SUM(E27:R27)</f>
        <v>40</v>
      </c>
      <c r="T27" s="77">
        <f>SUM(T4:T26)</f>
        <v>40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0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40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2.75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40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5BAD-D876-4855-9A51-7D7A4F09E5C8}">
  <sheetPr>
    <pageSetUpPr fitToPage="1"/>
  </sheetPr>
  <dimension ref="A1:V34"/>
  <sheetViews>
    <sheetView zoomScale="90" zoomScaleNormal="90" workbookViewId="0">
      <selection activeCell="L34" sqref="L34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88</v>
      </c>
      <c r="B2" s="205"/>
      <c r="C2" s="205"/>
      <c r="D2" s="139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12" t="s">
        <v>113</v>
      </c>
      <c r="C4" s="206">
        <v>79</v>
      </c>
      <c r="D4" s="25" t="s">
        <v>77</v>
      </c>
      <c r="E4" s="220">
        <v>2</v>
      </c>
      <c r="F4" s="220"/>
      <c r="G4" s="220">
        <v>3</v>
      </c>
      <c r="H4" s="220"/>
      <c r="I4" s="220">
        <v>2</v>
      </c>
      <c r="J4" s="220"/>
      <c r="K4" s="220">
        <v>1</v>
      </c>
      <c r="L4" s="220"/>
      <c r="M4" s="220">
        <v>2.5</v>
      </c>
      <c r="N4" s="220"/>
      <c r="O4" s="213"/>
      <c r="P4" s="214"/>
      <c r="Q4" s="215"/>
      <c r="R4" s="216"/>
      <c r="S4" s="77">
        <f>E4+G4+I4+K4+M4+O4+Q4</f>
        <v>10.5</v>
      </c>
      <c r="T4" s="77">
        <f t="shared" ref="T4:T12" si="0">SUM(S4-U4-V4)</f>
        <v>10.5</v>
      </c>
      <c r="U4" s="80"/>
      <c r="V4" s="80"/>
    </row>
    <row r="5" spans="1:22" x14ac:dyDescent="0.25">
      <c r="A5" s="138">
        <v>6721</v>
      </c>
      <c r="B5" s="212" t="s">
        <v>113</v>
      </c>
      <c r="C5" s="206">
        <v>78</v>
      </c>
      <c r="D5" s="25" t="s">
        <v>77</v>
      </c>
      <c r="E5" s="220">
        <v>3</v>
      </c>
      <c r="F5" s="220"/>
      <c r="G5" s="220">
        <v>3</v>
      </c>
      <c r="H5" s="220"/>
      <c r="I5" s="220">
        <v>3</v>
      </c>
      <c r="J5" s="220"/>
      <c r="K5" s="220">
        <v>1</v>
      </c>
      <c r="L5" s="220"/>
      <c r="M5" s="220"/>
      <c r="N5" s="220"/>
      <c r="O5" s="213"/>
      <c r="P5" s="214"/>
      <c r="Q5" s="215"/>
      <c r="R5" s="216"/>
      <c r="S5" s="77">
        <f t="shared" ref="S5:S22" si="1">E5+G5+I5+K5+M5+O5+Q5</f>
        <v>10</v>
      </c>
      <c r="T5" s="77">
        <f t="shared" si="0"/>
        <v>10</v>
      </c>
      <c r="U5" s="80"/>
      <c r="V5" s="80"/>
    </row>
    <row r="6" spans="1:22" x14ac:dyDescent="0.25">
      <c r="A6" s="138">
        <v>6721</v>
      </c>
      <c r="B6" s="212" t="s">
        <v>113</v>
      </c>
      <c r="C6" s="206">
        <v>80</v>
      </c>
      <c r="D6" s="25" t="s">
        <v>77</v>
      </c>
      <c r="E6" s="220">
        <v>3</v>
      </c>
      <c r="F6" s="220"/>
      <c r="G6" s="220">
        <v>2</v>
      </c>
      <c r="H6" s="220"/>
      <c r="I6" s="220">
        <v>3</v>
      </c>
      <c r="J6" s="220"/>
      <c r="K6" s="220">
        <v>1</v>
      </c>
      <c r="L6" s="220"/>
      <c r="M6" s="220"/>
      <c r="N6" s="220"/>
      <c r="O6" s="213"/>
      <c r="P6" s="214"/>
      <c r="Q6" s="215"/>
      <c r="R6" s="216"/>
      <c r="S6" s="77">
        <f t="shared" si="1"/>
        <v>9</v>
      </c>
      <c r="T6" s="77">
        <f t="shared" si="0"/>
        <v>9</v>
      </c>
      <c r="U6" s="80"/>
      <c r="V6" s="80"/>
    </row>
    <row r="7" spans="1:22" x14ac:dyDescent="0.25">
      <c r="A7" s="138">
        <v>6721</v>
      </c>
      <c r="B7" s="212" t="s">
        <v>113</v>
      </c>
      <c r="C7" s="209">
        <v>85</v>
      </c>
      <c r="D7" s="25" t="s">
        <v>73</v>
      </c>
      <c r="E7" s="213"/>
      <c r="F7" s="214"/>
      <c r="G7" s="213"/>
      <c r="H7" s="214"/>
      <c r="I7" s="220"/>
      <c r="J7" s="220"/>
      <c r="K7" s="220">
        <v>5</v>
      </c>
      <c r="L7" s="220"/>
      <c r="M7" s="220">
        <v>2.5</v>
      </c>
      <c r="N7" s="220"/>
      <c r="O7" s="213"/>
      <c r="P7" s="214"/>
      <c r="Q7" s="215"/>
      <c r="R7" s="216"/>
      <c r="S7" s="77">
        <f t="shared" si="1"/>
        <v>7.5</v>
      </c>
      <c r="T7" s="77">
        <f t="shared" si="0"/>
        <v>7.5</v>
      </c>
      <c r="U7" s="80"/>
      <c r="V7" s="80"/>
    </row>
    <row r="8" spans="1:22" x14ac:dyDescent="0.25">
      <c r="A8" s="138"/>
      <c r="B8" s="203"/>
      <c r="C8" s="203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204"/>
      <c r="C9" s="204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204"/>
      <c r="C10" s="204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45"/>
      <c r="C11" s="145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45"/>
      <c r="C12" s="145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45"/>
      <c r="C13" s="145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45"/>
      <c r="C14" s="145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40"/>
      <c r="D16" s="79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5"/>
      <c r="B17" s="81"/>
      <c r="C17" s="175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0"/>
      <c r="B18" s="81">
        <f>SUM(B6:B17)</f>
        <v>0</v>
      </c>
      <c r="C18" s="140"/>
      <c r="D18" s="25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/>
      <c r="C19" s="138"/>
      <c r="D19" s="25"/>
      <c r="E19" s="213"/>
      <c r="F19" s="214"/>
      <c r="G19" s="213"/>
      <c r="H19" s="214"/>
      <c r="I19" s="213"/>
      <c r="J19" s="214"/>
      <c r="K19" s="213"/>
      <c r="L19" s="214"/>
      <c r="M19" s="213"/>
      <c r="N19" s="214"/>
      <c r="O19" s="213"/>
      <c r="P19" s="214"/>
      <c r="Q19" s="215"/>
      <c r="R19" s="216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3"/>
      <c r="F20" s="214"/>
      <c r="G20" s="213"/>
      <c r="H20" s="214"/>
      <c r="I20" s="213"/>
      <c r="J20" s="214"/>
      <c r="K20" s="213"/>
      <c r="L20" s="214"/>
      <c r="M20" s="213"/>
      <c r="N20" s="214"/>
      <c r="O20" s="213"/>
      <c r="P20" s="214"/>
      <c r="Q20" s="215"/>
      <c r="R20" s="216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5"/>
      <c r="P21" s="216"/>
      <c r="Q21" s="215"/>
      <c r="R21" s="216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17">
        <f>SUM(E4:E21)</f>
        <v>8</v>
      </c>
      <c r="F22" s="218"/>
      <c r="G22" s="217">
        <f>SUM(G4:G21)</f>
        <v>8</v>
      </c>
      <c r="H22" s="218"/>
      <c r="I22" s="217">
        <f>SUM(I4:I21)</f>
        <v>8</v>
      </c>
      <c r="J22" s="218"/>
      <c r="K22" s="217">
        <f>SUM(K4:K21)</f>
        <v>8</v>
      </c>
      <c r="L22" s="218"/>
      <c r="M22" s="217">
        <f>SUM(M4:M21)</f>
        <v>5</v>
      </c>
      <c r="N22" s="218"/>
      <c r="O22" s="217">
        <f>SUM(O4:O21)</f>
        <v>0</v>
      </c>
      <c r="P22" s="218"/>
      <c r="Q22" s="217">
        <f>SUM(Q4:Q21)</f>
        <v>0</v>
      </c>
      <c r="R22" s="218"/>
      <c r="S22" s="77">
        <f t="shared" si="1"/>
        <v>37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37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37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37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K18" sqref="K18:L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88</v>
      </c>
      <c r="B2" s="205"/>
      <c r="C2" s="205"/>
      <c r="D2" s="38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68"/>
      <c r="F3" s="168"/>
      <c r="G3" s="168"/>
      <c r="H3" s="168"/>
      <c r="I3" s="168"/>
      <c r="J3" s="168"/>
      <c r="K3" s="75">
        <v>8</v>
      </c>
      <c r="L3" s="75">
        <v>16.3</v>
      </c>
      <c r="M3" s="75">
        <v>8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8">
        <v>6791</v>
      </c>
      <c r="B4" s="212" t="s">
        <v>105</v>
      </c>
      <c r="C4" s="184">
        <v>2</v>
      </c>
      <c r="D4" s="25" t="s">
        <v>83</v>
      </c>
      <c r="E4" s="232"/>
      <c r="F4" s="232"/>
      <c r="G4" s="232"/>
      <c r="H4" s="232"/>
      <c r="I4" s="232"/>
      <c r="J4" s="232"/>
      <c r="K4" s="219">
        <v>7</v>
      </c>
      <c r="L4" s="219"/>
      <c r="M4" s="219">
        <v>8</v>
      </c>
      <c r="N4" s="219"/>
      <c r="O4" s="223"/>
      <c r="P4" s="224"/>
      <c r="Q4" s="225"/>
      <c r="R4" s="226"/>
      <c r="S4" s="12">
        <f>E4+G4+I4+K4+M4+O4+Q4</f>
        <v>15</v>
      </c>
      <c r="T4" s="12">
        <f t="shared" ref="T4:T19" si="0">SUM(S4-U4-V4)</f>
        <v>15</v>
      </c>
      <c r="U4" s="15"/>
      <c r="V4" s="15"/>
    </row>
    <row r="5" spans="1:22" x14ac:dyDescent="0.25">
      <c r="A5" s="138">
        <v>6687</v>
      </c>
      <c r="B5" s="212" t="s">
        <v>108</v>
      </c>
      <c r="C5" s="190"/>
      <c r="D5" s="25" t="s">
        <v>99</v>
      </c>
      <c r="E5" s="232"/>
      <c r="F5" s="232"/>
      <c r="G5" s="232"/>
      <c r="H5" s="232"/>
      <c r="I5" s="232"/>
      <c r="J5" s="232"/>
      <c r="K5" s="219">
        <v>1</v>
      </c>
      <c r="L5" s="219"/>
      <c r="M5" s="219"/>
      <c r="N5" s="219"/>
      <c r="O5" s="223"/>
      <c r="P5" s="224"/>
      <c r="Q5" s="225"/>
      <c r="R5" s="226"/>
      <c r="S5" s="12">
        <f t="shared" ref="S5:S22" si="1">E5+G5+I5+K5+M5+O5+Q5</f>
        <v>1</v>
      </c>
      <c r="T5" s="12">
        <f t="shared" si="0"/>
        <v>1</v>
      </c>
      <c r="U5" s="15"/>
      <c r="V5" s="15"/>
    </row>
    <row r="6" spans="1:22" x14ac:dyDescent="0.25">
      <c r="A6" s="138"/>
      <c r="B6" s="81"/>
      <c r="C6" s="190"/>
      <c r="D6" s="25"/>
      <c r="E6" s="232"/>
      <c r="F6" s="232"/>
      <c r="G6" s="232"/>
      <c r="H6" s="232"/>
      <c r="I6" s="232"/>
      <c r="J6" s="232"/>
      <c r="K6" s="219"/>
      <c r="L6" s="219"/>
      <c r="M6" s="219"/>
      <c r="N6" s="219"/>
      <c r="O6" s="223"/>
      <c r="P6" s="224"/>
      <c r="Q6" s="225"/>
      <c r="R6" s="226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91"/>
      <c r="C7" s="191"/>
      <c r="D7" s="25"/>
      <c r="E7" s="230"/>
      <c r="F7" s="231"/>
      <c r="G7" s="230"/>
      <c r="H7" s="231"/>
      <c r="I7" s="232"/>
      <c r="J7" s="232"/>
      <c r="K7" s="219"/>
      <c r="L7" s="219"/>
      <c r="M7" s="219"/>
      <c r="N7" s="219"/>
      <c r="O7" s="223"/>
      <c r="P7" s="224"/>
      <c r="Q7" s="225"/>
      <c r="R7" s="226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91"/>
      <c r="C8" s="191"/>
      <c r="D8" s="25"/>
      <c r="E8" s="232"/>
      <c r="F8" s="232"/>
      <c r="G8" s="232"/>
      <c r="H8" s="232"/>
      <c r="I8" s="232"/>
      <c r="J8" s="232"/>
      <c r="K8" s="219"/>
      <c r="L8" s="219"/>
      <c r="M8" s="219"/>
      <c r="N8" s="219"/>
      <c r="O8" s="223"/>
      <c r="P8" s="224"/>
      <c r="Q8" s="225"/>
      <c r="R8" s="226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91"/>
      <c r="C9" s="191"/>
      <c r="D9" s="25"/>
      <c r="E9" s="232"/>
      <c r="F9" s="232"/>
      <c r="G9" s="232"/>
      <c r="H9" s="232"/>
      <c r="I9" s="232"/>
      <c r="J9" s="232"/>
      <c r="K9" s="219"/>
      <c r="L9" s="219"/>
      <c r="M9" s="219"/>
      <c r="N9" s="219"/>
      <c r="O9" s="223"/>
      <c r="P9" s="224"/>
      <c r="Q9" s="225"/>
      <c r="R9" s="226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93"/>
      <c r="C10" s="193"/>
      <c r="D10" s="25"/>
      <c r="E10" s="232"/>
      <c r="F10" s="232"/>
      <c r="G10" s="232"/>
      <c r="H10" s="232"/>
      <c r="I10" s="232"/>
      <c r="J10" s="232"/>
      <c r="K10" s="219"/>
      <c r="L10" s="219"/>
      <c r="M10" s="219"/>
      <c r="N10" s="219"/>
      <c r="O10" s="223"/>
      <c r="P10" s="224"/>
      <c r="Q10" s="225"/>
      <c r="R10" s="226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94"/>
      <c r="C11" s="194"/>
      <c r="D11" s="25"/>
      <c r="E11" s="232"/>
      <c r="F11" s="232"/>
      <c r="G11" s="232"/>
      <c r="H11" s="232"/>
      <c r="I11" s="232"/>
      <c r="J11" s="232"/>
      <c r="K11" s="219"/>
      <c r="L11" s="219"/>
      <c r="M11" s="219"/>
      <c r="N11" s="219"/>
      <c r="O11" s="223"/>
      <c r="P11" s="224"/>
      <c r="Q11" s="225"/>
      <c r="R11" s="22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94"/>
      <c r="C12" s="194"/>
      <c r="D12" s="25"/>
      <c r="E12" s="232"/>
      <c r="F12" s="232"/>
      <c r="G12" s="232"/>
      <c r="H12" s="232"/>
      <c r="I12" s="232"/>
      <c r="J12" s="232"/>
      <c r="K12" s="219"/>
      <c r="L12" s="219"/>
      <c r="M12" s="219"/>
      <c r="N12" s="219"/>
      <c r="O12" s="223"/>
      <c r="P12" s="224"/>
      <c r="Q12" s="225"/>
      <c r="R12" s="22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94"/>
      <c r="C13" s="194"/>
      <c r="D13" s="25"/>
      <c r="E13" s="232"/>
      <c r="F13" s="232"/>
      <c r="G13" s="232"/>
      <c r="H13" s="232"/>
      <c r="I13" s="232"/>
      <c r="J13" s="232"/>
      <c r="K13" s="219"/>
      <c r="L13" s="219"/>
      <c r="M13" s="219"/>
      <c r="N13" s="219"/>
      <c r="O13" s="223"/>
      <c r="P13" s="224"/>
      <c r="Q13" s="225"/>
      <c r="R13" s="22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95"/>
      <c r="C14" s="195"/>
      <c r="D14" s="25"/>
      <c r="E14" s="232"/>
      <c r="F14" s="232"/>
      <c r="G14" s="232"/>
      <c r="H14" s="232"/>
      <c r="I14" s="232"/>
      <c r="J14" s="232"/>
      <c r="K14" s="219"/>
      <c r="L14" s="219"/>
      <c r="M14" s="219"/>
      <c r="N14" s="219"/>
      <c r="O14" s="223"/>
      <c r="P14" s="224"/>
      <c r="Q14" s="225"/>
      <c r="R14" s="22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3"/>
      <c r="C15" s="143"/>
      <c r="D15" s="25"/>
      <c r="E15" s="230"/>
      <c r="F15" s="231"/>
      <c r="G15" s="230"/>
      <c r="H15" s="231"/>
      <c r="I15" s="230"/>
      <c r="J15" s="231"/>
      <c r="K15" s="223"/>
      <c r="L15" s="224"/>
      <c r="M15" s="223"/>
      <c r="N15" s="224"/>
      <c r="O15" s="223"/>
      <c r="P15" s="224"/>
      <c r="Q15" s="225"/>
      <c r="R15" s="22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30"/>
      <c r="C16" s="138"/>
      <c r="D16" s="25"/>
      <c r="E16" s="230"/>
      <c r="F16" s="231"/>
      <c r="G16" s="230"/>
      <c r="H16" s="231"/>
      <c r="I16" s="230"/>
      <c r="J16" s="231"/>
      <c r="K16" s="223"/>
      <c r="L16" s="224"/>
      <c r="M16" s="223"/>
      <c r="N16" s="224"/>
      <c r="O16" s="223"/>
      <c r="P16" s="224"/>
      <c r="Q16" s="225"/>
      <c r="R16" s="22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6"/>
      <c r="B17" s="81"/>
      <c r="C17" s="146"/>
      <c r="D17" s="25"/>
      <c r="E17" s="230"/>
      <c r="F17" s="231"/>
      <c r="G17" s="230"/>
      <c r="H17" s="231"/>
      <c r="I17" s="230"/>
      <c r="J17" s="231"/>
      <c r="K17" s="223"/>
      <c r="L17" s="224"/>
      <c r="M17" s="223"/>
      <c r="N17" s="224"/>
      <c r="O17" s="223"/>
      <c r="P17" s="224"/>
      <c r="Q17" s="225"/>
      <c r="R17" s="22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38"/>
      <c r="B18" s="30">
        <f>SUM(B6:B17)</f>
        <v>0</v>
      </c>
      <c r="C18" s="138"/>
      <c r="D18" s="25"/>
      <c r="E18" s="230"/>
      <c r="F18" s="231"/>
      <c r="G18" s="230"/>
      <c r="H18" s="231"/>
      <c r="I18" s="230"/>
      <c r="J18" s="231"/>
      <c r="K18" s="223">
        <f>SUM(K6:K17)</f>
        <v>0</v>
      </c>
      <c r="L18" s="224"/>
      <c r="M18" s="223"/>
      <c r="N18" s="224"/>
      <c r="O18" s="223"/>
      <c r="P18" s="224"/>
      <c r="Q18" s="225"/>
      <c r="R18" s="22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7"/>
      <c r="B19" s="137"/>
      <c r="C19" s="137"/>
      <c r="D19" s="14"/>
      <c r="E19" s="230"/>
      <c r="F19" s="231"/>
      <c r="G19" s="230"/>
      <c r="H19" s="231"/>
      <c r="I19" s="230"/>
      <c r="J19" s="231"/>
      <c r="K19" s="223"/>
      <c r="L19" s="224"/>
      <c r="M19" s="223"/>
      <c r="N19" s="224"/>
      <c r="O19" s="223"/>
      <c r="P19" s="224"/>
      <c r="Q19" s="225"/>
      <c r="R19" s="22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0">
        <v>8</v>
      </c>
      <c r="F20" s="231"/>
      <c r="G20" s="230">
        <v>8</v>
      </c>
      <c r="H20" s="231"/>
      <c r="I20" s="230">
        <v>8</v>
      </c>
      <c r="J20" s="231"/>
      <c r="K20" s="223"/>
      <c r="L20" s="224"/>
      <c r="M20" s="223"/>
      <c r="N20" s="224"/>
      <c r="O20" s="225"/>
      <c r="P20" s="226"/>
      <c r="Q20" s="225"/>
      <c r="R20" s="226"/>
      <c r="S20" s="12">
        <f t="shared" si="1"/>
        <v>24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3"/>
      <c r="F21" s="224"/>
      <c r="G21" s="223"/>
      <c r="H21" s="224"/>
      <c r="I21" s="223"/>
      <c r="J21" s="224"/>
      <c r="K21" s="223"/>
      <c r="L21" s="224"/>
      <c r="M21" s="223"/>
      <c r="N21" s="224"/>
      <c r="O21" s="225"/>
      <c r="P21" s="226"/>
      <c r="Q21" s="225"/>
      <c r="R21" s="22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8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16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16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24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8793E-CD5E-494A-AA24-050BC347E31E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88</v>
      </c>
      <c r="B2" s="205"/>
      <c r="C2" s="205"/>
      <c r="D2" s="139"/>
      <c r="E2" s="222" t="s">
        <v>13</v>
      </c>
      <c r="F2" s="222"/>
      <c r="G2" s="221" t="s">
        <v>14</v>
      </c>
      <c r="H2" s="221"/>
      <c r="I2" s="222" t="s">
        <v>15</v>
      </c>
      <c r="J2" s="222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12" t="s">
        <v>113</v>
      </c>
      <c r="C4" s="206">
        <v>79</v>
      </c>
      <c r="D4" s="25" t="s">
        <v>77</v>
      </c>
      <c r="E4" s="220">
        <v>1</v>
      </c>
      <c r="F4" s="220"/>
      <c r="G4" s="220"/>
      <c r="H4" s="220"/>
      <c r="I4" s="220"/>
      <c r="J4" s="220"/>
      <c r="K4" s="220"/>
      <c r="L4" s="220"/>
      <c r="M4" s="220"/>
      <c r="N4" s="220"/>
      <c r="O4" s="213"/>
      <c r="P4" s="214"/>
      <c r="Q4" s="215"/>
      <c r="R4" s="216"/>
      <c r="S4" s="77">
        <f>E4+G4+I4+K4+M4+O4+Q4</f>
        <v>1</v>
      </c>
      <c r="T4" s="77">
        <f t="shared" ref="T4:T12" si="0">SUM(S4-U4-V4)</f>
        <v>1</v>
      </c>
      <c r="U4" s="80"/>
      <c r="V4" s="80"/>
    </row>
    <row r="5" spans="1:22" x14ac:dyDescent="0.25">
      <c r="A5" s="138">
        <v>6721</v>
      </c>
      <c r="B5" s="212" t="s">
        <v>113</v>
      </c>
      <c r="C5" s="206">
        <v>78</v>
      </c>
      <c r="D5" s="25" t="s">
        <v>77</v>
      </c>
      <c r="E5" s="220">
        <v>2</v>
      </c>
      <c r="F5" s="220"/>
      <c r="G5" s="220"/>
      <c r="H5" s="220"/>
      <c r="I5" s="220"/>
      <c r="J5" s="220"/>
      <c r="K5" s="220"/>
      <c r="L5" s="220"/>
      <c r="M5" s="220"/>
      <c r="N5" s="220"/>
      <c r="O5" s="213"/>
      <c r="P5" s="214"/>
      <c r="Q5" s="215"/>
      <c r="R5" s="216"/>
      <c r="S5" s="77">
        <f t="shared" ref="S5:S24" si="1">E5+G5+I5+K5+M5+O5+Q5</f>
        <v>2</v>
      </c>
      <c r="T5" s="77">
        <f t="shared" si="0"/>
        <v>2</v>
      </c>
      <c r="U5" s="80"/>
      <c r="V5" s="80"/>
    </row>
    <row r="6" spans="1:22" x14ac:dyDescent="0.25">
      <c r="A6" s="138">
        <v>6721</v>
      </c>
      <c r="B6" s="212" t="s">
        <v>113</v>
      </c>
      <c r="C6" s="206">
        <v>80</v>
      </c>
      <c r="D6" s="25" t="s">
        <v>77</v>
      </c>
      <c r="E6" s="220">
        <v>2</v>
      </c>
      <c r="F6" s="220"/>
      <c r="G6" s="220"/>
      <c r="H6" s="220"/>
      <c r="I6" s="220"/>
      <c r="J6" s="220"/>
      <c r="K6" s="220"/>
      <c r="L6" s="220"/>
      <c r="M6" s="220"/>
      <c r="N6" s="220"/>
      <c r="O6" s="213"/>
      <c r="P6" s="214"/>
      <c r="Q6" s="215"/>
      <c r="R6" s="216"/>
      <c r="S6" s="77">
        <f t="shared" si="1"/>
        <v>2</v>
      </c>
      <c r="T6" s="77">
        <f t="shared" si="0"/>
        <v>2</v>
      </c>
      <c r="U6" s="80"/>
      <c r="V6" s="80"/>
    </row>
    <row r="7" spans="1:22" x14ac:dyDescent="0.25">
      <c r="A7" s="138">
        <v>6687</v>
      </c>
      <c r="B7" s="212" t="s">
        <v>108</v>
      </c>
      <c r="C7" s="206">
        <v>22</v>
      </c>
      <c r="D7" s="25" t="s">
        <v>74</v>
      </c>
      <c r="E7" s="220">
        <v>2.5</v>
      </c>
      <c r="F7" s="220"/>
      <c r="G7" s="220">
        <v>7.5</v>
      </c>
      <c r="H7" s="220"/>
      <c r="I7" s="213">
        <v>7.5</v>
      </c>
      <c r="J7" s="214"/>
      <c r="K7" s="213">
        <v>7</v>
      </c>
      <c r="L7" s="214"/>
      <c r="M7" s="213">
        <v>7</v>
      </c>
      <c r="N7" s="214"/>
      <c r="O7" s="213"/>
      <c r="P7" s="214"/>
      <c r="Q7" s="215"/>
      <c r="R7" s="216"/>
      <c r="S7" s="77">
        <f t="shared" si="1"/>
        <v>31.5</v>
      </c>
      <c r="T7" s="77">
        <f t="shared" si="0"/>
        <v>31.5</v>
      </c>
      <c r="U7" s="80"/>
      <c r="V7" s="80"/>
    </row>
    <row r="8" spans="1:22" x14ac:dyDescent="0.25">
      <c r="A8" s="138"/>
      <c r="B8" s="204"/>
      <c r="C8" s="204"/>
      <c r="D8" s="25"/>
      <c r="E8" s="213"/>
      <c r="F8" s="214"/>
      <c r="G8" s="213"/>
      <c r="H8" s="214"/>
      <c r="I8" s="213"/>
      <c r="J8" s="214"/>
      <c r="K8" s="213"/>
      <c r="L8" s="214"/>
      <c r="M8" s="213"/>
      <c r="N8" s="214"/>
      <c r="O8" s="213"/>
      <c r="P8" s="214"/>
      <c r="Q8" s="215"/>
      <c r="R8" s="216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204"/>
      <c r="C9" s="204"/>
      <c r="D9" s="25"/>
      <c r="E9" s="213"/>
      <c r="F9" s="214"/>
      <c r="G9" s="213"/>
      <c r="H9" s="214"/>
      <c r="I9" s="213"/>
      <c r="J9" s="214"/>
      <c r="K9" s="213"/>
      <c r="L9" s="214"/>
      <c r="M9" s="213"/>
      <c r="N9" s="214"/>
      <c r="O9" s="213"/>
      <c r="P9" s="214"/>
      <c r="Q9" s="215"/>
      <c r="R9" s="216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206"/>
      <c r="C10" s="206"/>
      <c r="D10" s="25"/>
      <c r="E10" s="213"/>
      <c r="F10" s="214"/>
      <c r="G10" s="213"/>
      <c r="H10" s="214"/>
      <c r="I10" s="213"/>
      <c r="J10" s="214"/>
      <c r="K10" s="213"/>
      <c r="L10" s="214"/>
      <c r="M10" s="213"/>
      <c r="N10" s="214"/>
      <c r="O10" s="213"/>
      <c r="P10" s="214"/>
      <c r="Q10" s="215"/>
      <c r="R10" s="216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55"/>
      <c r="C11" s="155"/>
      <c r="D11" s="25"/>
      <c r="E11" s="213"/>
      <c r="F11" s="214"/>
      <c r="G11" s="213"/>
      <c r="H11" s="214"/>
      <c r="I11" s="213"/>
      <c r="J11" s="214"/>
      <c r="K11" s="213"/>
      <c r="L11" s="214"/>
      <c r="M11" s="213"/>
      <c r="N11" s="214"/>
      <c r="O11" s="213"/>
      <c r="P11" s="214"/>
      <c r="Q11" s="215"/>
      <c r="R11" s="216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5"/>
      <c r="C12" s="155"/>
      <c r="D12" s="25"/>
      <c r="E12" s="213"/>
      <c r="F12" s="214"/>
      <c r="G12" s="213"/>
      <c r="H12" s="214"/>
      <c r="I12" s="213"/>
      <c r="J12" s="214"/>
      <c r="K12" s="213"/>
      <c r="L12" s="214"/>
      <c r="M12" s="213"/>
      <c r="N12" s="214"/>
      <c r="O12" s="213"/>
      <c r="P12" s="214"/>
      <c r="Q12" s="215"/>
      <c r="R12" s="216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6"/>
      <c r="D13" s="25"/>
      <c r="E13" s="213"/>
      <c r="F13" s="214"/>
      <c r="G13" s="213"/>
      <c r="H13" s="214"/>
      <c r="I13" s="213"/>
      <c r="J13" s="214"/>
      <c r="K13" s="213"/>
      <c r="L13" s="214"/>
      <c r="M13" s="213"/>
      <c r="N13" s="214"/>
      <c r="O13" s="213"/>
      <c r="P13" s="214"/>
      <c r="Q13" s="215"/>
      <c r="R13" s="216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8"/>
      <c r="B14" s="81"/>
      <c r="C14" s="196"/>
      <c r="D14" s="25"/>
      <c r="E14" s="213"/>
      <c r="F14" s="214"/>
      <c r="G14" s="213"/>
      <c r="H14" s="214"/>
      <c r="I14" s="213"/>
      <c r="J14" s="214"/>
      <c r="K14" s="213"/>
      <c r="L14" s="214"/>
      <c r="M14" s="213"/>
      <c r="N14" s="214"/>
      <c r="O14" s="213"/>
      <c r="P14" s="214"/>
      <c r="Q14" s="215"/>
      <c r="R14" s="216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3"/>
      <c r="F15" s="214"/>
      <c r="G15" s="213"/>
      <c r="H15" s="214"/>
      <c r="I15" s="213"/>
      <c r="J15" s="214"/>
      <c r="K15" s="213"/>
      <c r="L15" s="214"/>
      <c r="M15" s="213"/>
      <c r="N15" s="214"/>
      <c r="O15" s="213"/>
      <c r="P15" s="214"/>
      <c r="Q15" s="215"/>
      <c r="R15" s="216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3"/>
      <c r="F16" s="214"/>
      <c r="G16" s="213"/>
      <c r="H16" s="214"/>
      <c r="I16" s="213"/>
      <c r="J16" s="214"/>
      <c r="K16" s="213"/>
      <c r="L16" s="214"/>
      <c r="M16" s="213"/>
      <c r="N16" s="214"/>
      <c r="O16" s="213"/>
      <c r="P16" s="214"/>
      <c r="Q16" s="215"/>
      <c r="R16" s="216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90"/>
      <c r="B17" s="81"/>
      <c r="C17" s="190"/>
      <c r="D17" s="25"/>
      <c r="E17" s="213"/>
      <c r="F17" s="214"/>
      <c r="G17" s="213"/>
      <c r="H17" s="214"/>
      <c r="I17" s="213"/>
      <c r="J17" s="214"/>
      <c r="K17" s="213"/>
      <c r="L17" s="214"/>
      <c r="M17" s="213"/>
      <c r="N17" s="214"/>
      <c r="O17" s="213"/>
      <c r="P17" s="214"/>
      <c r="Q17" s="215"/>
      <c r="R17" s="216"/>
      <c r="S17" s="77">
        <f t="shared" si="4"/>
        <v>0</v>
      </c>
      <c r="T17" s="77">
        <f t="shared" si="5"/>
        <v>0</v>
      </c>
      <c r="U17" s="80"/>
      <c r="V17" s="80"/>
    </row>
    <row r="18" spans="1:22" ht="15.75" customHeight="1" x14ac:dyDescent="0.25">
      <c r="A18" s="138"/>
      <c r="B18" s="30">
        <f>SUM(B6:B17)</f>
        <v>0</v>
      </c>
      <c r="C18" s="138"/>
      <c r="D18" s="14"/>
      <c r="E18" s="213"/>
      <c r="F18" s="214"/>
      <c r="G18" s="213"/>
      <c r="H18" s="214"/>
      <c r="I18" s="213"/>
      <c r="J18" s="214"/>
      <c r="K18" s="213"/>
      <c r="L18" s="214"/>
      <c r="M18" s="213"/>
      <c r="N18" s="214"/>
      <c r="O18" s="213"/>
      <c r="P18" s="214"/>
      <c r="Q18" s="215"/>
      <c r="R18" s="216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/>
      <c r="B19" s="30"/>
      <c r="C19" s="138"/>
      <c r="D19" s="25"/>
      <c r="E19" s="219"/>
      <c r="F19" s="219"/>
      <c r="G19" s="219"/>
      <c r="H19" s="219"/>
      <c r="I19" s="219"/>
      <c r="J19" s="219"/>
      <c r="K19" s="213"/>
      <c r="L19" s="214"/>
      <c r="M19" s="213"/>
      <c r="N19" s="214"/>
      <c r="O19" s="213"/>
      <c r="P19" s="214"/>
      <c r="Q19" s="215"/>
      <c r="R19" s="216"/>
      <c r="S19" s="77">
        <f t="shared" ref="S19" si="6">E19+G19+I19+K19+M19+O19+Q19</f>
        <v>0</v>
      </c>
      <c r="T19" s="77">
        <f t="shared" ref="T19" si="7">SUM(S19-U19-V19)</f>
        <v>0</v>
      </c>
      <c r="U19" s="80"/>
      <c r="V19" s="80"/>
    </row>
    <row r="20" spans="1:22" x14ac:dyDescent="0.25">
      <c r="A20" s="138">
        <v>3600</v>
      </c>
      <c r="B20" s="212" t="s">
        <v>109</v>
      </c>
      <c r="C20" s="138"/>
      <c r="D20" s="25" t="s">
        <v>63</v>
      </c>
      <c r="E20" s="213">
        <v>0.5</v>
      </c>
      <c r="F20" s="214"/>
      <c r="G20" s="213">
        <v>0.5</v>
      </c>
      <c r="H20" s="214"/>
      <c r="I20" s="213">
        <v>0.5</v>
      </c>
      <c r="J20" s="214"/>
      <c r="K20" s="213">
        <v>1</v>
      </c>
      <c r="L20" s="214"/>
      <c r="M20" s="213">
        <v>1</v>
      </c>
      <c r="N20" s="214"/>
      <c r="O20" s="213"/>
      <c r="P20" s="214"/>
      <c r="Q20" s="215"/>
      <c r="R20" s="216"/>
      <c r="S20" s="77">
        <f>E20+G20+I20+K20+M20+O20+Q20</f>
        <v>3.5</v>
      </c>
      <c r="T20" s="77">
        <f>SUM(S20-U20-V20)</f>
        <v>3.5</v>
      </c>
      <c r="U20" s="80"/>
      <c r="V20" s="80"/>
    </row>
    <row r="21" spans="1:22" x14ac:dyDescent="0.25">
      <c r="A21" s="138"/>
      <c r="B21" s="30"/>
      <c r="C21" s="138"/>
      <c r="D21" s="25"/>
      <c r="E21" s="213"/>
      <c r="F21" s="214"/>
      <c r="G21" s="213"/>
      <c r="H21" s="214"/>
      <c r="I21" s="213"/>
      <c r="J21" s="214"/>
      <c r="K21" s="213"/>
      <c r="L21" s="214"/>
      <c r="M21" s="213"/>
      <c r="N21" s="214"/>
      <c r="O21" s="213"/>
      <c r="P21" s="214"/>
      <c r="Q21" s="215"/>
      <c r="R21" s="216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3"/>
      <c r="F22" s="214"/>
      <c r="G22" s="213"/>
      <c r="H22" s="214"/>
      <c r="I22" s="213"/>
      <c r="J22" s="214"/>
      <c r="K22" s="213"/>
      <c r="L22" s="214"/>
      <c r="M22" s="213"/>
      <c r="N22" s="214"/>
      <c r="O22" s="213"/>
      <c r="P22" s="214"/>
      <c r="Q22" s="215"/>
      <c r="R22" s="216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3"/>
      <c r="F23" s="214"/>
      <c r="G23" s="213"/>
      <c r="H23" s="214"/>
      <c r="I23" s="213"/>
      <c r="J23" s="214"/>
      <c r="K23" s="213"/>
      <c r="L23" s="214"/>
      <c r="M23" s="213"/>
      <c r="N23" s="214"/>
      <c r="O23" s="215"/>
      <c r="P23" s="216"/>
      <c r="Q23" s="215"/>
      <c r="R23" s="216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17">
        <f>SUM(E4:E23)</f>
        <v>8</v>
      </c>
      <c r="F24" s="218"/>
      <c r="G24" s="217">
        <f>SUM(G4:G23)</f>
        <v>8</v>
      </c>
      <c r="H24" s="218"/>
      <c r="I24" s="217">
        <f>SUM(I4:I23)</f>
        <v>8</v>
      </c>
      <c r="J24" s="218"/>
      <c r="K24" s="217">
        <f>SUM(K4:K23)</f>
        <v>8</v>
      </c>
      <c r="L24" s="218"/>
      <c r="M24" s="217">
        <f>SUM(M4:M23)</f>
        <v>8</v>
      </c>
      <c r="N24" s="218"/>
      <c r="O24" s="217">
        <f>SUM(O4:O23)</f>
        <v>0</v>
      </c>
      <c r="P24" s="218"/>
      <c r="Q24" s="217">
        <f>SUM(Q4:Q23)</f>
        <v>0</v>
      </c>
      <c r="R24" s="218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41"/>
      <c r="H25" s="142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3.5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9"/>
  <sheetViews>
    <sheetView zoomScale="90" zoomScaleNormal="90" zoomScalePageLayoutView="89" workbookViewId="0">
      <selection activeCell="I34" sqref="I34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88</v>
      </c>
      <c r="B2" s="205"/>
      <c r="C2" s="205"/>
      <c r="D2" s="47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33">
        <v>8</v>
      </c>
      <c r="F3" s="91">
        <v>16.3</v>
      </c>
      <c r="G3" s="33">
        <v>8</v>
      </c>
      <c r="H3" s="91">
        <v>16.3</v>
      </c>
      <c r="I3" s="33">
        <v>8</v>
      </c>
      <c r="J3" s="91">
        <v>16.3</v>
      </c>
      <c r="K3" s="192"/>
      <c r="L3" s="207"/>
      <c r="M3" s="33">
        <v>8</v>
      </c>
      <c r="N3" s="91">
        <v>16.3</v>
      </c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8">
        <v>6791</v>
      </c>
      <c r="B4" s="212" t="s">
        <v>105</v>
      </c>
      <c r="C4" s="208">
        <v>2</v>
      </c>
      <c r="D4" s="25" t="s">
        <v>83</v>
      </c>
      <c r="E4" s="237">
        <v>3.75</v>
      </c>
      <c r="F4" s="237"/>
      <c r="G4" s="237">
        <v>1</v>
      </c>
      <c r="H4" s="237"/>
      <c r="I4" s="237"/>
      <c r="J4" s="237"/>
      <c r="K4" s="238"/>
      <c r="L4" s="238"/>
      <c r="M4" s="237"/>
      <c r="N4" s="237"/>
      <c r="O4" s="237"/>
      <c r="P4" s="237"/>
      <c r="Q4" s="239"/>
      <c r="R4" s="240"/>
      <c r="S4" s="53">
        <f>E4+G4+I4+K4+M4+O4+Q4</f>
        <v>4.75</v>
      </c>
      <c r="T4" s="53">
        <f>SUM(S4-U4-V4)</f>
        <v>4.75</v>
      </c>
      <c r="U4" s="55"/>
      <c r="V4" s="55"/>
    </row>
    <row r="5" spans="1:22" x14ac:dyDescent="0.25">
      <c r="A5" s="138">
        <v>6773</v>
      </c>
      <c r="B5" s="212" t="s">
        <v>106</v>
      </c>
      <c r="C5" s="208">
        <v>2</v>
      </c>
      <c r="D5" s="25" t="s">
        <v>90</v>
      </c>
      <c r="E5" s="237">
        <v>2.75</v>
      </c>
      <c r="F5" s="237"/>
      <c r="G5" s="237">
        <v>1.5</v>
      </c>
      <c r="H5" s="237"/>
      <c r="I5" s="237"/>
      <c r="J5" s="237"/>
      <c r="K5" s="238"/>
      <c r="L5" s="238"/>
      <c r="M5" s="237">
        <v>0.25</v>
      </c>
      <c r="N5" s="237"/>
      <c r="O5" s="237"/>
      <c r="P5" s="237"/>
      <c r="Q5" s="239"/>
      <c r="R5" s="240"/>
      <c r="S5" s="53">
        <f t="shared" ref="S5:S26" si="0">E5+G5+I5+K5+M5+O5+Q5</f>
        <v>4.5</v>
      </c>
      <c r="T5" s="53">
        <f t="shared" ref="T5:T24" si="1">SUM(S5-U5-V5)</f>
        <v>4.5</v>
      </c>
      <c r="U5" s="55"/>
      <c r="V5" s="55"/>
    </row>
    <row r="6" spans="1:22" x14ac:dyDescent="0.25">
      <c r="A6" s="138">
        <v>6773</v>
      </c>
      <c r="B6" s="212" t="s">
        <v>106</v>
      </c>
      <c r="C6" s="208">
        <v>1</v>
      </c>
      <c r="D6" s="25" t="s">
        <v>84</v>
      </c>
      <c r="E6" s="237"/>
      <c r="F6" s="237"/>
      <c r="G6" s="237">
        <v>0.5</v>
      </c>
      <c r="H6" s="237"/>
      <c r="I6" s="237"/>
      <c r="J6" s="237"/>
      <c r="K6" s="238"/>
      <c r="L6" s="238"/>
      <c r="M6" s="237"/>
      <c r="N6" s="237"/>
      <c r="O6" s="237"/>
      <c r="P6" s="237"/>
      <c r="Q6" s="239"/>
      <c r="R6" s="240"/>
      <c r="S6" s="53">
        <f t="shared" si="0"/>
        <v>0.5</v>
      </c>
      <c r="T6" s="53">
        <f t="shared" si="1"/>
        <v>0.5</v>
      </c>
      <c r="U6" s="55"/>
      <c r="V6" s="55"/>
    </row>
    <row r="7" spans="1:22" x14ac:dyDescent="0.25">
      <c r="A7" s="138">
        <v>6776</v>
      </c>
      <c r="B7" s="212" t="s">
        <v>107</v>
      </c>
      <c r="C7" s="208">
        <v>1</v>
      </c>
      <c r="D7" s="25" t="s">
        <v>91</v>
      </c>
      <c r="E7" s="237"/>
      <c r="F7" s="237"/>
      <c r="G7" s="237">
        <v>0.5</v>
      </c>
      <c r="H7" s="237"/>
      <c r="I7" s="237">
        <v>3.5</v>
      </c>
      <c r="J7" s="237"/>
      <c r="K7" s="242"/>
      <c r="L7" s="234"/>
      <c r="M7" s="241"/>
      <c r="N7" s="236"/>
      <c r="O7" s="237"/>
      <c r="P7" s="237"/>
      <c r="Q7" s="239"/>
      <c r="R7" s="240"/>
      <c r="S7" s="53">
        <f t="shared" si="0"/>
        <v>4</v>
      </c>
      <c r="T7" s="53">
        <f t="shared" si="1"/>
        <v>4</v>
      </c>
      <c r="U7" s="55"/>
      <c r="V7" s="55"/>
    </row>
    <row r="8" spans="1:22" x14ac:dyDescent="0.25">
      <c r="A8" s="138">
        <v>6687</v>
      </c>
      <c r="B8" s="212" t="s">
        <v>108</v>
      </c>
      <c r="C8" s="208">
        <v>51</v>
      </c>
      <c r="D8" s="25" t="s">
        <v>74</v>
      </c>
      <c r="E8" s="237"/>
      <c r="F8" s="237"/>
      <c r="G8" s="237">
        <v>0.75</v>
      </c>
      <c r="H8" s="237"/>
      <c r="I8" s="237"/>
      <c r="J8" s="237"/>
      <c r="K8" s="238"/>
      <c r="L8" s="238"/>
      <c r="M8" s="237"/>
      <c r="N8" s="237"/>
      <c r="O8" s="237"/>
      <c r="P8" s="237"/>
      <c r="Q8" s="239"/>
      <c r="R8" s="240"/>
      <c r="S8" s="53">
        <f t="shared" si="0"/>
        <v>0.75</v>
      </c>
      <c r="T8" s="53">
        <f t="shared" si="1"/>
        <v>0.75</v>
      </c>
      <c r="U8" s="55"/>
      <c r="V8" s="55"/>
    </row>
    <row r="9" spans="1:22" x14ac:dyDescent="0.25">
      <c r="A9" s="138">
        <v>6687</v>
      </c>
      <c r="B9" s="212" t="s">
        <v>108</v>
      </c>
      <c r="C9" s="204">
        <v>17</v>
      </c>
      <c r="D9" s="25" t="s">
        <v>100</v>
      </c>
      <c r="E9" s="237"/>
      <c r="F9" s="237"/>
      <c r="G9" s="237"/>
      <c r="H9" s="237"/>
      <c r="I9" s="237"/>
      <c r="J9" s="237"/>
      <c r="K9" s="238"/>
      <c r="L9" s="238"/>
      <c r="M9" s="237">
        <v>1</v>
      </c>
      <c r="N9" s="237"/>
      <c r="O9" s="237"/>
      <c r="P9" s="237"/>
      <c r="Q9" s="239"/>
      <c r="R9" s="240"/>
      <c r="S9" s="53">
        <f t="shared" si="0"/>
        <v>1</v>
      </c>
      <c r="T9" s="53">
        <f t="shared" si="1"/>
        <v>1</v>
      </c>
      <c r="U9" s="55"/>
      <c r="V9" s="55"/>
    </row>
    <row r="10" spans="1:22" x14ac:dyDescent="0.25">
      <c r="A10" s="138">
        <v>6687</v>
      </c>
      <c r="B10" s="212" t="s">
        <v>108</v>
      </c>
      <c r="C10" s="191">
        <v>18</v>
      </c>
      <c r="D10" s="25" t="s">
        <v>100</v>
      </c>
      <c r="E10" s="235"/>
      <c r="F10" s="236"/>
      <c r="G10" s="235"/>
      <c r="H10" s="236"/>
      <c r="I10" s="235"/>
      <c r="J10" s="236"/>
      <c r="K10" s="233"/>
      <c r="L10" s="234"/>
      <c r="M10" s="235">
        <v>1.75</v>
      </c>
      <c r="N10" s="236"/>
      <c r="O10" s="237"/>
      <c r="P10" s="237"/>
      <c r="Q10" s="239"/>
      <c r="R10" s="240"/>
      <c r="S10" s="53">
        <f t="shared" si="0"/>
        <v>1.75</v>
      </c>
      <c r="T10" s="53">
        <f t="shared" si="1"/>
        <v>1.75</v>
      </c>
      <c r="U10" s="55"/>
      <c r="V10" s="55"/>
    </row>
    <row r="11" spans="1:22" x14ac:dyDescent="0.25">
      <c r="A11" s="138">
        <v>6687</v>
      </c>
      <c r="B11" s="212" t="s">
        <v>108</v>
      </c>
      <c r="C11" s="210">
        <v>19</v>
      </c>
      <c r="D11" s="25" t="s">
        <v>100</v>
      </c>
      <c r="E11" s="237"/>
      <c r="F11" s="237"/>
      <c r="G11" s="237"/>
      <c r="H11" s="237"/>
      <c r="I11" s="237"/>
      <c r="J11" s="237"/>
      <c r="K11" s="238"/>
      <c r="L11" s="238"/>
      <c r="M11" s="237">
        <v>2</v>
      </c>
      <c r="N11" s="237"/>
      <c r="O11" s="237"/>
      <c r="P11" s="237"/>
      <c r="Q11" s="239"/>
      <c r="R11" s="240"/>
      <c r="S11" s="53">
        <f t="shared" si="0"/>
        <v>2</v>
      </c>
      <c r="T11" s="53">
        <f t="shared" si="1"/>
        <v>2</v>
      </c>
      <c r="U11" s="55"/>
      <c r="V11" s="55"/>
    </row>
    <row r="12" spans="1:22" x14ac:dyDescent="0.25">
      <c r="A12" s="138">
        <v>6687</v>
      </c>
      <c r="B12" s="212" t="s">
        <v>108</v>
      </c>
      <c r="C12" s="210">
        <v>20</v>
      </c>
      <c r="D12" s="25" t="s">
        <v>100</v>
      </c>
      <c r="E12" s="237"/>
      <c r="F12" s="237"/>
      <c r="G12" s="237"/>
      <c r="H12" s="237"/>
      <c r="I12" s="237"/>
      <c r="J12" s="237"/>
      <c r="K12" s="238"/>
      <c r="L12" s="238"/>
      <c r="M12" s="237">
        <v>1</v>
      </c>
      <c r="N12" s="237"/>
      <c r="O12" s="237"/>
      <c r="P12" s="237"/>
      <c r="Q12" s="239"/>
      <c r="R12" s="240"/>
      <c r="S12" s="53">
        <f t="shared" si="0"/>
        <v>1</v>
      </c>
      <c r="T12" s="53">
        <f t="shared" si="1"/>
        <v>1</v>
      </c>
      <c r="U12" s="55"/>
      <c r="V12" s="55"/>
    </row>
    <row r="13" spans="1:22" x14ac:dyDescent="0.25">
      <c r="A13" s="138">
        <v>6687</v>
      </c>
      <c r="B13" s="212" t="s">
        <v>108</v>
      </c>
      <c r="C13" s="210">
        <v>21</v>
      </c>
      <c r="D13" s="25" t="s">
        <v>100</v>
      </c>
      <c r="E13" s="237"/>
      <c r="F13" s="237"/>
      <c r="G13" s="237"/>
      <c r="H13" s="237"/>
      <c r="I13" s="237"/>
      <c r="J13" s="237"/>
      <c r="K13" s="238"/>
      <c r="L13" s="238"/>
      <c r="M13" s="237">
        <v>1</v>
      </c>
      <c r="N13" s="237"/>
      <c r="O13" s="237"/>
      <c r="P13" s="237"/>
      <c r="Q13" s="239"/>
      <c r="R13" s="240"/>
      <c r="S13" s="53">
        <f t="shared" si="0"/>
        <v>1</v>
      </c>
      <c r="T13" s="53">
        <f t="shared" si="1"/>
        <v>1</v>
      </c>
      <c r="U13" s="55"/>
      <c r="V13" s="55"/>
    </row>
    <row r="14" spans="1:22" x14ac:dyDescent="0.25">
      <c r="A14" s="138"/>
      <c r="B14" s="193"/>
      <c r="C14" s="193"/>
      <c r="D14" s="25"/>
      <c r="E14" s="235"/>
      <c r="F14" s="236"/>
      <c r="G14" s="235"/>
      <c r="H14" s="236"/>
      <c r="I14" s="235"/>
      <c r="J14" s="236"/>
      <c r="K14" s="233"/>
      <c r="L14" s="234"/>
      <c r="M14" s="235"/>
      <c r="N14" s="236"/>
      <c r="O14" s="235"/>
      <c r="P14" s="236"/>
      <c r="Q14" s="239"/>
      <c r="R14" s="240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8"/>
      <c r="B15" s="193"/>
      <c r="C15" s="193"/>
      <c r="D15" s="25"/>
      <c r="E15" s="235"/>
      <c r="F15" s="236"/>
      <c r="G15" s="235"/>
      <c r="H15" s="236"/>
      <c r="I15" s="235"/>
      <c r="J15" s="236"/>
      <c r="K15" s="233"/>
      <c r="L15" s="234"/>
      <c r="M15" s="235"/>
      <c r="N15" s="236"/>
      <c r="O15" s="235"/>
      <c r="P15" s="236"/>
      <c r="Q15" s="239"/>
      <c r="R15" s="240"/>
      <c r="S15" s="53">
        <f t="shared" ref="S15:S16" si="4">E15+G15+I15+K15+M15+O15+Q15</f>
        <v>0</v>
      </c>
      <c r="T15" s="53">
        <f t="shared" ref="T15:T16" si="5">SUM(S15-U15-V15)</f>
        <v>0</v>
      </c>
      <c r="U15" s="55"/>
      <c r="V15" s="55"/>
    </row>
    <row r="16" spans="1:22" x14ac:dyDescent="0.25">
      <c r="A16" s="138"/>
      <c r="B16" s="193"/>
      <c r="C16" s="193"/>
      <c r="D16" s="25"/>
      <c r="E16" s="213"/>
      <c r="F16" s="214"/>
      <c r="G16" s="213"/>
      <c r="H16" s="214"/>
      <c r="I16" s="213"/>
      <c r="J16" s="214"/>
      <c r="K16" s="233"/>
      <c r="L16" s="234"/>
      <c r="M16" s="235"/>
      <c r="N16" s="236"/>
      <c r="O16" s="235"/>
      <c r="P16" s="236"/>
      <c r="Q16" s="239"/>
      <c r="R16" s="240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8"/>
      <c r="B17" s="193"/>
      <c r="C17" s="193"/>
      <c r="D17" s="25"/>
      <c r="E17" s="213"/>
      <c r="F17" s="214"/>
      <c r="G17" s="213"/>
      <c r="H17" s="214"/>
      <c r="I17" s="213"/>
      <c r="J17" s="214"/>
      <c r="K17" s="233"/>
      <c r="L17" s="234"/>
      <c r="M17" s="235"/>
      <c r="N17" s="236"/>
      <c r="O17" s="235"/>
      <c r="P17" s="236"/>
      <c r="Q17" s="239"/>
      <c r="R17" s="240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8"/>
      <c r="B18" s="30">
        <f>SUM(B6:B17)</f>
        <v>0</v>
      </c>
      <c r="C18" s="179"/>
      <c r="D18" s="25"/>
      <c r="E18" s="213"/>
      <c r="F18" s="214"/>
      <c r="G18" s="213"/>
      <c r="H18" s="214"/>
      <c r="I18" s="213"/>
      <c r="J18" s="214"/>
      <c r="K18" s="233">
        <f>SUM(K6:K17)</f>
        <v>0</v>
      </c>
      <c r="L18" s="234"/>
      <c r="M18" s="235"/>
      <c r="N18" s="236"/>
      <c r="O18" s="235"/>
      <c r="P18" s="236"/>
      <c r="Q18" s="239"/>
      <c r="R18" s="240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8"/>
      <c r="B19" s="30"/>
      <c r="C19" s="179"/>
      <c r="D19" s="25"/>
      <c r="E19" s="213"/>
      <c r="F19" s="214"/>
      <c r="G19" s="213"/>
      <c r="H19" s="214"/>
      <c r="I19" s="213"/>
      <c r="J19" s="214"/>
      <c r="K19" s="233"/>
      <c r="L19" s="234"/>
      <c r="M19" s="235"/>
      <c r="N19" s="236"/>
      <c r="O19" s="235"/>
      <c r="P19" s="236"/>
      <c r="Q19" s="239"/>
      <c r="R19" s="240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8"/>
      <c r="B20" s="172"/>
      <c r="C20" s="172"/>
      <c r="D20" s="25"/>
      <c r="E20" s="213"/>
      <c r="F20" s="214"/>
      <c r="G20" s="213"/>
      <c r="H20" s="214"/>
      <c r="I20" s="213"/>
      <c r="J20" s="214"/>
      <c r="K20" s="233"/>
      <c r="L20" s="234"/>
      <c r="M20" s="235"/>
      <c r="N20" s="236"/>
      <c r="O20" s="235"/>
      <c r="P20" s="236"/>
      <c r="Q20" s="239"/>
      <c r="R20" s="240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8"/>
      <c r="B21" s="151"/>
      <c r="C21" s="151"/>
      <c r="D21" s="14"/>
      <c r="E21" s="235"/>
      <c r="F21" s="236"/>
      <c r="G21" s="235"/>
      <c r="H21" s="236"/>
      <c r="I21" s="235"/>
      <c r="J21" s="236"/>
      <c r="K21" s="233"/>
      <c r="L21" s="234"/>
      <c r="M21" s="235"/>
      <c r="N21" s="236"/>
      <c r="O21" s="235"/>
      <c r="P21" s="236"/>
      <c r="Q21" s="239"/>
      <c r="R21" s="240"/>
      <c r="S21" s="53">
        <f t="shared" ref="S21" si="10">E21+G21+I21+K21+M21+O21+Q21</f>
        <v>0</v>
      </c>
      <c r="T21" s="53">
        <f t="shared" ref="T21" si="11">SUM(S21-U21-V21)</f>
        <v>0</v>
      </c>
      <c r="U21" s="55"/>
      <c r="V21" s="55"/>
    </row>
    <row r="22" spans="1:22" x14ac:dyDescent="0.25">
      <c r="A22" s="165">
        <v>3600</v>
      </c>
      <c r="B22" s="212" t="s">
        <v>109</v>
      </c>
      <c r="C22" s="165"/>
      <c r="D22" s="25" t="s">
        <v>80</v>
      </c>
      <c r="E22" s="237">
        <v>1</v>
      </c>
      <c r="F22" s="237"/>
      <c r="G22" s="237">
        <v>3</v>
      </c>
      <c r="H22" s="237"/>
      <c r="I22" s="237">
        <v>4.25</v>
      </c>
      <c r="J22" s="237"/>
      <c r="K22" s="238"/>
      <c r="L22" s="238"/>
      <c r="M22" s="237">
        <v>1</v>
      </c>
      <c r="N22" s="237"/>
      <c r="O22" s="237"/>
      <c r="P22" s="237"/>
      <c r="Q22" s="239"/>
      <c r="R22" s="240"/>
      <c r="S22" s="53">
        <f t="shared" si="0"/>
        <v>9.25</v>
      </c>
      <c r="T22" s="53">
        <f t="shared" si="1"/>
        <v>9.25</v>
      </c>
      <c r="U22" s="55"/>
      <c r="V22" s="55"/>
    </row>
    <row r="23" spans="1:22" x14ac:dyDescent="0.25">
      <c r="A23" s="138">
        <v>3600</v>
      </c>
      <c r="B23" s="212" t="s">
        <v>109</v>
      </c>
      <c r="C23" s="138"/>
      <c r="D23" s="14" t="s">
        <v>64</v>
      </c>
      <c r="E23" s="235">
        <v>0.5</v>
      </c>
      <c r="F23" s="236"/>
      <c r="G23" s="235">
        <v>0.75</v>
      </c>
      <c r="H23" s="236"/>
      <c r="I23" s="235">
        <v>0.25</v>
      </c>
      <c r="J23" s="236"/>
      <c r="K23" s="233"/>
      <c r="L23" s="234"/>
      <c r="M23" s="235"/>
      <c r="N23" s="236"/>
      <c r="O23" s="237"/>
      <c r="P23" s="237"/>
      <c r="Q23" s="239"/>
      <c r="R23" s="240"/>
      <c r="S23" s="53">
        <f t="shared" si="0"/>
        <v>1.5</v>
      </c>
      <c r="T23" s="53">
        <f t="shared" si="1"/>
        <v>1.5</v>
      </c>
      <c r="U23" s="55"/>
      <c r="V23" s="55"/>
    </row>
    <row r="24" spans="1:22" x14ac:dyDescent="0.25">
      <c r="A24" s="138"/>
      <c r="B24" s="138"/>
      <c r="C24" s="138"/>
      <c r="D24" s="14"/>
      <c r="E24" s="235"/>
      <c r="F24" s="236"/>
      <c r="G24" s="235"/>
      <c r="H24" s="236"/>
      <c r="I24" s="235"/>
      <c r="J24" s="236"/>
      <c r="K24" s="238"/>
      <c r="L24" s="238"/>
      <c r="M24" s="237"/>
      <c r="N24" s="237"/>
      <c r="O24" s="237"/>
      <c r="P24" s="237"/>
      <c r="Q24" s="239"/>
      <c r="R24" s="240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37"/>
      <c r="F25" s="237"/>
      <c r="G25" s="237"/>
      <c r="H25" s="237"/>
      <c r="I25" s="237"/>
      <c r="J25" s="237"/>
      <c r="K25" s="238">
        <v>8</v>
      </c>
      <c r="L25" s="238"/>
      <c r="M25" s="237"/>
      <c r="N25" s="237"/>
      <c r="O25" s="237"/>
      <c r="P25" s="237"/>
      <c r="Q25" s="239"/>
      <c r="R25" s="240"/>
      <c r="S25" s="53">
        <f t="shared" si="0"/>
        <v>8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9"/>
      <c r="R26" s="240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44">
        <f>SUM(E4:E26)</f>
        <v>8</v>
      </c>
      <c r="F27" s="245"/>
      <c r="G27" s="244">
        <f>SUM(G4:G26)</f>
        <v>8</v>
      </c>
      <c r="H27" s="245"/>
      <c r="I27" s="244">
        <f>SUM(I4:I26)</f>
        <v>8</v>
      </c>
      <c r="J27" s="245"/>
      <c r="K27" s="244">
        <f>SUM(K4:K26)</f>
        <v>8</v>
      </c>
      <c r="L27" s="245"/>
      <c r="M27" s="244">
        <f>SUM(M4:M26)</f>
        <v>8</v>
      </c>
      <c r="N27" s="245"/>
      <c r="O27" s="244">
        <f>SUM(O4:O26)</f>
        <v>0</v>
      </c>
      <c r="P27" s="245"/>
      <c r="Q27" s="244">
        <f>SUM(Q4:Q26)</f>
        <v>0</v>
      </c>
      <c r="R27" s="245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32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32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10.75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8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2018-08-07T12:27:40Z</cp:lastPrinted>
  <dcterms:created xsi:type="dcterms:W3CDTF">2010-01-14T13:00:57Z</dcterms:created>
  <dcterms:modified xsi:type="dcterms:W3CDTF">2019-07-25T14:22:30Z</dcterms:modified>
</cp:coreProperties>
</file>