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BDED7CAE-6B38-4173-AF4B-FC6233B3FCAD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Reading-Jones" sheetId="6" r:id="rId9"/>
    <sheet name="Spann" sheetId="17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Buckingham!$A$1:$V$45</definedName>
    <definedName name="_xlnm.Print_Area" localSheetId="2">Czege!$A$1:$V$40</definedName>
    <definedName name="_xlnm.Print_Area" localSheetId="3">Doran!$A$1:$V$41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Parker!$A$1:$V$42</definedName>
    <definedName name="_xlnm.Print_Area" localSheetId="8">'Reading-Jones'!$A$1:$V$43</definedName>
    <definedName name="_xlnm.Print_Area" localSheetId="9">Spann!$A$1:$V$43</definedName>
    <definedName name="_xlnm.Print_Area" localSheetId="13">T.Winterburn!$A$1:$V$41</definedName>
    <definedName name="_xlnm.Print_Area" localSheetId="10">Taylor!$A$1:$V$48</definedName>
    <definedName name="_xlnm.Print_Area" localSheetId="14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S22" i="16" l="1"/>
  <c r="T22" i="16" s="1"/>
  <c r="S21" i="16"/>
  <c r="T21" i="16" s="1"/>
  <c r="S17" i="14"/>
  <c r="T17" i="14" s="1"/>
  <c r="S23" i="16" l="1"/>
  <c r="T23" i="16" s="1"/>
  <c r="S20" i="16"/>
  <c r="T20" i="16" s="1"/>
  <c r="S19" i="16"/>
  <c r="T19" i="16" s="1"/>
  <c r="S17" i="16"/>
  <c r="T17" i="16" s="1"/>
  <c r="S16" i="16"/>
  <c r="T16" i="16" s="1"/>
  <c r="S17" i="43"/>
  <c r="T17" i="43" s="1"/>
  <c r="S16" i="43"/>
  <c r="T16" i="43" s="1"/>
  <c r="S15" i="43"/>
  <c r="T15" i="43" s="1"/>
  <c r="S13" i="5" l="1"/>
  <c r="T13" i="5" s="1"/>
  <c r="S12" i="5"/>
  <c r="T12" i="5" s="1"/>
  <c r="S11" i="5"/>
  <c r="T11" i="5" s="1"/>
  <c r="S16" i="47"/>
  <c r="T16" i="47" s="1"/>
  <c r="S15" i="47"/>
  <c r="T15" i="47" s="1"/>
  <c r="S15" i="17"/>
  <c r="T15" i="17" s="1"/>
  <c r="S14" i="17"/>
  <c r="T14" i="17" s="1"/>
  <c r="S13" i="17"/>
  <c r="T13" i="17" s="1"/>
  <c r="S12" i="17"/>
  <c r="T12" i="17" s="1"/>
  <c r="S15" i="45" l="1"/>
  <c r="T15" i="45" s="1"/>
  <c r="S14" i="45"/>
  <c r="T14" i="45" s="1"/>
  <c r="S19" i="47" l="1"/>
  <c r="T19" i="47" s="1"/>
  <c r="S20" i="47"/>
  <c r="T20" i="47" s="1"/>
  <c r="S15" i="16" l="1"/>
  <c r="T15" i="16" s="1"/>
  <c r="S14" i="16"/>
  <c r="T14" i="16" s="1"/>
  <c r="S18" i="43"/>
  <c r="T18" i="43" s="1"/>
  <c r="S19" i="43"/>
  <c r="T19" i="43" s="1"/>
  <c r="S14" i="43"/>
  <c r="T14" i="43" s="1"/>
  <c r="S21" i="47"/>
  <c r="T21" i="47" s="1"/>
  <c r="S18" i="47"/>
  <c r="T18" i="47" s="1"/>
  <c r="S17" i="47"/>
  <c r="T17" i="47" s="1"/>
  <c r="S24" i="16" l="1"/>
  <c r="T24" i="16" s="1"/>
  <c r="S18" i="16"/>
  <c r="T18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20" i="1" s="1"/>
  <c r="K10" i="1"/>
  <c r="I10" i="1"/>
  <c r="H10" i="1"/>
  <c r="I9" i="1"/>
  <c r="H9" i="1"/>
  <c r="K9" i="1"/>
  <c r="K7" i="1"/>
  <c r="I7" i="1"/>
  <c r="H7" i="1"/>
  <c r="K6" i="1"/>
  <c r="I6" i="1"/>
  <c r="H6" i="1"/>
  <c r="V29" i="47"/>
  <c r="C34" i="47" s="1"/>
  <c r="D6" i="1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H29" i="47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T22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N25" i="45" s="1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8" i="47"/>
  <c r="C32" i="47" s="1"/>
  <c r="B6" i="1" s="1"/>
  <c r="T23" i="44"/>
  <c r="C27" i="44" s="1"/>
  <c r="B10" i="1" s="1"/>
  <c r="S29" i="47"/>
  <c r="S27" i="47"/>
  <c r="S24" i="46"/>
  <c r="S22" i="46"/>
  <c r="S25" i="45"/>
  <c r="T24" i="45"/>
  <c r="C28" i="45" s="1"/>
  <c r="S23" i="45"/>
  <c r="S24" i="44"/>
  <c r="S22" i="44"/>
  <c r="S26" i="43"/>
  <c r="T25" i="43"/>
  <c r="C29" i="43" s="1"/>
  <c r="S24" i="43"/>
  <c r="G32" i="46" l="1"/>
  <c r="B7" i="1"/>
  <c r="C37" i="47"/>
  <c r="G37" i="47" s="1"/>
  <c r="C32" i="44"/>
  <c r="G32" i="44" s="1"/>
  <c r="C34" i="43"/>
  <c r="G34" i="43" s="1"/>
  <c r="B12" i="1"/>
  <c r="C33" i="45"/>
  <c r="G33" i="45" s="1"/>
  <c r="B9" i="1"/>
  <c r="G22" i="24"/>
  <c r="H24" i="24" s="1"/>
  <c r="I25" i="6"/>
  <c r="J27" i="6" s="1"/>
  <c r="E23" i="14"/>
  <c r="F25" i="14" s="1"/>
  <c r="M25" i="17" l="1"/>
  <c r="G25" i="5" l="1"/>
  <c r="E25" i="5" l="1"/>
  <c r="F27" i="5" s="1"/>
  <c r="S16" i="5" l="1"/>
  <c r="T16" i="5" s="1"/>
  <c r="S18" i="5" l="1"/>
  <c r="T18" i="5" s="1"/>
  <c r="S17" i="5"/>
  <c r="T17" i="5" s="1"/>
  <c r="M25" i="5" l="1"/>
  <c r="N27" i="5" s="1"/>
  <c r="K25" i="5"/>
  <c r="I25" i="5"/>
  <c r="J27" i="5" s="1"/>
  <c r="V27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9" i="16" l="1"/>
  <c r="S28" i="16"/>
  <c r="S27" i="16"/>
  <c r="T27" i="16" s="1"/>
  <c r="S26" i="16"/>
  <c r="T26" i="16" s="1"/>
  <c r="S25" i="16"/>
  <c r="T25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20" i="17" l="1"/>
  <c r="T20" i="17" s="1"/>
  <c r="S19" i="17"/>
  <c r="T19" i="17" s="1"/>
  <c r="S18" i="17"/>
  <c r="T18" i="17" s="1"/>
  <c r="H13" i="1" l="1"/>
  <c r="I13" i="1"/>
  <c r="K13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1" i="17"/>
  <c r="T21" i="17" s="1"/>
  <c r="S22" i="17" l="1"/>
  <c r="T22" i="17" s="1"/>
  <c r="S17" i="17" l="1"/>
  <c r="T17" i="17" s="1"/>
  <c r="S16" i="17"/>
  <c r="T16" i="17" s="1"/>
  <c r="S4" i="30" l="1"/>
  <c r="T4" i="30" s="1"/>
  <c r="I25" i="30"/>
  <c r="J27" i="30" s="1"/>
  <c r="S5" i="30" l="1"/>
  <c r="T5" i="30" s="1"/>
  <c r="S20" i="14" l="1"/>
  <c r="T20" i="14" s="1"/>
  <c r="S19" i="14"/>
  <c r="T19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4" i="5"/>
  <c r="T14" i="5" s="1"/>
  <c r="S15" i="5"/>
  <c r="T15" i="5" s="1"/>
  <c r="S19" i="5"/>
  <c r="T19" i="5" s="1"/>
  <c r="S20" i="5"/>
  <c r="T20" i="5" s="1"/>
  <c r="S21" i="5"/>
  <c r="T21" i="5" s="1"/>
  <c r="S22" i="5"/>
  <c r="T22" i="5" s="1"/>
  <c r="S23" i="5"/>
  <c r="S24" i="5"/>
  <c r="T24" i="5" s="1"/>
  <c r="U27" i="5"/>
  <c r="S26" i="5"/>
  <c r="T26" i="5" l="1"/>
  <c r="S25" i="5"/>
  <c r="V27" i="17"/>
  <c r="U27" i="17"/>
  <c r="S26" i="17"/>
  <c r="S14" i="18" l="1"/>
  <c r="T14" i="18" s="1"/>
  <c r="S13" i="18"/>
  <c r="T13" i="18" s="1"/>
  <c r="S12" i="18"/>
  <c r="T12" i="18" s="1"/>
  <c r="S18" i="14" l="1"/>
  <c r="T18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8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32" i="16"/>
  <c r="C37" i="16" s="1"/>
  <c r="D15" i="1" s="1"/>
  <c r="U32" i="16"/>
  <c r="C36" i="16" s="1"/>
  <c r="C15" i="1" s="1"/>
  <c r="S31" i="16"/>
  <c r="Q30" i="16"/>
  <c r="R32" i="16" s="1"/>
  <c r="O30" i="16"/>
  <c r="P32" i="16" s="1"/>
  <c r="M30" i="16"/>
  <c r="N32" i="16" s="1"/>
  <c r="K30" i="16"/>
  <c r="L32" i="16" s="1"/>
  <c r="I30" i="16"/>
  <c r="J32" i="16" s="1"/>
  <c r="G30" i="16"/>
  <c r="H32" i="16" s="1"/>
  <c r="E30" i="16"/>
  <c r="F32" i="16" s="1"/>
  <c r="C39" i="16"/>
  <c r="S4" i="16"/>
  <c r="T4" i="16" s="1"/>
  <c r="C32" i="17"/>
  <c r="D14" i="1" s="1"/>
  <c r="C31" i="17"/>
  <c r="C14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4" i="1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C31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9" i="1" s="1"/>
  <c r="C32" i="5"/>
  <c r="D19" i="1" s="1"/>
  <c r="H27" i="5"/>
  <c r="L27" i="5"/>
  <c r="O25" i="5"/>
  <c r="P27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3" i="5"/>
  <c r="E19" i="1" s="1"/>
  <c r="C34" i="5"/>
  <c r="Q25" i="5"/>
  <c r="R27" i="5" s="1"/>
  <c r="D16" i="1" l="1"/>
  <c r="D20" i="1" s="1"/>
  <c r="G9" i="1"/>
  <c r="T20" i="6"/>
  <c r="G6" i="1"/>
  <c r="C30" i="5"/>
  <c r="B19" i="1" s="1"/>
  <c r="S25" i="17"/>
  <c r="S27" i="17"/>
  <c r="T13" i="30"/>
  <c r="T19" i="18"/>
  <c r="K18" i="1"/>
  <c r="K17" i="1"/>
  <c r="T31" i="16"/>
  <c r="C35" i="16" s="1"/>
  <c r="B15" i="1" s="1"/>
  <c r="T23" i="24"/>
  <c r="C27" i="24" s="1"/>
  <c r="B16" i="1" s="1"/>
  <c r="S25" i="6"/>
  <c r="T24" i="14"/>
  <c r="C28" i="14" s="1"/>
  <c r="B8" i="1" s="1"/>
  <c r="C18" i="1"/>
  <c r="C20" i="1" s="1"/>
  <c r="S22" i="24"/>
  <c r="F19" i="1"/>
  <c r="S25" i="18"/>
  <c r="S23" i="18"/>
  <c r="F18" i="1"/>
  <c r="F16" i="1"/>
  <c r="S27" i="30"/>
  <c r="F17" i="1"/>
  <c r="S25" i="30"/>
  <c r="S24" i="24"/>
  <c r="S30" i="16"/>
  <c r="S32" i="16"/>
  <c r="F15" i="1"/>
  <c r="F14" i="1"/>
  <c r="S27" i="6"/>
  <c r="S23" i="14"/>
  <c r="F8" i="1"/>
  <c r="L25" i="14"/>
  <c r="S25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6" i="17"/>
  <c r="C30" i="17" s="1"/>
  <c r="T24" i="18"/>
  <c r="C28" i="18" s="1"/>
  <c r="B18" i="1" s="1"/>
  <c r="G18" i="1" s="1"/>
  <c r="C32" i="24"/>
  <c r="G32" i="24" s="1"/>
  <c r="G10" i="1"/>
  <c r="C40" i="16"/>
  <c r="G7" i="1"/>
  <c r="G16" i="1"/>
  <c r="G12" i="1"/>
  <c r="C35" i="5"/>
  <c r="G35" i="5" s="1"/>
  <c r="G19" i="1"/>
  <c r="G8" i="1"/>
  <c r="C33" i="14"/>
  <c r="H20" i="1" s="1"/>
  <c r="C35" i="6" l="1"/>
  <c r="G35" i="6" s="1"/>
  <c r="C35" i="30"/>
  <c r="G35" i="30" s="1"/>
  <c r="B14" i="1"/>
  <c r="G14" i="1" s="1"/>
  <c r="C35" i="17"/>
  <c r="G35" i="17" s="1"/>
  <c r="C33" i="18"/>
  <c r="G33" i="18" s="1"/>
  <c r="G33" i="14"/>
  <c r="C23" i="1" l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<sst xmlns="http://schemas.openxmlformats.org/spreadsheetml/2006/main" count="709" uniqueCount="104">
  <si>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</si>
  <si>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</si>
  <si>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</si>
  <si>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</si>
  <si>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</si>
  <si>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</si>
  <si>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</si>
  <si>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</si>
  <si>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</si>
  <si>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</si>
  <si>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</si>
  <si>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</si>
  <si>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</si>
  <si>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</si>
  <si>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</si>
  <si>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</si>
  <si>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</si>
  <si>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</si>
  <si>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</si>
  <si>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</si>
  <si>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</si>
  <si>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</si>
  <si>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</si>
  <si>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</si>
  <si>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</si>
  <si>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</si>
  <si>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</si>
  <si>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</si>
  <si>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</si>
  <si>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</si>
  <si>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</si>
  <si>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</si>
  <si>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</si>
  <si>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</si>
  <si>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</si>
  <si>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</si>
  <si>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</si>
  <si>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</si>
  <si>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</si>
  <si>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</si>
  <si>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</si>
  <si>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</si>
  <si>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</si>
  <si>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</si>
  <si>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</si>
  <si>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</si>
  <si>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</si>
  <si>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</si>
  <si>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</si>
  <si>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</si>
  <si>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</si>
  <si>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</si>
  <si>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</si>
  <si>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</si>
  <si>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</si>
  <si>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</si>
  <si>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</si>
  <si>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</si>
  <si>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</si>
  <si>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</si>
  <si>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</si>
  <si>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</si>
  <si>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</si>
  <si>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</si>
  <si>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</si>
  <si>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extraction</t>
  </si>
  <si>
    <t>paintshop maintenance</t>
  </si>
  <si>
    <t>production meeting</t>
  </si>
  <si>
    <t>fsc</t>
  </si>
  <si>
    <t xml:space="preserve">supervision / quality control </t>
  </si>
  <si>
    <t>labouring</t>
  </si>
  <si>
    <t>clean out / light fire</t>
  </si>
  <si>
    <t>forklift</t>
  </si>
  <si>
    <t>shop front</t>
  </si>
  <si>
    <t>desks</t>
  </si>
  <si>
    <t>tidy workshop</t>
  </si>
  <si>
    <t>college</t>
  </si>
  <si>
    <t>frames into, from store 6687</t>
  </si>
  <si>
    <t>make tea</t>
  </si>
  <si>
    <t>bar</t>
  </si>
  <si>
    <t>fins</t>
  </si>
  <si>
    <t>panels</t>
  </si>
  <si>
    <t>counter</t>
  </si>
  <si>
    <t>check delivery 6721</t>
  </si>
  <si>
    <t>W/E 06.05.2018</t>
  </si>
  <si>
    <t>week ending 06.05.2018</t>
  </si>
  <si>
    <t>moulding</t>
  </si>
  <si>
    <t>bench</t>
  </si>
  <si>
    <t>fixings</t>
  </si>
  <si>
    <t>empty rcl van</t>
  </si>
  <si>
    <t>shelves</t>
  </si>
  <si>
    <t>unload deliveries</t>
  </si>
  <si>
    <t>drive to bps</t>
  </si>
  <si>
    <t>sign</t>
  </si>
  <si>
    <t>units</t>
  </si>
  <si>
    <t>tops</t>
  </si>
  <si>
    <t>check tools</t>
  </si>
  <si>
    <t xml:space="preserve">skirting </t>
  </si>
  <si>
    <t>packers</t>
  </si>
  <si>
    <t>WIMB01</t>
  </si>
  <si>
    <t>offi01</t>
  </si>
  <si>
    <t>USEM01</t>
  </si>
  <si>
    <t>FLAN02</t>
  </si>
  <si>
    <t>WALS01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</si>
</sst>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9" fillId="3" borderId="2" xfId="0" applyNumberFormat="1" applyFont="1" applyFill="1" applyBorder="1"/>
    <xf numFmtId="0" fontId="18" fillId="3" borderId="1" xfId="0" applyFont="1" applyFill="1" applyBorder="1"/>
    <xf numFmtId="2" fontId="19" fillId="3" borderId="1" xfId="0" applyNumberFormat="1" applyFont="1" applyFill="1" applyBorder="1"/>
    <xf numFmtId="0" fontId="18" fillId="0" borderId="1" xfId="0" applyFont="1" applyFill="1" applyBorder="1"/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9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0" fontId="18" fillId="0" borderId="0" xfId="0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25" fillId="0" borderId="0" xfId="0" applyFont="1"/>
    <xf numFmtId="0" fontId="26" fillId="0" borderId="0" xfId="0" applyFont="1"/>
    <xf numFmtId="0" fontId="26" fillId="7" borderId="0" xfId="0" applyFont="1" applyFill="1"/>
    <xf numFmtId="0" fontId="27" fillId="0" borderId="0" xfId="0" applyFont="1"/>
    <xf numFmtId="0" fontId="26" fillId="5" borderId="0" xfId="0" applyFont="1" applyFill="1"/>
    <xf numFmtId="0" fontId="26" fillId="2" borderId="0" xfId="0" applyFont="1" applyFill="1"/>
    <xf numFmtId="0" fontId="25" fillId="0" borderId="1" xfId="0" applyFont="1" applyBorder="1"/>
    <xf numFmtId="0" fontId="27" fillId="0" borderId="1" xfId="0" applyFont="1" applyBorder="1"/>
    <xf numFmtId="0" fontId="26" fillId="0" borderId="1" xfId="0" applyFont="1" applyBorder="1"/>
    <xf numFmtId="2" fontId="26" fillId="0" borderId="1" xfId="0" applyNumberFormat="1" applyFont="1" applyBorder="1"/>
    <xf numFmtId="2" fontId="27" fillId="0" borderId="1" xfId="0" applyNumberFormat="1" applyFont="1" applyBorder="1"/>
    <xf numFmtId="8" fontId="27" fillId="0" borderId="1" xfId="0" applyNumberFormat="1" applyFont="1" applyBorder="1"/>
    <xf numFmtId="2" fontId="26" fillId="6" borderId="1" xfId="0" applyNumberFormat="1" applyFont="1" applyFill="1" applyBorder="1"/>
    <xf numFmtId="164" fontId="27" fillId="0" borderId="1" xfId="0" applyNumberFormat="1" applyFont="1" applyBorder="1"/>
    <xf numFmtId="0" fontId="27" fillId="3" borderId="1" xfId="0" applyFont="1" applyFill="1" applyBorder="1"/>
    <xf numFmtId="2" fontId="27" fillId="3" borderId="1" xfId="0" applyNumberFormat="1" applyFont="1" applyFill="1" applyBorder="1"/>
    <xf numFmtId="164" fontId="27" fillId="3" borderId="1" xfId="0" applyNumberFormat="1" applyFont="1" applyFill="1" applyBorder="1"/>
    <xf numFmtId="2" fontId="28" fillId="0" borderId="0" xfId="0" applyNumberFormat="1" applyFont="1"/>
    <xf numFmtId="10" fontId="28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9" fillId="0" borderId="0" xfId="0" applyFont="1" applyFill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8" fillId="5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20" fillId="0" borderId="2" xfId="0" applyNumberFormat="1" applyFont="1" applyFill="1" applyBorder="1" applyAlignment="1"/>
    <xf numFmtId="2" fontId="20" fillId="0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F28" sqref="F28"/>
    </sheetView>
  </sheetViews>
  <sheetFormatPr defaultRowHeight="18" x14ac:dyDescent="0.25"/>
  <cols>
    <col min="1" max="1" width="25.85546875" style="155" customWidth="1"/>
    <col min="2" max="2" width="16.28515625" style="155" customWidth="1"/>
    <col min="3" max="3" width="15.7109375" style="155" bestFit="1" customWidth="1"/>
    <col min="4" max="4" width="16" style="155" customWidth="1"/>
    <col min="5" max="5" width="26.85546875" style="155" bestFit="1" customWidth="1"/>
    <col min="6" max="6" width="24.140625" style="155" customWidth="1"/>
    <col min="7" max="7" width="16" style="157" customWidth="1"/>
    <col min="8" max="8" width="20.5703125" style="157" bestFit="1" customWidth="1"/>
    <col min="9" max="9" width="8.28515625" style="157" bestFit="1" customWidth="1"/>
    <col min="10" max="10" width="9.140625" style="155"/>
    <col min="11" max="11" width="10.42578125" style="155" customWidth="1"/>
    <col min="12" max="16384" width="9.140625" style="155"/>
  </cols>
  <sheetData>
    <row r="1" spans="1:11" x14ac:dyDescent="0.25">
      <c r="A1" s="154" t="s">
        <v>0</v>
      </c>
      <c r="D1" s="156"/>
      <c r="E1" s="155" t="s">
        <v>51</v>
      </c>
    </row>
    <row r="2" spans="1:11" x14ac:dyDescent="0.25">
      <c r="A2" s="154"/>
      <c r="D2" s="158"/>
      <c r="E2" s="155" t="s">
        <v>44</v>
      </c>
    </row>
    <row r="3" spans="1:11" x14ac:dyDescent="0.25">
      <c r="A3" s="154" t="s">
        <v>84</v>
      </c>
      <c r="D3" s="159"/>
      <c r="E3" s="155" t="s">
        <v>46</v>
      </c>
    </row>
    <row r="4" spans="1:11" ht="12.75" customHeight="1" x14ac:dyDescent="0.25"/>
    <row r="5" spans="1:11" x14ac:dyDescent="0.25">
      <c r="A5" s="160" t="s">
        <v>1</v>
      </c>
      <c r="B5" s="161" t="s">
        <v>2</v>
      </c>
      <c r="C5" s="161" t="s">
        <v>5</v>
      </c>
      <c r="D5" s="161" t="s">
        <v>3</v>
      </c>
      <c r="E5" s="161" t="s">
        <v>33</v>
      </c>
      <c r="F5" s="161" t="s">
        <v>34</v>
      </c>
      <c r="G5" s="161" t="s">
        <v>6</v>
      </c>
      <c r="H5" s="161" t="s">
        <v>29</v>
      </c>
      <c r="I5" s="161" t="s">
        <v>36</v>
      </c>
      <c r="K5" s="161" t="s">
        <v>43</v>
      </c>
    </row>
    <row r="6" spans="1:11" ht="17.25" customHeight="1" x14ac:dyDescent="0.25">
      <c r="A6" s="162" t="s">
        <v>53</v>
      </c>
      <c r="B6" s="163">
        <f>SUM(Buckingham!C32)</f>
        <v>40</v>
      </c>
      <c r="C6" s="163">
        <f>SUM(Buckingham!C33)</f>
        <v>0</v>
      </c>
      <c r="D6" s="163">
        <f>SUM(Buckingham!C34)</f>
        <v>0</v>
      </c>
      <c r="E6" s="163">
        <f>SUM(Buckingham!C35)</f>
        <v>0</v>
      </c>
      <c r="F6" s="163">
        <f>SUM(Buckingham!C36)</f>
        <v>0</v>
      </c>
      <c r="G6" s="164">
        <f>B6+C6+D6+E6+F6</f>
        <v>40</v>
      </c>
      <c r="H6" s="165">
        <f>SUM(Buckingham!C38)</f>
        <v>0</v>
      </c>
      <c r="I6" s="165">
        <f>SUM(Buckingham!C39)</f>
        <v>0</v>
      </c>
      <c r="K6" s="166">
        <f>SUM(Buckingham!I33)</f>
        <v>1</v>
      </c>
    </row>
    <row r="7" spans="1:11" x14ac:dyDescent="0.25">
      <c r="A7" s="162" t="s">
        <v>45</v>
      </c>
      <c r="B7" s="163">
        <f>SUM(Czege!C27)</f>
        <v>16</v>
      </c>
      <c r="C7" s="163">
        <f>SUM(Czege!C28)</f>
        <v>0</v>
      </c>
      <c r="D7" s="163">
        <f>SUM(Czege!C29)</f>
        <v>0</v>
      </c>
      <c r="E7" s="163">
        <f>SUM(Czege!C30)</f>
        <v>24</v>
      </c>
      <c r="F7" s="163">
        <f>SUM(Czege!C31)</f>
        <v>0</v>
      </c>
      <c r="G7" s="164">
        <f>B7+C7+D7+E7+F7</f>
        <v>40</v>
      </c>
      <c r="H7" s="167">
        <f>SUM(Czege!C33)</f>
        <v>0</v>
      </c>
      <c r="I7" s="167">
        <f>SUM(Czege!C34)</f>
        <v>0</v>
      </c>
      <c r="K7" s="166">
        <f>SUM(Czege!I28)</f>
        <v>0</v>
      </c>
    </row>
    <row r="8" spans="1:11" ht="17.25" customHeight="1" x14ac:dyDescent="0.25">
      <c r="A8" s="162" t="s">
        <v>7</v>
      </c>
      <c r="B8" s="163">
        <f>SUM(Doran!C28)</f>
        <v>40</v>
      </c>
      <c r="C8" s="163">
        <f>SUM(Doran!C29)</f>
        <v>0</v>
      </c>
      <c r="D8" s="163">
        <f>SUM(Doran!C30)</f>
        <v>0</v>
      </c>
      <c r="E8" s="163">
        <f>SUM(Doran!C31)</f>
        <v>0</v>
      </c>
      <c r="F8" s="163">
        <f>SUM(Doran!C32)</f>
        <v>0</v>
      </c>
      <c r="G8" s="164">
        <f t="shared" ref="G8:G19" si="0">B8+C8+D8+E8+F8</f>
        <v>40</v>
      </c>
      <c r="H8" s="167">
        <f>SUM(Doran!C34)</f>
        <v>0</v>
      </c>
      <c r="I8" s="167">
        <f>SUM(Doran!C35)</f>
        <v>0</v>
      </c>
      <c r="K8" s="166">
        <f>SUM(Doran!I29)</f>
        <v>0</v>
      </c>
    </row>
    <row r="9" spans="1:11" x14ac:dyDescent="0.25">
      <c r="A9" s="162" t="s">
        <v>52</v>
      </c>
      <c r="B9" s="163">
        <f>SUM(Hammond!C28)</f>
        <v>40</v>
      </c>
      <c r="C9" s="163">
        <f>SUM(Hammond!C29)</f>
        <v>0</v>
      </c>
      <c r="D9" s="163">
        <f>SUM(Hammond!C30)</f>
        <v>0</v>
      </c>
      <c r="E9" s="163">
        <f>SUM(Hammond!C31)</f>
        <v>0</v>
      </c>
      <c r="F9" s="163">
        <f>SUM(Hammond!C32)</f>
        <v>0</v>
      </c>
      <c r="G9" s="164">
        <f t="shared" si="0"/>
        <v>40</v>
      </c>
      <c r="H9" s="167">
        <f>SUM(Hammond!C34)</f>
        <v>0</v>
      </c>
      <c r="I9" s="167">
        <f>SUM(Hammond!C35)</f>
        <v>0</v>
      </c>
      <c r="K9" s="166">
        <f>SUM(Hammond!I29)</f>
        <v>1.25</v>
      </c>
    </row>
    <row r="10" spans="1:11" x14ac:dyDescent="0.25">
      <c r="A10" s="162" t="s">
        <v>8</v>
      </c>
      <c r="B10" s="163">
        <f>SUM(Harland!C27)</f>
        <v>37</v>
      </c>
      <c r="C10" s="163">
        <f>SUM(Harland!C28)</f>
        <v>0</v>
      </c>
      <c r="D10" s="163">
        <f>SUM(Harland!C29)</f>
        <v>0</v>
      </c>
      <c r="E10" s="163">
        <f>SUM(Harland!C30)</f>
        <v>0</v>
      </c>
      <c r="F10" s="163">
        <f>SUM(Harland!C31)</f>
        <v>0</v>
      </c>
      <c r="G10" s="164">
        <f>B10+C10+D10+E10+F10</f>
        <v>37</v>
      </c>
      <c r="H10" s="167">
        <f>SUM(Harland!C33)</f>
        <v>0</v>
      </c>
      <c r="I10" s="167">
        <f>SUM(Harland!C34)</f>
        <v>0</v>
      </c>
      <c r="K10" s="166">
        <f>SUM(Harland!I28)</f>
        <v>0</v>
      </c>
    </row>
    <row r="11" spans="1:11" ht="17.25" customHeight="1" x14ac:dyDescent="0.25">
      <c r="A11" s="162" t="s">
        <v>9</v>
      </c>
      <c r="B11" s="163">
        <f>SUM(McSharry!C27)</f>
        <v>39.5</v>
      </c>
      <c r="C11" s="163">
        <f>SUM(McSharry!C28)</f>
        <v>0</v>
      </c>
      <c r="D11" s="163">
        <f>SUM(McSharry!A29)</f>
        <v>0</v>
      </c>
      <c r="E11" s="163">
        <f>SUM(McSharry!C30)</f>
        <v>0</v>
      </c>
      <c r="F11" s="163">
        <f>SUM(McSharry!C31)</f>
        <v>0</v>
      </c>
      <c r="G11" s="164">
        <f>B11+C11+D11+E11+F11</f>
        <v>39.5</v>
      </c>
      <c r="H11" s="167">
        <f>SUM(McSharry!C33)</f>
        <v>0</v>
      </c>
      <c r="I11" s="167">
        <f>SUM(McSharry!C34)</f>
        <v>0</v>
      </c>
      <c r="K11" s="166">
        <f>SUM(McSharry!I28)</f>
        <v>1</v>
      </c>
    </row>
    <row r="12" spans="1:11" ht="18" customHeight="1" x14ac:dyDescent="0.25">
      <c r="A12" s="162" t="s">
        <v>55</v>
      </c>
      <c r="B12" s="163">
        <f>SUM(Parker!C29)</f>
        <v>39.5</v>
      </c>
      <c r="C12" s="163">
        <f>SUM(Parker!C30)</f>
        <v>0</v>
      </c>
      <c r="D12" s="163">
        <f>SUM(Parker!C31)</f>
        <v>0</v>
      </c>
      <c r="E12" s="163">
        <f>SUM(Parker!C32)</f>
        <v>0</v>
      </c>
      <c r="F12" s="163">
        <f>SUM(Parker!C33)</f>
        <v>0</v>
      </c>
      <c r="G12" s="164">
        <f t="shared" si="0"/>
        <v>39.5</v>
      </c>
      <c r="H12" s="167">
        <f>SUM(Parker!C35)</f>
        <v>0</v>
      </c>
      <c r="I12" s="167">
        <f>SUM(Parker!C36)</f>
        <v>0</v>
      </c>
      <c r="K12" s="166">
        <f>SUM(Parker!I30)</f>
        <v>12.5</v>
      </c>
    </row>
    <row r="13" spans="1:11" ht="18" customHeight="1" x14ac:dyDescent="0.25">
      <c r="A13" s="162" t="s">
        <v>10</v>
      </c>
      <c r="B13" s="163">
        <f>SUM('Reading-Jones'!C30)</f>
        <v>40</v>
      </c>
      <c r="C13" s="163">
        <f>SUM('Reading-Jones'!C31)</f>
        <v>0</v>
      </c>
      <c r="D13" s="163">
        <f>SUM('Reading-Jones'!C32)</f>
        <v>0</v>
      </c>
      <c r="E13" s="163">
        <f>SUM('Reading-Jones'!C33)</f>
        <v>0</v>
      </c>
      <c r="F13" s="163">
        <f>SUM('Reading-Jones'!C34)</f>
        <v>0</v>
      </c>
      <c r="G13" s="164">
        <f t="shared" si="0"/>
        <v>40</v>
      </c>
      <c r="H13" s="167">
        <f>SUM('Reading-Jones'!C36)</f>
        <v>0</v>
      </c>
      <c r="I13" s="167">
        <f>SUM('Reading-Jones'!C37)</f>
        <v>0</v>
      </c>
      <c r="K13" s="166">
        <f>SUM('Reading-Jones'!I31)</f>
        <v>0.25</v>
      </c>
    </row>
    <row r="14" spans="1:11" x14ac:dyDescent="0.25">
      <c r="A14" s="162" t="s">
        <v>11</v>
      </c>
      <c r="B14" s="163">
        <f>SUM(Spann!C30)</f>
        <v>40</v>
      </c>
      <c r="C14" s="163">
        <f>SUM(Spann!C31)</f>
        <v>0</v>
      </c>
      <c r="D14" s="163">
        <f>SUM(Spann!C32)</f>
        <v>0</v>
      </c>
      <c r="E14" s="163">
        <f>SUM(Spann!C33)</f>
        <v>0</v>
      </c>
      <c r="F14" s="163">
        <f>SUM(Spann!C34)</f>
        <v>0</v>
      </c>
      <c r="G14" s="164">
        <f t="shared" si="0"/>
        <v>40</v>
      </c>
      <c r="H14" s="167">
        <f>SUM(Spann!C36)</f>
        <v>0</v>
      </c>
      <c r="I14" s="167">
        <f>SUM(Spann!C37)</f>
        <v>0</v>
      </c>
      <c r="K14" s="166">
        <f>SUM(Spann!I31)</f>
        <v>0</v>
      </c>
    </row>
    <row r="15" spans="1:11" x14ac:dyDescent="0.25">
      <c r="A15" s="162" t="s">
        <v>12</v>
      </c>
      <c r="B15" s="163">
        <f>SUM(Taylor!C35)</f>
        <v>40</v>
      </c>
      <c r="C15" s="163">
        <f>SUM(Taylor!C36)</f>
        <v>0</v>
      </c>
      <c r="D15" s="163">
        <f>SUM(Taylor!C37)</f>
        <v>0</v>
      </c>
      <c r="E15" s="163">
        <f>SUM(Taylor!C38)</f>
        <v>0</v>
      </c>
      <c r="F15" s="163">
        <f>SUM(Taylor!C39)</f>
        <v>0</v>
      </c>
      <c r="G15" s="164">
        <f t="shared" si="0"/>
        <v>40</v>
      </c>
      <c r="H15" s="167">
        <f>SUM(Taylor!C41)</f>
        <v>0</v>
      </c>
      <c r="I15" s="167">
        <f>SUM(Taylor!C42)</f>
        <v>0</v>
      </c>
      <c r="K15" s="166">
        <f>SUM(Taylor!I36)</f>
        <v>8.5</v>
      </c>
    </row>
    <row r="16" spans="1:11" x14ac:dyDescent="0.25">
      <c r="A16" s="162" t="s">
        <v>47</v>
      </c>
      <c r="B16" s="163">
        <f>SUM(G.Ward!C27)</f>
        <v>40</v>
      </c>
      <c r="C16" s="163">
        <f>SUM(G.Ward!C28)</f>
        <v>0</v>
      </c>
      <c r="D16" s="163">
        <f>SUM(G.Ward!C29)</f>
        <v>0</v>
      </c>
      <c r="E16" s="163">
        <f>SUM(G.Ward!C30)</f>
        <v>0</v>
      </c>
      <c r="F16" s="163">
        <f>SUM(T.Winterburn!C32)</f>
        <v>0</v>
      </c>
      <c r="G16" s="164">
        <f t="shared" si="0"/>
        <v>40</v>
      </c>
      <c r="H16" s="167">
        <f>SUM(G.Ward!C33)</f>
        <v>0</v>
      </c>
      <c r="I16" s="167">
        <f>SUM(G.Ward!C34)</f>
        <v>0</v>
      </c>
      <c r="K16" s="166">
        <f>SUM(G.Ward!I28)</f>
        <v>1</v>
      </c>
    </row>
    <row r="17" spans="1:11" x14ac:dyDescent="0.25">
      <c r="A17" s="162" t="s">
        <v>49</v>
      </c>
      <c r="B17" s="163">
        <f>SUM(N.Winterburn!C30)</f>
        <v>40</v>
      </c>
      <c r="C17" s="163">
        <f>SUM(N.Winterburn!C31)</f>
        <v>0</v>
      </c>
      <c r="D17" s="163">
        <f>SUM(N.Winterburn!C32)</f>
        <v>0</v>
      </c>
      <c r="E17" s="163">
        <f>SUM(N.Winterburn!C33)</f>
        <v>0</v>
      </c>
      <c r="F17" s="163">
        <f>SUM(N.Winterburn!C34)</f>
        <v>0</v>
      </c>
      <c r="G17" s="164">
        <f t="shared" si="0"/>
        <v>40</v>
      </c>
      <c r="H17" s="167">
        <f>SUM(N.Winterburn!C36)</f>
        <v>0</v>
      </c>
      <c r="I17" s="167">
        <f>SUM(N.Winterburn!C37)</f>
        <v>0</v>
      </c>
      <c r="K17" s="166">
        <f>SUM(N.Winterburn!I31)</f>
        <v>5</v>
      </c>
    </row>
    <row r="18" spans="1:11" x14ac:dyDescent="0.25">
      <c r="A18" s="162" t="s">
        <v>13</v>
      </c>
      <c r="B18" s="163">
        <f>SUM(T.Winterburn!C28)</f>
        <v>40</v>
      </c>
      <c r="C18" s="163">
        <f>SUM(T.Winterburn!C29)</f>
        <v>0</v>
      </c>
      <c r="D18" s="163">
        <f>SUM(T.Winterburn!C30)</f>
        <v>0</v>
      </c>
      <c r="E18" s="163">
        <f>SUM(T.Winterburn!C31)</f>
        <v>0</v>
      </c>
      <c r="F18" s="163">
        <f>SUM(T.Winterburn!C32)</f>
        <v>0</v>
      </c>
      <c r="G18" s="164">
        <f t="shared" si="0"/>
        <v>40</v>
      </c>
      <c r="H18" s="167">
        <f>SUM(T.Winterburn!C34)</f>
        <v>0</v>
      </c>
      <c r="I18" s="167">
        <f>SUM(T.Winterburn!C35)</f>
        <v>0</v>
      </c>
      <c r="K18" s="166">
        <f>SUM(T.Winterburn!I29)</f>
        <v>7</v>
      </c>
    </row>
    <row r="19" spans="1:11" x14ac:dyDescent="0.25">
      <c r="A19" s="162" t="s">
        <v>14</v>
      </c>
      <c r="B19" s="163">
        <f>SUM(Wright!C30)</f>
        <v>40</v>
      </c>
      <c r="C19" s="163">
        <f>SUM(Wright!C31)</f>
        <v>2.5</v>
      </c>
      <c r="D19" s="163">
        <f>SUM(Wright!C32)</f>
        <v>0</v>
      </c>
      <c r="E19" s="163">
        <f>SUM(Wright!C33)</f>
        <v>0</v>
      </c>
      <c r="F19" s="163">
        <f>SUM(Wright!C34)</f>
        <v>0</v>
      </c>
      <c r="G19" s="164">
        <f t="shared" si="0"/>
        <v>42.5</v>
      </c>
      <c r="H19" s="167">
        <f>SUM(Wright!C36)</f>
        <v>0</v>
      </c>
      <c r="I19" s="167">
        <f>SUM(Wright!C37)</f>
        <v>0</v>
      </c>
      <c r="K19" s="166">
        <f>SUM(Wright!I31)</f>
        <v>30.5</v>
      </c>
    </row>
    <row r="20" spans="1:11" ht="17.25" customHeight="1" x14ac:dyDescent="0.25">
      <c r="A20" s="168" t="s">
        <v>24</v>
      </c>
      <c r="B20" s="169">
        <f>SUM(B6:B19)</f>
        <v>532</v>
      </c>
      <c r="C20" s="169">
        <f t="shared" ref="B20:I20" si="1">SUM(C7:C19)</f>
        <v>2.5</v>
      </c>
      <c r="D20" s="169">
        <f t="shared" si="1"/>
        <v>0</v>
      </c>
      <c r="E20" s="169">
        <f t="shared" si="1"/>
        <v>24</v>
      </c>
      <c r="F20" s="169">
        <f t="shared" si="1"/>
        <v>0</v>
      </c>
      <c r="G20" s="169">
        <f t="shared" si="1"/>
        <v>518.5</v>
      </c>
      <c r="H20" s="170">
        <f t="shared" si="1"/>
        <v>0</v>
      </c>
      <c r="I20" s="170">
        <f t="shared" si="1"/>
        <v>0</v>
      </c>
      <c r="J20" s="157"/>
      <c r="K20" s="169">
        <f>SUM(K6:K19)</f>
        <v>68</v>
      </c>
    </row>
    <row r="21" spans="1:11" s="157" customFormat="1" x14ac:dyDescent="0.25">
      <c r="A21" s="155"/>
      <c r="B21" s="155"/>
      <c r="C21" s="155"/>
      <c r="D21" s="155"/>
      <c r="E21" s="155"/>
      <c r="F21" s="155"/>
      <c r="J21" s="155"/>
      <c r="K21" s="155"/>
    </row>
    <row r="23" spans="1:11" x14ac:dyDescent="0.25">
      <c r="A23" s="155" t="s">
        <v>30</v>
      </c>
      <c r="C23" s="171">
        <f>B20+C20+D20</f>
        <v>534.5</v>
      </c>
    </row>
    <row r="24" spans="1:11" x14ac:dyDescent="0.25">
      <c r="A24" s="155" t="s">
        <v>31</v>
      </c>
      <c r="C24" s="171">
        <f>K20</f>
        <v>68</v>
      </c>
    </row>
    <row r="25" spans="1:11" x14ac:dyDescent="0.25">
      <c r="A25" s="155" t="s">
        <v>35</v>
      </c>
      <c r="C25" s="172">
        <f>C24/C23</f>
        <v>0.12722170252572498</v>
      </c>
    </row>
    <row r="26" spans="1:11" x14ac:dyDescent="0.25">
      <c r="C26" s="15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M3" sqref="M3:N3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58</v>
      </c>
      <c r="B1" s="77"/>
      <c r="C1" s="77"/>
    </row>
    <row r="2" spans="1:22" s="82" customFormat="1" x14ac:dyDescent="0.25">
      <c r="A2" s="5" t="s">
        <v>85</v>
      </c>
      <c r="B2" s="175"/>
      <c r="C2" s="175"/>
      <c r="D2" s="175"/>
      <c r="E2" s="244" t="s">
        <v>15</v>
      </c>
      <c r="F2" s="244"/>
      <c r="G2" s="242" t="s">
        <v>16</v>
      </c>
      <c r="H2" s="242"/>
      <c r="I2" s="244" t="s">
        <v>17</v>
      </c>
      <c r="J2" s="244"/>
      <c r="K2" s="242" t="s">
        <v>18</v>
      </c>
      <c r="L2" s="242"/>
      <c r="M2" s="242" t="s">
        <v>19</v>
      </c>
      <c r="N2" s="242"/>
      <c r="O2" s="242" t="s">
        <v>20</v>
      </c>
      <c r="P2" s="242"/>
      <c r="Q2" s="242" t="s">
        <v>21</v>
      </c>
      <c r="R2" s="242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84">
        <v>8</v>
      </c>
      <c r="F3" s="235">
        <v>16.3</v>
      </c>
      <c r="G3" s="235">
        <v>8</v>
      </c>
      <c r="H3" s="235">
        <v>16.3</v>
      </c>
      <c r="I3" s="235">
        <v>8.01</v>
      </c>
      <c r="J3" s="235">
        <v>16.309999999999999</v>
      </c>
      <c r="K3" s="235">
        <v>8</v>
      </c>
      <c r="L3" s="235">
        <v>16.3</v>
      </c>
      <c r="M3" s="235">
        <v>8</v>
      </c>
      <c r="N3" s="235">
        <v>16.3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34" t="s">
        <v>99</v>
      </c>
      <c r="C4" s="223">
        <v>61</v>
      </c>
      <c r="D4" s="25" t="s">
        <v>81</v>
      </c>
      <c r="E4" s="243">
        <v>8</v>
      </c>
      <c r="F4" s="239"/>
      <c r="G4" s="243">
        <v>7.5</v>
      </c>
      <c r="H4" s="243"/>
      <c r="I4" s="243">
        <v>1</v>
      </c>
      <c r="J4" s="243"/>
      <c r="K4" s="243"/>
      <c r="L4" s="243"/>
      <c r="M4" s="243"/>
      <c r="N4" s="243"/>
      <c r="O4" s="238"/>
      <c r="P4" s="239"/>
      <c r="Q4" s="240"/>
      <c r="R4" s="241"/>
      <c r="S4" s="86">
        <f>E4+G4+I4+K4+M4+O4+Q4</f>
        <v>16.5</v>
      </c>
      <c r="T4" s="86">
        <f t="shared" ref="T4:T12" si="0">SUM(S4-U4-V4)</f>
        <v>16.5</v>
      </c>
      <c r="U4" s="89"/>
      <c r="V4" s="89"/>
    </row>
    <row r="5" spans="1:22" x14ac:dyDescent="0.25">
      <c r="A5" s="174">
        <v>6721</v>
      </c>
      <c r="B5" s="234" t="s">
        <v>99</v>
      </c>
      <c r="C5" s="228">
        <v>62</v>
      </c>
      <c r="D5" s="25" t="s">
        <v>81</v>
      </c>
      <c r="E5" s="238"/>
      <c r="F5" s="239"/>
      <c r="G5" s="243"/>
      <c r="H5" s="243"/>
      <c r="I5" s="243">
        <v>6</v>
      </c>
      <c r="J5" s="243"/>
      <c r="K5" s="243"/>
      <c r="L5" s="243"/>
      <c r="M5" s="243"/>
      <c r="N5" s="243"/>
      <c r="O5" s="238"/>
      <c r="P5" s="239"/>
      <c r="Q5" s="240"/>
      <c r="R5" s="241"/>
      <c r="S5" s="86">
        <f>E5+G5+I5+K5+M5+O5+Q5</f>
        <v>6</v>
      </c>
      <c r="T5" s="86">
        <f t="shared" si="0"/>
        <v>6</v>
      </c>
      <c r="U5" s="89"/>
      <c r="V5" s="89"/>
    </row>
    <row r="6" spans="1:22" x14ac:dyDescent="0.25">
      <c r="A6" s="174">
        <v>6721</v>
      </c>
      <c r="B6" s="234" t="s">
        <v>99</v>
      </c>
      <c r="C6" s="229">
        <v>33</v>
      </c>
      <c r="D6" s="25" t="s">
        <v>80</v>
      </c>
      <c r="E6" s="238"/>
      <c r="F6" s="239"/>
      <c r="G6" s="243"/>
      <c r="H6" s="243"/>
      <c r="I6" s="243">
        <v>0.5</v>
      </c>
      <c r="J6" s="243"/>
      <c r="K6" s="243">
        <v>4</v>
      </c>
      <c r="L6" s="243"/>
      <c r="M6" s="243"/>
      <c r="N6" s="243"/>
      <c r="O6" s="238"/>
      <c r="P6" s="239"/>
      <c r="Q6" s="240"/>
      <c r="R6" s="241"/>
      <c r="S6" s="86">
        <f t="shared" ref="S6:S27" si="1">E6+G6+I6+K6+M6+O6+Q6</f>
        <v>4.5</v>
      </c>
      <c r="T6" s="86">
        <f t="shared" si="0"/>
        <v>4.5</v>
      </c>
      <c r="U6" s="89"/>
      <c r="V6" s="89"/>
    </row>
    <row r="7" spans="1:22" x14ac:dyDescent="0.25">
      <c r="A7" s="174">
        <v>6721</v>
      </c>
      <c r="B7" s="234" t="s">
        <v>99</v>
      </c>
      <c r="C7" s="229">
        <v>34</v>
      </c>
      <c r="D7" s="25" t="s">
        <v>80</v>
      </c>
      <c r="E7" s="238"/>
      <c r="F7" s="239"/>
      <c r="G7" s="243"/>
      <c r="H7" s="243"/>
      <c r="I7" s="243">
        <v>0.5</v>
      </c>
      <c r="J7" s="243"/>
      <c r="K7" s="243">
        <v>4</v>
      </c>
      <c r="L7" s="243"/>
      <c r="M7" s="243"/>
      <c r="N7" s="243"/>
      <c r="O7" s="238"/>
      <c r="P7" s="239"/>
      <c r="Q7" s="240"/>
      <c r="R7" s="241"/>
      <c r="S7" s="86">
        <f t="shared" si="1"/>
        <v>4.5</v>
      </c>
      <c r="T7" s="86">
        <f t="shared" si="0"/>
        <v>4.5</v>
      </c>
      <c r="U7" s="89"/>
      <c r="V7" s="89"/>
    </row>
    <row r="8" spans="1:22" x14ac:dyDescent="0.25">
      <c r="A8" s="174">
        <v>6721</v>
      </c>
      <c r="B8" s="234" t="s">
        <v>99</v>
      </c>
      <c r="C8" s="232">
        <v>27</v>
      </c>
      <c r="D8" s="25" t="s">
        <v>80</v>
      </c>
      <c r="E8" s="238"/>
      <c r="F8" s="239"/>
      <c r="G8" s="238"/>
      <c r="H8" s="239"/>
      <c r="I8" s="238"/>
      <c r="J8" s="239"/>
      <c r="K8" s="238"/>
      <c r="L8" s="239"/>
      <c r="M8" s="238">
        <v>2</v>
      </c>
      <c r="N8" s="239"/>
      <c r="O8" s="238"/>
      <c r="P8" s="239"/>
      <c r="Q8" s="240"/>
      <c r="R8" s="241"/>
      <c r="S8" s="86">
        <f t="shared" si="1"/>
        <v>2</v>
      </c>
      <c r="T8" s="86">
        <f t="shared" si="0"/>
        <v>2</v>
      </c>
      <c r="U8" s="89"/>
      <c r="V8" s="89"/>
    </row>
    <row r="9" spans="1:22" x14ac:dyDescent="0.25">
      <c r="A9" s="174">
        <v>6721</v>
      </c>
      <c r="B9" s="234" t="s">
        <v>99</v>
      </c>
      <c r="C9" s="232">
        <v>28</v>
      </c>
      <c r="D9" s="25" t="s">
        <v>80</v>
      </c>
      <c r="E9" s="238"/>
      <c r="F9" s="239"/>
      <c r="G9" s="238"/>
      <c r="H9" s="239"/>
      <c r="I9" s="238"/>
      <c r="J9" s="239"/>
      <c r="K9" s="238"/>
      <c r="L9" s="239"/>
      <c r="M9" s="238">
        <v>2</v>
      </c>
      <c r="N9" s="239"/>
      <c r="O9" s="238"/>
      <c r="P9" s="239"/>
      <c r="Q9" s="240"/>
      <c r="R9" s="241"/>
      <c r="S9" s="86">
        <f t="shared" si="1"/>
        <v>2</v>
      </c>
      <c r="T9" s="86">
        <f t="shared" si="0"/>
        <v>2</v>
      </c>
      <c r="U9" s="89"/>
      <c r="V9" s="89"/>
    </row>
    <row r="10" spans="1:22" x14ac:dyDescent="0.25">
      <c r="A10" s="174">
        <v>6721</v>
      </c>
      <c r="B10" s="234" t="s">
        <v>99</v>
      </c>
      <c r="C10" s="232">
        <v>29</v>
      </c>
      <c r="D10" s="25" t="s">
        <v>80</v>
      </c>
      <c r="E10" s="238"/>
      <c r="F10" s="239"/>
      <c r="G10" s="238"/>
      <c r="H10" s="239"/>
      <c r="I10" s="238"/>
      <c r="J10" s="239"/>
      <c r="K10" s="238"/>
      <c r="L10" s="239"/>
      <c r="M10" s="238">
        <v>1</v>
      </c>
      <c r="N10" s="239"/>
      <c r="O10" s="238"/>
      <c r="P10" s="239"/>
      <c r="Q10" s="240"/>
      <c r="R10" s="241"/>
      <c r="S10" s="86">
        <f t="shared" si="1"/>
        <v>1</v>
      </c>
      <c r="T10" s="86">
        <f t="shared" si="0"/>
        <v>1</v>
      </c>
      <c r="U10" s="89"/>
      <c r="V10" s="89"/>
    </row>
    <row r="11" spans="1:22" x14ac:dyDescent="0.25">
      <c r="A11" s="174">
        <v>6721</v>
      </c>
      <c r="B11" s="234" t="s">
        <v>99</v>
      </c>
      <c r="C11" s="232">
        <v>30</v>
      </c>
      <c r="D11" s="25" t="s">
        <v>80</v>
      </c>
      <c r="E11" s="238"/>
      <c r="F11" s="239"/>
      <c r="G11" s="238"/>
      <c r="H11" s="239"/>
      <c r="I11" s="238"/>
      <c r="J11" s="239"/>
      <c r="K11" s="238"/>
      <c r="L11" s="239"/>
      <c r="M11" s="238">
        <v>1</v>
      </c>
      <c r="N11" s="239"/>
      <c r="O11" s="238"/>
      <c r="P11" s="239"/>
      <c r="Q11" s="240"/>
      <c r="R11" s="241"/>
      <c r="S11" s="86">
        <f>E11+G11+I11+K11+M11+O11+Q11</f>
        <v>1</v>
      </c>
      <c r="T11" s="86">
        <f t="shared" si="0"/>
        <v>1</v>
      </c>
      <c r="U11" s="89"/>
      <c r="V11" s="89"/>
    </row>
    <row r="12" spans="1:22" x14ac:dyDescent="0.25">
      <c r="A12" s="174">
        <v>6721</v>
      </c>
      <c r="B12" s="234" t="s">
        <v>99</v>
      </c>
      <c r="C12" s="232">
        <v>31</v>
      </c>
      <c r="D12" s="25" t="s">
        <v>80</v>
      </c>
      <c r="E12" s="238"/>
      <c r="F12" s="239"/>
      <c r="G12" s="238"/>
      <c r="H12" s="239"/>
      <c r="I12" s="238"/>
      <c r="J12" s="239"/>
      <c r="K12" s="238"/>
      <c r="L12" s="239"/>
      <c r="M12" s="238">
        <v>1.5</v>
      </c>
      <c r="N12" s="239"/>
      <c r="O12" s="238"/>
      <c r="P12" s="239"/>
      <c r="Q12" s="240"/>
      <c r="R12" s="241"/>
      <c r="S12" s="86">
        <f t="shared" si="1"/>
        <v>1.5</v>
      </c>
      <c r="T12" s="86">
        <f t="shared" si="0"/>
        <v>1.5</v>
      </c>
      <c r="U12" s="89"/>
      <c r="V12" s="89"/>
    </row>
    <row r="13" spans="1:22" x14ac:dyDescent="0.25">
      <c r="A13" s="174"/>
      <c r="B13" s="214"/>
      <c r="C13" s="214"/>
      <c r="D13" s="25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38"/>
      <c r="P13" s="239"/>
      <c r="Q13" s="240"/>
      <c r="R13" s="241"/>
      <c r="S13" s="86">
        <f>E13+G13+I13+K13+M13+O13+Q13</f>
        <v>0</v>
      </c>
      <c r="T13" s="86">
        <f>SUM(S13-U13-V13)</f>
        <v>0</v>
      </c>
      <c r="U13" s="89"/>
      <c r="V13" s="89"/>
    </row>
    <row r="14" spans="1:22" x14ac:dyDescent="0.25">
      <c r="A14" s="174"/>
      <c r="B14" s="214"/>
      <c r="C14" s="214"/>
      <c r="D14" s="25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38"/>
      <c r="P14" s="239"/>
      <c r="Q14" s="240"/>
      <c r="R14" s="241"/>
      <c r="S14" s="86">
        <f>E14+G14+I14+K14+M14+O14+Q14</f>
        <v>0</v>
      </c>
      <c r="T14" s="86">
        <f>SUM(S14-U14-V14)</f>
        <v>0</v>
      </c>
      <c r="U14" s="89"/>
      <c r="V14" s="89"/>
    </row>
    <row r="15" spans="1:22" x14ac:dyDescent="0.25">
      <c r="A15" s="174"/>
      <c r="B15" s="90"/>
      <c r="C15" s="216"/>
      <c r="D15" s="25"/>
      <c r="E15" s="238"/>
      <c r="F15" s="239"/>
      <c r="G15" s="238"/>
      <c r="H15" s="239"/>
      <c r="I15" s="238"/>
      <c r="J15" s="239"/>
      <c r="K15" s="238"/>
      <c r="L15" s="239"/>
      <c r="M15" s="238"/>
      <c r="N15" s="239"/>
      <c r="O15" s="238"/>
      <c r="P15" s="239"/>
      <c r="Q15" s="240"/>
      <c r="R15" s="241"/>
      <c r="S15" s="86">
        <f t="shared" ref="S15:S16" si="2">E15+G15+I15+K15+M15+O15+Q15</f>
        <v>0</v>
      </c>
      <c r="T15" s="86">
        <f t="shared" ref="T15:T16" si="3">SUM(S15-U15-V15)</f>
        <v>0</v>
      </c>
      <c r="U15" s="89"/>
      <c r="V15" s="89"/>
    </row>
    <row r="16" spans="1:22" x14ac:dyDescent="0.25">
      <c r="A16" s="174"/>
      <c r="B16" s="90"/>
      <c r="C16" s="216"/>
      <c r="D16" s="25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8"/>
      <c r="P16" s="239"/>
      <c r="Q16" s="240"/>
      <c r="R16" s="241"/>
      <c r="S16" s="86">
        <f t="shared" si="2"/>
        <v>0</v>
      </c>
      <c r="T16" s="86">
        <f t="shared" si="3"/>
        <v>0</v>
      </c>
      <c r="U16" s="89"/>
      <c r="V16" s="89"/>
    </row>
    <row r="17" spans="1:22" ht="15.75" customHeight="1" x14ac:dyDescent="0.25">
      <c r="A17" s="174"/>
      <c r="B17" s="31"/>
      <c r="C17" s="174"/>
      <c r="D17" s="25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38"/>
      <c r="P17" s="239"/>
      <c r="Q17" s="240"/>
      <c r="R17" s="241"/>
      <c r="S17" s="86">
        <f t="shared" ref="S17:S21" si="4">E17+G17+I17+K17+M17+O17+Q17</f>
        <v>0</v>
      </c>
      <c r="T17" s="86">
        <f t="shared" ref="T17:T21" si="5">SUM(S17-U17-V17)</f>
        <v>0</v>
      </c>
      <c r="U17" s="89"/>
      <c r="V17" s="89"/>
    </row>
    <row r="18" spans="1:22" ht="15.75" customHeight="1" x14ac:dyDescent="0.25">
      <c r="A18" s="174"/>
      <c r="B18" s="31"/>
      <c r="C18" s="174"/>
      <c r="D18" s="25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38"/>
      <c r="P18" s="239"/>
      <c r="Q18" s="240"/>
      <c r="R18" s="241"/>
      <c r="S18" s="86">
        <f t="shared" si="4"/>
        <v>0</v>
      </c>
      <c r="T18" s="86">
        <f t="shared" si="5"/>
        <v>0</v>
      </c>
      <c r="U18" s="89"/>
      <c r="V18" s="89"/>
    </row>
    <row r="19" spans="1:22" ht="15.75" customHeight="1" x14ac:dyDescent="0.25">
      <c r="A19" s="174"/>
      <c r="B19" s="174"/>
      <c r="C19" s="30"/>
      <c r="D19" s="25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38"/>
      <c r="P19" s="239"/>
      <c r="Q19" s="240"/>
      <c r="R19" s="241"/>
      <c r="S19" s="86">
        <f t="shared" si="4"/>
        <v>0</v>
      </c>
      <c r="T19" s="86">
        <f t="shared" si="5"/>
        <v>0</v>
      </c>
      <c r="U19" s="89"/>
      <c r="V19" s="89"/>
    </row>
    <row r="20" spans="1:22" ht="15.75" customHeight="1" x14ac:dyDescent="0.25">
      <c r="A20" s="174"/>
      <c r="B20" s="31"/>
      <c r="C20" s="174"/>
      <c r="D20" s="25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38"/>
      <c r="P20" s="239"/>
      <c r="Q20" s="240"/>
      <c r="R20" s="241"/>
      <c r="S20" s="86">
        <f t="shared" ref="S20" si="6">E20+G20+I20+K20+M20+O20+Q20</f>
        <v>0</v>
      </c>
      <c r="T20" s="86">
        <f t="shared" ref="T20" si="7">SUM(S20-U20-V20)</f>
        <v>0</v>
      </c>
      <c r="U20" s="89"/>
      <c r="V20" s="89"/>
    </row>
    <row r="21" spans="1:22" ht="15.75" customHeight="1" x14ac:dyDescent="0.25">
      <c r="A21" s="174"/>
      <c r="B21" s="31"/>
      <c r="C21" s="174"/>
      <c r="D21" s="14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38"/>
      <c r="P21" s="239"/>
      <c r="Q21" s="240"/>
      <c r="R21" s="241"/>
      <c r="S21" s="86">
        <f t="shared" si="4"/>
        <v>0</v>
      </c>
      <c r="T21" s="86">
        <f t="shared" si="5"/>
        <v>0</v>
      </c>
      <c r="U21" s="89"/>
      <c r="V21" s="89"/>
    </row>
    <row r="22" spans="1:22" x14ac:dyDescent="0.25">
      <c r="A22" s="174">
        <v>3600</v>
      </c>
      <c r="B22" s="31" t="s">
        <v>100</v>
      </c>
      <c r="C22" s="174"/>
      <c r="D22" s="25" t="s">
        <v>89</v>
      </c>
      <c r="E22" s="238"/>
      <c r="F22" s="239"/>
      <c r="G22" s="238">
        <v>0.5</v>
      </c>
      <c r="H22" s="239"/>
      <c r="I22" s="238"/>
      <c r="J22" s="239"/>
      <c r="K22" s="238"/>
      <c r="L22" s="239"/>
      <c r="M22" s="238"/>
      <c r="N22" s="239"/>
      <c r="O22" s="238"/>
      <c r="P22" s="239"/>
      <c r="Q22" s="240"/>
      <c r="R22" s="241"/>
      <c r="S22" s="86">
        <f t="shared" ref="S22" si="8">E22+G22+I22+K22+M22+O22+Q22</f>
        <v>0.5</v>
      </c>
      <c r="T22" s="86">
        <f t="shared" ref="T22" si="9">SUM(S22-U22-V22)</f>
        <v>0.5</v>
      </c>
      <c r="U22" s="89"/>
      <c r="V22" s="89"/>
    </row>
    <row r="23" spans="1:22" x14ac:dyDescent="0.25">
      <c r="A23" s="174">
        <v>3600</v>
      </c>
      <c r="B23" s="31" t="s">
        <v>100</v>
      </c>
      <c r="C23" s="174"/>
      <c r="D23" s="25" t="s">
        <v>78</v>
      </c>
      <c r="E23" s="238"/>
      <c r="F23" s="239"/>
      <c r="G23" s="238"/>
      <c r="H23" s="239"/>
      <c r="I23" s="238"/>
      <c r="J23" s="239"/>
      <c r="K23" s="238"/>
      <c r="L23" s="239"/>
      <c r="M23" s="238">
        <v>0.5</v>
      </c>
      <c r="N23" s="239"/>
      <c r="O23" s="238"/>
      <c r="P23" s="239"/>
      <c r="Q23" s="240"/>
      <c r="R23" s="241"/>
      <c r="S23" s="86">
        <f>E23+G23+I23+K23+M23+O23+Q23</f>
        <v>0.5</v>
      </c>
      <c r="T23" s="86">
        <f>SUM(S23-U23-V23)</f>
        <v>0.5</v>
      </c>
      <c r="U23" s="89"/>
      <c r="V23" s="89"/>
    </row>
    <row r="24" spans="1:22" x14ac:dyDescent="0.25">
      <c r="A24" s="140"/>
      <c r="B24" s="180"/>
      <c r="C24" s="180"/>
      <c r="D24" s="25"/>
      <c r="E24" s="238"/>
      <c r="F24" s="239"/>
      <c r="G24" s="238"/>
      <c r="H24" s="239"/>
      <c r="I24" s="238"/>
      <c r="J24" s="239"/>
      <c r="K24" s="238"/>
      <c r="L24" s="239"/>
      <c r="M24" s="238"/>
      <c r="N24" s="239"/>
      <c r="O24" s="238"/>
      <c r="P24" s="239"/>
      <c r="Q24" s="240"/>
      <c r="R24" s="241"/>
      <c r="S24" s="86">
        <f>E24+G24+I24+K24+M24+O24+Q24</f>
        <v>0</v>
      </c>
      <c r="T24" s="86">
        <f>SUM(S24-U24-V24)</f>
        <v>0</v>
      </c>
      <c r="U24" s="89"/>
      <c r="V24" s="89"/>
    </row>
    <row r="25" spans="1:22" x14ac:dyDescent="0.25">
      <c r="A25" s="83" t="s">
        <v>37</v>
      </c>
      <c r="B25" s="83"/>
      <c r="C25" s="83"/>
      <c r="D25" s="83"/>
      <c r="E25" s="238"/>
      <c r="F25" s="239"/>
      <c r="G25" s="238"/>
      <c r="H25" s="239"/>
      <c r="I25" s="238"/>
      <c r="J25" s="239"/>
      <c r="K25" s="238"/>
      <c r="L25" s="239"/>
      <c r="M25" s="238"/>
      <c r="N25" s="239"/>
      <c r="O25" s="238"/>
      <c r="P25" s="239"/>
      <c r="Q25" s="240"/>
      <c r="R25" s="241"/>
      <c r="S25" s="86">
        <f t="shared" si="1"/>
        <v>0</v>
      </c>
      <c r="T25" s="86"/>
      <c r="U25" s="91"/>
      <c r="V25" s="89"/>
    </row>
    <row r="26" spans="1:22" x14ac:dyDescent="0.25">
      <c r="A26" s="83" t="s">
        <v>38</v>
      </c>
      <c r="B26" s="83"/>
      <c r="C26" s="83"/>
      <c r="D26" s="83"/>
      <c r="E26" s="238"/>
      <c r="F26" s="239"/>
      <c r="G26" s="238"/>
      <c r="H26" s="239"/>
      <c r="I26" s="238"/>
      <c r="J26" s="239"/>
      <c r="K26" s="238"/>
      <c r="L26" s="239"/>
      <c r="M26" s="238"/>
      <c r="N26" s="239"/>
      <c r="O26" s="240"/>
      <c r="P26" s="241"/>
      <c r="Q26" s="240"/>
      <c r="R26" s="241"/>
      <c r="S26" s="86">
        <f t="shared" si="1"/>
        <v>0</v>
      </c>
      <c r="T26" s="86"/>
      <c r="U26" s="91"/>
      <c r="V26" s="89"/>
    </row>
    <row r="27" spans="1:22" x14ac:dyDescent="0.25">
      <c r="A27" s="91" t="s">
        <v>6</v>
      </c>
      <c r="B27" s="91"/>
      <c r="C27" s="91"/>
      <c r="D27" s="91"/>
      <c r="E27" s="245">
        <f>SUM(E4:E26)</f>
        <v>8</v>
      </c>
      <c r="F27" s="246"/>
      <c r="G27" s="245">
        <v>8</v>
      </c>
      <c r="H27" s="246"/>
      <c r="I27" s="245">
        <f>SUM(I4:I26)</f>
        <v>8</v>
      </c>
      <c r="J27" s="246"/>
      <c r="K27" s="245">
        <f>SUM(K4:K26)</f>
        <v>8</v>
      </c>
      <c r="L27" s="246"/>
      <c r="M27" s="245">
        <f>SUM(M4:M26)</f>
        <v>8</v>
      </c>
      <c r="N27" s="246"/>
      <c r="O27" s="245">
        <f>SUM(O4:O26)</f>
        <v>0</v>
      </c>
      <c r="P27" s="246"/>
      <c r="Q27" s="245">
        <f>SUM(Q4:Q26)</f>
        <v>0</v>
      </c>
      <c r="R27" s="246"/>
      <c r="S27" s="86">
        <f t="shared" si="1"/>
        <v>40</v>
      </c>
      <c r="T27" s="86"/>
      <c r="U27" s="91"/>
      <c r="V27" s="89"/>
    </row>
    <row r="28" spans="1:22" x14ac:dyDescent="0.25">
      <c r="A28" s="91" t="s">
        <v>2</v>
      </c>
      <c r="B28" s="91"/>
      <c r="C28" s="91"/>
      <c r="D28" s="91"/>
      <c r="E28" s="177"/>
      <c r="F28" s="178">
        <v>8</v>
      </c>
      <c r="G28" s="177"/>
      <c r="H28" s="178">
        <v>8</v>
      </c>
      <c r="I28" s="177"/>
      <c r="J28" s="178">
        <v>8</v>
      </c>
      <c r="K28" s="177"/>
      <c r="L28" s="178">
        <v>8</v>
      </c>
      <c r="M28" s="177"/>
      <c r="N28" s="178">
        <v>8</v>
      </c>
      <c r="O28" s="177"/>
      <c r="P28" s="178"/>
      <c r="Q28" s="177"/>
      <c r="R28" s="178"/>
      <c r="S28" s="86">
        <f>SUM(E28:R28)</f>
        <v>40</v>
      </c>
      <c r="T28" s="86">
        <f>SUM(T4:T27)</f>
        <v>40</v>
      </c>
      <c r="U28" s="89"/>
      <c r="V28" s="89"/>
    </row>
    <row r="29" spans="1:22" x14ac:dyDescent="0.25">
      <c r="A29" s="91" t="s">
        <v>41</v>
      </c>
      <c r="B29" s="91"/>
      <c r="C29" s="91"/>
      <c r="D29" s="91"/>
      <c r="E29" s="92"/>
      <c r="F29" s="92">
        <f>SUM(E27)-F28</f>
        <v>0</v>
      </c>
      <c r="G29" s="92"/>
      <c r="H29" s="92">
        <f>SUM(G27)-H28</f>
        <v>0</v>
      </c>
      <c r="I29" s="92"/>
      <c r="J29" s="92">
        <f>SUM(I27)-J28</f>
        <v>0</v>
      </c>
      <c r="K29" s="92"/>
      <c r="L29" s="92">
        <f>SUM(K27)-L28</f>
        <v>0</v>
      </c>
      <c r="M29" s="92"/>
      <c r="N29" s="92">
        <f>SUM(M27)-N28</f>
        <v>0</v>
      </c>
      <c r="O29" s="92"/>
      <c r="P29" s="92">
        <f>SUM(O27)</f>
        <v>0</v>
      </c>
      <c r="Q29" s="92"/>
      <c r="R29" s="92">
        <f>SUM(Q27)</f>
        <v>0</v>
      </c>
      <c r="S29" s="89">
        <f>SUM(E29:R29)</f>
        <v>0</v>
      </c>
      <c r="T29" s="89"/>
      <c r="U29" s="89">
        <f>SUM(U4:U28)</f>
        <v>0</v>
      </c>
      <c r="V29" s="89">
        <f>SUM(V4:V28)</f>
        <v>0</v>
      </c>
    </row>
    <row r="30" spans="1:22" x14ac:dyDescent="0.25">
      <c r="E30" s="93"/>
      <c r="F30" s="93"/>
      <c r="G30" s="93"/>
      <c r="H30" s="93"/>
    </row>
    <row r="31" spans="1:22" x14ac:dyDescent="0.25">
      <c r="A31" s="76" t="s">
        <v>25</v>
      </c>
      <c r="B31" s="77"/>
    </row>
    <row r="32" spans="1:22" x14ac:dyDescent="0.25">
      <c r="A32" s="78" t="s">
        <v>2</v>
      </c>
      <c r="C32" s="94">
        <f>SUM(T28)</f>
        <v>40</v>
      </c>
      <c r="I32" s="76">
        <v>3600</v>
      </c>
    </row>
    <row r="33" spans="1:9" x14ac:dyDescent="0.25">
      <c r="A33" s="78" t="s">
        <v>26</v>
      </c>
      <c r="C33" s="94">
        <f>U29</f>
        <v>0</v>
      </c>
      <c r="D33" s="95"/>
      <c r="I33" s="96">
        <v>1</v>
      </c>
    </row>
    <row r="34" spans="1:9" x14ac:dyDescent="0.25">
      <c r="A34" s="78" t="s">
        <v>27</v>
      </c>
      <c r="C34" s="95">
        <f>V29</f>
        <v>0</v>
      </c>
      <c r="I34" s="93"/>
    </row>
    <row r="35" spans="1:9" x14ac:dyDescent="0.25">
      <c r="A35" s="78" t="s">
        <v>28</v>
      </c>
      <c r="C35" s="95">
        <f>S25</f>
        <v>0</v>
      </c>
      <c r="I35" s="94"/>
    </row>
    <row r="36" spans="1:9" x14ac:dyDescent="0.25">
      <c r="A36" s="78" t="s">
        <v>4</v>
      </c>
      <c r="C36" s="95">
        <f>S26</f>
        <v>0</v>
      </c>
    </row>
    <row r="37" spans="1:9" ht="16.5" thickBot="1" x14ac:dyDescent="0.3">
      <c r="A37" s="79" t="s">
        <v>6</v>
      </c>
      <c r="C37" s="97">
        <f>SUM(C32:C36)</f>
        <v>40</v>
      </c>
      <c r="E37" s="79" t="s">
        <v>42</v>
      </c>
      <c r="F37" s="79"/>
      <c r="G37" s="98">
        <f>S27-C37</f>
        <v>0</v>
      </c>
    </row>
    <row r="38" spans="1:9" ht="16.5" thickTop="1" x14ac:dyDescent="0.25">
      <c r="A38" s="78" t="s">
        <v>29</v>
      </c>
      <c r="C38" s="99">
        <v>0</v>
      </c>
      <c r="D38" s="99"/>
    </row>
    <row r="39" spans="1:9" x14ac:dyDescent="0.25">
      <c r="A39" s="78" t="s">
        <v>36</v>
      </c>
      <c r="C39" s="99">
        <v>0</v>
      </c>
      <c r="D39" s="99"/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M3" sqref="M3:N3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59</v>
      </c>
      <c r="B1" s="77"/>
      <c r="C1" s="77"/>
    </row>
    <row r="2" spans="1:22" s="82" customFormat="1" x14ac:dyDescent="0.25">
      <c r="A2" s="5" t="s">
        <v>85</v>
      </c>
      <c r="B2" s="222"/>
      <c r="C2" s="222"/>
      <c r="D2" s="175"/>
      <c r="E2" s="244" t="s">
        <v>15</v>
      </c>
      <c r="F2" s="244"/>
      <c r="G2" s="242" t="s">
        <v>16</v>
      </c>
      <c r="H2" s="242"/>
      <c r="I2" s="244" t="s">
        <v>17</v>
      </c>
      <c r="J2" s="244"/>
      <c r="K2" s="242" t="s">
        <v>18</v>
      </c>
      <c r="L2" s="242"/>
      <c r="M2" s="242" t="s">
        <v>19</v>
      </c>
      <c r="N2" s="242"/>
      <c r="O2" s="242" t="s">
        <v>20</v>
      </c>
      <c r="P2" s="242"/>
      <c r="Q2" s="242" t="s">
        <v>21</v>
      </c>
      <c r="R2" s="242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84">
        <v>8</v>
      </c>
      <c r="F3" s="235">
        <v>16.3</v>
      </c>
      <c r="G3" s="206"/>
      <c r="H3" s="206"/>
      <c r="I3" s="206"/>
      <c r="J3" s="206"/>
      <c r="K3" s="206"/>
      <c r="L3" s="206"/>
      <c r="M3" s="235">
        <v>8</v>
      </c>
      <c r="N3" s="235">
        <v>16.3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34" t="s">
        <v>99</v>
      </c>
      <c r="C4" s="224">
        <v>27</v>
      </c>
      <c r="D4" s="25" t="s">
        <v>80</v>
      </c>
      <c r="E4" s="243">
        <v>2</v>
      </c>
      <c r="F4" s="243"/>
      <c r="G4" s="247"/>
      <c r="H4" s="248"/>
      <c r="I4" s="247"/>
      <c r="J4" s="248"/>
      <c r="K4" s="247"/>
      <c r="L4" s="248"/>
      <c r="M4" s="238"/>
      <c r="N4" s="239"/>
      <c r="O4" s="238"/>
      <c r="P4" s="239"/>
      <c r="Q4" s="240"/>
      <c r="R4" s="241"/>
      <c r="S4" s="86">
        <f>E4+G4+I4+K4+M4+O4+Q4</f>
        <v>2</v>
      </c>
      <c r="T4" s="86">
        <f t="shared" ref="T4:T12" si="0">SUM(S4-U4-V4)</f>
        <v>2</v>
      </c>
      <c r="U4" s="89"/>
      <c r="V4" s="89"/>
    </row>
    <row r="5" spans="1:22" x14ac:dyDescent="0.25">
      <c r="A5" s="174">
        <v>6721</v>
      </c>
      <c r="B5" s="234" t="s">
        <v>99</v>
      </c>
      <c r="C5" s="224">
        <v>28</v>
      </c>
      <c r="D5" s="25" t="s">
        <v>80</v>
      </c>
      <c r="E5" s="243">
        <v>2</v>
      </c>
      <c r="F5" s="243"/>
      <c r="G5" s="247"/>
      <c r="H5" s="248"/>
      <c r="I5" s="247"/>
      <c r="J5" s="248"/>
      <c r="K5" s="247"/>
      <c r="L5" s="248"/>
      <c r="M5" s="238"/>
      <c r="N5" s="239"/>
      <c r="O5" s="238"/>
      <c r="P5" s="239"/>
      <c r="Q5" s="240"/>
      <c r="R5" s="241"/>
      <c r="S5" s="86">
        <f t="shared" ref="S5:S22" si="1">E5+G5+I5+K5+M5+O5+Q5</f>
        <v>2</v>
      </c>
      <c r="T5" s="86">
        <f t="shared" si="0"/>
        <v>2</v>
      </c>
      <c r="U5" s="89"/>
      <c r="V5" s="89"/>
    </row>
    <row r="6" spans="1:22" x14ac:dyDescent="0.25">
      <c r="A6" s="174">
        <v>6721</v>
      </c>
      <c r="B6" s="234" t="s">
        <v>99</v>
      </c>
      <c r="C6" s="224">
        <v>29</v>
      </c>
      <c r="D6" s="25" t="s">
        <v>80</v>
      </c>
      <c r="E6" s="243">
        <v>1</v>
      </c>
      <c r="F6" s="243"/>
      <c r="G6" s="247"/>
      <c r="H6" s="248"/>
      <c r="I6" s="247"/>
      <c r="J6" s="248"/>
      <c r="K6" s="247"/>
      <c r="L6" s="248"/>
      <c r="M6" s="238">
        <v>4</v>
      </c>
      <c r="N6" s="239"/>
      <c r="O6" s="238"/>
      <c r="P6" s="239"/>
      <c r="Q6" s="240"/>
      <c r="R6" s="241"/>
      <c r="S6" s="86">
        <f t="shared" si="1"/>
        <v>5</v>
      </c>
      <c r="T6" s="86">
        <f t="shared" si="0"/>
        <v>5</v>
      </c>
      <c r="U6" s="89"/>
      <c r="V6" s="89"/>
    </row>
    <row r="7" spans="1:22" x14ac:dyDescent="0.25">
      <c r="A7" s="174">
        <v>6721</v>
      </c>
      <c r="B7" s="234" t="s">
        <v>99</v>
      </c>
      <c r="C7" s="224">
        <v>30</v>
      </c>
      <c r="D7" s="25" t="s">
        <v>80</v>
      </c>
      <c r="E7" s="243">
        <v>1</v>
      </c>
      <c r="F7" s="243"/>
      <c r="G7" s="247"/>
      <c r="H7" s="248"/>
      <c r="I7" s="247"/>
      <c r="J7" s="248"/>
      <c r="K7" s="247"/>
      <c r="L7" s="248"/>
      <c r="M7" s="238">
        <v>2</v>
      </c>
      <c r="N7" s="239"/>
      <c r="O7" s="238"/>
      <c r="P7" s="239"/>
      <c r="Q7" s="240"/>
      <c r="R7" s="241"/>
      <c r="S7" s="86">
        <f t="shared" si="1"/>
        <v>3</v>
      </c>
      <c r="T7" s="86">
        <f t="shared" si="0"/>
        <v>3</v>
      </c>
      <c r="U7" s="89"/>
      <c r="V7" s="89"/>
    </row>
    <row r="8" spans="1:22" x14ac:dyDescent="0.25">
      <c r="A8" s="174">
        <v>6721</v>
      </c>
      <c r="B8" s="234" t="s">
        <v>99</v>
      </c>
      <c r="C8" s="224">
        <v>31</v>
      </c>
      <c r="D8" s="25" t="s">
        <v>80</v>
      </c>
      <c r="E8" s="238">
        <v>0.5</v>
      </c>
      <c r="F8" s="239"/>
      <c r="G8" s="247"/>
      <c r="H8" s="248"/>
      <c r="I8" s="247"/>
      <c r="J8" s="248"/>
      <c r="K8" s="247"/>
      <c r="L8" s="248"/>
      <c r="M8" s="238"/>
      <c r="N8" s="239"/>
      <c r="O8" s="238"/>
      <c r="P8" s="239"/>
      <c r="Q8" s="240"/>
      <c r="R8" s="241"/>
      <c r="S8" s="86">
        <f t="shared" si="1"/>
        <v>0.5</v>
      </c>
      <c r="T8" s="86">
        <f t="shared" si="0"/>
        <v>0.5</v>
      </c>
      <c r="U8" s="89"/>
      <c r="V8" s="89"/>
    </row>
    <row r="9" spans="1:22" x14ac:dyDescent="0.25">
      <c r="A9" s="174">
        <v>6721</v>
      </c>
      <c r="B9" s="234" t="s">
        <v>99</v>
      </c>
      <c r="C9" s="224">
        <v>32</v>
      </c>
      <c r="D9" s="25" t="s">
        <v>80</v>
      </c>
      <c r="E9" s="238">
        <v>0.5</v>
      </c>
      <c r="F9" s="239"/>
      <c r="G9" s="247"/>
      <c r="H9" s="248"/>
      <c r="I9" s="247"/>
      <c r="J9" s="248"/>
      <c r="K9" s="247"/>
      <c r="L9" s="248"/>
      <c r="M9" s="238"/>
      <c r="N9" s="239"/>
      <c r="O9" s="238"/>
      <c r="P9" s="239"/>
      <c r="Q9" s="240"/>
      <c r="R9" s="241"/>
      <c r="S9" s="86">
        <f t="shared" si="1"/>
        <v>0.5</v>
      </c>
      <c r="T9" s="86">
        <f t="shared" si="0"/>
        <v>0.5</v>
      </c>
      <c r="U9" s="89"/>
      <c r="V9" s="89"/>
    </row>
    <row r="10" spans="1:22" x14ac:dyDescent="0.25">
      <c r="A10" s="174">
        <v>6721</v>
      </c>
      <c r="B10" s="234" t="s">
        <v>99</v>
      </c>
      <c r="C10" s="224">
        <v>33</v>
      </c>
      <c r="D10" s="25" t="s">
        <v>80</v>
      </c>
      <c r="E10" s="238">
        <v>0.5</v>
      </c>
      <c r="F10" s="239"/>
      <c r="G10" s="247"/>
      <c r="H10" s="248"/>
      <c r="I10" s="247"/>
      <c r="J10" s="248"/>
      <c r="K10" s="247"/>
      <c r="L10" s="248"/>
      <c r="M10" s="238">
        <v>2</v>
      </c>
      <c r="N10" s="239"/>
      <c r="O10" s="238"/>
      <c r="P10" s="239"/>
      <c r="Q10" s="240"/>
      <c r="R10" s="241"/>
      <c r="S10" s="86">
        <f t="shared" si="1"/>
        <v>2.5</v>
      </c>
      <c r="T10" s="86">
        <f t="shared" si="0"/>
        <v>2.5</v>
      </c>
      <c r="U10" s="89"/>
      <c r="V10" s="89"/>
    </row>
    <row r="11" spans="1:22" x14ac:dyDescent="0.25">
      <c r="A11" s="174">
        <v>6721</v>
      </c>
      <c r="B11" s="234" t="s">
        <v>99</v>
      </c>
      <c r="C11" s="224">
        <v>34</v>
      </c>
      <c r="D11" s="25" t="s">
        <v>80</v>
      </c>
      <c r="E11" s="238">
        <v>0.5</v>
      </c>
      <c r="F11" s="239"/>
      <c r="G11" s="247"/>
      <c r="H11" s="248"/>
      <c r="I11" s="247"/>
      <c r="J11" s="248"/>
      <c r="K11" s="247"/>
      <c r="L11" s="248"/>
      <c r="M11" s="238"/>
      <c r="N11" s="239"/>
      <c r="O11" s="238"/>
      <c r="P11" s="239"/>
      <c r="Q11" s="240"/>
      <c r="R11" s="241"/>
      <c r="S11" s="86">
        <f>E11+G11+I11+K11+M11+O11+Q11</f>
        <v>0.5</v>
      </c>
      <c r="T11" s="86">
        <f t="shared" si="0"/>
        <v>0.5</v>
      </c>
      <c r="U11" s="89"/>
      <c r="V11" s="89"/>
    </row>
    <row r="12" spans="1:22" x14ac:dyDescent="0.25">
      <c r="A12" s="174"/>
      <c r="B12" s="219"/>
      <c r="C12" s="219"/>
      <c r="D12" s="25"/>
      <c r="E12" s="238"/>
      <c r="F12" s="239"/>
      <c r="G12" s="247"/>
      <c r="H12" s="248"/>
      <c r="I12" s="247"/>
      <c r="J12" s="248"/>
      <c r="K12" s="247"/>
      <c r="L12" s="248"/>
      <c r="M12" s="238"/>
      <c r="N12" s="239"/>
      <c r="O12" s="238"/>
      <c r="P12" s="239"/>
      <c r="Q12" s="240"/>
      <c r="R12" s="241"/>
      <c r="S12" s="86">
        <f t="shared" si="1"/>
        <v>0</v>
      </c>
      <c r="T12" s="86">
        <f t="shared" si="0"/>
        <v>0</v>
      </c>
      <c r="U12" s="89"/>
      <c r="V12" s="89"/>
    </row>
    <row r="13" spans="1:22" x14ac:dyDescent="0.25">
      <c r="A13" s="174"/>
      <c r="B13" s="90"/>
      <c r="C13" s="176"/>
      <c r="D13" s="25"/>
      <c r="E13" s="238"/>
      <c r="F13" s="239"/>
      <c r="G13" s="247"/>
      <c r="H13" s="248"/>
      <c r="I13" s="247"/>
      <c r="J13" s="248"/>
      <c r="K13" s="247"/>
      <c r="L13" s="248"/>
      <c r="M13" s="238"/>
      <c r="N13" s="239"/>
      <c r="O13" s="238"/>
      <c r="P13" s="239"/>
      <c r="Q13" s="240"/>
      <c r="R13" s="241"/>
      <c r="S13" s="86">
        <f>E13+G13+I13+K13+M13+O13+Q13</f>
        <v>0</v>
      </c>
      <c r="T13" s="86">
        <f>SUM(S13-U13-V13)</f>
        <v>0</v>
      </c>
      <c r="U13" s="89"/>
      <c r="V13" s="89"/>
    </row>
    <row r="14" spans="1:22" x14ac:dyDescent="0.25">
      <c r="A14" s="176"/>
      <c r="B14" s="90"/>
      <c r="C14" s="176"/>
      <c r="D14" s="25"/>
      <c r="E14" s="238"/>
      <c r="F14" s="239"/>
      <c r="G14" s="247"/>
      <c r="H14" s="248"/>
      <c r="I14" s="247"/>
      <c r="J14" s="248"/>
      <c r="K14" s="247"/>
      <c r="L14" s="248"/>
      <c r="M14" s="238"/>
      <c r="N14" s="239"/>
      <c r="O14" s="238"/>
      <c r="P14" s="239"/>
      <c r="Q14" s="240"/>
      <c r="R14" s="241"/>
      <c r="S14" s="86">
        <f>E14+G14+I14+K14+M14+O14+Q14</f>
        <v>0</v>
      </c>
      <c r="T14" s="86">
        <f>SUM(S14-U14-V14)</f>
        <v>0</v>
      </c>
      <c r="U14" s="89"/>
      <c r="V14" s="89"/>
    </row>
    <row r="15" spans="1:22" ht="15.75" customHeight="1" x14ac:dyDescent="0.25">
      <c r="A15" s="176"/>
      <c r="B15" s="90"/>
      <c r="C15" s="176"/>
      <c r="D15" s="88"/>
      <c r="E15" s="238"/>
      <c r="F15" s="239"/>
      <c r="G15" s="247"/>
      <c r="H15" s="248"/>
      <c r="I15" s="247"/>
      <c r="J15" s="248"/>
      <c r="K15" s="247"/>
      <c r="L15" s="248"/>
      <c r="M15" s="238"/>
      <c r="N15" s="239"/>
      <c r="O15" s="238"/>
      <c r="P15" s="239"/>
      <c r="Q15" s="240"/>
      <c r="R15" s="241"/>
      <c r="S15" s="86">
        <f t="shared" ref="S15:S17" si="2">E15+G15+I15+K15+M15+O15+Q15</f>
        <v>0</v>
      </c>
      <c r="T15" s="86">
        <f t="shared" ref="T15:T17" si="3">SUM(S15-U15-V15)</f>
        <v>0</v>
      </c>
      <c r="U15" s="89"/>
      <c r="V15" s="89"/>
    </row>
    <row r="16" spans="1:22" ht="15.75" customHeight="1" x14ac:dyDescent="0.25">
      <c r="A16" s="176"/>
      <c r="B16" s="90"/>
      <c r="C16" s="176"/>
      <c r="D16" s="25"/>
      <c r="E16" s="238"/>
      <c r="F16" s="239"/>
      <c r="G16" s="247"/>
      <c r="H16" s="248"/>
      <c r="I16" s="247"/>
      <c r="J16" s="248"/>
      <c r="K16" s="247"/>
      <c r="L16" s="248"/>
      <c r="M16" s="238"/>
      <c r="N16" s="239"/>
      <c r="O16" s="238"/>
      <c r="P16" s="239"/>
      <c r="Q16" s="240"/>
      <c r="R16" s="241"/>
      <c r="S16" s="86">
        <f t="shared" si="2"/>
        <v>0</v>
      </c>
      <c r="T16" s="86">
        <f t="shared" si="3"/>
        <v>0</v>
      </c>
      <c r="U16" s="89"/>
      <c r="V16" s="89"/>
    </row>
    <row r="17" spans="1:22" x14ac:dyDescent="0.25">
      <c r="A17" s="176"/>
      <c r="B17" s="90"/>
      <c r="C17" s="176"/>
      <c r="D17" s="25"/>
      <c r="E17" s="238"/>
      <c r="F17" s="239"/>
      <c r="G17" s="247"/>
      <c r="H17" s="248"/>
      <c r="I17" s="247"/>
      <c r="J17" s="248"/>
      <c r="K17" s="247"/>
      <c r="L17" s="248"/>
      <c r="M17" s="238"/>
      <c r="N17" s="239"/>
      <c r="O17" s="238"/>
      <c r="P17" s="239"/>
      <c r="Q17" s="240"/>
      <c r="R17" s="241"/>
      <c r="S17" s="86">
        <f t="shared" si="2"/>
        <v>0</v>
      </c>
      <c r="T17" s="86">
        <f t="shared" si="3"/>
        <v>0</v>
      </c>
      <c r="U17" s="89"/>
      <c r="V17" s="89"/>
    </row>
    <row r="18" spans="1:22" x14ac:dyDescent="0.25">
      <c r="A18" s="176"/>
      <c r="B18" s="90"/>
      <c r="C18" s="176"/>
      <c r="D18" s="25"/>
      <c r="E18" s="238"/>
      <c r="F18" s="239"/>
      <c r="G18" s="247"/>
      <c r="H18" s="248"/>
      <c r="I18" s="247"/>
      <c r="J18" s="248"/>
      <c r="K18" s="247"/>
      <c r="L18" s="248"/>
      <c r="M18" s="238"/>
      <c r="N18" s="239"/>
      <c r="O18" s="238"/>
      <c r="P18" s="239"/>
      <c r="Q18" s="240"/>
      <c r="R18" s="241"/>
      <c r="S18" s="86">
        <f>E18+G18+I18+K18+M18+O18+Q18</f>
        <v>0</v>
      </c>
      <c r="T18" s="86">
        <f>SUM(S18-U18-V18)</f>
        <v>0</v>
      </c>
      <c r="U18" s="89"/>
      <c r="V18" s="89"/>
    </row>
    <row r="19" spans="1:22" x14ac:dyDescent="0.25">
      <c r="A19" s="174"/>
      <c r="B19" s="31"/>
      <c r="C19" s="174"/>
      <c r="D19" s="25"/>
      <c r="E19" s="238"/>
      <c r="F19" s="239"/>
      <c r="G19" s="247"/>
      <c r="H19" s="248"/>
      <c r="I19" s="247"/>
      <c r="J19" s="248"/>
      <c r="K19" s="247"/>
      <c r="L19" s="248"/>
      <c r="M19" s="238"/>
      <c r="N19" s="239"/>
      <c r="O19" s="238"/>
      <c r="P19" s="239"/>
      <c r="Q19" s="240"/>
      <c r="R19" s="241"/>
      <c r="S19" s="86">
        <f>E19+G19+I19+K19+M19+O19+Q19</f>
        <v>0</v>
      </c>
      <c r="T19" s="86">
        <f>SUM(S19-U19-V19)</f>
        <v>0</v>
      </c>
      <c r="U19" s="89"/>
      <c r="V19" s="89"/>
    </row>
    <row r="20" spans="1:22" x14ac:dyDescent="0.25">
      <c r="A20" s="83" t="s">
        <v>37</v>
      </c>
      <c r="B20" s="83"/>
      <c r="C20" s="83"/>
      <c r="D20" s="83"/>
      <c r="E20" s="238"/>
      <c r="F20" s="239"/>
      <c r="G20" s="247">
        <v>8</v>
      </c>
      <c r="H20" s="248"/>
      <c r="I20" s="247">
        <v>8</v>
      </c>
      <c r="J20" s="248"/>
      <c r="K20" s="247">
        <v>8</v>
      </c>
      <c r="L20" s="248"/>
      <c r="M20" s="238"/>
      <c r="N20" s="239"/>
      <c r="O20" s="238"/>
      <c r="P20" s="239"/>
      <c r="Q20" s="240"/>
      <c r="R20" s="241"/>
      <c r="S20" s="86">
        <f t="shared" si="1"/>
        <v>24</v>
      </c>
      <c r="T20" s="86"/>
      <c r="U20" s="91"/>
      <c r="V20" s="89"/>
    </row>
    <row r="21" spans="1:22" x14ac:dyDescent="0.25">
      <c r="A21" s="83" t="s">
        <v>38</v>
      </c>
      <c r="B21" s="83"/>
      <c r="C21" s="83"/>
      <c r="D21" s="83"/>
      <c r="E21" s="238"/>
      <c r="F21" s="239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86">
        <f t="shared" si="1"/>
        <v>0</v>
      </c>
      <c r="T21" s="86"/>
      <c r="U21" s="91"/>
      <c r="V21" s="89"/>
    </row>
    <row r="22" spans="1:22" x14ac:dyDescent="0.25">
      <c r="A22" s="91" t="s">
        <v>6</v>
      </c>
      <c r="B22" s="91"/>
      <c r="C22" s="91"/>
      <c r="D22" s="91"/>
      <c r="E22" s="245">
        <f>SUM(E4:E21)</f>
        <v>8</v>
      </c>
      <c r="F22" s="246"/>
      <c r="G22" s="245">
        <f>SUM(G4:G21)</f>
        <v>8</v>
      </c>
      <c r="H22" s="246"/>
      <c r="I22" s="245">
        <f>SUM(I4:I21)</f>
        <v>8</v>
      </c>
      <c r="J22" s="246"/>
      <c r="K22" s="245">
        <f>SUM(K4:K21)</f>
        <v>8</v>
      </c>
      <c r="L22" s="246"/>
      <c r="M22" s="245">
        <f>SUM(M4:M21)</f>
        <v>8</v>
      </c>
      <c r="N22" s="246"/>
      <c r="O22" s="245">
        <f>SUM(O4:O21)</f>
        <v>0</v>
      </c>
      <c r="P22" s="246"/>
      <c r="Q22" s="245">
        <f>SUM(Q4:Q21)</f>
        <v>0</v>
      </c>
      <c r="R22" s="246"/>
      <c r="S22" s="86">
        <f t="shared" si="1"/>
        <v>40</v>
      </c>
      <c r="T22" s="86"/>
      <c r="U22" s="91"/>
      <c r="V22" s="89"/>
    </row>
    <row r="23" spans="1:22" x14ac:dyDescent="0.25">
      <c r="A23" s="91" t="s">
        <v>2</v>
      </c>
      <c r="B23" s="91"/>
      <c r="C23" s="91"/>
      <c r="D23" s="91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86">
        <f>SUM(E23:R23)</f>
        <v>40</v>
      </c>
      <c r="T23" s="86">
        <f>SUM(T4:T22)</f>
        <v>16</v>
      </c>
      <c r="U23" s="89"/>
      <c r="V23" s="89"/>
    </row>
    <row r="24" spans="1:22" x14ac:dyDescent="0.25">
      <c r="A24" s="91" t="s">
        <v>41</v>
      </c>
      <c r="B24" s="91"/>
      <c r="C24" s="91"/>
      <c r="D24" s="91"/>
      <c r="E24" s="92"/>
      <c r="F24" s="92">
        <f>SUM(E22)-F23</f>
        <v>0</v>
      </c>
      <c r="G24" s="92"/>
      <c r="H24" s="92">
        <f>SUM(G22)-H23</f>
        <v>0</v>
      </c>
      <c r="I24" s="92"/>
      <c r="J24" s="92">
        <f>SUM(I22)-J23</f>
        <v>0</v>
      </c>
      <c r="K24" s="92"/>
      <c r="L24" s="92">
        <f>SUM(K22)-L23</f>
        <v>0</v>
      </c>
      <c r="M24" s="92"/>
      <c r="N24" s="92">
        <f>SUM(M22)-N23</f>
        <v>0</v>
      </c>
      <c r="O24" s="92"/>
      <c r="P24" s="92">
        <f>SUM(O22)</f>
        <v>0</v>
      </c>
      <c r="Q24" s="92"/>
      <c r="R24" s="92">
        <f>SUM(Q22)</f>
        <v>0</v>
      </c>
      <c r="S24" s="89">
        <f>SUM(E24:R24)</f>
        <v>0</v>
      </c>
      <c r="T24" s="89"/>
      <c r="U24" s="89">
        <f>SUM(U4:U23)</f>
        <v>0</v>
      </c>
      <c r="V24" s="89">
        <f>SUM(V4:V23)</f>
        <v>0</v>
      </c>
    </row>
    <row r="25" spans="1:22" x14ac:dyDescent="0.25">
      <c r="E25" s="93"/>
      <c r="F25" s="93"/>
      <c r="G25" s="93"/>
      <c r="H25" s="93"/>
    </row>
    <row r="26" spans="1:22" x14ac:dyDescent="0.25">
      <c r="A26" s="76" t="s">
        <v>25</v>
      </c>
      <c r="B26" s="77"/>
    </row>
    <row r="27" spans="1:22" x14ac:dyDescent="0.25">
      <c r="A27" s="78" t="s">
        <v>2</v>
      </c>
      <c r="C27" s="94">
        <f>SUM(T23)</f>
        <v>16</v>
      </c>
      <c r="I27" s="76">
        <v>3600</v>
      </c>
    </row>
    <row r="28" spans="1:22" x14ac:dyDescent="0.25">
      <c r="A28" s="78" t="s">
        <v>26</v>
      </c>
      <c r="C28" s="94">
        <f>U24</f>
        <v>0</v>
      </c>
      <c r="D28" s="95"/>
      <c r="I28" s="96"/>
    </row>
    <row r="29" spans="1:22" x14ac:dyDescent="0.25">
      <c r="A29" s="78" t="s">
        <v>27</v>
      </c>
      <c r="C29" s="95">
        <f>V24</f>
        <v>0</v>
      </c>
      <c r="I29" s="93"/>
    </row>
    <row r="30" spans="1:22" x14ac:dyDescent="0.25">
      <c r="A30" s="78" t="s">
        <v>28</v>
      </c>
      <c r="C30" s="95">
        <f>S20</f>
        <v>24</v>
      </c>
      <c r="I30" s="94"/>
    </row>
    <row r="31" spans="1:22" x14ac:dyDescent="0.25">
      <c r="A31" s="78" t="s">
        <v>4</v>
      </c>
      <c r="C31" s="95">
        <f>S21</f>
        <v>0</v>
      </c>
    </row>
    <row r="32" spans="1:22" ht="16.5" thickBot="1" x14ac:dyDescent="0.3">
      <c r="A32" s="79" t="s">
        <v>6</v>
      </c>
      <c r="C32" s="97">
        <f>SUM(C27:C31)</f>
        <v>40</v>
      </c>
      <c r="E32" s="79" t="s">
        <v>42</v>
      </c>
      <c r="F32" s="79"/>
      <c r="G32" s="98">
        <f>S22-C32</f>
        <v>0</v>
      </c>
    </row>
    <row r="33" spans="1:4" ht="16.5" thickTop="1" x14ac:dyDescent="0.25">
      <c r="A33" s="78" t="s">
        <v>29</v>
      </c>
      <c r="C33" s="99">
        <v>0</v>
      </c>
      <c r="D33" s="99"/>
    </row>
    <row r="34" spans="1:4" x14ac:dyDescent="0.25">
      <c r="A34" s="78" t="s">
        <v>36</v>
      </c>
      <c r="C34" s="99">
        <v>0</v>
      </c>
      <c r="D34" s="9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5"/>
  <sheetViews>
    <sheetView zoomScale="90" zoomScaleNormal="90" workbookViewId="0">
      <selection activeCell="E3" sqref="E3:N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85</v>
      </c>
      <c r="B2" s="222"/>
      <c r="C2" s="222"/>
      <c r="D2" s="6"/>
      <c r="E2" s="256" t="s">
        <v>15</v>
      </c>
      <c r="F2" s="256"/>
      <c r="G2" s="256" t="s">
        <v>16</v>
      </c>
      <c r="H2" s="256"/>
      <c r="I2" s="256" t="s">
        <v>17</v>
      </c>
      <c r="J2" s="256"/>
      <c r="K2" s="256" t="s">
        <v>18</v>
      </c>
      <c r="L2" s="256"/>
      <c r="M2" s="256" t="s">
        <v>19</v>
      </c>
      <c r="N2" s="256"/>
      <c r="O2" s="256" t="s">
        <v>20</v>
      </c>
      <c r="P2" s="256"/>
      <c r="Q2" s="256" t="s">
        <v>21</v>
      </c>
      <c r="R2" s="2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36">
        <v>8</v>
      </c>
      <c r="F3" s="237">
        <v>16.3</v>
      </c>
      <c r="G3" s="236">
        <v>8</v>
      </c>
      <c r="H3" s="237">
        <v>16.3</v>
      </c>
      <c r="I3" s="236">
        <v>8</v>
      </c>
      <c r="J3" s="237">
        <v>16.3</v>
      </c>
      <c r="K3" s="236">
        <v>8</v>
      </c>
      <c r="L3" s="237">
        <v>16.3</v>
      </c>
      <c r="M3" s="236">
        <v>8</v>
      </c>
      <c r="N3" s="237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4">
        <v>6721</v>
      </c>
      <c r="B4" s="234" t="s">
        <v>99</v>
      </c>
      <c r="C4" s="174">
        <v>49</v>
      </c>
      <c r="D4" s="25" t="s">
        <v>86</v>
      </c>
      <c r="E4" s="249">
        <v>4</v>
      </c>
      <c r="F4" s="249"/>
      <c r="G4" s="249"/>
      <c r="H4" s="249"/>
      <c r="I4" s="249">
        <v>0.25</v>
      </c>
      <c r="J4" s="249"/>
      <c r="K4" s="249"/>
      <c r="L4" s="249"/>
      <c r="M4" s="249"/>
      <c r="N4" s="249"/>
      <c r="O4" s="250"/>
      <c r="P4" s="251"/>
      <c r="Q4" s="252"/>
      <c r="R4" s="253"/>
      <c r="S4" s="12">
        <f>E4+G4+I4+K4+M4+O4+Q4</f>
        <v>4.25</v>
      </c>
      <c r="T4" s="12">
        <f t="shared" ref="T4:T15" si="0">SUM(S4-U4-V4)</f>
        <v>4.25</v>
      </c>
      <c r="U4" s="15"/>
      <c r="V4" s="15"/>
    </row>
    <row r="5" spans="1:22" x14ac:dyDescent="0.25">
      <c r="A5" s="174">
        <v>6721</v>
      </c>
      <c r="B5" s="234" t="s">
        <v>99</v>
      </c>
      <c r="C5" s="174">
        <v>54</v>
      </c>
      <c r="D5" s="25" t="s">
        <v>86</v>
      </c>
      <c r="E5" s="249">
        <v>4</v>
      </c>
      <c r="F5" s="249"/>
      <c r="G5" s="249">
        <v>1.25</v>
      </c>
      <c r="H5" s="249"/>
      <c r="I5" s="249">
        <v>0.25</v>
      </c>
      <c r="J5" s="249"/>
      <c r="K5" s="249"/>
      <c r="L5" s="249"/>
      <c r="M5" s="249"/>
      <c r="N5" s="249"/>
      <c r="O5" s="250"/>
      <c r="P5" s="251"/>
      <c r="Q5" s="252"/>
      <c r="R5" s="253"/>
      <c r="S5" s="12">
        <f t="shared" ref="S5:S23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174">
        <v>6721</v>
      </c>
      <c r="B6" s="234" t="s">
        <v>99</v>
      </c>
      <c r="C6" s="217">
        <v>56</v>
      </c>
      <c r="D6" s="25" t="s">
        <v>88</v>
      </c>
      <c r="E6" s="249"/>
      <c r="F6" s="249"/>
      <c r="G6" s="249">
        <v>0.25</v>
      </c>
      <c r="H6" s="249"/>
      <c r="I6" s="249"/>
      <c r="J6" s="249"/>
      <c r="K6" s="249"/>
      <c r="L6" s="249"/>
      <c r="M6" s="249"/>
      <c r="N6" s="249"/>
      <c r="O6" s="250"/>
      <c r="P6" s="251"/>
      <c r="Q6" s="252"/>
      <c r="R6" s="253"/>
      <c r="S6" s="12">
        <f t="shared" si="1"/>
        <v>0.25</v>
      </c>
      <c r="T6" s="12">
        <f t="shared" si="0"/>
        <v>0.25</v>
      </c>
      <c r="U6" s="15"/>
      <c r="V6" s="15"/>
    </row>
    <row r="7" spans="1:22" x14ac:dyDescent="0.25">
      <c r="A7" s="174">
        <v>6721</v>
      </c>
      <c r="B7" s="234" t="s">
        <v>99</v>
      </c>
      <c r="C7" s="217">
        <v>57</v>
      </c>
      <c r="D7" s="25" t="s">
        <v>88</v>
      </c>
      <c r="E7" s="249"/>
      <c r="F7" s="249"/>
      <c r="G7" s="249">
        <v>0.25</v>
      </c>
      <c r="H7" s="249"/>
      <c r="I7" s="249"/>
      <c r="J7" s="249"/>
      <c r="K7" s="249"/>
      <c r="L7" s="249"/>
      <c r="M7" s="249"/>
      <c r="N7" s="249"/>
      <c r="O7" s="250"/>
      <c r="P7" s="251"/>
      <c r="Q7" s="252"/>
      <c r="R7" s="253"/>
      <c r="S7" s="12">
        <f t="shared" si="1"/>
        <v>0.25</v>
      </c>
      <c r="T7" s="12">
        <f t="shared" si="0"/>
        <v>0.25</v>
      </c>
      <c r="U7" s="15"/>
      <c r="V7" s="15"/>
    </row>
    <row r="8" spans="1:22" x14ac:dyDescent="0.25">
      <c r="A8" s="174">
        <v>6721</v>
      </c>
      <c r="B8" s="234" t="s">
        <v>99</v>
      </c>
      <c r="C8" s="217">
        <v>58</v>
      </c>
      <c r="D8" s="25" t="s">
        <v>88</v>
      </c>
      <c r="E8" s="249"/>
      <c r="F8" s="249"/>
      <c r="G8" s="249">
        <v>0.25</v>
      </c>
      <c r="H8" s="249"/>
      <c r="I8" s="249"/>
      <c r="J8" s="249"/>
      <c r="K8" s="249"/>
      <c r="L8" s="249"/>
      <c r="M8" s="249"/>
      <c r="N8" s="249"/>
      <c r="O8" s="250"/>
      <c r="P8" s="251"/>
      <c r="Q8" s="252"/>
      <c r="R8" s="253"/>
      <c r="S8" s="12">
        <f t="shared" si="1"/>
        <v>0.25</v>
      </c>
      <c r="T8" s="12">
        <f t="shared" si="0"/>
        <v>0.25</v>
      </c>
      <c r="U8" s="15"/>
      <c r="V8" s="15"/>
    </row>
    <row r="9" spans="1:22" x14ac:dyDescent="0.25">
      <c r="A9" s="174">
        <v>6721</v>
      </c>
      <c r="B9" s="234" t="s">
        <v>99</v>
      </c>
      <c r="C9" s="217">
        <v>61</v>
      </c>
      <c r="D9" s="25" t="s">
        <v>81</v>
      </c>
      <c r="E9" s="249"/>
      <c r="F9" s="249"/>
      <c r="G9" s="249">
        <v>6</v>
      </c>
      <c r="H9" s="249"/>
      <c r="I9" s="249">
        <v>7.5</v>
      </c>
      <c r="J9" s="249"/>
      <c r="K9" s="249">
        <v>2</v>
      </c>
      <c r="L9" s="249"/>
      <c r="M9" s="249">
        <v>1</v>
      </c>
      <c r="N9" s="249"/>
      <c r="O9" s="250"/>
      <c r="P9" s="251"/>
      <c r="Q9" s="252"/>
      <c r="R9" s="253"/>
      <c r="S9" s="12">
        <f t="shared" si="1"/>
        <v>16.5</v>
      </c>
      <c r="T9" s="12">
        <f t="shared" si="0"/>
        <v>16.5</v>
      </c>
      <c r="U9" s="15"/>
      <c r="V9" s="15"/>
    </row>
    <row r="10" spans="1:22" x14ac:dyDescent="0.25">
      <c r="A10" s="174">
        <v>6721</v>
      </c>
      <c r="B10" s="234" t="s">
        <v>99</v>
      </c>
      <c r="C10" s="230">
        <v>62</v>
      </c>
      <c r="D10" s="25" t="s">
        <v>81</v>
      </c>
      <c r="E10" s="249"/>
      <c r="F10" s="249"/>
      <c r="G10" s="249"/>
      <c r="H10" s="249"/>
      <c r="I10" s="249"/>
      <c r="J10" s="249"/>
      <c r="K10" s="249">
        <v>6</v>
      </c>
      <c r="L10" s="249"/>
      <c r="M10" s="249">
        <v>2.5</v>
      </c>
      <c r="N10" s="249"/>
      <c r="O10" s="250"/>
      <c r="P10" s="251"/>
      <c r="Q10" s="252"/>
      <c r="R10" s="253"/>
      <c r="S10" s="12">
        <f t="shared" si="1"/>
        <v>8.5</v>
      </c>
      <c r="T10" s="12">
        <f t="shared" si="0"/>
        <v>8.5</v>
      </c>
      <c r="U10" s="15"/>
      <c r="V10" s="15"/>
    </row>
    <row r="11" spans="1:22" x14ac:dyDescent="0.25">
      <c r="A11" s="174">
        <v>6721</v>
      </c>
      <c r="B11" s="234" t="s">
        <v>99</v>
      </c>
      <c r="C11" s="232">
        <v>64</v>
      </c>
      <c r="D11" s="25" t="s">
        <v>90</v>
      </c>
      <c r="E11" s="249"/>
      <c r="F11" s="249"/>
      <c r="G11" s="249"/>
      <c r="H11" s="249"/>
      <c r="I11" s="249"/>
      <c r="J11" s="249"/>
      <c r="K11" s="249"/>
      <c r="L11" s="249"/>
      <c r="M11" s="249">
        <v>2</v>
      </c>
      <c r="N11" s="249"/>
      <c r="O11" s="250"/>
      <c r="P11" s="251"/>
      <c r="Q11" s="252"/>
      <c r="R11" s="253"/>
      <c r="S11" s="12">
        <f t="shared" si="1"/>
        <v>2</v>
      </c>
      <c r="T11" s="12">
        <f t="shared" si="0"/>
        <v>2</v>
      </c>
      <c r="U11" s="15"/>
      <c r="V11" s="15"/>
    </row>
    <row r="12" spans="1:22" x14ac:dyDescent="0.25">
      <c r="A12" s="174">
        <v>6721</v>
      </c>
      <c r="B12" s="234" t="s">
        <v>99</v>
      </c>
      <c r="C12" s="232">
        <v>65</v>
      </c>
      <c r="D12" s="25" t="s">
        <v>90</v>
      </c>
      <c r="E12" s="249"/>
      <c r="F12" s="249"/>
      <c r="G12" s="249"/>
      <c r="H12" s="249"/>
      <c r="I12" s="249"/>
      <c r="J12" s="249"/>
      <c r="K12" s="249"/>
      <c r="L12" s="249"/>
      <c r="M12" s="249">
        <v>2.5</v>
      </c>
      <c r="N12" s="249"/>
      <c r="O12" s="250"/>
      <c r="P12" s="251"/>
      <c r="Q12" s="252"/>
      <c r="R12" s="253"/>
      <c r="S12" s="12">
        <f t="shared" si="1"/>
        <v>2.5</v>
      </c>
      <c r="T12" s="12">
        <f t="shared" si="0"/>
        <v>2.5</v>
      </c>
      <c r="U12" s="15"/>
      <c r="V12" s="15"/>
    </row>
    <row r="13" spans="1:22" x14ac:dyDescent="0.25">
      <c r="A13" s="174"/>
      <c r="B13" s="217"/>
      <c r="C13" s="217"/>
      <c r="D13" s="25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50"/>
      <c r="P13" s="251"/>
      <c r="Q13" s="252"/>
      <c r="R13" s="25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4"/>
      <c r="B14" s="31"/>
      <c r="C14" s="174"/>
      <c r="D14" s="25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50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4"/>
      <c r="B15" s="31"/>
      <c r="C15" s="50"/>
      <c r="D15" s="25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50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4"/>
      <c r="B16" s="31"/>
      <c r="C16" s="50"/>
      <c r="D16" s="25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  <c r="P16" s="251"/>
      <c r="Q16" s="252"/>
      <c r="R16" s="253"/>
      <c r="S16" s="12">
        <f t="shared" ref="S16:S18" si="2">E16+G16+I16+K16+M16+O16+Q16</f>
        <v>0</v>
      </c>
      <c r="T16" s="12">
        <f t="shared" ref="T16:T18" si="3">SUM(S16-U16-V16)</f>
        <v>0</v>
      </c>
      <c r="U16" s="15"/>
      <c r="V16" s="15"/>
    </row>
    <row r="17" spans="1:22" x14ac:dyDescent="0.25">
      <c r="A17" s="174"/>
      <c r="B17" s="31"/>
      <c r="C17" s="174"/>
      <c r="D17" s="25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50"/>
      <c r="P17" s="251"/>
      <c r="Q17" s="252"/>
      <c r="R17" s="253"/>
      <c r="S17" s="12">
        <f t="shared" ref="S17" si="4">E17+G17+I17+K17+M17+O17+Q17</f>
        <v>0</v>
      </c>
      <c r="T17" s="12">
        <f t="shared" ref="T17" si="5">SUM(S17-U17-V17)</f>
        <v>0</v>
      </c>
      <c r="U17" s="15"/>
      <c r="V17" s="15"/>
    </row>
    <row r="18" spans="1:22" ht="15" customHeight="1" x14ac:dyDescent="0.25">
      <c r="A18" s="174"/>
      <c r="B18" s="49"/>
      <c r="C18" s="49"/>
      <c r="D18" s="25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50"/>
      <c r="P18" s="251"/>
      <c r="Q18" s="252"/>
      <c r="R18" s="253"/>
      <c r="S18" s="12">
        <f t="shared" si="2"/>
        <v>0</v>
      </c>
      <c r="T18" s="12">
        <f t="shared" si="3"/>
        <v>0</v>
      </c>
      <c r="U18" s="15"/>
      <c r="V18" s="15"/>
    </row>
    <row r="19" spans="1:22" ht="15" customHeight="1" x14ac:dyDescent="0.25">
      <c r="A19" s="174"/>
      <c r="B19" s="174"/>
      <c r="C19" s="174"/>
      <c r="D19" s="25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50"/>
      <c r="P19" s="251"/>
      <c r="Q19" s="252"/>
      <c r="R19" s="253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174"/>
      <c r="B20" s="31"/>
      <c r="C20" s="221"/>
      <c r="D20" s="25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50"/>
      <c r="P20" s="251"/>
      <c r="Q20" s="252"/>
      <c r="R20" s="253"/>
      <c r="S20" s="12">
        <f>E20+G20+I20+K20+M20+O20+Q20</f>
        <v>0</v>
      </c>
      <c r="T20" s="12">
        <f>SUM(S20-U20-V20)</f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50"/>
      <c r="P21" s="251"/>
      <c r="Q21" s="252"/>
      <c r="R21" s="253"/>
      <c r="S21" s="12">
        <f t="shared" si="1"/>
        <v>0</v>
      </c>
      <c r="T21" s="12"/>
      <c r="U21" s="16"/>
      <c r="V21" s="15"/>
    </row>
    <row r="22" spans="1:22" x14ac:dyDescent="0.25">
      <c r="A22" s="10" t="s">
        <v>38</v>
      </c>
      <c r="B22" s="10"/>
      <c r="C22" s="10"/>
      <c r="D22" s="10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52"/>
      <c r="P22" s="253"/>
      <c r="Q22" s="252"/>
      <c r="R22" s="253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8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12">
        <f t="shared" si="1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47"/>
      <c r="F24" s="4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40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I26" s="29"/>
      <c r="J26" s="29"/>
      <c r="K26" s="29"/>
      <c r="L26" s="29"/>
    </row>
    <row r="27" spans="1:22" x14ac:dyDescent="0.25">
      <c r="A27" s="1" t="s">
        <v>25</v>
      </c>
      <c r="B27" s="2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/>
    </row>
    <row r="30" spans="1:22" x14ac:dyDescent="0.25">
      <c r="A30" s="3" t="s">
        <v>27</v>
      </c>
      <c r="C30" s="20">
        <f>V25</f>
        <v>0</v>
      </c>
      <c r="I30" s="29"/>
    </row>
    <row r="31" spans="1:22" x14ac:dyDescent="0.25">
      <c r="A31" s="3" t="s">
        <v>28</v>
      </c>
      <c r="C31" s="20">
        <f>S21</f>
        <v>0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40</v>
      </c>
      <c r="E33" s="4" t="s">
        <v>42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90" zoomScaleNormal="90" workbookViewId="0">
      <selection activeCell="E3" sqref="E3:N3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56</v>
      </c>
      <c r="B1" s="77"/>
      <c r="C1" s="77"/>
    </row>
    <row r="2" spans="1:22" s="82" customFormat="1" x14ac:dyDescent="0.25">
      <c r="A2" s="5" t="s">
        <v>85</v>
      </c>
      <c r="B2" s="222"/>
      <c r="C2" s="222"/>
      <c r="D2" s="175"/>
      <c r="E2" s="244" t="s">
        <v>15</v>
      </c>
      <c r="F2" s="244"/>
      <c r="G2" s="242" t="s">
        <v>16</v>
      </c>
      <c r="H2" s="242"/>
      <c r="I2" s="244" t="s">
        <v>17</v>
      </c>
      <c r="J2" s="244"/>
      <c r="K2" s="242" t="s">
        <v>18</v>
      </c>
      <c r="L2" s="242"/>
      <c r="M2" s="242" t="s">
        <v>19</v>
      </c>
      <c r="N2" s="242"/>
      <c r="O2" s="242" t="s">
        <v>20</v>
      </c>
      <c r="P2" s="242"/>
      <c r="Q2" s="242" t="s">
        <v>21</v>
      </c>
      <c r="R2" s="242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236">
        <v>8</v>
      </c>
      <c r="F3" s="237">
        <v>16.3</v>
      </c>
      <c r="G3" s="235">
        <v>8</v>
      </c>
      <c r="H3" s="235">
        <v>16.3</v>
      </c>
      <c r="I3" s="235">
        <v>8</v>
      </c>
      <c r="J3" s="235">
        <v>16.3</v>
      </c>
      <c r="K3" s="235">
        <v>8</v>
      </c>
      <c r="L3" s="235">
        <v>16.3</v>
      </c>
      <c r="M3" s="235">
        <v>8</v>
      </c>
      <c r="N3" s="235">
        <v>16.3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34" t="s">
        <v>99</v>
      </c>
      <c r="C4" s="223">
        <v>61</v>
      </c>
      <c r="D4" s="25" t="s">
        <v>81</v>
      </c>
      <c r="E4" s="249">
        <v>8</v>
      </c>
      <c r="F4" s="249"/>
      <c r="G4" s="243">
        <v>6</v>
      </c>
      <c r="H4" s="243"/>
      <c r="I4" s="243">
        <v>1</v>
      </c>
      <c r="J4" s="243"/>
      <c r="K4" s="243"/>
      <c r="L4" s="243"/>
      <c r="M4" s="243"/>
      <c r="N4" s="243"/>
      <c r="O4" s="238"/>
      <c r="P4" s="239"/>
      <c r="Q4" s="240"/>
      <c r="R4" s="241"/>
      <c r="S4" s="86">
        <f>E4+G4+I4+K4+M4+O4+Q4</f>
        <v>15</v>
      </c>
      <c r="T4" s="86">
        <f t="shared" ref="T4:T12" si="0">SUM(S4-U4-V4)</f>
        <v>15</v>
      </c>
      <c r="U4" s="89"/>
      <c r="V4" s="89"/>
    </row>
    <row r="5" spans="1:22" x14ac:dyDescent="0.25">
      <c r="A5" s="174">
        <v>6721</v>
      </c>
      <c r="B5" s="234" t="s">
        <v>99</v>
      </c>
      <c r="C5" s="225">
        <v>62</v>
      </c>
      <c r="D5" s="25" t="s">
        <v>81</v>
      </c>
      <c r="E5" s="249"/>
      <c r="F5" s="249"/>
      <c r="G5" s="243">
        <v>2</v>
      </c>
      <c r="H5" s="243"/>
      <c r="I5" s="243">
        <v>5</v>
      </c>
      <c r="J5" s="243"/>
      <c r="K5" s="243"/>
      <c r="L5" s="243"/>
      <c r="M5" s="243"/>
      <c r="N5" s="243"/>
      <c r="O5" s="238"/>
      <c r="P5" s="239"/>
      <c r="Q5" s="240"/>
      <c r="R5" s="241"/>
      <c r="S5" s="86">
        <f t="shared" ref="S5:S23" si="1">E5+G5+I5+K5+M5+O5+Q5</f>
        <v>7</v>
      </c>
      <c r="T5" s="86">
        <f t="shared" si="0"/>
        <v>7</v>
      </c>
      <c r="U5" s="89"/>
      <c r="V5" s="89"/>
    </row>
    <row r="6" spans="1:22" x14ac:dyDescent="0.25">
      <c r="A6" s="174">
        <v>6721</v>
      </c>
      <c r="B6" s="234" t="s">
        <v>99</v>
      </c>
      <c r="C6" s="229">
        <v>33</v>
      </c>
      <c r="D6" s="25" t="s">
        <v>80</v>
      </c>
      <c r="E6" s="249"/>
      <c r="F6" s="249"/>
      <c r="G6" s="243"/>
      <c r="H6" s="243"/>
      <c r="I6" s="243">
        <v>0.5</v>
      </c>
      <c r="J6" s="243"/>
      <c r="K6" s="243">
        <v>4</v>
      </c>
      <c r="L6" s="243"/>
      <c r="M6" s="243"/>
      <c r="N6" s="243"/>
      <c r="O6" s="238"/>
      <c r="P6" s="239"/>
      <c r="Q6" s="240"/>
      <c r="R6" s="241"/>
      <c r="S6" s="86">
        <f t="shared" si="1"/>
        <v>4.5</v>
      </c>
      <c r="T6" s="86">
        <f t="shared" si="0"/>
        <v>4.5</v>
      </c>
      <c r="U6" s="89"/>
      <c r="V6" s="89"/>
    </row>
    <row r="7" spans="1:22" x14ac:dyDescent="0.25">
      <c r="A7" s="174">
        <v>6721</v>
      </c>
      <c r="B7" s="234" t="s">
        <v>99</v>
      </c>
      <c r="C7" s="229">
        <v>34</v>
      </c>
      <c r="D7" s="25" t="s">
        <v>80</v>
      </c>
      <c r="E7" s="249"/>
      <c r="F7" s="249"/>
      <c r="G7" s="238"/>
      <c r="H7" s="239"/>
      <c r="I7" s="243">
        <v>0.75</v>
      </c>
      <c r="J7" s="243"/>
      <c r="K7" s="243">
        <v>4</v>
      </c>
      <c r="L7" s="243"/>
      <c r="M7" s="243"/>
      <c r="N7" s="243"/>
      <c r="O7" s="238"/>
      <c r="P7" s="239"/>
      <c r="Q7" s="240"/>
      <c r="R7" s="241"/>
      <c r="S7" s="86">
        <f t="shared" si="1"/>
        <v>4.75</v>
      </c>
      <c r="T7" s="86">
        <f t="shared" si="0"/>
        <v>4.75</v>
      </c>
      <c r="U7" s="89"/>
      <c r="V7" s="89"/>
    </row>
    <row r="8" spans="1:22" x14ac:dyDescent="0.25">
      <c r="A8" s="174">
        <v>6721</v>
      </c>
      <c r="B8" s="234" t="s">
        <v>99</v>
      </c>
      <c r="C8" s="232">
        <v>27</v>
      </c>
      <c r="D8" s="25" t="s">
        <v>80</v>
      </c>
      <c r="E8" s="249"/>
      <c r="F8" s="249"/>
      <c r="G8" s="238"/>
      <c r="H8" s="239"/>
      <c r="I8" s="238"/>
      <c r="J8" s="239"/>
      <c r="K8" s="238"/>
      <c r="L8" s="239"/>
      <c r="M8" s="238">
        <v>1</v>
      </c>
      <c r="N8" s="239"/>
      <c r="O8" s="238"/>
      <c r="P8" s="239"/>
      <c r="Q8" s="240"/>
      <c r="R8" s="241"/>
      <c r="S8" s="86">
        <f t="shared" si="1"/>
        <v>1</v>
      </c>
      <c r="T8" s="86">
        <f t="shared" si="0"/>
        <v>1</v>
      </c>
      <c r="U8" s="89"/>
      <c r="V8" s="89"/>
    </row>
    <row r="9" spans="1:22" x14ac:dyDescent="0.25">
      <c r="A9" s="174">
        <v>6721</v>
      </c>
      <c r="B9" s="234" t="s">
        <v>99</v>
      </c>
      <c r="C9" s="232">
        <v>28</v>
      </c>
      <c r="D9" s="25" t="s">
        <v>80</v>
      </c>
      <c r="E9" s="249"/>
      <c r="F9" s="249"/>
      <c r="G9" s="238"/>
      <c r="H9" s="239"/>
      <c r="I9" s="238"/>
      <c r="J9" s="239"/>
      <c r="K9" s="238"/>
      <c r="L9" s="239"/>
      <c r="M9" s="238">
        <v>1</v>
      </c>
      <c r="N9" s="239"/>
      <c r="O9" s="238"/>
      <c r="P9" s="239"/>
      <c r="Q9" s="240"/>
      <c r="R9" s="241"/>
      <c r="S9" s="86">
        <f t="shared" si="1"/>
        <v>1</v>
      </c>
      <c r="T9" s="86">
        <f t="shared" si="0"/>
        <v>1</v>
      </c>
      <c r="U9" s="89"/>
      <c r="V9" s="89"/>
    </row>
    <row r="10" spans="1:22" x14ac:dyDescent="0.25">
      <c r="A10" s="174">
        <v>6721</v>
      </c>
      <c r="B10" s="234" t="s">
        <v>99</v>
      </c>
      <c r="C10" s="232">
        <v>29</v>
      </c>
      <c r="D10" s="25" t="s">
        <v>80</v>
      </c>
      <c r="E10" s="249"/>
      <c r="F10" s="249"/>
      <c r="G10" s="238"/>
      <c r="H10" s="239"/>
      <c r="I10" s="238"/>
      <c r="J10" s="239"/>
      <c r="K10" s="238"/>
      <c r="L10" s="239"/>
      <c r="M10" s="238">
        <v>1</v>
      </c>
      <c r="N10" s="239"/>
      <c r="O10" s="238"/>
      <c r="P10" s="239"/>
      <c r="Q10" s="240"/>
      <c r="R10" s="241"/>
      <c r="S10" s="86">
        <f t="shared" si="1"/>
        <v>1</v>
      </c>
      <c r="T10" s="86">
        <f t="shared" si="0"/>
        <v>1</v>
      </c>
      <c r="U10" s="89"/>
      <c r="V10" s="89"/>
    </row>
    <row r="11" spans="1:22" x14ac:dyDescent="0.25">
      <c r="A11" s="174">
        <v>6721</v>
      </c>
      <c r="B11" s="234" t="s">
        <v>99</v>
      </c>
      <c r="C11" s="232">
        <v>30</v>
      </c>
      <c r="D11" s="25" t="s">
        <v>80</v>
      </c>
      <c r="E11" s="249"/>
      <c r="F11" s="249"/>
      <c r="G11" s="238"/>
      <c r="H11" s="239"/>
      <c r="I11" s="238"/>
      <c r="J11" s="239"/>
      <c r="K11" s="238"/>
      <c r="L11" s="239"/>
      <c r="M11" s="238">
        <v>1</v>
      </c>
      <c r="N11" s="239"/>
      <c r="O11" s="238"/>
      <c r="P11" s="239"/>
      <c r="Q11" s="240"/>
      <c r="R11" s="241"/>
      <c r="S11" s="86">
        <f>E11+G11+I11+K11+M11+O11+Q11</f>
        <v>1</v>
      </c>
      <c r="T11" s="86">
        <f t="shared" si="0"/>
        <v>1</v>
      </c>
      <c r="U11" s="89"/>
      <c r="V11" s="89"/>
    </row>
    <row r="12" spans="1:22" x14ac:dyDescent="0.25">
      <c r="A12" s="174">
        <v>6721</v>
      </c>
      <c r="B12" s="234" t="s">
        <v>99</v>
      </c>
      <c r="C12" s="232">
        <v>31</v>
      </c>
      <c r="D12" s="25" t="s">
        <v>80</v>
      </c>
      <c r="E12" s="249"/>
      <c r="F12" s="249"/>
      <c r="G12" s="238"/>
      <c r="H12" s="239"/>
      <c r="I12" s="238"/>
      <c r="J12" s="239"/>
      <c r="K12" s="238"/>
      <c r="L12" s="239"/>
      <c r="M12" s="238">
        <v>1.5</v>
      </c>
      <c r="N12" s="239"/>
      <c r="O12" s="238"/>
      <c r="P12" s="239"/>
      <c r="Q12" s="240"/>
      <c r="R12" s="241"/>
      <c r="S12" s="86">
        <f t="shared" si="1"/>
        <v>1.5</v>
      </c>
      <c r="T12" s="86">
        <f t="shared" si="0"/>
        <v>1.5</v>
      </c>
      <c r="U12" s="89"/>
      <c r="V12" s="89"/>
    </row>
    <row r="13" spans="1:22" x14ac:dyDescent="0.25">
      <c r="A13" s="174">
        <v>6721</v>
      </c>
      <c r="B13" s="234" t="s">
        <v>99</v>
      </c>
      <c r="C13" s="207">
        <v>24</v>
      </c>
      <c r="D13" s="25" t="s">
        <v>95</v>
      </c>
      <c r="E13" s="249"/>
      <c r="F13" s="249"/>
      <c r="G13" s="238"/>
      <c r="H13" s="239"/>
      <c r="I13" s="238"/>
      <c r="J13" s="239"/>
      <c r="K13" s="238"/>
      <c r="L13" s="239"/>
      <c r="M13" s="238">
        <v>2</v>
      </c>
      <c r="N13" s="239"/>
      <c r="O13" s="238"/>
      <c r="P13" s="239"/>
      <c r="Q13" s="240"/>
      <c r="R13" s="241"/>
      <c r="S13" s="86">
        <f>E13+G13+I13+K13+M13+O13+Q13</f>
        <v>2</v>
      </c>
      <c r="T13" s="86">
        <f>SUM(S13-U13-V13)</f>
        <v>2</v>
      </c>
      <c r="U13" s="89"/>
      <c r="V13" s="89"/>
    </row>
    <row r="14" spans="1:22" x14ac:dyDescent="0.25">
      <c r="A14" s="174"/>
      <c r="B14" s="90"/>
      <c r="C14" s="208"/>
      <c r="D14" s="25"/>
      <c r="E14" s="250"/>
      <c r="F14" s="251"/>
      <c r="G14" s="238"/>
      <c r="H14" s="239"/>
      <c r="I14" s="238"/>
      <c r="J14" s="239"/>
      <c r="K14" s="238"/>
      <c r="L14" s="239"/>
      <c r="M14" s="238"/>
      <c r="N14" s="239"/>
      <c r="O14" s="238"/>
      <c r="P14" s="239"/>
      <c r="Q14" s="240"/>
      <c r="R14" s="241"/>
      <c r="S14" s="86">
        <f t="shared" ref="S14:S15" si="2">E14+G14+I14+K14+M14+O14+Q14</f>
        <v>0</v>
      </c>
      <c r="T14" s="86">
        <f t="shared" ref="T14:T15" si="3">SUM(S14-U14-V14)</f>
        <v>0</v>
      </c>
      <c r="U14" s="89"/>
      <c r="V14" s="89"/>
    </row>
    <row r="15" spans="1:22" x14ac:dyDescent="0.25">
      <c r="A15" s="174"/>
      <c r="B15" s="90"/>
      <c r="C15" s="208"/>
      <c r="D15" s="25"/>
      <c r="E15" s="250"/>
      <c r="F15" s="251"/>
      <c r="G15" s="238"/>
      <c r="H15" s="239"/>
      <c r="I15" s="238"/>
      <c r="J15" s="239"/>
      <c r="K15" s="238"/>
      <c r="L15" s="239"/>
      <c r="M15" s="238"/>
      <c r="N15" s="239"/>
      <c r="O15" s="238"/>
      <c r="P15" s="239"/>
      <c r="Q15" s="240"/>
      <c r="R15" s="241"/>
      <c r="S15" s="86">
        <f t="shared" si="2"/>
        <v>0</v>
      </c>
      <c r="T15" s="86">
        <f t="shared" si="3"/>
        <v>0</v>
      </c>
      <c r="U15" s="89"/>
      <c r="V15" s="89"/>
    </row>
    <row r="16" spans="1:22" ht="15.75" customHeight="1" x14ac:dyDescent="0.25">
      <c r="A16" s="174"/>
      <c r="B16" s="31"/>
      <c r="C16" s="174"/>
      <c r="D16" s="25"/>
      <c r="E16" s="250"/>
      <c r="F16" s="251"/>
      <c r="G16" s="238"/>
      <c r="H16" s="239"/>
      <c r="I16" s="238"/>
      <c r="J16" s="239"/>
      <c r="K16" s="238"/>
      <c r="L16" s="239"/>
      <c r="M16" s="238"/>
      <c r="N16" s="239"/>
      <c r="O16" s="238"/>
      <c r="P16" s="239"/>
      <c r="Q16" s="240"/>
      <c r="R16" s="241"/>
      <c r="S16" s="86">
        <f t="shared" ref="S16:S18" si="4">E16+G16+I16+K16+M16+O16+Q16</f>
        <v>0</v>
      </c>
      <c r="T16" s="86">
        <f t="shared" ref="T16:T18" si="5">SUM(S16-U16-V16)</f>
        <v>0</v>
      </c>
      <c r="U16" s="89"/>
      <c r="V16" s="89"/>
    </row>
    <row r="17" spans="1:22" ht="15.75" customHeight="1" x14ac:dyDescent="0.25">
      <c r="A17" s="174"/>
      <c r="B17" s="174"/>
      <c r="C17" s="174"/>
      <c r="D17" s="14"/>
      <c r="E17" s="249"/>
      <c r="F17" s="249"/>
      <c r="G17" s="238"/>
      <c r="H17" s="239"/>
      <c r="I17" s="238"/>
      <c r="J17" s="239"/>
      <c r="K17" s="238"/>
      <c r="L17" s="239"/>
      <c r="M17" s="238"/>
      <c r="N17" s="239"/>
      <c r="O17" s="238"/>
      <c r="P17" s="239"/>
      <c r="Q17" s="240"/>
      <c r="R17" s="241"/>
      <c r="S17" s="86">
        <f t="shared" si="4"/>
        <v>0</v>
      </c>
      <c r="T17" s="86">
        <f t="shared" si="5"/>
        <v>0</v>
      </c>
      <c r="U17" s="89"/>
      <c r="V17" s="89"/>
    </row>
    <row r="18" spans="1:22" x14ac:dyDescent="0.25">
      <c r="A18" s="174"/>
      <c r="B18" s="90"/>
      <c r="C18" s="220"/>
      <c r="D18" s="25"/>
      <c r="E18" s="249"/>
      <c r="F18" s="249"/>
      <c r="G18" s="238"/>
      <c r="H18" s="239"/>
      <c r="I18" s="238"/>
      <c r="J18" s="239"/>
      <c r="K18" s="238"/>
      <c r="L18" s="239"/>
      <c r="M18" s="238"/>
      <c r="N18" s="239"/>
      <c r="O18" s="238"/>
      <c r="P18" s="239"/>
      <c r="Q18" s="240"/>
      <c r="R18" s="241"/>
      <c r="S18" s="86">
        <f t="shared" si="4"/>
        <v>0</v>
      </c>
      <c r="T18" s="86">
        <f t="shared" si="5"/>
        <v>0</v>
      </c>
      <c r="U18" s="89"/>
      <c r="V18" s="89"/>
    </row>
    <row r="19" spans="1:22" x14ac:dyDescent="0.25">
      <c r="A19" s="174">
        <v>3600</v>
      </c>
      <c r="B19" s="31" t="s">
        <v>100</v>
      </c>
      <c r="C19" s="174"/>
      <c r="D19" s="25" t="s">
        <v>75</v>
      </c>
      <c r="E19" s="249"/>
      <c r="F19" s="249"/>
      <c r="G19" s="238"/>
      <c r="H19" s="239"/>
      <c r="I19" s="238">
        <v>0.75</v>
      </c>
      <c r="J19" s="239"/>
      <c r="K19" s="238"/>
      <c r="L19" s="239"/>
      <c r="M19" s="238">
        <v>0.5</v>
      </c>
      <c r="N19" s="239"/>
      <c r="O19" s="238"/>
      <c r="P19" s="239"/>
      <c r="Q19" s="240"/>
      <c r="R19" s="241"/>
      <c r="S19" s="86">
        <f>E19+G19+I19+K19+M19+O19+Q19</f>
        <v>1.25</v>
      </c>
      <c r="T19" s="86">
        <f>SUM(S19-U19-V19)</f>
        <v>1.25</v>
      </c>
      <c r="U19" s="89"/>
      <c r="V19" s="89"/>
    </row>
    <row r="20" spans="1:22" x14ac:dyDescent="0.25">
      <c r="A20" s="174"/>
      <c r="B20" s="31"/>
      <c r="C20" s="174"/>
      <c r="D20" s="25"/>
      <c r="E20" s="249"/>
      <c r="F20" s="249"/>
      <c r="G20" s="238"/>
      <c r="H20" s="239"/>
      <c r="I20" s="238"/>
      <c r="J20" s="239"/>
      <c r="K20" s="238"/>
      <c r="L20" s="239"/>
      <c r="M20" s="238"/>
      <c r="N20" s="239"/>
      <c r="O20" s="238"/>
      <c r="P20" s="239"/>
      <c r="Q20" s="240"/>
      <c r="R20" s="241"/>
      <c r="S20" s="86">
        <f>E20+G20+I20+K20+M20+O20+Q20</f>
        <v>0</v>
      </c>
      <c r="T20" s="86">
        <f>SUM(S20-U20-V20)</f>
        <v>0</v>
      </c>
      <c r="U20" s="89"/>
      <c r="V20" s="89"/>
    </row>
    <row r="21" spans="1:22" x14ac:dyDescent="0.25">
      <c r="A21" s="83" t="s">
        <v>37</v>
      </c>
      <c r="B21" s="83"/>
      <c r="C21" s="83"/>
      <c r="D21" s="83"/>
      <c r="E21" s="250"/>
      <c r="F21" s="251"/>
      <c r="G21" s="238"/>
      <c r="H21" s="239"/>
      <c r="I21" s="238"/>
      <c r="J21" s="239"/>
      <c r="K21" s="238"/>
      <c r="L21" s="239"/>
      <c r="M21" s="238"/>
      <c r="N21" s="239"/>
      <c r="O21" s="238"/>
      <c r="P21" s="239"/>
      <c r="Q21" s="240"/>
      <c r="R21" s="241"/>
      <c r="S21" s="86">
        <f t="shared" si="1"/>
        <v>0</v>
      </c>
      <c r="T21" s="86"/>
      <c r="U21" s="91"/>
      <c r="V21" s="89"/>
    </row>
    <row r="22" spans="1:22" x14ac:dyDescent="0.25">
      <c r="A22" s="83" t="s">
        <v>38</v>
      </c>
      <c r="B22" s="83"/>
      <c r="C22" s="83"/>
      <c r="D22" s="83"/>
      <c r="E22" s="250"/>
      <c r="F22" s="251"/>
      <c r="G22" s="238"/>
      <c r="H22" s="239"/>
      <c r="I22" s="238"/>
      <c r="J22" s="239"/>
      <c r="K22" s="238"/>
      <c r="L22" s="239"/>
      <c r="M22" s="238"/>
      <c r="N22" s="239"/>
      <c r="O22" s="240"/>
      <c r="P22" s="241"/>
      <c r="Q22" s="240"/>
      <c r="R22" s="241"/>
      <c r="S22" s="86">
        <f t="shared" si="1"/>
        <v>0</v>
      </c>
      <c r="T22" s="86"/>
      <c r="U22" s="91"/>
      <c r="V22" s="89"/>
    </row>
    <row r="23" spans="1:22" x14ac:dyDescent="0.25">
      <c r="A23" s="91" t="s">
        <v>6</v>
      </c>
      <c r="B23" s="91"/>
      <c r="C23" s="91"/>
      <c r="D23" s="91"/>
      <c r="E23" s="245">
        <f>SUM(E4:E22)</f>
        <v>8</v>
      </c>
      <c r="F23" s="246"/>
      <c r="G23" s="245">
        <f>SUM(G4:G22)</f>
        <v>8</v>
      </c>
      <c r="H23" s="246"/>
      <c r="I23" s="245">
        <f>SUM(I4:I22)</f>
        <v>8</v>
      </c>
      <c r="J23" s="246"/>
      <c r="K23" s="245">
        <f>SUM(K4:K22)</f>
        <v>8</v>
      </c>
      <c r="L23" s="246"/>
      <c r="M23" s="245">
        <f>SUM(M4:M22)</f>
        <v>8</v>
      </c>
      <c r="N23" s="246"/>
      <c r="O23" s="245">
        <f>SUM(O4:O22)</f>
        <v>0</v>
      </c>
      <c r="P23" s="246"/>
      <c r="Q23" s="245">
        <f>SUM(Q4:Q22)</f>
        <v>0</v>
      </c>
      <c r="R23" s="246"/>
      <c r="S23" s="86">
        <f t="shared" si="1"/>
        <v>40</v>
      </c>
      <c r="T23" s="86"/>
      <c r="U23" s="91"/>
      <c r="V23" s="89"/>
    </row>
    <row r="24" spans="1:22" x14ac:dyDescent="0.25">
      <c r="A24" s="91" t="s">
        <v>2</v>
      </c>
      <c r="B24" s="91"/>
      <c r="C24" s="91"/>
      <c r="D24" s="91"/>
      <c r="E24" s="177"/>
      <c r="F24" s="178">
        <v>8</v>
      </c>
      <c r="G24" s="177"/>
      <c r="H24" s="178">
        <v>8</v>
      </c>
      <c r="I24" s="177"/>
      <c r="J24" s="178">
        <v>8</v>
      </c>
      <c r="K24" s="177"/>
      <c r="L24" s="178">
        <v>8</v>
      </c>
      <c r="M24" s="177"/>
      <c r="N24" s="178">
        <v>8</v>
      </c>
      <c r="O24" s="177"/>
      <c r="P24" s="178"/>
      <c r="Q24" s="177"/>
      <c r="R24" s="178"/>
      <c r="S24" s="86">
        <f>SUM(E24:R24)</f>
        <v>40</v>
      </c>
      <c r="T24" s="86">
        <f>SUM(T4:T23)</f>
        <v>40</v>
      </c>
      <c r="U24" s="89"/>
      <c r="V24" s="89"/>
    </row>
    <row r="25" spans="1:22" x14ac:dyDescent="0.25">
      <c r="A25" s="91" t="s">
        <v>41</v>
      </c>
      <c r="B25" s="91"/>
      <c r="C25" s="91"/>
      <c r="D25" s="91"/>
      <c r="E25" s="92"/>
      <c r="F25" s="92">
        <f>SUM(E23)-F24</f>
        <v>0</v>
      </c>
      <c r="G25" s="92"/>
      <c r="H25" s="92">
        <f>SUM(G23)-H24</f>
        <v>0</v>
      </c>
      <c r="I25" s="92"/>
      <c r="J25" s="92">
        <f>SUM(I23)-J24</f>
        <v>0</v>
      </c>
      <c r="K25" s="92"/>
      <c r="L25" s="92">
        <f>SUM(K23)-L24</f>
        <v>0</v>
      </c>
      <c r="M25" s="92"/>
      <c r="N25" s="92">
        <f>SUM(M23)-N24</f>
        <v>0</v>
      </c>
      <c r="O25" s="92"/>
      <c r="P25" s="92">
        <f>SUM(O23)</f>
        <v>0</v>
      </c>
      <c r="Q25" s="92"/>
      <c r="R25" s="92">
        <f>SUM(Q23)</f>
        <v>0</v>
      </c>
      <c r="S25" s="89">
        <f>SUM(E25:R25)</f>
        <v>0</v>
      </c>
      <c r="T25" s="89"/>
      <c r="U25" s="89">
        <f>SUM(U4:U24)</f>
        <v>0</v>
      </c>
      <c r="V25" s="89">
        <f>SUM(V4:V24)</f>
        <v>0</v>
      </c>
    </row>
    <row r="26" spans="1:22" x14ac:dyDescent="0.25">
      <c r="E26" s="93"/>
      <c r="F26" s="93"/>
      <c r="G26" s="93"/>
      <c r="H26" s="93"/>
    </row>
    <row r="27" spans="1:22" x14ac:dyDescent="0.25">
      <c r="A27" s="76" t="s">
        <v>25</v>
      </c>
      <c r="B27" s="77"/>
    </row>
    <row r="28" spans="1:22" x14ac:dyDescent="0.25">
      <c r="A28" s="78" t="s">
        <v>2</v>
      </c>
      <c r="C28" s="94">
        <f>SUM(T24)</f>
        <v>40</v>
      </c>
      <c r="I28" s="76">
        <v>3600</v>
      </c>
    </row>
    <row r="29" spans="1:22" x14ac:dyDescent="0.25">
      <c r="A29" s="78" t="s">
        <v>26</v>
      </c>
      <c r="C29" s="94">
        <f>U25</f>
        <v>0</v>
      </c>
      <c r="D29" s="95"/>
      <c r="I29" s="96">
        <v>1.25</v>
      </c>
    </row>
    <row r="30" spans="1:22" x14ac:dyDescent="0.25">
      <c r="A30" s="78" t="s">
        <v>27</v>
      </c>
      <c r="C30" s="95">
        <f>V25</f>
        <v>0</v>
      </c>
      <c r="I30" s="93"/>
    </row>
    <row r="31" spans="1:22" x14ac:dyDescent="0.25">
      <c r="A31" s="78" t="s">
        <v>28</v>
      </c>
      <c r="C31" s="95">
        <f>S21</f>
        <v>0</v>
      </c>
      <c r="I31" s="94"/>
    </row>
    <row r="32" spans="1:22" x14ac:dyDescent="0.25">
      <c r="A32" s="78" t="s">
        <v>4</v>
      </c>
      <c r="C32" s="95">
        <f>S22</f>
        <v>0</v>
      </c>
    </row>
    <row r="33" spans="1:7" ht="16.5" thickBot="1" x14ac:dyDescent="0.3">
      <c r="A33" s="79" t="s">
        <v>6</v>
      </c>
      <c r="C33" s="97">
        <f>SUM(C28:C32)</f>
        <v>40</v>
      </c>
      <c r="E33" s="79" t="s">
        <v>42</v>
      </c>
      <c r="F33" s="79"/>
      <c r="G33" s="98">
        <f>S23-C33</f>
        <v>0</v>
      </c>
    </row>
    <row r="34" spans="1:7" ht="16.5" thickTop="1" x14ac:dyDescent="0.25">
      <c r="A34" s="78" t="s">
        <v>29</v>
      </c>
      <c r="C34" s="99">
        <v>0</v>
      </c>
      <c r="D34" s="99"/>
    </row>
    <row r="35" spans="1:7" x14ac:dyDescent="0.25">
      <c r="A35" s="78" t="s">
        <v>36</v>
      </c>
      <c r="C35" s="99">
        <v>0</v>
      </c>
      <c r="D35" s="99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3" sqref="E3:N3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57</v>
      </c>
      <c r="B1" s="77"/>
      <c r="C1" s="77"/>
    </row>
    <row r="2" spans="1:22" s="82" customFormat="1" x14ac:dyDescent="0.25">
      <c r="A2" s="5" t="s">
        <v>85</v>
      </c>
      <c r="B2" s="222"/>
      <c r="C2" s="222"/>
      <c r="D2" s="175"/>
      <c r="E2" s="244" t="s">
        <v>15</v>
      </c>
      <c r="F2" s="244"/>
      <c r="G2" s="242" t="s">
        <v>16</v>
      </c>
      <c r="H2" s="242"/>
      <c r="I2" s="244" t="s">
        <v>17</v>
      </c>
      <c r="J2" s="244"/>
      <c r="K2" s="242" t="s">
        <v>18</v>
      </c>
      <c r="L2" s="242"/>
      <c r="M2" s="242" t="s">
        <v>19</v>
      </c>
      <c r="N2" s="242"/>
      <c r="O2" s="242" t="s">
        <v>20</v>
      </c>
      <c r="P2" s="242"/>
      <c r="Q2" s="242" t="s">
        <v>21</v>
      </c>
      <c r="R2" s="242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236">
        <v>8</v>
      </c>
      <c r="F3" s="237">
        <v>16.3</v>
      </c>
      <c r="G3" s="235">
        <v>8</v>
      </c>
      <c r="H3" s="235">
        <v>16.3</v>
      </c>
      <c r="I3" s="235">
        <v>8</v>
      </c>
      <c r="J3" s="235">
        <v>16.3</v>
      </c>
      <c r="K3" s="235">
        <v>8</v>
      </c>
      <c r="L3" s="235">
        <v>16.3</v>
      </c>
      <c r="M3" s="235">
        <v>8</v>
      </c>
      <c r="N3" s="235">
        <v>13</v>
      </c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34" t="s">
        <v>99</v>
      </c>
      <c r="C4" s="224">
        <v>42</v>
      </c>
      <c r="D4" s="25" t="s">
        <v>82</v>
      </c>
      <c r="E4" s="249">
        <v>8</v>
      </c>
      <c r="F4" s="249"/>
      <c r="G4" s="243">
        <v>8</v>
      </c>
      <c r="H4" s="243"/>
      <c r="I4" s="243">
        <v>8</v>
      </c>
      <c r="J4" s="243"/>
      <c r="K4" s="243">
        <v>8</v>
      </c>
      <c r="L4" s="243"/>
      <c r="M4" s="243">
        <v>5</v>
      </c>
      <c r="N4" s="243"/>
      <c r="O4" s="238"/>
      <c r="P4" s="239"/>
      <c r="Q4" s="240"/>
      <c r="R4" s="241"/>
      <c r="S4" s="86">
        <f>E4+G4+I4+K4+M4+O4+Q4</f>
        <v>37</v>
      </c>
      <c r="T4" s="86">
        <f t="shared" ref="T4:T12" si="0">SUM(S4-U4-V4)</f>
        <v>37</v>
      </c>
      <c r="U4" s="89"/>
      <c r="V4" s="89"/>
    </row>
    <row r="5" spans="1:22" x14ac:dyDescent="0.25">
      <c r="A5" s="174"/>
      <c r="B5" s="90"/>
      <c r="C5" s="210"/>
      <c r="D5" s="25"/>
      <c r="E5" s="249"/>
      <c r="F5" s="249"/>
      <c r="G5" s="243"/>
      <c r="H5" s="243"/>
      <c r="I5" s="243"/>
      <c r="J5" s="243"/>
      <c r="K5" s="243"/>
      <c r="L5" s="243"/>
      <c r="M5" s="243"/>
      <c r="N5" s="243"/>
      <c r="O5" s="238"/>
      <c r="P5" s="239"/>
      <c r="Q5" s="240"/>
      <c r="R5" s="241"/>
      <c r="S5" s="86">
        <f t="shared" ref="S5:S22" si="1">E5+G5+I5+K5+M5+O5+Q5</f>
        <v>0</v>
      </c>
      <c r="T5" s="86">
        <f t="shared" si="0"/>
        <v>0</v>
      </c>
      <c r="U5" s="89"/>
      <c r="V5" s="89"/>
    </row>
    <row r="6" spans="1:22" x14ac:dyDescent="0.25">
      <c r="A6" s="174"/>
      <c r="B6" s="90"/>
      <c r="C6" s="210"/>
      <c r="D6" s="25"/>
      <c r="E6" s="249"/>
      <c r="F6" s="249"/>
      <c r="G6" s="243"/>
      <c r="H6" s="243"/>
      <c r="I6" s="243"/>
      <c r="J6" s="243"/>
      <c r="K6" s="243"/>
      <c r="L6" s="243"/>
      <c r="M6" s="243"/>
      <c r="N6" s="243"/>
      <c r="O6" s="238"/>
      <c r="P6" s="239"/>
      <c r="Q6" s="240"/>
      <c r="R6" s="241"/>
      <c r="S6" s="86">
        <f t="shared" si="1"/>
        <v>0</v>
      </c>
      <c r="T6" s="86">
        <f t="shared" si="0"/>
        <v>0</v>
      </c>
      <c r="U6" s="89"/>
      <c r="V6" s="89"/>
    </row>
    <row r="7" spans="1:22" x14ac:dyDescent="0.25">
      <c r="A7" s="174"/>
      <c r="B7" s="211"/>
      <c r="C7" s="211"/>
      <c r="D7" s="25"/>
      <c r="E7" s="249"/>
      <c r="F7" s="249"/>
      <c r="G7" s="238"/>
      <c r="H7" s="239"/>
      <c r="I7" s="243"/>
      <c r="J7" s="243"/>
      <c r="K7" s="243"/>
      <c r="L7" s="243"/>
      <c r="M7" s="243"/>
      <c r="N7" s="243"/>
      <c r="O7" s="238"/>
      <c r="P7" s="239"/>
      <c r="Q7" s="240"/>
      <c r="R7" s="241"/>
      <c r="S7" s="86">
        <f t="shared" si="1"/>
        <v>0</v>
      </c>
      <c r="T7" s="86">
        <f t="shared" si="0"/>
        <v>0</v>
      </c>
      <c r="U7" s="89"/>
      <c r="V7" s="89"/>
    </row>
    <row r="8" spans="1:22" x14ac:dyDescent="0.25">
      <c r="A8" s="174"/>
      <c r="B8" s="90"/>
      <c r="C8" s="215"/>
      <c r="D8" s="25"/>
      <c r="E8" s="249"/>
      <c r="F8" s="249"/>
      <c r="G8" s="238"/>
      <c r="H8" s="239"/>
      <c r="I8" s="238"/>
      <c r="J8" s="239"/>
      <c r="K8" s="238"/>
      <c r="L8" s="239"/>
      <c r="M8" s="238"/>
      <c r="N8" s="239"/>
      <c r="O8" s="238"/>
      <c r="P8" s="239"/>
      <c r="Q8" s="240"/>
      <c r="R8" s="241"/>
      <c r="S8" s="86">
        <f t="shared" si="1"/>
        <v>0</v>
      </c>
      <c r="T8" s="86">
        <f t="shared" si="0"/>
        <v>0</v>
      </c>
      <c r="U8" s="89"/>
      <c r="V8" s="89"/>
    </row>
    <row r="9" spans="1:22" x14ac:dyDescent="0.25">
      <c r="A9" s="174"/>
      <c r="B9" s="182"/>
      <c r="C9" s="182"/>
      <c r="D9" s="25"/>
      <c r="E9" s="249"/>
      <c r="F9" s="249"/>
      <c r="G9" s="238"/>
      <c r="H9" s="239"/>
      <c r="I9" s="238"/>
      <c r="J9" s="239"/>
      <c r="K9" s="238"/>
      <c r="L9" s="239"/>
      <c r="M9" s="238"/>
      <c r="N9" s="239"/>
      <c r="O9" s="238"/>
      <c r="P9" s="239"/>
      <c r="Q9" s="240"/>
      <c r="R9" s="241"/>
      <c r="S9" s="86">
        <f t="shared" si="1"/>
        <v>0</v>
      </c>
      <c r="T9" s="86">
        <f t="shared" si="0"/>
        <v>0</v>
      </c>
      <c r="U9" s="89"/>
      <c r="V9" s="89"/>
    </row>
    <row r="10" spans="1:22" x14ac:dyDescent="0.25">
      <c r="A10" s="174"/>
      <c r="B10" s="183"/>
      <c r="C10" s="183"/>
      <c r="D10" s="25"/>
      <c r="E10" s="249"/>
      <c r="F10" s="249"/>
      <c r="G10" s="238"/>
      <c r="H10" s="239"/>
      <c r="I10" s="238"/>
      <c r="J10" s="239"/>
      <c r="K10" s="238"/>
      <c r="L10" s="239"/>
      <c r="M10" s="238"/>
      <c r="N10" s="239"/>
      <c r="O10" s="238"/>
      <c r="P10" s="239"/>
      <c r="Q10" s="240"/>
      <c r="R10" s="241"/>
      <c r="S10" s="86">
        <f t="shared" si="1"/>
        <v>0</v>
      </c>
      <c r="T10" s="86">
        <f t="shared" si="0"/>
        <v>0</v>
      </c>
      <c r="U10" s="89"/>
      <c r="V10" s="89"/>
    </row>
    <row r="11" spans="1:22" x14ac:dyDescent="0.25">
      <c r="A11" s="174"/>
      <c r="B11" s="183"/>
      <c r="C11" s="183"/>
      <c r="D11" s="25"/>
      <c r="E11" s="249"/>
      <c r="F11" s="249"/>
      <c r="G11" s="238"/>
      <c r="H11" s="239"/>
      <c r="I11" s="238"/>
      <c r="J11" s="239"/>
      <c r="K11" s="238"/>
      <c r="L11" s="239"/>
      <c r="M11" s="238"/>
      <c r="N11" s="239"/>
      <c r="O11" s="238"/>
      <c r="P11" s="239"/>
      <c r="Q11" s="240"/>
      <c r="R11" s="241"/>
      <c r="S11" s="86">
        <f>E11+G11+I11+K11+M11+O11+Q11</f>
        <v>0</v>
      </c>
      <c r="T11" s="86">
        <f t="shared" si="0"/>
        <v>0</v>
      </c>
      <c r="U11" s="89"/>
      <c r="V11" s="89"/>
    </row>
    <row r="12" spans="1:22" x14ac:dyDescent="0.25">
      <c r="A12" s="174"/>
      <c r="B12" s="183"/>
      <c r="C12" s="183"/>
      <c r="D12" s="25"/>
      <c r="E12" s="249"/>
      <c r="F12" s="249"/>
      <c r="G12" s="238"/>
      <c r="H12" s="239"/>
      <c r="I12" s="238"/>
      <c r="J12" s="239"/>
      <c r="K12" s="238"/>
      <c r="L12" s="239"/>
      <c r="M12" s="238"/>
      <c r="N12" s="239"/>
      <c r="O12" s="238"/>
      <c r="P12" s="239"/>
      <c r="Q12" s="240"/>
      <c r="R12" s="241"/>
      <c r="S12" s="86">
        <f t="shared" si="1"/>
        <v>0</v>
      </c>
      <c r="T12" s="86">
        <f t="shared" si="0"/>
        <v>0</v>
      </c>
      <c r="U12" s="89"/>
      <c r="V12" s="89"/>
    </row>
    <row r="13" spans="1:22" x14ac:dyDescent="0.25">
      <c r="A13" s="174"/>
      <c r="B13" s="183"/>
      <c r="C13" s="183"/>
      <c r="D13" s="25"/>
      <c r="E13" s="249"/>
      <c r="F13" s="249"/>
      <c r="G13" s="238"/>
      <c r="H13" s="239"/>
      <c r="I13" s="238"/>
      <c r="J13" s="239"/>
      <c r="K13" s="238"/>
      <c r="L13" s="239"/>
      <c r="M13" s="238"/>
      <c r="N13" s="239"/>
      <c r="O13" s="238"/>
      <c r="P13" s="239"/>
      <c r="Q13" s="240"/>
      <c r="R13" s="241"/>
      <c r="S13" s="86">
        <f>E13+G13+I13+K13+M13+O13+Q13</f>
        <v>0</v>
      </c>
      <c r="T13" s="86">
        <f>SUM(S13-U13-V13)</f>
        <v>0</v>
      </c>
      <c r="U13" s="89"/>
      <c r="V13" s="89"/>
    </row>
    <row r="14" spans="1:22" x14ac:dyDescent="0.25">
      <c r="A14" s="174"/>
      <c r="B14" s="183"/>
      <c r="C14" s="183"/>
      <c r="D14" s="25"/>
      <c r="E14" s="249"/>
      <c r="F14" s="249"/>
      <c r="G14" s="238"/>
      <c r="H14" s="239"/>
      <c r="I14" s="238"/>
      <c r="J14" s="239"/>
      <c r="K14" s="238"/>
      <c r="L14" s="239"/>
      <c r="M14" s="238"/>
      <c r="N14" s="239"/>
      <c r="O14" s="238"/>
      <c r="P14" s="239"/>
      <c r="Q14" s="240"/>
      <c r="R14" s="241"/>
      <c r="S14" s="86">
        <f>E14+G14+I14+K14+M14+O14+Q14</f>
        <v>0</v>
      </c>
      <c r="T14" s="86">
        <f>SUM(S14-U14-V14)</f>
        <v>0</v>
      </c>
      <c r="U14" s="89"/>
      <c r="V14" s="89"/>
    </row>
    <row r="15" spans="1:22" ht="15.75" customHeight="1" x14ac:dyDescent="0.25">
      <c r="A15" s="174"/>
      <c r="B15" s="31"/>
      <c r="C15" s="174"/>
      <c r="D15" s="25"/>
      <c r="E15" s="250"/>
      <c r="F15" s="251"/>
      <c r="G15" s="238"/>
      <c r="H15" s="239"/>
      <c r="I15" s="238"/>
      <c r="J15" s="239"/>
      <c r="K15" s="238"/>
      <c r="L15" s="239"/>
      <c r="M15" s="238"/>
      <c r="N15" s="239"/>
      <c r="O15" s="238"/>
      <c r="P15" s="239"/>
      <c r="Q15" s="240"/>
      <c r="R15" s="241"/>
      <c r="S15" s="86">
        <f t="shared" ref="S15:S17" si="2">E15+G15+I15+K15+M15+O15+Q15</f>
        <v>0</v>
      </c>
      <c r="T15" s="86">
        <f t="shared" ref="T15:T17" si="3">SUM(S15-U15-V15)</f>
        <v>0</v>
      </c>
      <c r="U15" s="89"/>
      <c r="V15" s="89"/>
    </row>
    <row r="16" spans="1:22" ht="15.75" customHeight="1" x14ac:dyDescent="0.25">
      <c r="A16" s="176"/>
      <c r="B16" s="90"/>
      <c r="C16" s="176"/>
      <c r="D16" s="88"/>
      <c r="E16" s="249"/>
      <c r="F16" s="249"/>
      <c r="G16" s="238"/>
      <c r="H16" s="239"/>
      <c r="I16" s="238"/>
      <c r="J16" s="239"/>
      <c r="K16" s="238"/>
      <c r="L16" s="239"/>
      <c r="M16" s="238"/>
      <c r="N16" s="239"/>
      <c r="O16" s="238"/>
      <c r="P16" s="239"/>
      <c r="Q16" s="240"/>
      <c r="R16" s="241"/>
      <c r="S16" s="86">
        <f t="shared" si="2"/>
        <v>0</v>
      </c>
      <c r="T16" s="86">
        <f t="shared" si="3"/>
        <v>0</v>
      </c>
      <c r="U16" s="89"/>
      <c r="V16" s="89"/>
    </row>
    <row r="17" spans="1:22" x14ac:dyDescent="0.25">
      <c r="A17" s="174"/>
      <c r="B17" s="174"/>
      <c r="C17" s="174"/>
      <c r="D17" s="14"/>
      <c r="E17" s="249"/>
      <c r="F17" s="249"/>
      <c r="G17" s="238"/>
      <c r="H17" s="239"/>
      <c r="I17" s="238"/>
      <c r="J17" s="239"/>
      <c r="K17" s="238"/>
      <c r="L17" s="239"/>
      <c r="M17" s="238"/>
      <c r="N17" s="239"/>
      <c r="O17" s="238"/>
      <c r="P17" s="239"/>
      <c r="Q17" s="240"/>
      <c r="R17" s="241"/>
      <c r="S17" s="86">
        <f t="shared" si="2"/>
        <v>0</v>
      </c>
      <c r="T17" s="86">
        <f t="shared" si="3"/>
        <v>0</v>
      </c>
      <c r="U17" s="89"/>
      <c r="V17" s="89"/>
    </row>
    <row r="18" spans="1:22" x14ac:dyDescent="0.25">
      <c r="A18" s="176"/>
      <c r="B18" s="90"/>
      <c r="C18" s="176"/>
      <c r="D18" s="25"/>
      <c r="E18" s="249"/>
      <c r="F18" s="249"/>
      <c r="G18" s="238"/>
      <c r="H18" s="239"/>
      <c r="I18" s="238"/>
      <c r="J18" s="239"/>
      <c r="K18" s="238"/>
      <c r="L18" s="239"/>
      <c r="M18" s="238"/>
      <c r="N18" s="239"/>
      <c r="O18" s="238"/>
      <c r="P18" s="239"/>
      <c r="Q18" s="240"/>
      <c r="R18" s="241"/>
      <c r="S18" s="86">
        <f>E18+G18+I18+K18+M18+O18+Q18</f>
        <v>0</v>
      </c>
      <c r="T18" s="86">
        <f>SUM(S18-U18-V18)</f>
        <v>0</v>
      </c>
      <c r="U18" s="89"/>
      <c r="V18" s="89"/>
    </row>
    <row r="19" spans="1:22" x14ac:dyDescent="0.25">
      <c r="A19" s="174"/>
      <c r="B19" s="31"/>
      <c r="C19" s="174"/>
      <c r="D19" s="25"/>
      <c r="E19" s="249"/>
      <c r="F19" s="249"/>
      <c r="G19" s="238"/>
      <c r="H19" s="239"/>
      <c r="I19" s="238"/>
      <c r="J19" s="239"/>
      <c r="K19" s="238"/>
      <c r="L19" s="239"/>
      <c r="M19" s="238"/>
      <c r="N19" s="239"/>
      <c r="O19" s="238"/>
      <c r="P19" s="239"/>
      <c r="Q19" s="240"/>
      <c r="R19" s="241"/>
      <c r="S19" s="86">
        <f>E19+G19+I19+K19+M19+O19+Q19</f>
        <v>0</v>
      </c>
      <c r="T19" s="86">
        <f>SUM(S19-U19-V19)</f>
        <v>0</v>
      </c>
      <c r="U19" s="89"/>
      <c r="V19" s="89"/>
    </row>
    <row r="20" spans="1:22" x14ac:dyDescent="0.25">
      <c r="A20" s="83" t="s">
        <v>37</v>
      </c>
      <c r="B20" s="83"/>
      <c r="C20" s="83"/>
      <c r="D20" s="83"/>
      <c r="E20" s="250"/>
      <c r="F20" s="251"/>
      <c r="G20" s="238"/>
      <c r="H20" s="239"/>
      <c r="I20" s="238"/>
      <c r="J20" s="239"/>
      <c r="K20" s="238"/>
      <c r="L20" s="239"/>
      <c r="M20" s="238"/>
      <c r="N20" s="239"/>
      <c r="O20" s="238"/>
      <c r="P20" s="239"/>
      <c r="Q20" s="240"/>
      <c r="R20" s="241"/>
      <c r="S20" s="86">
        <f t="shared" si="1"/>
        <v>0</v>
      </c>
      <c r="T20" s="86"/>
      <c r="U20" s="91"/>
      <c r="V20" s="89"/>
    </row>
    <row r="21" spans="1:22" x14ac:dyDescent="0.25">
      <c r="A21" s="83" t="s">
        <v>38</v>
      </c>
      <c r="B21" s="83"/>
      <c r="C21" s="83"/>
      <c r="D21" s="83"/>
      <c r="E21" s="250"/>
      <c r="F21" s="251"/>
      <c r="G21" s="238"/>
      <c r="H21" s="239"/>
      <c r="I21" s="238"/>
      <c r="J21" s="239"/>
      <c r="K21" s="238"/>
      <c r="L21" s="239"/>
      <c r="M21" s="238"/>
      <c r="N21" s="239"/>
      <c r="O21" s="240"/>
      <c r="P21" s="241"/>
      <c r="Q21" s="240"/>
      <c r="R21" s="241"/>
      <c r="S21" s="86">
        <f t="shared" si="1"/>
        <v>0</v>
      </c>
      <c r="T21" s="86"/>
      <c r="U21" s="91"/>
      <c r="V21" s="89"/>
    </row>
    <row r="22" spans="1:22" x14ac:dyDescent="0.25">
      <c r="A22" s="91" t="s">
        <v>6</v>
      </c>
      <c r="B22" s="91"/>
      <c r="C22" s="91"/>
      <c r="D22" s="91"/>
      <c r="E22" s="245">
        <f>SUM(E4:E21)</f>
        <v>8</v>
      </c>
      <c r="F22" s="246"/>
      <c r="G22" s="245">
        <f>SUM(G4:G21)</f>
        <v>8</v>
      </c>
      <c r="H22" s="246"/>
      <c r="I22" s="245">
        <f>SUM(I4:I21)</f>
        <v>8</v>
      </c>
      <c r="J22" s="246"/>
      <c r="K22" s="245">
        <f>SUM(K4:K21)</f>
        <v>8</v>
      </c>
      <c r="L22" s="246"/>
      <c r="M22" s="245">
        <f>SUM(M4:M21)</f>
        <v>5</v>
      </c>
      <c r="N22" s="246"/>
      <c r="O22" s="245">
        <f>SUM(O4:O21)</f>
        <v>0</v>
      </c>
      <c r="P22" s="246"/>
      <c r="Q22" s="245">
        <f>SUM(Q4:Q21)</f>
        <v>0</v>
      </c>
      <c r="R22" s="246"/>
      <c r="S22" s="86">
        <f t="shared" si="1"/>
        <v>37</v>
      </c>
      <c r="T22" s="86"/>
      <c r="U22" s="91"/>
      <c r="V22" s="89"/>
    </row>
    <row r="23" spans="1:22" x14ac:dyDescent="0.25">
      <c r="A23" s="91" t="s">
        <v>2</v>
      </c>
      <c r="B23" s="91"/>
      <c r="C23" s="91"/>
      <c r="D23" s="91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86">
        <f>SUM(E23:R23)</f>
        <v>40</v>
      </c>
      <c r="T23" s="86">
        <f>SUM(T4:T22)</f>
        <v>37</v>
      </c>
      <c r="U23" s="89"/>
      <c r="V23" s="89"/>
    </row>
    <row r="24" spans="1:22" x14ac:dyDescent="0.25">
      <c r="A24" s="91" t="s">
        <v>41</v>
      </c>
      <c r="B24" s="91"/>
      <c r="C24" s="91"/>
      <c r="D24" s="91"/>
      <c r="E24" s="92"/>
      <c r="F24" s="92">
        <f>SUM(E22)-F23</f>
        <v>0</v>
      </c>
      <c r="G24" s="92"/>
      <c r="H24" s="92">
        <f>SUM(G22)-H23</f>
        <v>0</v>
      </c>
      <c r="I24" s="92"/>
      <c r="J24" s="92">
        <f>SUM(I22)-J23</f>
        <v>0</v>
      </c>
      <c r="K24" s="92"/>
      <c r="L24" s="92">
        <f>SUM(K22)-L23</f>
        <v>0</v>
      </c>
      <c r="M24" s="92"/>
      <c r="N24" s="92">
        <f>SUM(M22)-N23</f>
        <v>-3</v>
      </c>
      <c r="O24" s="92"/>
      <c r="P24" s="92">
        <f>SUM(O22)</f>
        <v>0</v>
      </c>
      <c r="Q24" s="92"/>
      <c r="R24" s="92">
        <f>SUM(Q22)</f>
        <v>0</v>
      </c>
      <c r="S24" s="89">
        <f>SUM(E24:R24)</f>
        <v>-3</v>
      </c>
      <c r="T24" s="89"/>
      <c r="U24" s="89">
        <f>SUM(U4:U23)</f>
        <v>0</v>
      </c>
      <c r="V24" s="89">
        <f>SUM(V4:V23)</f>
        <v>0</v>
      </c>
    </row>
    <row r="25" spans="1:22" x14ac:dyDescent="0.25">
      <c r="E25" s="93"/>
      <c r="F25" s="93"/>
      <c r="G25" s="93"/>
      <c r="H25" s="93"/>
    </row>
    <row r="26" spans="1:22" x14ac:dyDescent="0.25">
      <c r="A26" s="76" t="s">
        <v>25</v>
      </c>
      <c r="B26" s="77"/>
    </row>
    <row r="27" spans="1:22" x14ac:dyDescent="0.25">
      <c r="A27" s="78" t="s">
        <v>2</v>
      </c>
      <c r="C27" s="94">
        <f>SUM(T23)</f>
        <v>37</v>
      </c>
      <c r="I27" s="76">
        <v>3600</v>
      </c>
    </row>
    <row r="28" spans="1:22" x14ac:dyDescent="0.25">
      <c r="A28" s="78" t="s">
        <v>26</v>
      </c>
      <c r="C28" s="94">
        <f>U24</f>
        <v>0</v>
      </c>
      <c r="D28" s="95"/>
      <c r="I28" s="96"/>
    </row>
    <row r="29" spans="1:22" x14ac:dyDescent="0.25">
      <c r="A29" s="78" t="s">
        <v>27</v>
      </c>
      <c r="C29" s="95">
        <f>V24</f>
        <v>0</v>
      </c>
      <c r="I29" s="93"/>
    </row>
    <row r="30" spans="1:22" x14ac:dyDescent="0.25">
      <c r="A30" s="78" t="s">
        <v>28</v>
      </c>
      <c r="C30" s="95">
        <f>S20</f>
        <v>0</v>
      </c>
      <c r="I30" s="94"/>
    </row>
    <row r="31" spans="1:22" x14ac:dyDescent="0.25">
      <c r="A31" s="78" t="s">
        <v>4</v>
      </c>
      <c r="C31" s="95">
        <f>S21</f>
        <v>0</v>
      </c>
    </row>
    <row r="32" spans="1:22" ht="16.5" thickBot="1" x14ac:dyDescent="0.3">
      <c r="A32" s="79" t="s">
        <v>6</v>
      </c>
      <c r="C32" s="97">
        <f>SUM(C27:C31)</f>
        <v>37</v>
      </c>
      <c r="E32" s="79" t="s">
        <v>42</v>
      </c>
      <c r="F32" s="79"/>
      <c r="G32" s="98">
        <f>S22-C32</f>
        <v>0</v>
      </c>
    </row>
    <row r="33" spans="1:4" ht="16.5" thickTop="1" x14ac:dyDescent="0.25">
      <c r="A33" s="78" t="s">
        <v>29</v>
      </c>
      <c r="C33" s="99">
        <v>0</v>
      </c>
      <c r="D33" s="99"/>
    </row>
    <row r="34" spans="1:4" x14ac:dyDescent="0.25">
      <c r="A34" s="78" t="s">
        <v>36</v>
      </c>
      <c r="C34" s="99">
        <v>0</v>
      </c>
      <c r="D34" s="9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V34"/>
  <sheetViews>
    <sheetView workbookViewId="0">
      <selection activeCell="V27" sqref="V2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85</v>
      </c>
      <c r="B2" s="222"/>
      <c r="C2" s="222"/>
      <c r="D2" s="42"/>
      <c r="E2" s="256" t="s">
        <v>15</v>
      </c>
      <c r="F2" s="256"/>
      <c r="G2" s="256" t="s">
        <v>16</v>
      </c>
      <c r="H2" s="256"/>
      <c r="I2" s="256" t="s">
        <v>17</v>
      </c>
      <c r="J2" s="256"/>
      <c r="K2" s="256" t="s">
        <v>18</v>
      </c>
      <c r="L2" s="256"/>
      <c r="M2" s="256" t="s">
        <v>19</v>
      </c>
      <c r="N2" s="256"/>
      <c r="O2" s="256" t="s">
        <v>20</v>
      </c>
      <c r="P2" s="256"/>
      <c r="Q2" s="256" t="s">
        <v>21</v>
      </c>
      <c r="R2" s="2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236">
        <v>8.1</v>
      </c>
      <c r="H3" s="236">
        <v>16.3</v>
      </c>
      <c r="I3" s="236">
        <v>8</v>
      </c>
      <c r="J3" s="236">
        <v>16.3</v>
      </c>
      <c r="K3" s="236">
        <v>8</v>
      </c>
      <c r="L3" s="236">
        <v>16.3</v>
      </c>
      <c r="M3" s="236">
        <v>8.3000000000000007</v>
      </c>
      <c r="N3" s="236">
        <v>16.3</v>
      </c>
      <c r="O3" s="45"/>
      <c r="P3" s="11"/>
      <c r="Q3" s="11"/>
      <c r="R3" s="11"/>
      <c r="S3" s="12"/>
      <c r="T3" s="12"/>
      <c r="U3" s="13"/>
      <c r="V3" s="13"/>
    </row>
    <row r="4" spans="1:22" x14ac:dyDescent="0.25">
      <c r="A4" s="174">
        <v>6721</v>
      </c>
      <c r="B4" s="234" t="s">
        <v>99</v>
      </c>
      <c r="C4" s="198">
        <v>26</v>
      </c>
      <c r="D4" s="25" t="s">
        <v>74</v>
      </c>
      <c r="E4" s="249">
        <v>8</v>
      </c>
      <c r="F4" s="249"/>
      <c r="G4" s="249">
        <v>0.5</v>
      </c>
      <c r="H4" s="249"/>
      <c r="I4" s="249"/>
      <c r="J4" s="249"/>
      <c r="K4" s="249">
        <v>1.5</v>
      </c>
      <c r="L4" s="249"/>
      <c r="M4" s="249"/>
      <c r="N4" s="249"/>
      <c r="O4" s="250"/>
      <c r="P4" s="251"/>
      <c r="Q4" s="252"/>
      <c r="R4" s="253"/>
      <c r="S4" s="12">
        <f>E4+G4+I4+K4+M4+O4+Q4</f>
        <v>10</v>
      </c>
      <c r="T4" s="12">
        <f t="shared" ref="T4:T19" si="0">SUM(S4-U4-V4)</f>
        <v>10</v>
      </c>
      <c r="U4" s="15"/>
      <c r="V4" s="15"/>
    </row>
    <row r="5" spans="1:22" x14ac:dyDescent="0.25">
      <c r="A5" s="174">
        <v>6721</v>
      </c>
      <c r="B5" s="234" t="s">
        <v>99</v>
      </c>
      <c r="C5" s="194">
        <v>47</v>
      </c>
      <c r="D5" s="25" t="s">
        <v>87</v>
      </c>
      <c r="E5" s="249"/>
      <c r="F5" s="249"/>
      <c r="G5" s="249">
        <v>7</v>
      </c>
      <c r="H5" s="249"/>
      <c r="I5" s="249">
        <v>8</v>
      </c>
      <c r="J5" s="249"/>
      <c r="K5" s="249">
        <v>6</v>
      </c>
      <c r="L5" s="249"/>
      <c r="M5" s="249">
        <v>7.5</v>
      </c>
      <c r="N5" s="249"/>
      <c r="O5" s="250"/>
      <c r="P5" s="251"/>
      <c r="Q5" s="252"/>
      <c r="R5" s="253"/>
      <c r="S5" s="12">
        <f t="shared" ref="S5:S22" si="1">E5+G5+I5+K5+M5+O5+Q5</f>
        <v>28.5</v>
      </c>
      <c r="T5" s="12">
        <f t="shared" si="0"/>
        <v>28.5</v>
      </c>
      <c r="U5" s="15"/>
      <c r="V5" s="15"/>
    </row>
    <row r="6" spans="1:22" x14ac:dyDescent="0.25">
      <c r="A6" s="174"/>
      <c r="B6" s="195"/>
      <c r="C6" s="195"/>
      <c r="D6" s="25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0"/>
      <c r="P6" s="251"/>
      <c r="Q6" s="252"/>
      <c r="R6" s="25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4"/>
      <c r="B7" s="188"/>
      <c r="C7" s="188"/>
      <c r="D7" s="25"/>
      <c r="E7" s="249"/>
      <c r="F7" s="249"/>
      <c r="G7" s="250"/>
      <c r="H7" s="251"/>
      <c r="I7" s="249"/>
      <c r="J7" s="249"/>
      <c r="K7" s="249"/>
      <c r="L7" s="249"/>
      <c r="M7" s="249"/>
      <c r="N7" s="249"/>
      <c r="O7" s="250"/>
      <c r="P7" s="251"/>
      <c r="Q7" s="252"/>
      <c r="R7" s="25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4"/>
      <c r="B8" s="193"/>
      <c r="C8" s="193"/>
      <c r="D8" s="25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50"/>
      <c r="P8" s="251"/>
      <c r="Q8" s="252"/>
      <c r="R8" s="25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4"/>
      <c r="B9" s="193"/>
      <c r="C9" s="193"/>
      <c r="D9" s="25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50"/>
      <c r="P9" s="251"/>
      <c r="Q9" s="252"/>
      <c r="R9" s="25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4"/>
      <c r="B10" s="196"/>
      <c r="C10" s="196"/>
      <c r="D10" s="25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50"/>
      <c r="P10" s="251"/>
      <c r="Q10" s="252"/>
      <c r="R10" s="25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4"/>
      <c r="B11" s="196"/>
      <c r="C11" s="196"/>
      <c r="D11" s="25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50"/>
      <c r="P11" s="251"/>
      <c r="Q11" s="252"/>
      <c r="R11" s="25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196"/>
      <c r="C12" s="196"/>
      <c r="D12" s="25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50"/>
      <c r="P12" s="251"/>
      <c r="Q12" s="252"/>
      <c r="R12" s="25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4"/>
      <c r="B13" s="196"/>
      <c r="C13" s="196"/>
      <c r="D13" s="25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50"/>
      <c r="P13" s="251"/>
      <c r="Q13" s="252"/>
      <c r="R13" s="25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4"/>
      <c r="B14" s="196"/>
      <c r="C14" s="196"/>
      <c r="D14" s="25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50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0"/>
      <c r="B15" s="180"/>
      <c r="C15" s="180"/>
      <c r="D15" s="25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50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3"/>
      <c r="B16" s="31"/>
      <c r="C16" s="43"/>
      <c r="D16" s="25"/>
      <c r="E16" s="249"/>
      <c r="F16" s="249"/>
      <c r="G16" s="250"/>
      <c r="H16" s="251"/>
      <c r="I16" s="250"/>
      <c r="J16" s="251"/>
      <c r="K16" s="250"/>
      <c r="L16" s="251"/>
      <c r="M16" s="250"/>
      <c r="N16" s="251"/>
      <c r="O16" s="250"/>
      <c r="P16" s="251"/>
      <c r="Q16" s="252"/>
      <c r="R16" s="25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4">
        <v>3600</v>
      </c>
      <c r="B17" s="31" t="s">
        <v>100</v>
      </c>
      <c r="C17" s="184"/>
      <c r="D17" s="25" t="s">
        <v>72</v>
      </c>
      <c r="E17" s="249"/>
      <c r="F17" s="249"/>
      <c r="G17" s="250">
        <v>0.5</v>
      </c>
      <c r="H17" s="251"/>
      <c r="I17" s="250"/>
      <c r="J17" s="251"/>
      <c r="K17" s="250">
        <v>0.5</v>
      </c>
      <c r="L17" s="251"/>
      <c r="M17" s="250"/>
      <c r="N17" s="251"/>
      <c r="O17" s="250"/>
      <c r="P17" s="251"/>
      <c r="Q17" s="252"/>
      <c r="R17" s="253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74"/>
      <c r="B18" s="31"/>
      <c r="C18" s="174"/>
      <c r="D18" s="25"/>
      <c r="E18" s="249"/>
      <c r="F18" s="249"/>
      <c r="G18" s="250"/>
      <c r="H18" s="251"/>
      <c r="I18" s="250"/>
      <c r="J18" s="251"/>
      <c r="K18" s="250"/>
      <c r="L18" s="251"/>
      <c r="M18" s="250"/>
      <c r="N18" s="251"/>
      <c r="O18" s="250"/>
      <c r="P18" s="251"/>
      <c r="Q18" s="252"/>
      <c r="R18" s="253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73"/>
      <c r="B19" s="173"/>
      <c r="C19" s="173"/>
      <c r="D19" s="14"/>
      <c r="E19" s="249"/>
      <c r="F19" s="249"/>
      <c r="G19" s="250"/>
      <c r="H19" s="251"/>
      <c r="I19" s="250"/>
      <c r="J19" s="251"/>
      <c r="K19" s="250"/>
      <c r="L19" s="251"/>
      <c r="M19" s="250"/>
      <c r="N19" s="251"/>
      <c r="O19" s="250"/>
      <c r="P19" s="251"/>
      <c r="Q19" s="252"/>
      <c r="R19" s="25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52"/>
      <c r="P20" s="253"/>
      <c r="Q20" s="252"/>
      <c r="R20" s="253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52"/>
      <c r="P21" s="253"/>
      <c r="Q21" s="252"/>
      <c r="R21" s="25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7.5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78" customWidth="1"/>
    <col min="2" max="2" width="10.7109375" style="78" customWidth="1"/>
    <col min="3" max="3" width="10.140625" style="78" customWidth="1"/>
    <col min="4" max="4" width="28.7109375" style="78" customWidth="1"/>
    <col min="5" max="17" width="7" style="78" customWidth="1"/>
    <col min="18" max="18" width="6.85546875" style="79" customWidth="1"/>
    <col min="19" max="19" width="7.7109375" style="78" customWidth="1"/>
    <col min="20" max="21" width="7.85546875" style="78" customWidth="1"/>
    <col min="22" max="22" width="7.7109375" style="78" customWidth="1"/>
    <col min="23" max="16384" width="9.140625" style="78"/>
  </cols>
  <sheetData>
    <row r="1" spans="1:22" x14ac:dyDescent="0.25">
      <c r="A1" s="1" t="s">
        <v>60</v>
      </c>
      <c r="B1" s="77"/>
      <c r="C1" s="77"/>
    </row>
    <row r="2" spans="1:22" s="82" customFormat="1" x14ac:dyDescent="0.25">
      <c r="A2" s="5" t="s">
        <v>85</v>
      </c>
      <c r="B2" s="222"/>
      <c r="C2" s="222"/>
      <c r="D2" s="175"/>
      <c r="E2" s="244" t="s">
        <v>15</v>
      </c>
      <c r="F2" s="244"/>
      <c r="G2" s="242" t="s">
        <v>16</v>
      </c>
      <c r="H2" s="242"/>
      <c r="I2" s="244" t="s">
        <v>17</v>
      </c>
      <c r="J2" s="244"/>
      <c r="K2" s="242" t="s">
        <v>18</v>
      </c>
      <c r="L2" s="242"/>
      <c r="M2" s="242" t="s">
        <v>19</v>
      </c>
      <c r="N2" s="242"/>
      <c r="O2" s="242" t="s">
        <v>20</v>
      </c>
      <c r="P2" s="242"/>
      <c r="Q2" s="242" t="s">
        <v>21</v>
      </c>
      <c r="R2" s="242"/>
      <c r="S2" s="80" t="s">
        <v>24</v>
      </c>
      <c r="T2" s="80" t="s">
        <v>39</v>
      </c>
      <c r="U2" s="81" t="s">
        <v>26</v>
      </c>
      <c r="V2" s="81" t="s">
        <v>27</v>
      </c>
    </row>
    <row r="3" spans="1:22" x14ac:dyDescent="0.25">
      <c r="A3" s="83" t="s">
        <v>22</v>
      </c>
      <c r="B3" s="83" t="s">
        <v>23</v>
      </c>
      <c r="C3" s="83" t="s">
        <v>48</v>
      </c>
      <c r="D3" s="83" t="s">
        <v>32</v>
      </c>
      <c r="E3" s="236">
        <v>8</v>
      </c>
      <c r="F3" s="237">
        <v>16.3</v>
      </c>
      <c r="G3" s="236">
        <v>8</v>
      </c>
      <c r="H3" s="237">
        <v>16.3</v>
      </c>
      <c r="I3" s="236">
        <v>8</v>
      </c>
      <c r="J3" s="237">
        <v>16</v>
      </c>
      <c r="K3" s="236">
        <v>8</v>
      </c>
      <c r="L3" s="237">
        <v>16.3</v>
      </c>
      <c r="M3" s="35"/>
      <c r="N3" s="109"/>
      <c r="O3" s="84"/>
      <c r="P3" s="84"/>
      <c r="Q3" s="85"/>
      <c r="R3" s="85"/>
      <c r="S3" s="86"/>
      <c r="T3" s="86"/>
      <c r="U3" s="87"/>
      <c r="V3" s="87"/>
    </row>
    <row r="4" spans="1:22" x14ac:dyDescent="0.25">
      <c r="A4" s="174">
        <v>6721</v>
      </c>
      <c r="B4" s="234" t="s">
        <v>99</v>
      </c>
      <c r="C4" s="174">
        <v>61</v>
      </c>
      <c r="D4" s="25" t="s">
        <v>81</v>
      </c>
      <c r="E4" s="249">
        <v>7.5</v>
      </c>
      <c r="F4" s="249"/>
      <c r="G4" s="243">
        <v>7</v>
      </c>
      <c r="H4" s="243"/>
      <c r="I4" s="243">
        <v>2</v>
      </c>
      <c r="J4" s="243"/>
      <c r="K4" s="243">
        <v>3</v>
      </c>
      <c r="L4" s="243"/>
      <c r="M4" s="243"/>
      <c r="N4" s="243"/>
      <c r="O4" s="238"/>
      <c r="P4" s="239"/>
      <c r="Q4" s="240"/>
      <c r="R4" s="241"/>
      <c r="S4" s="86">
        <f>E4+G4+I4+K4+M4+O4+Q4</f>
        <v>19.5</v>
      </c>
      <c r="T4" s="86">
        <f t="shared" ref="T4:T12" si="0">SUM(S4-U4-V4)</f>
        <v>19.5</v>
      </c>
      <c r="U4" s="89"/>
      <c r="V4" s="89"/>
    </row>
    <row r="5" spans="1:22" x14ac:dyDescent="0.25">
      <c r="A5" s="174">
        <v>6721</v>
      </c>
      <c r="B5" s="234" t="s">
        <v>99</v>
      </c>
      <c r="C5" s="199">
        <v>44</v>
      </c>
      <c r="D5" s="25" t="s">
        <v>82</v>
      </c>
      <c r="E5" s="249"/>
      <c r="F5" s="249"/>
      <c r="G5" s="243"/>
      <c r="H5" s="243"/>
      <c r="I5" s="243">
        <v>3.5</v>
      </c>
      <c r="J5" s="243"/>
      <c r="K5" s="243"/>
      <c r="L5" s="243"/>
      <c r="M5" s="243"/>
      <c r="N5" s="243"/>
      <c r="O5" s="238"/>
      <c r="P5" s="239"/>
      <c r="Q5" s="240"/>
      <c r="R5" s="241"/>
      <c r="S5" s="86">
        <f t="shared" ref="S5:S24" si="1">E5+G5+I5+K5+M5+O5+Q5</f>
        <v>3.5</v>
      </c>
      <c r="T5" s="86">
        <f t="shared" si="0"/>
        <v>3.5</v>
      </c>
      <c r="U5" s="89"/>
      <c r="V5" s="89"/>
    </row>
    <row r="6" spans="1:22" x14ac:dyDescent="0.25">
      <c r="A6" s="174">
        <v>6721</v>
      </c>
      <c r="B6" s="234" t="s">
        <v>99</v>
      </c>
      <c r="C6" s="174">
        <v>62</v>
      </c>
      <c r="D6" s="25" t="s">
        <v>81</v>
      </c>
      <c r="E6" s="249"/>
      <c r="F6" s="249"/>
      <c r="G6" s="243"/>
      <c r="H6" s="243"/>
      <c r="I6" s="243"/>
      <c r="J6" s="243"/>
      <c r="K6" s="243">
        <v>4</v>
      </c>
      <c r="L6" s="243"/>
      <c r="M6" s="243"/>
      <c r="N6" s="243"/>
      <c r="O6" s="238"/>
      <c r="P6" s="239"/>
      <c r="Q6" s="240"/>
      <c r="R6" s="241"/>
      <c r="S6" s="86">
        <f t="shared" si="1"/>
        <v>4</v>
      </c>
      <c r="T6" s="86">
        <f t="shared" si="0"/>
        <v>4</v>
      </c>
      <c r="U6" s="89"/>
      <c r="V6" s="89"/>
    </row>
    <row r="7" spans="1:22" x14ac:dyDescent="0.25">
      <c r="A7" s="174"/>
      <c r="B7" s="90"/>
      <c r="C7" s="210"/>
      <c r="D7" s="25"/>
      <c r="E7" s="249"/>
      <c r="F7" s="249"/>
      <c r="G7" s="238"/>
      <c r="H7" s="239"/>
      <c r="I7" s="238"/>
      <c r="J7" s="239"/>
      <c r="K7" s="238"/>
      <c r="L7" s="239"/>
      <c r="M7" s="238"/>
      <c r="N7" s="239"/>
      <c r="O7" s="238"/>
      <c r="P7" s="239"/>
      <c r="Q7" s="240"/>
      <c r="R7" s="241"/>
      <c r="S7" s="86">
        <f t="shared" si="1"/>
        <v>0</v>
      </c>
      <c r="T7" s="86">
        <f t="shared" si="0"/>
        <v>0</v>
      </c>
      <c r="U7" s="89"/>
      <c r="V7" s="89"/>
    </row>
    <row r="8" spans="1:22" x14ac:dyDescent="0.25">
      <c r="A8" s="174"/>
      <c r="B8" s="90"/>
      <c r="C8" s="210"/>
      <c r="D8" s="25"/>
      <c r="E8" s="249"/>
      <c r="F8" s="249"/>
      <c r="G8" s="238"/>
      <c r="H8" s="239"/>
      <c r="I8" s="238"/>
      <c r="J8" s="239"/>
      <c r="K8" s="238"/>
      <c r="L8" s="239"/>
      <c r="M8" s="238"/>
      <c r="N8" s="239"/>
      <c r="O8" s="238"/>
      <c r="P8" s="239"/>
      <c r="Q8" s="240"/>
      <c r="R8" s="241"/>
      <c r="S8" s="86">
        <f t="shared" si="1"/>
        <v>0</v>
      </c>
      <c r="T8" s="86">
        <f t="shared" si="0"/>
        <v>0</v>
      </c>
      <c r="U8" s="89"/>
      <c r="V8" s="89"/>
    </row>
    <row r="9" spans="1:22" x14ac:dyDescent="0.25">
      <c r="A9" s="174"/>
      <c r="B9" s="90"/>
      <c r="C9" s="210"/>
      <c r="D9" s="25"/>
      <c r="E9" s="249"/>
      <c r="F9" s="249"/>
      <c r="G9" s="238"/>
      <c r="H9" s="239"/>
      <c r="I9" s="238"/>
      <c r="J9" s="239"/>
      <c r="K9" s="238"/>
      <c r="L9" s="239"/>
      <c r="M9" s="238"/>
      <c r="N9" s="239"/>
      <c r="O9" s="238"/>
      <c r="P9" s="239"/>
      <c r="Q9" s="240"/>
      <c r="R9" s="241"/>
      <c r="S9" s="86">
        <f t="shared" si="1"/>
        <v>0</v>
      </c>
      <c r="T9" s="86">
        <f t="shared" si="0"/>
        <v>0</v>
      </c>
      <c r="U9" s="89"/>
      <c r="V9" s="89"/>
    </row>
    <row r="10" spans="1:22" x14ac:dyDescent="0.25">
      <c r="A10" s="174"/>
      <c r="B10" s="90"/>
      <c r="C10" s="213"/>
      <c r="D10" s="25"/>
      <c r="E10" s="249"/>
      <c r="F10" s="249"/>
      <c r="G10" s="238"/>
      <c r="H10" s="239"/>
      <c r="I10" s="238"/>
      <c r="J10" s="239"/>
      <c r="K10" s="238"/>
      <c r="L10" s="239"/>
      <c r="M10" s="238"/>
      <c r="N10" s="239"/>
      <c r="O10" s="238"/>
      <c r="P10" s="239"/>
      <c r="Q10" s="240"/>
      <c r="R10" s="241"/>
      <c r="S10" s="86">
        <f t="shared" si="1"/>
        <v>0</v>
      </c>
      <c r="T10" s="86">
        <f t="shared" si="0"/>
        <v>0</v>
      </c>
      <c r="U10" s="89"/>
      <c r="V10" s="89"/>
    </row>
    <row r="11" spans="1:22" x14ac:dyDescent="0.25">
      <c r="A11" s="174"/>
      <c r="B11" s="217"/>
      <c r="C11" s="217"/>
      <c r="D11" s="25"/>
      <c r="E11" s="249"/>
      <c r="F11" s="249"/>
      <c r="G11" s="238"/>
      <c r="H11" s="239"/>
      <c r="I11" s="238"/>
      <c r="J11" s="239"/>
      <c r="K11" s="238"/>
      <c r="L11" s="239"/>
      <c r="M11" s="238"/>
      <c r="N11" s="239"/>
      <c r="O11" s="238"/>
      <c r="P11" s="239"/>
      <c r="Q11" s="240"/>
      <c r="R11" s="241"/>
      <c r="S11" s="86">
        <f>E11+G11+I11+K11+M11+O11+Q11</f>
        <v>0</v>
      </c>
      <c r="T11" s="86">
        <f t="shared" si="0"/>
        <v>0</v>
      </c>
      <c r="U11" s="89"/>
      <c r="V11" s="89"/>
    </row>
    <row r="12" spans="1:22" x14ac:dyDescent="0.25">
      <c r="A12" s="174"/>
      <c r="B12" s="217"/>
      <c r="C12" s="217"/>
      <c r="D12" s="25"/>
      <c r="E12" s="249"/>
      <c r="F12" s="249"/>
      <c r="G12" s="238"/>
      <c r="H12" s="239"/>
      <c r="I12" s="238"/>
      <c r="J12" s="239"/>
      <c r="K12" s="238"/>
      <c r="L12" s="239"/>
      <c r="M12" s="238"/>
      <c r="N12" s="239"/>
      <c r="O12" s="238"/>
      <c r="P12" s="239"/>
      <c r="Q12" s="240"/>
      <c r="R12" s="241"/>
      <c r="S12" s="86">
        <f t="shared" si="1"/>
        <v>0</v>
      </c>
      <c r="T12" s="86">
        <f t="shared" si="0"/>
        <v>0</v>
      </c>
      <c r="U12" s="89"/>
      <c r="V12" s="89"/>
    </row>
    <row r="13" spans="1:22" x14ac:dyDescent="0.25">
      <c r="A13" s="174"/>
      <c r="B13" s="217"/>
      <c r="C13" s="217"/>
      <c r="D13" s="25"/>
      <c r="E13" s="249"/>
      <c r="F13" s="249"/>
      <c r="G13" s="238"/>
      <c r="H13" s="239"/>
      <c r="I13" s="238"/>
      <c r="J13" s="239"/>
      <c r="K13" s="238"/>
      <c r="L13" s="239"/>
      <c r="M13" s="238"/>
      <c r="N13" s="239"/>
      <c r="O13" s="238"/>
      <c r="P13" s="239"/>
      <c r="Q13" s="240"/>
      <c r="R13" s="241"/>
      <c r="S13" s="86">
        <f>E13+G13+I13+K13+M13+O13+Q13</f>
        <v>0</v>
      </c>
      <c r="T13" s="86">
        <f>SUM(S13-U13-V13)</f>
        <v>0</v>
      </c>
      <c r="U13" s="89"/>
      <c r="V13" s="89"/>
    </row>
    <row r="14" spans="1:22" ht="15.75" customHeight="1" x14ac:dyDescent="0.25">
      <c r="A14" s="174"/>
      <c r="B14" s="90"/>
      <c r="C14" s="216"/>
      <c r="D14" s="25"/>
      <c r="E14" s="249"/>
      <c r="F14" s="249"/>
      <c r="G14" s="238"/>
      <c r="H14" s="239"/>
      <c r="I14" s="238"/>
      <c r="J14" s="239"/>
      <c r="K14" s="238"/>
      <c r="L14" s="239"/>
      <c r="M14" s="238"/>
      <c r="N14" s="239"/>
      <c r="O14" s="238"/>
      <c r="P14" s="239"/>
      <c r="Q14" s="240"/>
      <c r="R14" s="241"/>
      <c r="S14" s="86">
        <f t="shared" ref="S14:S18" si="2">E14+G14+I14+K14+M14+O14+Q14</f>
        <v>0</v>
      </c>
      <c r="T14" s="86">
        <f t="shared" ref="T14:T18" si="3">SUM(S14-U14-V14)</f>
        <v>0</v>
      </c>
      <c r="U14" s="89"/>
      <c r="V14" s="89"/>
    </row>
    <row r="15" spans="1:22" ht="15.75" customHeight="1" x14ac:dyDescent="0.25">
      <c r="A15" s="174"/>
      <c r="B15" s="31"/>
      <c r="C15" s="174"/>
      <c r="D15" s="25"/>
      <c r="E15" s="250"/>
      <c r="F15" s="251"/>
      <c r="G15" s="238"/>
      <c r="H15" s="239"/>
      <c r="I15" s="238"/>
      <c r="J15" s="239"/>
      <c r="K15" s="238"/>
      <c r="L15" s="239"/>
      <c r="M15" s="238"/>
      <c r="N15" s="239"/>
      <c r="O15" s="238"/>
      <c r="P15" s="239"/>
      <c r="Q15" s="240"/>
      <c r="R15" s="241"/>
      <c r="S15" s="86">
        <f t="shared" ref="S15:S17" si="4">E15+G15+I15+K15+M15+O15+Q15</f>
        <v>0</v>
      </c>
      <c r="T15" s="86">
        <f t="shared" ref="T15:T17" si="5">SUM(S15-U15-V15)</f>
        <v>0</v>
      </c>
      <c r="U15" s="89"/>
      <c r="V15" s="89"/>
    </row>
    <row r="16" spans="1:22" ht="15.75" customHeight="1" x14ac:dyDescent="0.25">
      <c r="A16" s="174"/>
      <c r="B16" s="31" t="s">
        <v>100</v>
      </c>
      <c r="C16" s="174"/>
      <c r="D16" s="25" t="s">
        <v>76</v>
      </c>
      <c r="E16" s="250"/>
      <c r="F16" s="251"/>
      <c r="G16" s="238"/>
      <c r="H16" s="239"/>
      <c r="I16" s="238"/>
      <c r="J16" s="239"/>
      <c r="K16" s="238"/>
      <c r="L16" s="239"/>
      <c r="M16" s="238">
        <v>8</v>
      </c>
      <c r="N16" s="239"/>
      <c r="O16" s="238"/>
      <c r="P16" s="239"/>
      <c r="Q16" s="240"/>
      <c r="R16" s="241"/>
      <c r="S16" s="86">
        <f t="shared" si="4"/>
        <v>8</v>
      </c>
      <c r="T16" s="86">
        <f t="shared" si="5"/>
        <v>8</v>
      </c>
      <c r="U16" s="89"/>
      <c r="V16" s="89"/>
    </row>
    <row r="17" spans="1:22" ht="15.75" customHeight="1" x14ac:dyDescent="0.25">
      <c r="A17" s="174"/>
      <c r="B17" s="90"/>
      <c r="C17" s="218"/>
      <c r="D17" s="25"/>
      <c r="E17" s="250"/>
      <c r="F17" s="251"/>
      <c r="G17" s="238"/>
      <c r="H17" s="239"/>
      <c r="I17" s="238"/>
      <c r="J17" s="239"/>
      <c r="K17" s="238"/>
      <c r="L17" s="239"/>
      <c r="M17" s="238"/>
      <c r="N17" s="239"/>
      <c r="O17" s="238"/>
      <c r="P17" s="239"/>
      <c r="Q17" s="240"/>
      <c r="R17" s="241"/>
      <c r="S17" s="86">
        <f t="shared" si="4"/>
        <v>0</v>
      </c>
      <c r="T17" s="86">
        <f t="shared" si="5"/>
        <v>0</v>
      </c>
      <c r="U17" s="89"/>
      <c r="V17" s="89"/>
    </row>
    <row r="18" spans="1:22" ht="15.75" customHeight="1" x14ac:dyDescent="0.25">
      <c r="A18" s="174"/>
      <c r="B18" s="31"/>
      <c r="C18" s="174"/>
      <c r="D18" s="25"/>
      <c r="E18" s="250"/>
      <c r="F18" s="251"/>
      <c r="G18" s="238"/>
      <c r="H18" s="239"/>
      <c r="I18" s="238"/>
      <c r="J18" s="239"/>
      <c r="K18" s="238"/>
      <c r="L18" s="239"/>
      <c r="M18" s="238"/>
      <c r="N18" s="239"/>
      <c r="O18" s="238"/>
      <c r="P18" s="239"/>
      <c r="Q18" s="240"/>
      <c r="R18" s="241"/>
      <c r="S18" s="86">
        <f t="shared" si="2"/>
        <v>0</v>
      </c>
      <c r="T18" s="86">
        <f t="shared" si="3"/>
        <v>0</v>
      </c>
      <c r="U18" s="89"/>
      <c r="V18" s="89"/>
    </row>
    <row r="19" spans="1:22" ht="15.75" customHeight="1" x14ac:dyDescent="0.25">
      <c r="A19" s="174"/>
      <c r="B19" s="204"/>
      <c r="C19" s="204"/>
      <c r="D19" s="25"/>
      <c r="E19" s="250"/>
      <c r="F19" s="251"/>
      <c r="G19" s="238"/>
      <c r="H19" s="239"/>
      <c r="I19" s="238"/>
      <c r="J19" s="239"/>
      <c r="K19" s="238"/>
      <c r="L19" s="239"/>
      <c r="M19" s="238"/>
      <c r="N19" s="239"/>
      <c r="O19" s="238"/>
      <c r="P19" s="239"/>
      <c r="Q19" s="240"/>
      <c r="R19" s="241"/>
      <c r="S19" s="86">
        <f t="shared" ref="S19" si="6">E19+G19+I19+K19+M19+O19+Q19</f>
        <v>0</v>
      </c>
      <c r="T19" s="86">
        <f t="shared" ref="T19" si="7">SUM(S19-U19-V19)</f>
        <v>0</v>
      </c>
      <c r="U19" s="89"/>
      <c r="V19" s="89"/>
    </row>
    <row r="20" spans="1:22" x14ac:dyDescent="0.25">
      <c r="A20" s="174">
        <v>3600</v>
      </c>
      <c r="B20" s="31" t="s">
        <v>100</v>
      </c>
      <c r="C20" s="174"/>
      <c r="D20" s="25" t="s">
        <v>89</v>
      </c>
      <c r="E20" s="250"/>
      <c r="F20" s="251"/>
      <c r="G20" s="238">
        <v>0.5</v>
      </c>
      <c r="H20" s="239"/>
      <c r="I20" s="238"/>
      <c r="J20" s="239"/>
      <c r="K20" s="238"/>
      <c r="L20" s="239"/>
      <c r="M20" s="238"/>
      <c r="N20" s="239"/>
      <c r="O20" s="238"/>
      <c r="P20" s="239"/>
      <c r="Q20" s="240"/>
      <c r="R20" s="241"/>
      <c r="S20" s="86">
        <f>E20+G20+I20+K20+M20+O20+Q20</f>
        <v>0.5</v>
      </c>
      <c r="T20" s="86">
        <f>SUM(S20-U20-V20)</f>
        <v>0.5</v>
      </c>
      <c r="U20" s="89"/>
      <c r="V20" s="89"/>
    </row>
    <row r="21" spans="1:22" x14ac:dyDescent="0.25">
      <c r="A21" s="174">
        <v>3600</v>
      </c>
      <c r="B21" s="31" t="s">
        <v>100</v>
      </c>
      <c r="C21" s="174"/>
      <c r="D21" s="25" t="s">
        <v>70</v>
      </c>
      <c r="E21" s="238">
        <v>0.5</v>
      </c>
      <c r="F21" s="239"/>
      <c r="G21" s="238">
        <v>0.5</v>
      </c>
      <c r="H21" s="239"/>
      <c r="I21" s="238">
        <v>2</v>
      </c>
      <c r="J21" s="239"/>
      <c r="K21" s="238">
        <v>1</v>
      </c>
      <c r="L21" s="239"/>
      <c r="M21" s="238"/>
      <c r="N21" s="239"/>
      <c r="O21" s="238"/>
      <c r="P21" s="239"/>
      <c r="Q21" s="240"/>
      <c r="R21" s="241"/>
      <c r="S21" s="86">
        <f>E21+G21+I21+K21+M21+O21+Q21</f>
        <v>4</v>
      </c>
      <c r="T21" s="86">
        <f>SUM(S21-U21-V21)</f>
        <v>4</v>
      </c>
      <c r="U21" s="89"/>
      <c r="V21" s="89"/>
    </row>
    <row r="22" spans="1:22" x14ac:dyDescent="0.25">
      <c r="A22" s="83" t="s">
        <v>37</v>
      </c>
      <c r="B22" s="83"/>
      <c r="C22" s="83"/>
      <c r="D22" s="83"/>
      <c r="E22" s="238"/>
      <c r="F22" s="239"/>
      <c r="G22" s="238"/>
      <c r="H22" s="239"/>
      <c r="I22" s="238"/>
      <c r="J22" s="239"/>
      <c r="K22" s="238"/>
      <c r="L22" s="239"/>
      <c r="M22" s="238"/>
      <c r="N22" s="239"/>
      <c r="O22" s="238"/>
      <c r="P22" s="239"/>
      <c r="Q22" s="240"/>
      <c r="R22" s="241"/>
      <c r="S22" s="86">
        <f t="shared" si="1"/>
        <v>0</v>
      </c>
      <c r="T22" s="86"/>
      <c r="U22" s="91"/>
      <c r="V22" s="89"/>
    </row>
    <row r="23" spans="1:22" x14ac:dyDescent="0.25">
      <c r="A23" s="83" t="s">
        <v>38</v>
      </c>
      <c r="B23" s="83"/>
      <c r="C23" s="83"/>
      <c r="D23" s="83"/>
      <c r="E23" s="238"/>
      <c r="F23" s="239"/>
      <c r="G23" s="238"/>
      <c r="H23" s="239"/>
      <c r="I23" s="238"/>
      <c r="J23" s="239"/>
      <c r="K23" s="238"/>
      <c r="L23" s="239"/>
      <c r="M23" s="238"/>
      <c r="N23" s="239"/>
      <c r="O23" s="240"/>
      <c r="P23" s="241"/>
      <c r="Q23" s="240"/>
      <c r="R23" s="241"/>
      <c r="S23" s="86">
        <f t="shared" si="1"/>
        <v>0</v>
      </c>
      <c r="T23" s="86"/>
      <c r="U23" s="91"/>
      <c r="V23" s="89"/>
    </row>
    <row r="24" spans="1:22" x14ac:dyDescent="0.25">
      <c r="A24" s="91" t="s">
        <v>6</v>
      </c>
      <c r="B24" s="91"/>
      <c r="C24" s="91"/>
      <c r="D24" s="91"/>
      <c r="E24" s="245">
        <f>SUM(E4:E23)</f>
        <v>8</v>
      </c>
      <c r="F24" s="246"/>
      <c r="G24" s="245">
        <f>SUM(G4:G23)</f>
        <v>8</v>
      </c>
      <c r="H24" s="246"/>
      <c r="I24" s="245">
        <f>SUM(I4:I23)</f>
        <v>7.5</v>
      </c>
      <c r="J24" s="246"/>
      <c r="K24" s="245">
        <f>SUM(K4:K23)</f>
        <v>8</v>
      </c>
      <c r="L24" s="246"/>
      <c r="M24" s="245">
        <f>SUM(M4:M23)</f>
        <v>8</v>
      </c>
      <c r="N24" s="246"/>
      <c r="O24" s="245">
        <f>SUM(O4:O23)</f>
        <v>0</v>
      </c>
      <c r="P24" s="246"/>
      <c r="Q24" s="245">
        <f>SUM(Q4:Q23)</f>
        <v>0</v>
      </c>
      <c r="R24" s="246"/>
      <c r="S24" s="86">
        <f t="shared" si="1"/>
        <v>39.5</v>
      </c>
      <c r="T24" s="86"/>
      <c r="U24" s="91"/>
      <c r="V24" s="89"/>
    </row>
    <row r="25" spans="1:22" x14ac:dyDescent="0.25">
      <c r="A25" s="91" t="s">
        <v>2</v>
      </c>
      <c r="B25" s="91"/>
      <c r="C25" s="91"/>
      <c r="D25" s="91"/>
      <c r="E25" s="177"/>
      <c r="F25" s="178">
        <v>8</v>
      </c>
      <c r="G25" s="177"/>
      <c r="H25" s="178">
        <v>8</v>
      </c>
      <c r="I25" s="177"/>
      <c r="J25" s="178">
        <v>8</v>
      </c>
      <c r="K25" s="177"/>
      <c r="L25" s="178">
        <v>8</v>
      </c>
      <c r="M25" s="177"/>
      <c r="N25" s="178">
        <v>8</v>
      </c>
      <c r="O25" s="177"/>
      <c r="P25" s="178"/>
      <c r="Q25" s="177"/>
      <c r="R25" s="178"/>
      <c r="S25" s="86">
        <f>SUM(E25:R25)</f>
        <v>40</v>
      </c>
      <c r="T25" s="86">
        <f>SUM(T4:T24)</f>
        <v>39.5</v>
      </c>
      <c r="U25" s="89"/>
      <c r="V25" s="89"/>
    </row>
    <row r="26" spans="1:22" x14ac:dyDescent="0.25">
      <c r="A26" s="91" t="s">
        <v>41</v>
      </c>
      <c r="B26" s="91"/>
      <c r="C26" s="91"/>
      <c r="D26" s="91"/>
      <c r="E26" s="92"/>
      <c r="F26" s="92">
        <f>SUM(E24)-F25</f>
        <v>0</v>
      </c>
      <c r="G26" s="92"/>
      <c r="H26" s="92">
        <f>SUM(G24)-H25</f>
        <v>0</v>
      </c>
      <c r="I26" s="92"/>
      <c r="J26" s="92">
        <f>SUM(I24)-J25</f>
        <v>-0.5</v>
      </c>
      <c r="K26" s="92"/>
      <c r="L26" s="92">
        <f>SUM(K24)-L25</f>
        <v>0</v>
      </c>
      <c r="M26" s="92"/>
      <c r="N26" s="92">
        <f>SUM(M24)-N25</f>
        <v>0</v>
      </c>
      <c r="O26" s="92"/>
      <c r="P26" s="92">
        <f>SUM(O24)</f>
        <v>0</v>
      </c>
      <c r="Q26" s="92"/>
      <c r="R26" s="92">
        <f>SUM(Q24)</f>
        <v>0</v>
      </c>
      <c r="S26" s="89">
        <f>SUM(E26:R26)</f>
        <v>-0.5</v>
      </c>
      <c r="T26" s="89"/>
      <c r="U26" s="89">
        <f>SUM(U4:U25)</f>
        <v>0</v>
      </c>
      <c r="V26" s="89">
        <f>SUM(V4:V25)</f>
        <v>0</v>
      </c>
    </row>
    <row r="27" spans="1:22" x14ac:dyDescent="0.25">
      <c r="E27" s="93"/>
      <c r="F27" s="93"/>
      <c r="G27" s="93"/>
      <c r="H27" s="93"/>
    </row>
    <row r="28" spans="1:22" x14ac:dyDescent="0.25">
      <c r="A28" s="76" t="s">
        <v>25</v>
      </c>
      <c r="B28" s="77"/>
    </row>
    <row r="29" spans="1:22" x14ac:dyDescent="0.25">
      <c r="A29" s="78" t="s">
        <v>2</v>
      </c>
      <c r="C29" s="94">
        <f>SUM(T25)</f>
        <v>39.5</v>
      </c>
      <c r="I29" s="76">
        <v>3600</v>
      </c>
    </row>
    <row r="30" spans="1:22" x14ac:dyDescent="0.25">
      <c r="A30" s="78" t="s">
        <v>26</v>
      </c>
      <c r="C30" s="94">
        <f>U26</f>
        <v>0</v>
      </c>
      <c r="D30" s="95"/>
      <c r="I30" s="96">
        <v>12.5</v>
      </c>
    </row>
    <row r="31" spans="1:22" x14ac:dyDescent="0.25">
      <c r="A31" s="78" t="s">
        <v>27</v>
      </c>
      <c r="C31" s="95">
        <f>V26</f>
        <v>0</v>
      </c>
      <c r="I31" s="93"/>
    </row>
    <row r="32" spans="1:22" x14ac:dyDescent="0.25">
      <c r="A32" s="78" t="s">
        <v>28</v>
      </c>
      <c r="C32" s="95">
        <f>S22</f>
        <v>0</v>
      </c>
      <c r="I32" s="94"/>
    </row>
    <row r="33" spans="1:7" x14ac:dyDescent="0.25">
      <c r="A33" s="78" t="s">
        <v>4</v>
      </c>
      <c r="C33" s="95">
        <f>S23</f>
        <v>0</v>
      </c>
    </row>
    <row r="34" spans="1:7" ht="16.5" thickBot="1" x14ac:dyDescent="0.3">
      <c r="A34" s="79" t="s">
        <v>6</v>
      </c>
      <c r="C34" s="97">
        <f>SUM(C29:C33)</f>
        <v>39.5</v>
      </c>
      <c r="E34" s="79" t="s">
        <v>42</v>
      </c>
      <c r="F34" s="79"/>
      <c r="G34" s="98">
        <f>S24-C34</f>
        <v>0</v>
      </c>
    </row>
    <row r="35" spans="1:7" ht="16.5" thickTop="1" x14ac:dyDescent="0.25">
      <c r="A35" s="78" t="s">
        <v>29</v>
      </c>
      <c r="C35" s="99">
        <v>0</v>
      </c>
      <c r="D35" s="99"/>
    </row>
    <row r="36" spans="1:7" x14ac:dyDescent="0.25">
      <c r="A36" s="78" t="s">
        <v>36</v>
      </c>
      <c r="C36" s="99">
        <v>0</v>
      </c>
      <c r="D36" s="99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E3" sqref="E3:N3"/>
    </sheetView>
  </sheetViews>
  <sheetFormatPr defaultColWidth="10.42578125" defaultRowHeight="15.75" x14ac:dyDescent="0.25"/>
  <cols>
    <col min="1" max="1" width="9.5703125" style="102" customWidth="1"/>
    <col min="2" max="2" width="10.7109375" style="102" customWidth="1"/>
    <col min="3" max="3" width="10.42578125" style="102" customWidth="1"/>
    <col min="4" max="4" width="32.28515625" style="102" bestFit="1" customWidth="1"/>
    <col min="5" max="5" width="7" style="102" customWidth="1"/>
    <col min="6" max="6" width="6.85546875" style="102" customWidth="1"/>
    <col min="7" max="7" width="7" style="102" customWidth="1"/>
    <col min="8" max="8" width="6.85546875" style="102" customWidth="1"/>
    <col min="9" max="9" width="7" style="102" customWidth="1"/>
    <col min="10" max="10" width="6.85546875" style="102" customWidth="1"/>
    <col min="11" max="11" width="7" style="102" customWidth="1"/>
    <col min="12" max="12" width="6.85546875" style="102" customWidth="1"/>
    <col min="13" max="13" width="7" style="102" customWidth="1"/>
    <col min="14" max="14" width="6.85546875" style="102" customWidth="1"/>
    <col min="15" max="17" width="7" style="102" customWidth="1"/>
    <col min="18" max="18" width="7" style="103" customWidth="1"/>
    <col min="19" max="22" width="7.7109375" style="102" customWidth="1"/>
    <col min="23" max="16384" width="10.42578125" style="102"/>
  </cols>
  <sheetData>
    <row r="1" spans="1:22" x14ac:dyDescent="0.25">
      <c r="A1" s="100" t="s">
        <v>54</v>
      </c>
      <c r="B1" s="101"/>
      <c r="C1" s="101"/>
    </row>
    <row r="2" spans="1:22" s="107" customFormat="1" x14ac:dyDescent="0.25">
      <c r="A2" s="5" t="s">
        <v>85</v>
      </c>
      <c r="B2" s="222"/>
      <c r="C2" s="222"/>
      <c r="D2" s="104"/>
      <c r="E2" s="266" t="s">
        <v>15</v>
      </c>
      <c r="F2" s="266"/>
      <c r="G2" s="266" t="s">
        <v>16</v>
      </c>
      <c r="H2" s="266"/>
      <c r="I2" s="266" t="s">
        <v>17</v>
      </c>
      <c r="J2" s="266"/>
      <c r="K2" s="266" t="s">
        <v>18</v>
      </c>
      <c r="L2" s="266"/>
      <c r="M2" s="266" t="s">
        <v>19</v>
      </c>
      <c r="N2" s="266"/>
      <c r="O2" s="266" t="s">
        <v>20</v>
      </c>
      <c r="P2" s="266"/>
      <c r="Q2" s="266" t="s">
        <v>21</v>
      </c>
      <c r="R2" s="266"/>
      <c r="S2" s="105" t="s">
        <v>24</v>
      </c>
      <c r="T2" s="105" t="s">
        <v>39</v>
      </c>
      <c r="U2" s="106" t="s">
        <v>26</v>
      </c>
      <c r="V2" s="106" t="s">
        <v>27</v>
      </c>
    </row>
    <row r="3" spans="1:22" x14ac:dyDescent="0.25">
      <c r="A3" s="108" t="s">
        <v>22</v>
      </c>
      <c r="B3" s="108" t="s">
        <v>23</v>
      </c>
      <c r="C3" s="108" t="s">
        <v>48</v>
      </c>
      <c r="D3" s="108" t="s">
        <v>32</v>
      </c>
      <c r="E3" s="237">
        <v>8</v>
      </c>
      <c r="F3" s="237">
        <v>16.3</v>
      </c>
      <c r="G3" s="237">
        <v>8</v>
      </c>
      <c r="H3" s="237">
        <v>16.3</v>
      </c>
      <c r="I3" s="237">
        <v>8</v>
      </c>
      <c r="J3" s="237">
        <v>16.3</v>
      </c>
      <c r="K3" s="237">
        <v>8</v>
      </c>
      <c r="L3" s="237">
        <v>16.3</v>
      </c>
      <c r="M3" s="237">
        <v>8</v>
      </c>
      <c r="N3" s="237">
        <v>16.3</v>
      </c>
      <c r="O3" s="109"/>
      <c r="P3" s="109"/>
      <c r="Q3" s="110"/>
      <c r="R3" s="110"/>
      <c r="S3" s="111"/>
      <c r="T3" s="111"/>
      <c r="U3" s="112"/>
      <c r="V3" s="112"/>
    </row>
    <row r="4" spans="1:22" x14ac:dyDescent="0.25">
      <c r="A4" s="174">
        <v>6721</v>
      </c>
      <c r="B4" s="234" t="s">
        <v>99</v>
      </c>
      <c r="C4" s="223">
        <v>48</v>
      </c>
      <c r="D4" s="25" t="s">
        <v>79</v>
      </c>
      <c r="E4" s="265">
        <v>4</v>
      </c>
      <c r="F4" s="265"/>
      <c r="G4" s="265">
        <v>2.25</v>
      </c>
      <c r="H4" s="265"/>
      <c r="I4" s="265"/>
      <c r="J4" s="265"/>
      <c r="K4" s="265"/>
      <c r="L4" s="265"/>
      <c r="M4" s="265"/>
      <c r="N4" s="265"/>
      <c r="O4" s="259"/>
      <c r="P4" s="260"/>
      <c r="Q4" s="261"/>
      <c r="R4" s="262"/>
      <c r="S4" s="111">
        <f>E4+G4+I4+K4+M4+O4+Q4</f>
        <v>6.25</v>
      </c>
      <c r="T4" s="111">
        <f t="shared" ref="T4:T22" si="0">SUM(S4-U4-V4)</f>
        <v>6.25</v>
      </c>
      <c r="U4" s="113"/>
      <c r="V4" s="113"/>
    </row>
    <row r="5" spans="1:22" x14ac:dyDescent="0.25">
      <c r="A5" s="174">
        <v>6721</v>
      </c>
      <c r="B5" s="234" t="s">
        <v>99</v>
      </c>
      <c r="C5" s="224">
        <v>31</v>
      </c>
      <c r="D5" s="25" t="s">
        <v>80</v>
      </c>
      <c r="E5" s="265">
        <v>1</v>
      </c>
      <c r="F5" s="265"/>
      <c r="G5" s="265">
        <v>1</v>
      </c>
      <c r="H5" s="265"/>
      <c r="I5" s="265">
        <v>2</v>
      </c>
      <c r="J5" s="265"/>
      <c r="K5" s="265">
        <v>2</v>
      </c>
      <c r="L5" s="265"/>
      <c r="M5" s="265"/>
      <c r="N5" s="265"/>
      <c r="O5" s="259"/>
      <c r="P5" s="260"/>
      <c r="Q5" s="261"/>
      <c r="R5" s="262"/>
      <c r="S5" s="111">
        <f>E5+G5+I5+K5+M5+O5+Q5</f>
        <v>6</v>
      </c>
      <c r="T5" s="111">
        <f t="shared" si="0"/>
        <v>6</v>
      </c>
      <c r="U5" s="113"/>
      <c r="V5" s="113"/>
    </row>
    <row r="6" spans="1:22" x14ac:dyDescent="0.25">
      <c r="A6" s="174">
        <v>6721</v>
      </c>
      <c r="B6" s="234" t="s">
        <v>99</v>
      </c>
      <c r="C6" s="224">
        <v>32</v>
      </c>
      <c r="D6" s="25" t="s">
        <v>80</v>
      </c>
      <c r="E6" s="265">
        <v>1</v>
      </c>
      <c r="F6" s="265"/>
      <c r="G6" s="265">
        <v>2</v>
      </c>
      <c r="H6" s="265"/>
      <c r="I6" s="265">
        <v>2</v>
      </c>
      <c r="J6" s="265"/>
      <c r="K6" s="265">
        <v>2</v>
      </c>
      <c r="L6" s="265"/>
      <c r="M6" s="265"/>
      <c r="N6" s="265"/>
      <c r="O6" s="259"/>
      <c r="P6" s="260"/>
      <c r="Q6" s="261"/>
      <c r="R6" s="262"/>
      <c r="S6" s="111">
        <f t="shared" ref="S6:S25" si="1">E6+G6+I6+K6+M6+O6+Q6</f>
        <v>7</v>
      </c>
      <c r="T6" s="111">
        <f t="shared" si="0"/>
        <v>7</v>
      </c>
      <c r="U6" s="113"/>
      <c r="V6" s="113"/>
    </row>
    <row r="7" spans="1:22" x14ac:dyDescent="0.25">
      <c r="A7" s="174">
        <v>6721</v>
      </c>
      <c r="B7" s="234" t="s">
        <v>99</v>
      </c>
      <c r="C7" s="224">
        <v>33</v>
      </c>
      <c r="D7" s="25" t="s">
        <v>80</v>
      </c>
      <c r="E7" s="265">
        <v>1</v>
      </c>
      <c r="F7" s="265"/>
      <c r="G7" s="265">
        <v>1.5</v>
      </c>
      <c r="H7" s="265"/>
      <c r="I7" s="265">
        <v>2</v>
      </c>
      <c r="J7" s="265"/>
      <c r="K7" s="265">
        <v>2</v>
      </c>
      <c r="L7" s="265"/>
      <c r="M7" s="265"/>
      <c r="N7" s="265"/>
      <c r="O7" s="259"/>
      <c r="P7" s="260"/>
      <c r="Q7" s="261"/>
      <c r="R7" s="262"/>
      <c r="S7" s="111">
        <f t="shared" si="1"/>
        <v>6.5</v>
      </c>
      <c r="T7" s="111">
        <f t="shared" si="0"/>
        <v>6.5</v>
      </c>
      <c r="U7" s="113"/>
      <c r="V7" s="113"/>
    </row>
    <row r="8" spans="1:22" x14ac:dyDescent="0.25">
      <c r="A8" s="174">
        <v>6721</v>
      </c>
      <c r="B8" s="234" t="s">
        <v>99</v>
      </c>
      <c r="C8" s="224">
        <v>34</v>
      </c>
      <c r="D8" s="25" t="s">
        <v>80</v>
      </c>
      <c r="E8" s="259">
        <v>0.75</v>
      </c>
      <c r="F8" s="260"/>
      <c r="G8" s="259">
        <v>1.25</v>
      </c>
      <c r="H8" s="260"/>
      <c r="I8" s="259">
        <v>2</v>
      </c>
      <c r="J8" s="260"/>
      <c r="K8" s="259">
        <v>2</v>
      </c>
      <c r="L8" s="260"/>
      <c r="M8" s="259"/>
      <c r="N8" s="260"/>
      <c r="O8" s="259"/>
      <c r="P8" s="260"/>
      <c r="Q8" s="261"/>
      <c r="R8" s="262"/>
      <c r="S8" s="111">
        <f>E8+G8+I8+K8+M8+O8+Q8</f>
        <v>6</v>
      </c>
      <c r="T8" s="111">
        <f t="shared" si="0"/>
        <v>6</v>
      </c>
      <c r="U8" s="113"/>
      <c r="V8" s="113"/>
    </row>
    <row r="9" spans="1:22" x14ac:dyDescent="0.25">
      <c r="A9" s="174">
        <v>6721</v>
      </c>
      <c r="B9" s="234" t="s">
        <v>99</v>
      </c>
      <c r="C9" s="231">
        <v>62</v>
      </c>
      <c r="D9" s="25" t="s">
        <v>81</v>
      </c>
      <c r="E9" s="265"/>
      <c r="F9" s="265"/>
      <c r="G9" s="265"/>
      <c r="H9" s="265"/>
      <c r="I9" s="265"/>
      <c r="J9" s="265"/>
      <c r="K9" s="265"/>
      <c r="L9" s="265"/>
      <c r="M9" s="265">
        <v>0.75</v>
      </c>
      <c r="N9" s="265"/>
      <c r="O9" s="259"/>
      <c r="P9" s="260"/>
      <c r="Q9" s="261"/>
      <c r="R9" s="262"/>
      <c r="S9" s="111">
        <f t="shared" si="1"/>
        <v>0.75</v>
      </c>
      <c r="T9" s="111">
        <f t="shared" si="0"/>
        <v>0.75</v>
      </c>
      <c r="U9" s="113"/>
      <c r="V9" s="113"/>
    </row>
    <row r="10" spans="1:22" x14ac:dyDescent="0.25">
      <c r="A10" s="174">
        <v>6721</v>
      </c>
      <c r="B10" s="234" t="s">
        <v>99</v>
      </c>
      <c r="C10" s="232">
        <v>27</v>
      </c>
      <c r="D10" s="25" t="s">
        <v>80</v>
      </c>
      <c r="E10" s="259"/>
      <c r="F10" s="260"/>
      <c r="G10" s="259"/>
      <c r="H10" s="260"/>
      <c r="I10" s="259"/>
      <c r="J10" s="260"/>
      <c r="K10" s="259"/>
      <c r="L10" s="260"/>
      <c r="M10" s="259">
        <v>2</v>
      </c>
      <c r="N10" s="260"/>
      <c r="O10" s="259"/>
      <c r="P10" s="260"/>
      <c r="Q10" s="261"/>
      <c r="R10" s="262"/>
      <c r="S10" s="111">
        <f t="shared" si="1"/>
        <v>2</v>
      </c>
      <c r="T10" s="111">
        <f t="shared" si="0"/>
        <v>2</v>
      </c>
      <c r="U10" s="113"/>
      <c r="V10" s="113"/>
    </row>
    <row r="11" spans="1:22" x14ac:dyDescent="0.25">
      <c r="A11" s="174">
        <v>6721</v>
      </c>
      <c r="B11" s="234" t="s">
        <v>99</v>
      </c>
      <c r="C11" s="232">
        <v>28</v>
      </c>
      <c r="D11" s="25" t="s">
        <v>80</v>
      </c>
      <c r="E11" s="250"/>
      <c r="F11" s="251"/>
      <c r="G11" s="250"/>
      <c r="H11" s="251"/>
      <c r="I11" s="250"/>
      <c r="J11" s="251"/>
      <c r="K11" s="250"/>
      <c r="L11" s="251"/>
      <c r="M11" s="250">
        <v>1</v>
      </c>
      <c r="N11" s="251"/>
      <c r="O11" s="259"/>
      <c r="P11" s="260"/>
      <c r="Q11" s="261"/>
      <c r="R11" s="262"/>
      <c r="S11" s="111">
        <f>E11+G11+I11+K11+M11+O11+Q11</f>
        <v>1</v>
      </c>
      <c r="T11" s="111">
        <f>SUM(S11-U11-V11)</f>
        <v>1</v>
      </c>
      <c r="U11" s="113"/>
      <c r="V11" s="113"/>
    </row>
    <row r="12" spans="1:22" x14ac:dyDescent="0.25">
      <c r="A12" s="174">
        <v>6721</v>
      </c>
      <c r="B12" s="234" t="s">
        <v>99</v>
      </c>
      <c r="C12" s="232">
        <v>29</v>
      </c>
      <c r="D12" s="25" t="s">
        <v>80</v>
      </c>
      <c r="E12" s="259"/>
      <c r="F12" s="260"/>
      <c r="G12" s="259"/>
      <c r="H12" s="260"/>
      <c r="I12" s="259"/>
      <c r="J12" s="260"/>
      <c r="K12" s="259"/>
      <c r="L12" s="260"/>
      <c r="M12" s="259">
        <v>1</v>
      </c>
      <c r="N12" s="260"/>
      <c r="O12" s="259"/>
      <c r="P12" s="260"/>
      <c r="Q12" s="261"/>
      <c r="R12" s="262"/>
      <c r="S12" s="111">
        <f>E12+G12+I12+K12+M12+O12+Q12</f>
        <v>1</v>
      </c>
      <c r="T12" s="111">
        <f>SUM(S12-U12-V12)</f>
        <v>1</v>
      </c>
      <c r="U12" s="113"/>
      <c r="V12" s="113"/>
    </row>
    <row r="13" spans="1:22" x14ac:dyDescent="0.25">
      <c r="A13" s="174">
        <v>6721</v>
      </c>
      <c r="B13" s="234" t="s">
        <v>99</v>
      </c>
      <c r="C13" s="232">
        <v>30</v>
      </c>
      <c r="D13" s="25" t="s">
        <v>80</v>
      </c>
      <c r="E13" s="250"/>
      <c r="F13" s="251"/>
      <c r="G13" s="250"/>
      <c r="H13" s="251"/>
      <c r="I13" s="250"/>
      <c r="J13" s="251"/>
      <c r="K13" s="267"/>
      <c r="L13" s="268"/>
      <c r="M13" s="250">
        <v>2</v>
      </c>
      <c r="N13" s="251"/>
      <c r="O13" s="259"/>
      <c r="P13" s="260"/>
      <c r="Q13" s="261"/>
      <c r="R13" s="262"/>
      <c r="S13" s="111">
        <f>E13+G13+I13+K13+M13+O13+Q13</f>
        <v>2</v>
      </c>
      <c r="T13" s="111">
        <f>SUM(S13-U13-V13)</f>
        <v>2</v>
      </c>
      <c r="U13" s="113"/>
      <c r="V13" s="113"/>
    </row>
    <row r="14" spans="1:22" x14ac:dyDescent="0.25">
      <c r="A14" s="174">
        <v>6721</v>
      </c>
      <c r="B14" s="234" t="s">
        <v>99</v>
      </c>
      <c r="C14" s="232">
        <v>31</v>
      </c>
      <c r="D14" s="25" t="s">
        <v>80</v>
      </c>
      <c r="E14" s="250"/>
      <c r="F14" s="251"/>
      <c r="G14" s="250"/>
      <c r="H14" s="251"/>
      <c r="I14" s="250"/>
      <c r="J14" s="251"/>
      <c r="K14" s="250"/>
      <c r="L14" s="251"/>
      <c r="M14" s="250">
        <v>1.25</v>
      </c>
      <c r="N14" s="251"/>
      <c r="O14" s="259"/>
      <c r="P14" s="260"/>
      <c r="Q14" s="261"/>
      <c r="R14" s="262"/>
      <c r="S14" s="111">
        <f>E14+G14+I14+K14+M14+O14+Q14</f>
        <v>1.25</v>
      </c>
      <c r="T14" s="111">
        <f>SUM(S14-U14-V14)</f>
        <v>1.25</v>
      </c>
      <c r="U14" s="113"/>
      <c r="V14" s="113"/>
    </row>
    <row r="15" spans="1:22" x14ac:dyDescent="0.25">
      <c r="A15" s="174"/>
      <c r="B15" s="195"/>
      <c r="C15" s="195"/>
      <c r="D15" s="25"/>
      <c r="E15" s="250"/>
      <c r="F15" s="251"/>
      <c r="G15" s="250"/>
      <c r="H15" s="251"/>
      <c r="I15" s="259"/>
      <c r="J15" s="260"/>
      <c r="K15" s="259"/>
      <c r="L15" s="260"/>
      <c r="M15" s="259"/>
      <c r="N15" s="260"/>
      <c r="O15" s="259"/>
      <c r="P15" s="260"/>
      <c r="Q15" s="261"/>
      <c r="R15" s="262"/>
      <c r="S15" s="111">
        <f t="shared" si="1"/>
        <v>0</v>
      </c>
      <c r="T15" s="111">
        <f t="shared" si="0"/>
        <v>0</v>
      </c>
      <c r="U15" s="113"/>
      <c r="V15" s="113"/>
    </row>
    <row r="16" spans="1:22" x14ac:dyDescent="0.25">
      <c r="A16" s="174"/>
      <c r="B16" s="196"/>
      <c r="C16" s="196"/>
      <c r="D16" s="25"/>
      <c r="E16" s="250"/>
      <c r="F16" s="251"/>
      <c r="G16" s="250"/>
      <c r="H16" s="251"/>
      <c r="I16" s="257"/>
      <c r="J16" s="258"/>
      <c r="K16" s="257"/>
      <c r="L16" s="258"/>
      <c r="M16" s="257"/>
      <c r="N16" s="258"/>
      <c r="O16" s="259"/>
      <c r="P16" s="260"/>
      <c r="Q16" s="261"/>
      <c r="R16" s="262"/>
      <c r="S16" s="111">
        <f t="shared" si="1"/>
        <v>0</v>
      </c>
      <c r="T16" s="111">
        <f t="shared" si="0"/>
        <v>0</v>
      </c>
      <c r="U16" s="113"/>
      <c r="V16" s="113"/>
    </row>
    <row r="17" spans="1:22" x14ac:dyDescent="0.25">
      <c r="A17" s="174"/>
      <c r="B17" s="196"/>
      <c r="C17" s="196"/>
      <c r="D17" s="25"/>
      <c r="E17" s="250"/>
      <c r="F17" s="251"/>
      <c r="G17" s="250"/>
      <c r="H17" s="251"/>
      <c r="I17" s="257"/>
      <c r="J17" s="258"/>
      <c r="K17" s="257"/>
      <c r="L17" s="258"/>
      <c r="M17" s="257"/>
      <c r="N17" s="258"/>
      <c r="O17" s="259"/>
      <c r="P17" s="260"/>
      <c r="Q17" s="261"/>
      <c r="R17" s="262"/>
      <c r="S17" s="111">
        <f t="shared" si="1"/>
        <v>0</v>
      </c>
      <c r="T17" s="111">
        <f t="shared" si="0"/>
        <v>0</v>
      </c>
      <c r="U17" s="113"/>
      <c r="V17" s="113"/>
    </row>
    <row r="18" spans="1:22" x14ac:dyDescent="0.25">
      <c r="A18" s="174"/>
      <c r="B18" s="31"/>
      <c r="C18" s="174"/>
      <c r="D18" s="25"/>
      <c r="E18" s="250"/>
      <c r="F18" s="251"/>
      <c r="G18" s="250"/>
      <c r="H18" s="251"/>
      <c r="I18" s="250"/>
      <c r="J18" s="251"/>
      <c r="K18" s="257"/>
      <c r="L18" s="258"/>
      <c r="M18" s="257"/>
      <c r="N18" s="258"/>
      <c r="O18" s="259"/>
      <c r="P18" s="260"/>
      <c r="Q18" s="261"/>
      <c r="R18" s="262"/>
      <c r="S18" s="111">
        <f t="shared" ref="S18" si="2">E18+G18+I18+K18+M18+O18+Q18</f>
        <v>0</v>
      </c>
      <c r="T18" s="111">
        <f t="shared" ref="T18" si="3">SUM(S18-U18-V18)</f>
        <v>0</v>
      </c>
      <c r="U18" s="113"/>
      <c r="V18" s="113"/>
    </row>
    <row r="19" spans="1:22" x14ac:dyDescent="0.25">
      <c r="A19" s="174"/>
      <c r="B19" s="31"/>
      <c r="C19" s="174"/>
      <c r="D19" s="25"/>
      <c r="E19" s="250"/>
      <c r="F19" s="251"/>
      <c r="G19" s="250"/>
      <c r="H19" s="251"/>
      <c r="I19" s="257"/>
      <c r="J19" s="258"/>
      <c r="K19" s="250"/>
      <c r="L19" s="251"/>
      <c r="M19" s="250"/>
      <c r="N19" s="251"/>
      <c r="O19" s="259"/>
      <c r="P19" s="260"/>
      <c r="Q19" s="261"/>
      <c r="R19" s="262"/>
      <c r="S19" s="111">
        <f t="shared" si="1"/>
        <v>0</v>
      </c>
      <c r="T19" s="111">
        <f t="shared" si="0"/>
        <v>0</v>
      </c>
      <c r="U19" s="113"/>
      <c r="V19" s="113"/>
    </row>
    <row r="20" spans="1:22" x14ac:dyDescent="0.25">
      <c r="A20" s="203"/>
      <c r="B20" s="90"/>
      <c r="C20" s="203"/>
      <c r="D20" s="14"/>
      <c r="E20" s="250"/>
      <c r="F20" s="251"/>
      <c r="G20" s="250"/>
      <c r="H20" s="251"/>
      <c r="I20" s="238"/>
      <c r="J20" s="239"/>
      <c r="K20" s="238"/>
      <c r="L20" s="239"/>
      <c r="M20" s="238"/>
      <c r="N20" s="239"/>
      <c r="O20" s="259"/>
      <c r="P20" s="260"/>
      <c r="Q20" s="261"/>
      <c r="R20" s="262"/>
      <c r="S20" s="111">
        <f>E20+G20+I20+K20+M20+O20+Q20</f>
        <v>0</v>
      </c>
      <c r="T20" s="111">
        <f>SUM(S20-U20-V20)</f>
        <v>0</v>
      </c>
      <c r="U20" s="113"/>
      <c r="V20" s="113"/>
    </row>
    <row r="21" spans="1:22" x14ac:dyDescent="0.25">
      <c r="A21" s="174">
        <v>3600</v>
      </c>
      <c r="B21" s="31" t="s">
        <v>100</v>
      </c>
      <c r="C21" s="174"/>
      <c r="D21" s="25" t="s">
        <v>75</v>
      </c>
      <c r="E21" s="259">
        <v>0.25</v>
      </c>
      <c r="F21" s="260"/>
      <c r="G21" s="259"/>
      <c r="H21" s="260"/>
      <c r="I21" s="259"/>
      <c r="J21" s="260"/>
      <c r="K21" s="259"/>
      <c r="L21" s="260"/>
      <c r="M21" s="259"/>
      <c r="N21" s="260"/>
      <c r="O21" s="259"/>
      <c r="P21" s="260"/>
      <c r="Q21" s="261"/>
      <c r="R21" s="262"/>
      <c r="S21" s="111">
        <f t="shared" si="1"/>
        <v>0.25</v>
      </c>
      <c r="T21" s="111">
        <f t="shared" si="0"/>
        <v>0.25</v>
      </c>
      <c r="U21" s="113"/>
      <c r="V21" s="113"/>
    </row>
    <row r="22" spans="1:22" x14ac:dyDescent="0.25">
      <c r="A22" s="173"/>
      <c r="B22" s="173"/>
      <c r="C22" s="173"/>
      <c r="D22" s="25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59"/>
      <c r="P22" s="260"/>
      <c r="Q22" s="261"/>
      <c r="R22" s="262"/>
      <c r="S22" s="111">
        <f t="shared" si="1"/>
        <v>0</v>
      </c>
      <c r="T22" s="111">
        <f t="shared" si="0"/>
        <v>0</v>
      </c>
      <c r="U22" s="113"/>
      <c r="V22" s="113"/>
    </row>
    <row r="23" spans="1:22" x14ac:dyDescent="0.25">
      <c r="A23" s="108" t="s">
        <v>37</v>
      </c>
      <c r="B23" s="108"/>
      <c r="C23" s="114"/>
      <c r="D23" s="114"/>
      <c r="E23" s="259"/>
      <c r="F23" s="260"/>
      <c r="G23" s="259"/>
      <c r="H23" s="260"/>
      <c r="I23" s="259"/>
      <c r="J23" s="260"/>
      <c r="K23" s="259"/>
      <c r="L23" s="260"/>
      <c r="M23" s="259"/>
      <c r="N23" s="260"/>
      <c r="O23" s="259"/>
      <c r="P23" s="260"/>
      <c r="Q23" s="261"/>
      <c r="R23" s="262"/>
      <c r="S23" s="111">
        <f t="shared" si="1"/>
        <v>0</v>
      </c>
      <c r="T23" s="111"/>
      <c r="U23" s="115"/>
      <c r="V23" s="113"/>
    </row>
    <row r="24" spans="1:22" x14ac:dyDescent="0.25">
      <c r="A24" s="108" t="s">
        <v>38</v>
      </c>
      <c r="B24" s="108"/>
      <c r="C24" s="114"/>
      <c r="D24" s="114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59"/>
      <c r="P24" s="260"/>
      <c r="Q24" s="261"/>
      <c r="R24" s="262"/>
      <c r="S24" s="111">
        <f t="shared" si="1"/>
        <v>0</v>
      </c>
      <c r="T24" s="111"/>
      <c r="U24" s="115"/>
      <c r="V24" s="113"/>
    </row>
    <row r="25" spans="1:22" x14ac:dyDescent="0.25">
      <c r="A25" s="115" t="s">
        <v>6</v>
      </c>
      <c r="B25" s="115"/>
      <c r="C25" s="115"/>
      <c r="D25" s="115"/>
      <c r="E25" s="263">
        <f>SUM(E4:E24)</f>
        <v>8</v>
      </c>
      <c r="F25" s="264"/>
      <c r="G25" s="263">
        <f>SUM(G4:G24)</f>
        <v>8</v>
      </c>
      <c r="H25" s="264"/>
      <c r="I25" s="263">
        <f>SUM(I4:I24)</f>
        <v>8</v>
      </c>
      <c r="J25" s="264"/>
      <c r="K25" s="263">
        <f>SUM(K4:K24)</f>
        <v>8</v>
      </c>
      <c r="L25" s="264"/>
      <c r="M25" s="263">
        <f>SUM(M4:M24)</f>
        <v>8</v>
      </c>
      <c r="N25" s="264"/>
      <c r="O25" s="263">
        <f>SUM(O4:O24)</f>
        <v>0</v>
      </c>
      <c r="P25" s="264"/>
      <c r="Q25" s="263">
        <f>SUM(Q4:Q24)</f>
        <v>0</v>
      </c>
      <c r="R25" s="264"/>
      <c r="S25" s="111">
        <f t="shared" si="1"/>
        <v>40</v>
      </c>
      <c r="T25" s="111"/>
      <c r="U25" s="115"/>
      <c r="V25" s="113"/>
    </row>
    <row r="26" spans="1:22" x14ac:dyDescent="0.25">
      <c r="A26" s="115" t="s">
        <v>2</v>
      </c>
      <c r="B26" s="115"/>
      <c r="C26" s="115"/>
      <c r="D26" s="115"/>
      <c r="E26" s="116"/>
      <c r="F26" s="117">
        <v>8</v>
      </c>
      <c r="G26" s="116"/>
      <c r="H26" s="117">
        <v>8</v>
      </c>
      <c r="I26" s="116"/>
      <c r="J26" s="117">
        <v>8</v>
      </c>
      <c r="K26" s="116"/>
      <c r="L26" s="117">
        <v>8</v>
      </c>
      <c r="M26" s="116"/>
      <c r="N26" s="117">
        <v>8</v>
      </c>
      <c r="O26" s="116"/>
      <c r="P26" s="117"/>
      <c r="Q26" s="116"/>
      <c r="R26" s="117"/>
      <c r="S26" s="111">
        <f>SUM(E26:R26)</f>
        <v>40</v>
      </c>
      <c r="T26" s="111">
        <f>SUM(T4:T25)</f>
        <v>40</v>
      </c>
      <c r="U26" s="113"/>
      <c r="V26" s="113"/>
    </row>
    <row r="27" spans="1:22" x14ac:dyDescent="0.25">
      <c r="A27" s="115" t="s">
        <v>41</v>
      </c>
      <c r="B27" s="115"/>
      <c r="C27" s="115"/>
      <c r="D27" s="115"/>
      <c r="E27" s="118"/>
      <c r="F27" s="118">
        <f>SUM(E25)-F26</f>
        <v>0</v>
      </c>
      <c r="G27" s="118"/>
      <c r="H27" s="118">
        <f>SUM(G25)-H26</f>
        <v>0</v>
      </c>
      <c r="I27" s="118"/>
      <c r="J27" s="118">
        <f>SUM(I25)-J26</f>
        <v>0</v>
      </c>
      <c r="K27" s="118"/>
      <c r="L27" s="118">
        <f>SUM(K25)-L26</f>
        <v>0</v>
      </c>
      <c r="M27" s="118"/>
      <c r="N27" s="118">
        <f>SUM(M25)-N26</f>
        <v>0</v>
      </c>
      <c r="O27" s="118"/>
      <c r="P27" s="118">
        <f>SUM(O25)</f>
        <v>0</v>
      </c>
      <c r="Q27" s="118"/>
      <c r="R27" s="118">
        <f>SUM(Q25)</f>
        <v>0</v>
      </c>
      <c r="S27" s="113">
        <f>SUM(E27:R27)</f>
        <v>0</v>
      </c>
      <c r="T27" s="113"/>
      <c r="U27" s="113">
        <f>SUM(U4:U26)</f>
        <v>0</v>
      </c>
      <c r="V27" s="113">
        <f>SUM(V4:V26)</f>
        <v>0</v>
      </c>
    </row>
    <row r="28" spans="1:22" x14ac:dyDescent="0.25">
      <c r="G28" s="119"/>
      <c r="H28" s="119"/>
    </row>
    <row r="29" spans="1:22" x14ac:dyDescent="0.25">
      <c r="A29" s="100" t="s">
        <v>25</v>
      </c>
      <c r="B29" s="101"/>
    </row>
    <row r="30" spans="1:22" x14ac:dyDescent="0.25">
      <c r="A30" s="102" t="s">
        <v>2</v>
      </c>
      <c r="C30" s="120">
        <f>SUM(T26)</f>
        <v>40</v>
      </c>
      <c r="I30" s="100">
        <v>3600</v>
      </c>
    </row>
    <row r="31" spans="1:22" x14ac:dyDescent="0.25">
      <c r="A31" s="102" t="s">
        <v>26</v>
      </c>
      <c r="C31" s="120">
        <f>U27</f>
        <v>0</v>
      </c>
      <c r="D31" s="121"/>
      <c r="I31" s="122">
        <v>0.25</v>
      </c>
    </row>
    <row r="32" spans="1:22" x14ac:dyDescent="0.25">
      <c r="A32" s="102" t="s">
        <v>27</v>
      </c>
      <c r="C32" s="121">
        <f>V27</f>
        <v>0</v>
      </c>
      <c r="I32" s="123"/>
    </row>
    <row r="33" spans="1:9" x14ac:dyDescent="0.25">
      <c r="A33" s="102" t="s">
        <v>28</v>
      </c>
      <c r="C33" s="121">
        <f>S23</f>
        <v>0</v>
      </c>
      <c r="I33" s="120"/>
    </row>
    <row r="34" spans="1:9" x14ac:dyDescent="0.25">
      <c r="A34" s="102" t="s">
        <v>4</v>
      </c>
      <c r="C34" s="121">
        <f>S24</f>
        <v>0</v>
      </c>
    </row>
    <row r="35" spans="1:9" ht="16.5" thickBot="1" x14ac:dyDescent="0.3">
      <c r="A35" s="103" t="s">
        <v>6</v>
      </c>
      <c r="C35" s="124">
        <f>SUM(C30:C34)</f>
        <v>40</v>
      </c>
      <c r="E35" s="103" t="s">
        <v>42</v>
      </c>
      <c r="F35" s="103"/>
      <c r="G35" s="125">
        <f>S25-C35</f>
        <v>0</v>
      </c>
    </row>
    <row r="36" spans="1:9" ht="16.5" thickTop="1" x14ac:dyDescent="0.25">
      <c r="A36" s="102" t="s">
        <v>29</v>
      </c>
      <c r="C36" s="126">
        <v>0</v>
      </c>
      <c r="D36" s="126"/>
    </row>
    <row r="37" spans="1:9" x14ac:dyDescent="0.25">
      <c r="A37" s="102" t="s">
        <v>36</v>
      </c>
      <c r="C37" s="126">
        <v>0</v>
      </c>
      <c r="D37" s="126"/>
    </row>
  </sheetData>
  <mergeCells count="161"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zoomScale="87" zoomScaleNormal="87" workbookViewId="0">
      <selection activeCell="E3" sqref="E3:N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85</v>
      </c>
      <c r="B2" s="222"/>
      <c r="C2" s="222"/>
      <c r="D2" s="6"/>
      <c r="E2" s="256" t="s">
        <v>15</v>
      </c>
      <c r="F2" s="256"/>
      <c r="G2" s="256" t="s">
        <v>16</v>
      </c>
      <c r="H2" s="256"/>
      <c r="I2" s="256" t="s">
        <v>17</v>
      </c>
      <c r="J2" s="256"/>
      <c r="K2" s="256" t="s">
        <v>18</v>
      </c>
      <c r="L2" s="256"/>
      <c r="M2" s="256" t="s">
        <v>19</v>
      </c>
      <c r="N2" s="256"/>
      <c r="O2" s="256" t="s">
        <v>20</v>
      </c>
      <c r="P2" s="256"/>
      <c r="Q2" s="256" t="s">
        <v>21</v>
      </c>
      <c r="R2" s="2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36">
        <v>8</v>
      </c>
      <c r="F3" s="236">
        <v>16.3</v>
      </c>
      <c r="G3" s="236">
        <v>8</v>
      </c>
      <c r="H3" s="236">
        <v>16.3</v>
      </c>
      <c r="I3" s="236">
        <v>8</v>
      </c>
      <c r="J3" s="236">
        <v>16.3</v>
      </c>
      <c r="K3" s="236">
        <v>8</v>
      </c>
      <c r="L3" s="236">
        <v>16.3</v>
      </c>
      <c r="M3" s="236">
        <v>8</v>
      </c>
      <c r="N3" s="236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4">
        <v>6721</v>
      </c>
      <c r="B4" s="234" t="s">
        <v>99</v>
      </c>
      <c r="C4" s="224">
        <v>27</v>
      </c>
      <c r="D4" s="25" t="s">
        <v>80</v>
      </c>
      <c r="E4" s="249">
        <v>0.5</v>
      </c>
      <c r="F4" s="249"/>
      <c r="G4" s="249"/>
      <c r="H4" s="249"/>
      <c r="I4" s="249"/>
      <c r="J4" s="249"/>
      <c r="K4" s="249"/>
      <c r="L4" s="249"/>
      <c r="M4" s="249"/>
      <c r="N4" s="249"/>
      <c r="O4" s="250"/>
      <c r="P4" s="251"/>
      <c r="Q4" s="252"/>
      <c r="R4" s="253"/>
      <c r="S4" s="12">
        <f>E4+G4+I4+K4+M4+O4+Q4</f>
        <v>0.5</v>
      </c>
      <c r="T4" s="12">
        <f t="shared" ref="T4:T17" si="0">SUM(S4-U4-V4)</f>
        <v>0.5</v>
      </c>
      <c r="U4" s="15"/>
      <c r="V4" s="15"/>
    </row>
    <row r="5" spans="1:22" x14ac:dyDescent="0.25">
      <c r="A5" s="174">
        <v>6721</v>
      </c>
      <c r="B5" s="234" t="s">
        <v>99</v>
      </c>
      <c r="C5" s="224">
        <v>28</v>
      </c>
      <c r="D5" s="25" t="s">
        <v>80</v>
      </c>
      <c r="E5" s="250">
        <v>0.5</v>
      </c>
      <c r="F5" s="251"/>
      <c r="G5" s="250"/>
      <c r="H5" s="251"/>
      <c r="I5" s="250"/>
      <c r="J5" s="251"/>
      <c r="K5" s="250"/>
      <c r="L5" s="251"/>
      <c r="M5" s="250"/>
      <c r="N5" s="251"/>
      <c r="O5" s="250"/>
      <c r="P5" s="251"/>
      <c r="Q5" s="252"/>
      <c r="R5" s="253"/>
      <c r="S5" s="12">
        <f>E5+G5+I5+K5+M5+O5+Q5</f>
        <v>0.5</v>
      </c>
      <c r="T5" s="12">
        <f t="shared" si="0"/>
        <v>0.5</v>
      </c>
      <c r="U5" s="15"/>
      <c r="V5" s="15"/>
    </row>
    <row r="6" spans="1:22" x14ac:dyDescent="0.25">
      <c r="A6" s="174">
        <v>6721</v>
      </c>
      <c r="B6" s="234" t="s">
        <v>99</v>
      </c>
      <c r="C6" s="224">
        <v>29</v>
      </c>
      <c r="D6" s="25" t="s">
        <v>80</v>
      </c>
      <c r="E6" s="250">
        <v>0.5</v>
      </c>
      <c r="F6" s="251"/>
      <c r="G6" s="250"/>
      <c r="H6" s="251"/>
      <c r="I6" s="250"/>
      <c r="J6" s="251"/>
      <c r="K6" s="250"/>
      <c r="L6" s="251"/>
      <c r="M6" s="250"/>
      <c r="N6" s="251"/>
      <c r="O6" s="250"/>
      <c r="P6" s="251"/>
      <c r="Q6" s="252"/>
      <c r="R6" s="253"/>
      <c r="S6" s="12">
        <f t="shared" ref="S6:S24" si="1">E6+G6+I6+K6+M6+O6+Q6</f>
        <v>0.5</v>
      </c>
      <c r="T6" s="12">
        <f t="shared" si="0"/>
        <v>0.5</v>
      </c>
      <c r="U6" s="15"/>
      <c r="V6" s="15"/>
    </row>
    <row r="7" spans="1:22" x14ac:dyDescent="0.25">
      <c r="A7" s="174">
        <v>6721</v>
      </c>
      <c r="B7" s="234" t="s">
        <v>99</v>
      </c>
      <c r="C7" s="224">
        <v>30</v>
      </c>
      <c r="D7" s="25" t="s">
        <v>80</v>
      </c>
      <c r="E7" s="250">
        <v>1</v>
      </c>
      <c r="F7" s="251"/>
      <c r="G7" s="250"/>
      <c r="H7" s="251"/>
      <c r="I7" s="250"/>
      <c r="J7" s="251"/>
      <c r="K7" s="250"/>
      <c r="L7" s="251"/>
      <c r="M7" s="250"/>
      <c r="N7" s="251"/>
      <c r="O7" s="250"/>
      <c r="P7" s="251"/>
      <c r="Q7" s="252"/>
      <c r="R7" s="253"/>
      <c r="S7" s="12">
        <f t="shared" si="1"/>
        <v>1</v>
      </c>
      <c r="T7" s="12">
        <f t="shared" si="0"/>
        <v>1</v>
      </c>
      <c r="U7" s="15"/>
      <c r="V7" s="15"/>
    </row>
    <row r="8" spans="1:22" ht="16.5" customHeight="1" x14ac:dyDescent="0.25">
      <c r="A8" s="174">
        <v>6721</v>
      </c>
      <c r="B8" s="234" t="s">
        <v>99</v>
      </c>
      <c r="C8" s="223">
        <v>31</v>
      </c>
      <c r="D8" s="25" t="s">
        <v>80</v>
      </c>
      <c r="E8" s="250">
        <v>1</v>
      </c>
      <c r="F8" s="251"/>
      <c r="G8" s="250">
        <v>1</v>
      </c>
      <c r="H8" s="251"/>
      <c r="I8" s="250"/>
      <c r="J8" s="251"/>
      <c r="K8" s="250"/>
      <c r="L8" s="251"/>
      <c r="M8" s="250"/>
      <c r="N8" s="251"/>
      <c r="O8" s="250"/>
      <c r="P8" s="251"/>
      <c r="Q8" s="252"/>
      <c r="R8" s="253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74">
        <v>6721</v>
      </c>
      <c r="B9" s="234" t="s">
        <v>99</v>
      </c>
      <c r="C9" s="223">
        <v>32</v>
      </c>
      <c r="D9" s="25" t="s">
        <v>80</v>
      </c>
      <c r="E9" s="250">
        <v>1</v>
      </c>
      <c r="F9" s="251"/>
      <c r="G9" s="250">
        <v>1</v>
      </c>
      <c r="H9" s="251"/>
      <c r="I9" s="250"/>
      <c r="J9" s="251"/>
      <c r="K9" s="250"/>
      <c r="L9" s="251"/>
      <c r="M9" s="250"/>
      <c r="N9" s="251"/>
      <c r="O9" s="250"/>
      <c r="P9" s="251"/>
      <c r="Q9" s="252"/>
      <c r="R9" s="253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74">
        <v>6721</v>
      </c>
      <c r="B10" s="234" t="s">
        <v>99</v>
      </c>
      <c r="C10" s="224">
        <v>33</v>
      </c>
      <c r="D10" s="25" t="s">
        <v>80</v>
      </c>
      <c r="E10" s="250">
        <v>1</v>
      </c>
      <c r="F10" s="251"/>
      <c r="G10" s="250">
        <v>1</v>
      </c>
      <c r="H10" s="251"/>
      <c r="I10" s="250"/>
      <c r="J10" s="251"/>
      <c r="K10" s="250"/>
      <c r="L10" s="251"/>
      <c r="M10" s="249"/>
      <c r="N10" s="249"/>
      <c r="O10" s="250"/>
      <c r="P10" s="251"/>
      <c r="Q10" s="252"/>
      <c r="R10" s="253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174">
        <v>6721</v>
      </c>
      <c r="B11" s="234" t="s">
        <v>99</v>
      </c>
      <c r="C11" s="224">
        <v>34</v>
      </c>
      <c r="D11" s="25" t="s">
        <v>80</v>
      </c>
      <c r="E11" s="249">
        <v>1</v>
      </c>
      <c r="F11" s="249"/>
      <c r="G11" s="249">
        <v>1</v>
      </c>
      <c r="H11" s="249"/>
      <c r="I11" s="249"/>
      <c r="J11" s="249"/>
      <c r="K11" s="249"/>
      <c r="L11" s="249"/>
      <c r="M11" s="249"/>
      <c r="N11" s="249"/>
      <c r="O11" s="250"/>
      <c r="P11" s="251"/>
      <c r="Q11" s="252"/>
      <c r="R11" s="253"/>
      <c r="S11" s="12">
        <f t="shared" si="1"/>
        <v>2</v>
      </c>
      <c r="T11" s="12">
        <f t="shared" si="0"/>
        <v>2</v>
      </c>
      <c r="U11" s="15"/>
      <c r="V11" s="15"/>
    </row>
    <row r="12" spans="1:22" x14ac:dyDescent="0.25">
      <c r="A12" s="174">
        <v>6721</v>
      </c>
      <c r="B12" s="234" t="s">
        <v>99</v>
      </c>
      <c r="C12" s="217">
        <v>47</v>
      </c>
      <c r="D12" s="25" t="s">
        <v>87</v>
      </c>
      <c r="E12" s="249">
        <v>1.5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50"/>
      <c r="P12" s="251"/>
      <c r="Q12" s="252"/>
      <c r="R12" s="253"/>
      <c r="S12" s="12">
        <f t="shared" ref="S12:S15" si="2">E12+G12+I12+K12+M12+O12+Q12</f>
        <v>1.5</v>
      </c>
      <c r="T12" s="12">
        <f t="shared" ref="T12:T15" si="3">SUM(S12-U12-V12)</f>
        <v>1.5</v>
      </c>
      <c r="U12" s="15"/>
      <c r="V12" s="15"/>
    </row>
    <row r="13" spans="1:22" x14ac:dyDescent="0.25">
      <c r="A13" s="174">
        <v>6721</v>
      </c>
      <c r="B13" s="234" t="s">
        <v>99</v>
      </c>
      <c r="C13" s="216">
        <v>64</v>
      </c>
      <c r="D13" s="25" t="s">
        <v>90</v>
      </c>
      <c r="E13" s="249"/>
      <c r="F13" s="249"/>
      <c r="G13" s="249">
        <v>1</v>
      </c>
      <c r="H13" s="249"/>
      <c r="I13" s="249"/>
      <c r="J13" s="249"/>
      <c r="K13" s="249"/>
      <c r="L13" s="249"/>
      <c r="M13" s="249"/>
      <c r="N13" s="249"/>
      <c r="O13" s="250"/>
      <c r="P13" s="251"/>
      <c r="Q13" s="252"/>
      <c r="R13" s="253"/>
      <c r="S13" s="12">
        <f t="shared" si="2"/>
        <v>1</v>
      </c>
      <c r="T13" s="12">
        <f t="shared" si="3"/>
        <v>1</v>
      </c>
      <c r="U13" s="15"/>
      <c r="V13" s="15"/>
    </row>
    <row r="14" spans="1:22" x14ac:dyDescent="0.25">
      <c r="A14" s="174">
        <v>6721</v>
      </c>
      <c r="B14" s="234" t="s">
        <v>99</v>
      </c>
      <c r="C14" s="225">
        <v>65</v>
      </c>
      <c r="D14" s="25" t="s">
        <v>90</v>
      </c>
      <c r="E14" s="249"/>
      <c r="F14" s="249"/>
      <c r="G14" s="249">
        <v>3</v>
      </c>
      <c r="H14" s="249"/>
      <c r="I14" s="249"/>
      <c r="J14" s="249"/>
      <c r="K14" s="249"/>
      <c r="L14" s="249"/>
      <c r="M14" s="249"/>
      <c r="N14" s="249"/>
      <c r="O14" s="250"/>
      <c r="P14" s="251"/>
      <c r="Q14" s="252"/>
      <c r="R14" s="253"/>
      <c r="S14" s="12">
        <f t="shared" si="2"/>
        <v>3</v>
      </c>
      <c r="T14" s="12">
        <f t="shared" si="3"/>
        <v>3</v>
      </c>
      <c r="U14" s="15"/>
      <c r="V14" s="15"/>
    </row>
    <row r="15" spans="1:22" x14ac:dyDescent="0.25">
      <c r="A15" s="174">
        <v>6721</v>
      </c>
      <c r="B15" s="234" t="s">
        <v>99</v>
      </c>
      <c r="C15" s="227">
        <v>44</v>
      </c>
      <c r="D15" s="25" t="s">
        <v>82</v>
      </c>
      <c r="E15" s="249"/>
      <c r="F15" s="249"/>
      <c r="G15" s="249"/>
      <c r="H15" s="249"/>
      <c r="I15" s="249">
        <v>8</v>
      </c>
      <c r="J15" s="249"/>
      <c r="K15" s="249">
        <v>4</v>
      </c>
      <c r="L15" s="249"/>
      <c r="M15" s="249">
        <v>0.5</v>
      </c>
      <c r="N15" s="249"/>
      <c r="O15" s="250"/>
      <c r="P15" s="251"/>
      <c r="Q15" s="252"/>
      <c r="R15" s="253"/>
      <c r="S15" s="12">
        <f t="shared" si="2"/>
        <v>12.5</v>
      </c>
      <c r="T15" s="12">
        <f t="shared" si="3"/>
        <v>12.5</v>
      </c>
      <c r="U15" s="15"/>
      <c r="V15" s="15"/>
    </row>
    <row r="16" spans="1:22" ht="15" customHeight="1" x14ac:dyDescent="0.25">
      <c r="A16" s="174">
        <v>6721</v>
      </c>
      <c r="B16" s="234" t="s">
        <v>99</v>
      </c>
      <c r="C16" s="230">
        <v>45</v>
      </c>
      <c r="D16" s="25" t="s">
        <v>82</v>
      </c>
      <c r="E16" s="249"/>
      <c r="F16" s="249"/>
      <c r="G16" s="249"/>
      <c r="H16" s="249"/>
      <c r="I16" s="249"/>
      <c r="J16" s="249"/>
      <c r="K16" s="249">
        <v>2</v>
      </c>
      <c r="L16" s="249"/>
      <c r="M16" s="249">
        <v>3.25</v>
      </c>
      <c r="N16" s="249"/>
      <c r="O16" s="250"/>
      <c r="P16" s="251"/>
      <c r="Q16" s="252"/>
      <c r="R16" s="253"/>
      <c r="S16" s="12">
        <f t="shared" si="1"/>
        <v>5.25</v>
      </c>
      <c r="T16" s="12">
        <f t="shared" si="0"/>
        <v>5.25</v>
      </c>
      <c r="U16" s="15"/>
      <c r="V16" s="15"/>
    </row>
    <row r="17" spans="1:22" x14ac:dyDescent="0.25">
      <c r="A17" s="174">
        <v>6721</v>
      </c>
      <c r="B17" s="234" t="s">
        <v>99</v>
      </c>
      <c r="C17" s="230">
        <v>50</v>
      </c>
      <c r="D17" s="25" t="s">
        <v>82</v>
      </c>
      <c r="E17" s="249"/>
      <c r="F17" s="249"/>
      <c r="G17" s="249"/>
      <c r="H17" s="249"/>
      <c r="I17" s="249"/>
      <c r="J17" s="249"/>
      <c r="K17" s="249">
        <v>2</v>
      </c>
      <c r="L17" s="249"/>
      <c r="M17" s="249">
        <v>3.25</v>
      </c>
      <c r="N17" s="249"/>
      <c r="O17" s="250"/>
      <c r="P17" s="251"/>
      <c r="Q17" s="252"/>
      <c r="R17" s="253"/>
      <c r="S17" s="12">
        <f t="shared" si="1"/>
        <v>5.25</v>
      </c>
      <c r="T17" s="12">
        <f t="shared" si="0"/>
        <v>5.25</v>
      </c>
      <c r="U17" s="15"/>
      <c r="V17" s="15"/>
    </row>
    <row r="18" spans="1:22" ht="15" customHeight="1" x14ac:dyDescent="0.25">
      <c r="A18" s="174">
        <v>6519</v>
      </c>
      <c r="B18" s="234" t="s">
        <v>101</v>
      </c>
      <c r="C18" s="185">
        <v>3</v>
      </c>
      <c r="D18" s="25" t="s">
        <v>98</v>
      </c>
      <c r="E18" s="250"/>
      <c r="F18" s="251"/>
      <c r="G18" s="250"/>
      <c r="H18" s="251"/>
      <c r="I18" s="250"/>
      <c r="J18" s="251"/>
      <c r="K18" s="250"/>
      <c r="L18" s="251"/>
      <c r="M18" s="250">
        <v>1</v>
      </c>
      <c r="N18" s="251"/>
      <c r="O18" s="250"/>
      <c r="P18" s="251"/>
      <c r="Q18" s="252"/>
      <c r="R18" s="253"/>
      <c r="S18" s="12">
        <f t="shared" ref="S18:S22" si="4">E18+G18+I18+K18+M18+O18+Q18</f>
        <v>1</v>
      </c>
      <c r="T18" s="12">
        <f t="shared" ref="T18:T22" si="5">SUM(S18-U18-V18)</f>
        <v>1</v>
      </c>
      <c r="U18" s="15"/>
      <c r="V18" s="15"/>
    </row>
    <row r="19" spans="1:22" ht="15" customHeight="1" x14ac:dyDescent="0.25">
      <c r="A19" s="39"/>
      <c r="B19" s="31"/>
      <c r="C19" s="39"/>
      <c r="D19" s="25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50"/>
      <c r="P19" s="251"/>
      <c r="Q19" s="252"/>
      <c r="R19" s="253"/>
      <c r="S19" s="12">
        <f t="shared" si="4"/>
        <v>0</v>
      </c>
      <c r="T19" s="12">
        <f t="shared" si="5"/>
        <v>0</v>
      </c>
      <c r="U19" s="15"/>
      <c r="V19" s="15"/>
    </row>
    <row r="20" spans="1:22" ht="15" customHeight="1" x14ac:dyDescent="0.25">
      <c r="A20" s="38"/>
      <c r="B20" s="38"/>
      <c r="C20" s="30"/>
      <c r="D20" s="25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50"/>
      <c r="P20" s="251"/>
      <c r="Q20" s="252"/>
      <c r="R20" s="253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44"/>
      <c r="B21" s="44"/>
      <c r="C21" s="44"/>
      <c r="D21" s="25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50"/>
      <c r="P21" s="251"/>
      <c r="Q21" s="252"/>
      <c r="R21" s="253"/>
      <c r="S21" s="12">
        <f t="shared" si="4"/>
        <v>0</v>
      </c>
      <c r="T21" s="12">
        <f t="shared" si="5"/>
        <v>0</v>
      </c>
      <c r="U21" s="15"/>
      <c r="V21" s="15"/>
    </row>
    <row r="22" spans="1:22" x14ac:dyDescent="0.25">
      <c r="A22" s="46"/>
      <c r="B22" s="46"/>
      <c r="C22" s="46"/>
      <c r="D22" s="14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50"/>
      <c r="P22" s="251"/>
      <c r="Q22" s="252"/>
      <c r="R22" s="253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250"/>
      <c r="F23" s="251"/>
      <c r="G23" s="250"/>
      <c r="H23" s="251"/>
      <c r="I23" s="250"/>
      <c r="J23" s="251"/>
      <c r="K23" s="250"/>
      <c r="L23" s="251"/>
      <c r="M23" s="250"/>
      <c r="N23" s="251"/>
      <c r="O23" s="252"/>
      <c r="P23" s="253"/>
      <c r="Q23" s="252"/>
      <c r="R23" s="253"/>
      <c r="S23" s="12">
        <f t="shared" si="1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250"/>
      <c r="F24" s="251"/>
      <c r="G24" s="250"/>
      <c r="H24" s="251"/>
      <c r="I24" s="250"/>
      <c r="J24" s="251"/>
      <c r="K24" s="250"/>
      <c r="L24" s="251"/>
      <c r="M24" s="250"/>
      <c r="N24" s="251"/>
      <c r="O24" s="252"/>
      <c r="P24" s="253"/>
      <c r="Q24" s="252"/>
      <c r="R24" s="253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4">
        <f>SUM(E4:E24)</f>
        <v>8</v>
      </c>
      <c r="F25" s="255"/>
      <c r="G25" s="254">
        <f>SUM(G4:G24)</f>
        <v>8</v>
      </c>
      <c r="H25" s="255"/>
      <c r="I25" s="254">
        <f>SUM(I4:I24)</f>
        <v>8</v>
      </c>
      <c r="J25" s="255"/>
      <c r="K25" s="254">
        <f>SUM(K4:K24)</f>
        <v>8</v>
      </c>
      <c r="L25" s="255"/>
      <c r="M25" s="254">
        <f>SUM(M4:M24)</f>
        <v>8</v>
      </c>
      <c r="N25" s="255"/>
      <c r="O25" s="254">
        <f>SUM(O4:O24)</f>
        <v>0</v>
      </c>
      <c r="P25" s="255"/>
      <c r="Q25" s="254">
        <f>SUM(Q4:Q24)</f>
        <v>0</v>
      </c>
      <c r="R25" s="255"/>
      <c r="S25" s="12">
        <f>SUM(S2:S24)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/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O22:P22"/>
    <mergeCell ref="Q22:R22"/>
    <mergeCell ref="G21:H21"/>
    <mergeCell ref="I21:J21"/>
    <mergeCell ref="K21:L21"/>
    <mergeCell ref="M21:N21"/>
    <mergeCell ref="O21:P21"/>
    <mergeCell ref="Q21:R21"/>
    <mergeCell ref="G16:H16"/>
    <mergeCell ref="I16:J16"/>
    <mergeCell ref="K16:L16"/>
    <mergeCell ref="M16:N16"/>
    <mergeCell ref="I17:J17"/>
    <mergeCell ref="M22:N22"/>
    <mergeCell ref="E21:F21"/>
    <mergeCell ref="E20:F20"/>
    <mergeCell ref="G20:H20"/>
    <mergeCell ref="I20:J20"/>
    <mergeCell ref="K20:L20"/>
    <mergeCell ref="M20:N20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17:F17"/>
    <mergeCell ref="G17:H17"/>
    <mergeCell ref="G15:H15"/>
    <mergeCell ref="Q23:R23"/>
    <mergeCell ref="E23:F23"/>
    <mergeCell ref="K23:L23"/>
    <mergeCell ref="I23:J23"/>
    <mergeCell ref="O23:P23"/>
    <mergeCell ref="M23:N23"/>
    <mergeCell ref="O16:P16"/>
    <mergeCell ref="Q16:R16"/>
    <mergeCell ref="Q17:R17"/>
    <mergeCell ref="O17:P17"/>
    <mergeCell ref="M17:N17"/>
    <mergeCell ref="O20:P20"/>
    <mergeCell ref="Q20:R20"/>
    <mergeCell ref="O18:P18"/>
    <mergeCell ref="Q18:R18"/>
    <mergeCell ref="M19:N19"/>
    <mergeCell ref="O19:P19"/>
    <mergeCell ref="Q19:R19"/>
    <mergeCell ref="G22:H22"/>
    <mergeCell ref="I22:J22"/>
    <mergeCell ref="K22:L22"/>
    <mergeCell ref="E16:F16"/>
    <mergeCell ref="Q9:R9"/>
    <mergeCell ref="M11:N11"/>
    <mergeCell ref="O11:P11"/>
    <mergeCell ref="O10:P10"/>
    <mergeCell ref="Q11:R11"/>
    <mergeCell ref="Q10:R10"/>
    <mergeCell ref="Q15:R15"/>
    <mergeCell ref="M15:N15"/>
    <mergeCell ref="O15:P15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3:H23"/>
    <mergeCell ref="E11:F11"/>
    <mergeCell ref="E15:F15"/>
    <mergeCell ref="G11:H11"/>
    <mergeCell ref="E22:F22"/>
    <mergeCell ref="I11:J11"/>
    <mergeCell ref="K15:L15"/>
    <mergeCell ref="K17:L17"/>
    <mergeCell ref="K11:L11"/>
    <mergeCell ref="I15:J15"/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zoomScale="90" zoomScaleNormal="90" zoomScalePageLayoutView="89" workbookViewId="0">
      <selection activeCell="M26" sqref="E26:N26"/>
    </sheetView>
  </sheetViews>
  <sheetFormatPr defaultRowHeight="15.75" x14ac:dyDescent="0.25"/>
  <cols>
    <col min="1" max="1" width="9.7109375" style="53" customWidth="1"/>
    <col min="2" max="2" width="10.7109375" style="53" customWidth="1"/>
    <col min="3" max="3" width="10" style="53" customWidth="1"/>
    <col min="4" max="4" width="28.7109375" style="53" customWidth="1"/>
    <col min="5" max="5" width="6.85546875" style="53" customWidth="1"/>
    <col min="6" max="13" width="7" style="53" customWidth="1"/>
    <col min="14" max="14" width="6.85546875" style="53" customWidth="1"/>
    <col min="15" max="17" width="7" style="53" customWidth="1"/>
    <col min="18" max="18" width="7" style="54" customWidth="1"/>
    <col min="19" max="19" width="7.7109375" style="53" customWidth="1"/>
    <col min="20" max="21" width="7.85546875" style="53" customWidth="1"/>
    <col min="22" max="22" width="7.7109375" style="53" customWidth="1"/>
    <col min="23" max="16384" width="9.140625" style="53"/>
  </cols>
  <sheetData>
    <row r="1" spans="1:22" x14ac:dyDescent="0.25">
      <c r="A1" s="51" t="s">
        <v>12</v>
      </c>
      <c r="B1" s="52"/>
      <c r="C1" s="52"/>
    </row>
    <row r="2" spans="1:22" s="58" customFormat="1" x14ac:dyDescent="0.25">
      <c r="A2" s="5" t="s">
        <v>85</v>
      </c>
      <c r="B2" s="222"/>
      <c r="C2" s="222"/>
      <c r="D2" s="55"/>
      <c r="E2" s="276" t="s">
        <v>15</v>
      </c>
      <c r="F2" s="276"/>
      <c r="G2" s="276" t="s">
        <v>16</v>
      </c>
      <c r="H2" s="276"/>
      <c r="I2" s="276" t="s">
        <v>17</v>
      </c>
      <c r="J2" s="276"/>
      <c r="K2" s="276" t="s">
        <v>18</v>
      </c>
      <c r="L2" s="276"/>
      <c r="M2" s="276" t="s">
        <v>19</v>
      </c>
      <c r="N2" s="276"/>
      <c r="O2" s="276" t="s">
        <v>20</v>
      </c>
      <c r="P2" s="276"/>
      <c r="Q2" s="276" t="s">
        <v>21</v>
      </c>
      <c r="R2" s="276"/>
      <c r="S2" s="56" t="s">
        <v>24</v>
      </c>
      <c r="T2" s="56" t="s">
        <v>39</v>
      </c>
      <c r="U2" s="57" t="s">
        <v>26</v>
      </c>
      <c r="V2" s="57" t="s">
        <v>27</v>
      </c>
    </row>
    <row r="3" spans="1:22" x14ac:dyDescent="0.25">
      <c r="A3" s="59" t="s">
        <v>22</v>
      </c>
      <c r="B3" s="59" t="s">
        <v>23</v>
      </c>
      <c r="C3" s="59" t="s">
        <v>48</v>
      </c>
      <c r="D3" s="59" t="s">
        <v>32</v>
      </c>
      <c r="E3" s="236">
        <v>8</v>
      </c>
      <c r="F3" s="237">
        <v>16.3</v>
      </c>
      <c r="G3" s="236">
        <v>8</v>
      </c>
      <c r="H3" s="237">
        <v>16.3</v>
      </c>
      <c r="I3" s="236">
        <v>8</v>
      </c>
      <c r="J3" s="237">
        <v>16.3</v>
      </c>
      <c r="K3" s="236">
        <v>8</v>
      </c>
      <c r="L3" s="237">
        <v>16.3</v>
      </c>
      <c r="M3" s="236">
        <v>8</v>
      </c>
      <c r="N3" s="237">
        <v>16.3</v>
      </c>
      <c r="O3" s="60"/>
      <c r="P3" s="60"/>
      <c r="Q3" s="61"/>
      <c r="R3" s="61"/>
      <c r="S3" s="62"/>
      <c r="T3" s="62"/>
      <c r="U3" s="63"/>
      <c r="V3" s="63"/>
    </row>
    <row r="4" spans="1:22" x14ac:dyDescent="0.25">
      <c r="A4" s="174">
        <v>6721</v>
      </c>
      <c r="B4" s="234" t="s">
        <v>99</v>
      </c>
      <c r="C4" s="212">
        <v>43</v>
      </c>
      <c r="D4" s="25" t="s">
        <v>82</v>
      </c>
      <c r="E4" s="249">
        <v>4</v>
      </c>
      <c r="F4" s="249"/>
      <c r="G4" s="275">
        <v>2</v>
      </c>
      <c r="H4" s="275"/>
      <c r="I4" s="275"/>
      <c r="J4" s="275"/>
      <c r="K4" s="275"/>
      <c r="L4" s="275"/>
      <c r="M4" s="275"/>
      <c r="N4" s="275"/>
      <c r="O4" s="275"/>
      <c r="P4" s="275"/>
      <c r="Q4" s="269"/>
      <c r="R4" s="270"/>
      <c r="S4" s="62">
        <f>E4+G4+I4+K4+M4+O4+Q4</f>
        <v>6</v>
      </c>
      <c r="T4" s="62">
        <f>SUM(S4-U4-V4)</f>
        <v>6</v>
      </c>
      <c r="U4" s="64"/>
      <c r="V4" s="64"/>
    </row>
    <row r="5" spans="1:22" x14ac:dyDescent="0.25">
      <c r="A5" s="174">
        <v>6721</v>
      </c>
      <c r="B5" s="234" t="s">
        <v>99</v>
      </c>
      <c r="C5" s="212">
        <v>44</v>
      </c>
      <c r="D5" s="25" t="s">
        <v>82</v>
      </c>
      <c r="E5" s="249">
        <v>2.25</v>
      </c>
      <c r="F5" s="249"/>
      <c r="G5" s="275">
        <v>3.25</v>
      </c>
      <c r="H5" s="275"/>
      <c r="I5" s="275">
        <v>2</v>
      </c>
      <c r="J5" s="275"/>
      <c r="K5" s="275"/>
      <c r="L5" s="275"/>
      <c r="M5" s="275"/>
      <c r="N5" s="275"/>
      <c r="O5" s="275"/>
      <c r="P5" s="275"/>
      <c r="Q5" s="269"/>
      <c r="R5" s="270"/>
      <c r="S5" s="62">
        <f t="shared" ref="S5:S29" si="0">E5+G5+I5+K5+M5+O5+Q5</f>
        <v>7.5</v>
      </c>
      <c r="T5" s="62">
        <f t="shared" ref="T5:T27" si="1">SUM(S5-U5-V5)</f>
        <v>7.5</v>
      </c>
      <c r="U5" s="64"/>
      <c r="V5" s="64"/>
    </row>
    <row r="6" spans="1:22" x14ac:dyDescent="0.25">
      <c r="A6" s="174">
        <v>6721</v>
      </c>
      <c r="B6" s="234" t="s">
        <v>99</v>
      </c>
      <c r="C6" s="212">
        <v>56</v>
      </c>
      <c r="D6" s="25" t="s">
        <v>82</v>
      </c>
      <c r="E6" s="249">
        <v>0.5</v>
      </c>
      <c r="F6" s="249"/>
      <c r="G6" s="275">
        <v>1.25</v>
      </c>
      <c r="H6" s="275"/>
      <c r="I6" s="275">
        <v>1.25</v>
      </c>
      <c r="J6" s="275"/>
      <c r="K6" s="275"/>
      <c r="L6" s="275"/>
      <c r="M6" s="275">
        <v>0.75</v>
      </c>
      <c r="N6" s="275"/>
      <c r="O6" s="275"/>
      <c r="P6" s="275"/>
      <c r="Q6" s="269"/>
      <c r="R6" s="270"/>
      <c r="S6" s="62">
        <f t="shared" si="0"/>
        <v>3.75</v>
      </c>
      <c r="T6" s="62">
        <f t="shared" si="1"/>
        <v>3.75</v>
      </c>
      <c r="U6" s="64"/>
      <c r="V6" s="64"/>
    </row>
    <row r="7" spans="1:22" x14ac:dyDescent="0.25">
      <c r="A7" s="174">
        <v>6721</v>
      </c>
      <c r="B7" s="234" t="s">
        <v>99</v>
      </c>
      <c r="C7" s="212">
        <v>57</v>
      </c>
      <c r="D7" s="25" t="s">
        <v>82</v>
      </c>
      <c r="E7" s="249">
        <v>0.5</v>
      </c>
      <c r="F7" s="249"/>
      <c r="G7" s="271">
        <v>0.5</v>
      </c>
      <c r="H7" s="272"/>
      <c r="I7" s="271">
        <v>1.5</v>
      </c>
      <c r="J7" s="272"/>
      <c r="K7" s="277">
        <v>0.5</v>
      </c>
      <c r="L7" s="272"/>
      <c r="M7" s="271">
        <v>0.75</v>
      </c>
      <c r="N7" s="272"/>
      <c r="O7" s="275"/>
      <c r="P7" s="275"/>
      <c r="Q7" s="269"/>
      <c r="R7" s="270"/>
      <c r="S7" s="62">
        <f t="shared" si="0"/>
        <v>3.75</v>
      </c>
      <c r="T7" s="62">
        <f t="shared" si="1"/>
        <v>3.75</v>
      </c>
      <c r="U7" s="64"/>
      <c r="V7" s="64"/>
    </row>
    <row r="8" spans="1:22" x14ac:dyDescent="0.25">
      <c r="A8" s="174">
        <v>6721</v>
      </c>
      <c r="B8" s="234" t="s">
        <v>99</v>
      </c>
      <c r="C8" s="229">
        <v>58</v>
      </c>
      <c r="D8" s="25" t="s">
        <v>82</v>
      </c>
      <c r="E8" s="249"/>
      <c r="F8" s="249"/>
      <c r="G8" s="275"/>
      <c r="H8" s="275"/>
      <c r="I8" s="275">
        <v>2.5</v>
      </c>
      <c r="J8" s="275"/>
      <c r="K8" s="275">
        <v>0.5</v>
      </c>
      <c r="L8" s="275"/>
      <c r="M8" s="275"/>
      <c r="N8" s="275"/>
      <c r="O8" s="275"/>
      <c r="P8" s="275"/>
      <c r="Q8" s="269"/>
      <c r="R8" s="270"/>
      <c r="S8" s="62">
        <f t="shared" si="0"/>
        <v>3</v>
      </c>
      <c r="T8" s="62">
        <f t="shared" si="1"/>
        <v>3</v>
      </c>
      <c r="U8" s="64"/>
      <c r="V8" s="64"/>
    </row>
    <row r="9" spans="1:22" x14ac:dyDescent="0.25">
      <c r="A9" s="174">
        <v>6721</v>
      </c>
      <c r="B9" s="234" t="s">
        <v>99</v>
      </c>
      <c r="C9" s="230">
        <v>45</v>
      </c>
      <c r="D9" s="25" t="s">
        <v>79</v>
      </c>
      <c r="E9" s="249"/>
      <c r="F9" s="249"/>
      <c r="G9" s="275"/>
      <c r="H9" s="275"/>
      <c r="I9" s="275"/>
      <c r="J9" s="275"/>
      <c r="K9" s="275">
        <v>1</v>
      </c>
      <c r="L9" s="275"/>
      <c r="M9" s="275"/>
      <c r="N9" s="275"/>
      <c r="O9" s="275"/>
      <c r="P9" s="275"/>
      <c r="Q9" s="269"/>
      <c r="R9" s="270"/>
      <c r="S9" s="62">
        <f t="shared" si="0"/>
        <v>1</v>
      </c>
      <c r="T9" s="62">
        <f t="shared" si="1"/>
        <v>1</v>
      </c>
      <c r="U9" s="64"/>
      <c r="V9" s="64"/>
    </row>
    <row r="10" spans="1:22" x14ac:dyDescent="0.25">
      <c r="A10" s="174">
        <v>6721</v>
      </c>
      <c r="B10" s="234" t="s">
        <v>99</v>
      </c>
      <c r="C10" s="230">
        <v>50</v>
      </c>
      <c r="D10" s="25" t="s">
        <v>79</v>
      </c>
      <c r="E10" s="249"/>
      <c r="F10" s="249"/>
      <c r="G10" s="271"/>
      <c r="H10" s="272"/>
      <c r="I10" s="271"/>
      <c r="J10" s="272"/>
      <c r="K10" s="271">
        <v>1</v>
      </c>
      <c r="L10" s="272"/>
      <c r="M10" s="271"/>
      <c r="N10" s="272"/>
      <c r="O10" s="275"/>
      <c r="P10" s="275"/>
      <c r="Q10" s="269"/>
      <c r="R10" s="270"/>
      <c r="S10" s="62">
        <f t="shared" si="0"/>
        <v>1</v>
      </c>
      <c r="T10" s="62">
        <f t="shared" si="1"/>
        <v>1</v>
      </c>
      <c r="U10" s="64"/>
      <c r="V10" s="64"/>
    </row>
    <row r="11" spans="1:22" x14ac:dyDescent="0.25">
      <c r="A11" s="174">
        <v>6721</v>
      </c>
      <c r="B11" s="234" t="s">
        <v>99</v>
      </c>
      <c r="C11" s="230">
        <v>59</v>
      </c>
      <c r="D11" s="25" t="s">
        <v>82</v>
      </c>
      <c r="E11" s="249"/>
      <c r="F11" s="249"/>
      <c r="G11" s="275"/>
      <c r="H11" s="275"/>
      <c r="I11" s="275"/>
      <c r="J11" s="275"/>
      <c r="K11" s="275">
        <v>1.25</v>
      </c>
      <c r="L11" s="275"/>
      <c r="M11" s="275"/>
      <c r="N11" s="275"/>
      <c r="O11" s="275"/>
      <c r="P11" s="275"/>
      <c r="Q11" s="269"/>
      <c r="R11" s="270"/>
      <c r="S11" s="62">
        <f t="shared" si="0"/>
        <v>1.25</v>
      </c>
      <c r="T11" s="62">
        <f t="shared" si="1"/>
        <v>1.25</v>
      </c>
      <c r="U11" s="64"/>
      <c r="V11" s="64"/>
    </row>
    <row r="12" spans="1:22" x14ac:dyDescent="0.25">
      <c r="A12" s="174">
        <v>6721</v>
      </c>
      <c r="B12" s="234" t="s">
        <v>99</v>
      </c>
      <c r="C12" s="230">
        <v>60</v>
      </c>
      <c r="D12" s="25" t="s">
        <v>93</v>
      </c>
      <c r="E12" s="249"/>
      <c r="F12" s="249"/>
      <c r="G12" s="275"/>
      <c r="H12" s="275"/>
      <c r="I12" s="275"/>
      <c r="J12" s="275"/>
      <c r="K12" s="275">
        <v>1.25</v>
      </c>
      <c r="L12" s="275"/>
      <c r="M12" s="275"/>
      <c r="N12" s="275"/>
      <c r="O12" s="275"/>
      <c r="P12" s="275"/>
      <c r="Q12" s="269"/>
      <c r="R12" s="270"/>
      <c r="S12" s="62">
        <f t="shared" si="0"/>
        <v>1.25</v>
      </c>
      <c r="T12" s="62">
        <f t="shared" si="1"/>
        <v>1.25</v>
      </c>
      <c r="U12" s="64"/>
      <c r="V12" s="64"/>
    </row>
    <row r="13" spans="1:22" x14ac:dyDescent="0.25">
      <c r="A13" s="174">
        <v>6721</v>
      </c>
      <c r="B13" s="234" t="s">
        <v>99</v>
      </c>
      <c r="C13" s="230">
        <v>61</v>
      </c>
      <c r="D13" s="25" t="s">
        <v>94</v>
      </c>
      <c r="E13" s="249"/>
      <c r="F13" s="249"/>
      <c r="G13" s="275"/>
      <c r="H13" s="275"/>
      <c r="I13" s="275"/>
      <c r="J13" s="275"/>
      <c r="K13" s="275">
        <v>1.75</v>
      </c>
      <c r="L13" s="275"/>
      <c r="M13" s="275"/>
      <c r="N13" s="275"/>
      <c r="O13" s="275"/>
      <c r="P13" s="275"/>
      <c r="Q13" s="269"/>
      <c r="R13" s="270"/>
      <c r="S13" s="62">
        <f t="shared" si="0"/>
        <v>1.75</v>
      </c>
      <c r="T13" s="62">
        <f t="shared" si="1"/>
        <v>1.75</v>
      </c>
      <c r="U13" s="64"/>
      <c r="V13" s="64"/>
    </row>
    <row r="14" spans="1:22" x14ac:dyDescent="0.25">
      <c r="A14" s="174">
        <v>6721</v>
      </c>
      <c r="B14" s="234" t="s">
        <v>99</v>
      </c>
      <c r="C14" s="232">
        <v>62</v>
      </c>
      <c r="D14" s="25" t="s">
        <v>94</v>
      </c>
      <c r="E14" s="249"/>
      <c r="F14" s="249"/>
      <c r="G14" s="271"/>
      <c r="H14" s="272"/>
      <c r="I14" s="271"/>
      <c r="J14" s="272"/>
      <c r="K14" s="271"/>
      <c r="L14" s="272"/>
      <c r="M14" s="271">
        <v>0.75</v>
      </c>
      <c r="N14" s="272"/>
      <c r="O14" s="271"/>
      <c r="P14" s="272"/>
      <c r="Q14" s="269"/>
      <c r="R14" s="270"/>
      <c r="S14" s="62">
        <f t="shared" ref="S14:S17" si="2">E14+G14+I14+K14+M14+O14+Q14</f>
        <v>0.75</v>
      </c>
      <c r="T14" s="62">
        <f t="shared" ref="T14:T17" si="3">SUM(S14-U14-V14)</f>
        <v>0.75</v>
      </c>
      <c r="U14" s="64"/>
      <c r="V14" s="64"/>
    </row>
    <row r="15" spans="1:22" x14ac:dyDescent="0.25">
      <c r="A15" s="174">
        <v>6757</v>
      </c>
      <c r="B15" s="234" t="s">
        <v>102</v>
      </c>
      <c r="C15" s="230">
        <v>4</v>
      </c>
      <c r="D15" s="25" t="s">
        <v>97</v>
      </c>
      <c r="E15" s="249"/>
      <c r="F15" s="249"/>
      <c r="G15" s="271"/>
      <c r="H15" s="272"/>
      <c r="I15" s="271"/>
      <c r="J15" s="272"/>
      <c r="K15" s="271"/>
      <c r="L15" s="272"/>
      <c r="M15" s="271">
        <v>0.5</v>
      </c>
      <c r="N15" s="272"/>
      <c r="O15" s="271"/>
      <c r="P15" s="272"/>
      <c r="Q15" s="269"/>
      <c r="R15" s="270"/>
      <c r="S15" s="62">
        <f t="shared" si="2"/>
        <v>0.5</v>
      </c>
      <c r="T15" s="62">
        <f t="shared" si="3"/>
        <v>0.5</v>
      </c>
      <c r="U15" s="64"/>
      <c r="V15" s="64"/>
    </row>
    <row r="16" spans="1:22" x14ac:dyDescent="0.25">
      <c r="A16" s="174"/>
      <c r="B16" s="230"/>
      <c r="C16" s="230"/>
      <c r="D16" s="25"/>
      <c r="E16" s="249"/>
      <c r="F16" s="249"/>
      <c r="G16" s="271"/>
      <c r="H16" s="272"/>
      <c r="I16" s="271"/>
      <c r="J16" s="272"/>
      <c r="K16" s="271"/>
      <c r="L16" s="272"/>
      <c r="M16" s="271"/>
      <c r="N16" s="272"/>
      <c r="O16" s="271"/>
      <c r="P16" s="272"/>
      <c r="Q16" s="269"/>
      <c r="R16" s="270"/>
      <c r="S16" s="62">
        <f t="shared" si="2"/>
        <v>0</v>
      </c>
      <c r="T16" s="62">
        <f t="shared" si="3"/>
        <v>0</v>
      </c>
      <c r="U16" s="64"/>
      <c r="V16" s="64"/>
    </row>
    <row r="17" spans="1:22" x14ac:dyDescent="0.25">
      <c r="A17" s="174"/>
      <c r="B17" s="219"/>
      <c r="C17" s="219"/>
      <c r="D17" s="25"/>
      <c r="E17" s="249"/>
      <c r="F17" s="249"/>
      <c r="G17" s="271"/>
      <c r="H17" s="272"/>
      <c r="I17" s="271"/>
      <c r="J17" s="272"/>
      <c r="K17" s="271"/>
      <c r="L17" s="272"/>
      <c r="M17" s="271"/>
      <c r="N17" s="272"/>
      <c r="O17" s="271"/>
      <c r="P17" s="272"/>
      <c r="Q17" s="269"/>
      <c r="R17" s="270"/>
      <c r="S17" s="62">
        <f t="shared" si="2"/>
        <v>0</v>
      </c>
      <c r="T17" s="62">
        <f t="shared" si="3"/>
        <v>0</v>
      </c>
      <c r="U17" s="64"/>
      <c r="V17" s="64"/>
    </row>
    <row r="18" spans="1:22" x14ac:dyDescent="0.25">
      <c r="A18" s="174"/>
      <c r="B18" s="90"/>
      <c r="C18" s="200"/>
      <c r="D18" s="25"/>
      <c r="E18" s="249"/>
      <c r="F18" s="249"/>
      <c r="G18" s="271"/>
      <c r="H18" s="272"/>
      <c r="I18" s="271"/>
      <c r="J18" s="272"/>
      <c r="K18" s="271"/>
      <c r="L18" s="272"/>
      <c r="M18" s="271"/>
      <c r="N18" s="272"/>
      <c r="O18" s="271"/>
      <c r="P18" s="272"/>
      <c r="Q18" s="269"/>
      <c r="R18" s="270"/>
      <c r="S18" s="62">
        <f t="shared" ref="S18:S24" si="4">E18+G18+I18+K18+M18+O18+Q18</f>
        <v>0</v>
      </c>
      <c r="T18" s="62">
        <f t="shared" ref="T18:T24" si="5">SUM(S18-U18-V18)</f>
        <v>0</v>
      </c>
      <c r="U18" s="64"/>
      <c r="V18" s="64"/>
    </row>
    <row r="19" spans="1:22" x14ac:dyDescent="0.25">
      <c r="A19" s="174"/>
      <c r="B19" s="90"/>
      <c r="C19" s="218"/>
      <c r="D19" s="25"/>
      <c r="E19" s="250"/>
      <c r="F19" s="251"/>
      <c r="G19" s="271"/>
      <c r="H19" s="272"/>
      <c r="I19" s="271"/>
      <c r="J19" s="272"/>
      <c r="K19" s="271"/>
      <c r="L19" s="272"/>
      <c r="M19" s="271"/>
      <c r="N19" s="272"/>
      <c r="O19" s="271"/>
      <c r="P19" s="272"/>
      <c r="Q19" s="269"/>
      <c r="R19" s="270"/>
      <c r="S19" s="62">
        <f t="shared" ref="S19:S23" si="6">E19+G19+I19+K19+M19+O19+Q19</f>
        <v>0</v>
      </c>
      <c r="T19" s="62">
        <f t="shared" ref="T19:T23" si="7">SUM(S19-U19-V19)</f>
        <v>0</v>
      </c>
      <c r="U19" s="64"/>
      <c r="V19" s="64"/>
    </row>
    <row r="20" spans="1:22" x14ac:dyDescent="0.25">
      <c r="A20" s="174"/>
      <c r="B20" s="90"/>
      <c r="C20" s="218"/>
      <c r="D20" s="25"/>
      <c r="E20" s="250"/>
      <c r="F20" s="251"/>
      <c r="G20" s="271"/>
      <c r="H20" s="272"/>
      <c r="I20" s="271"/>
      <c r="J20" s="272"/>
      <c r="K20" s="271"/>
      <c r="L20" s="272"/>
      <c r="M20" s="271"/>
      <c r="N20" s="272"/>
      <c r="O20" s="271"/>
      <c r="P20" s="272"/>
      <c r="Q20" s="269"/>
      <c r="R20" s="270"/>
      <c r="S20" s="62">
        <f t="shared" si="6"/>
        <v>0</v>
      </c>
      <c r="T20" s="62">
        <f t="shared" si="7"/>
        <v>0</v>
      </c>
      <c r="U20" s="64"/>
      <c r="V20" s="64"/>
    </row>
    <row r="21" spans="1:22" x14ac:dyDescent="0.25">
      <c r="A21" s="174"/>
      <c r="B21" s="90"/>
      <c r="C21" s="220"/>
      <c r="D21" s="25"/>
      <c r="E21" s="250"/>
      <c r="F21" s="251"/>
      <c r="G21" s="271"/>
      <c r="H21" s="272"/>
      <c r="I21" s="271"/>
      <c r="J21" s="272"/>
      <c r="K21" s="271"/>
      <c r="L21" s="272"/>
      <c r="M21" s="271"/>
      <c r="N21" s="272"/>
      <c r="O21" s="271"/>
      <c r="P21" s="272"/>
      <c r="Q21" s="269"/>
      <c r="R21" s="270"/>
      <c r="S21" s="62">
        <f t="shared" ref="S21:S22" si="8">E21+G21+I21+K21+M21+O21+Q21</f>
        <v>0</v>
      </c>
      <c r="T21" s="62">
        <f t="shared" ref="T21:T22" si="9">SUM(S21-U21-V21)</f>
        <v>0</v>
      </c>
      <c r="U21" s="64"/>
      <c r="V21" s="64"/>
    </row>
    <row r="22" spans="1:22" x14ac:dyDescent="0.25">
      <c r="A22" s="174"/>
      <c r="B22" s="90"/>
      <c r="C22" s="220"/>
      <c r="D22" s="25"/>
      <c r="E22" s="250"/>
      <c r="F22" s="251"/>
      <c r="G22" s="271"/>
      <c r="H22" s="272"/>
      <c r="I22" s="271"/>
      <c r="J22" s="272"/>
      <c r="K22" s="271"/>
      <c r="L22" s="272"/>
      <c r="M22" s="271"/>
      <c r="N22" s="272"/>
      <c r="O22" s="271"/>
      <c r="P22" s="272"/>
      <c r="Q22" s="269"/>
      <c r="R22" s="270"/>
      <c r="S22" s="62">
        <f t="shared" si="8"/>
        <v>0</v>
      </c>
      <c r="T22" s="62">
        <f t="shared" si="9"/>
        <v>0</v>
      </c>
      <c r="U22" s="64"/>
      <c r="V22" s="64"/>
    </row>
    <row r="23" spans="1:22" x14ac:dyDescent="0.25">
      <c r="A23" s="174"/>
      <c r="B23" s="90"/>
      <c r="C23" s="220"/>
      <c r="D23" s="25"/>
      <c r="E23" s="250"/>
      <c r="F23" s="251"/>
      <c r="G23" s="271"/>
      <c r="H23" s="272"/>
      <c r="I23" s="271"/>
      <c r="J23" s="272"/>
      <c r="K23" s="271"/>
      <c r="L23" s="272"/>
      <c r="M23" s="271"/>
      <c r="N23" s="272"/>
      <c r="O23" s="271"/>
      <c r="P23" s="272"/>
      <c r="Q23" s="269"/>
      <c r="R23" s="270"/>
      <c r="S23" s="62">
        <f t="shared" si="6"/>
        <v>0</v>
      </c>
      <c r="T23" s="62">
        <f t="shared" si="7"/>
        <v>0</v>
      </c>
      <c r="U23" s="64"/>
      <c r="V23" s="64"/>
    </row>
    <row r="24" spans="1:22" x14ac:dyDescent="0.25">
      <c r="A24" s="174"/>
      <c r="B24" s="198"/>
      <c r="C24" s="198"/>
      <c r="D24" s="25"/>
      <c r="E24" s="250"/>
      <c r="F24" s="251"/>
      <c r="G24" s="271"/>
      <c r="H24" s="272"/>
      <c r="I24" s="271"/>
      <c r="J24" s="272"/>
      <c r="K24" s="271"/>
      <c r="L24" s="272"/>
      <c r="M24" s="271"/>
      <c r="N24" s="272"/>
      <c r="O24" s="271"/>
      <c r="P24" s="272"/>
      <c r="Q24" s="269"/>
      <c r="R24" s="270"/>
      <c r="S24" s="62">
        <f t="shared" si="4"/>
        <v>0</v>
      </c>
      <c r="T24" s="62">
        <f t="shared" si="5"/>
        <v>0</v>
      </c>
      <c r="U24" s="64"/>
      <c r="V24" s="64"/>
    </row>
    <row r="25" spans="1:22" x14ac:dyDescent="0.25">
      <c r="A25" s="174"/>
      <c r="B25" s="31"/>
      <c r="C25" s="174"/>
      <c r="D25" s="25"/>
      <c r="E25" s="250"/>
      <c r="F25" s="251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69"/>
      <c r="R25" s="270"/>
      <c r="S25" s="62">
        <f t="shared" si="0"/>
        <v>0</v>
      </c>
      <c r="T25" s="62">
        <f t="shared" si="1"/>
        <v>0</v>
      </c>
      <c r="U25" s="64"/>
      <c r="V25" s="64"/>
    </row>
    <row r="26" spans="1:22" x14ac:dyDescent="0.25">
      <c r="A26" s="174">
        <v>3600</v>
      </c>
      <c r="B26" s="174" t="s">
        <v>100</v>
      </c>
      <c r="C26" s="174"/>
      <c r="D26" s="14" t="s">
        <v>72</v>
      </c>
      <c r="E26" s="259">
        <v>0.75</v>
      </c>
      <c r="F26" s="260"/>
      <c r="G26" s="271">
        <v>1</v>
      </c>
      <c r="H26" s="272"/>
      <c r="I26" s="271">
        <v>0.75</v>
      </c>
      <c r="J26" s="272"/>
      <c r="K26" s="271">
        <v>0.75</v>
      </c>
      <c r="L26" s="272"/>
      <c r="M26" s="275">
        <v>5.25</v>
      </c>
      <c r="N26" s="275"/>
      <c r="O26" s="275"/>
      <c r="P26" s="275"/>
      <c r="Q26" s="269"/>
      <c r="R26" s="270"/>
      <c r="S26" s="62">
        <f t="shared" si="0"/>
        <v>8.5</v>
      </c>
      <c r="T26" s="62">
        <f t="shared" si="1"/>
        <v>8.5</v>
      </c>
      <c r="U26" s="64"/>
      <c r="V26" s="64"/>
    </row>
    <row r="27" spans="1:22" x14ac:dyDescent="0.25">
      <c r="A27" s="174"/>
      <c r="B27" s="174"/>
      <c r="C27" s="174"/>
      <c r="D27" s="14"/>
      <c r="E27" s="259"/>
      <c r="F27" s="260"/>
      <c r="G27" s="271"/>
      <c r="H27" s="272"/>
      <c r="I27" s="271"/>
      <c r="J27" s="272"/>
      <c r="K27" s="275"/>
      <c r="L27" s="275"/>
      <c r="M27" s="271"/>
      <c r="N27" s="272"/>
      <c r="O27" s="275"/>
      <c r="P27" s="275"/>
      <c r="Q27" s="269"/>
      <c r="R27" s="270"/>
      <c r="S27" s="62">
        <f t="shared" si="0"/>
        <v>0</v>
      </c>
      <c r="T27" s="62">
        <f t="shared" si="1"/>
        <v>0</v>
      </c>
      <c r="U27" s="64"/>
      <c r="V27" s="64"/>
    </row>
    <row r="28" spans="1:22" x14ac:dyDescent="0.25">
      <c r="A28" s="59" t="s">
        <v>37</v>
      </c>
      <c r="B28" s="59"/>
      <c r="C28" s="59"/>
      <c r="D28" s="59"/>
      <c r="E28" s="259"/>
      <c r="F28" s="260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69"/>
      <c r="R28" s="270"/>
      <c r="S28" s="62">
        <f t="shared" si="0"/>
        <v>0</v>
      </c>
      <c r="T28" s="62"/>
      <c r="U28" s="65"/>
      <c r="V28" s="64"/>
    </row>
    <row r="29" spans="1:22" x14ac:dyDescent="0.25">
      <c r="A29" s="59" t="s">
        <v>38</v>
      </c>
      <c r="B29" s="59"/>
      <c r="C29" s="59"/>
      <c r="D29" s="59"/>
      <c r="E29" s="259"/>
      <c r="F29" s="260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69"/>
      <c r="R29" s="270"/>
      <c r="S29" s="62">
        <f t="shared" si="0"/>
        <v>0</v>
      </c>
      <c r="T29" s="62"/>
      <c r="U29" s="65"/>
      <c r="V29" s="64"/>
    </row>
    <row r="30" spans="1:22" x14ac:dyDescent="0.25">
      <c r="A30" s="65" t="s">
        <v>6</v>
      </c>
      <c r="B30" s="65"/>
      <c r="C30" s="65"/>
      <c r="D30" s="65"/>
      <c r="E30" s="273">
        <f>SUM(E4:E29)</f>
        <v>8</v>
      </c>
      <c r="F30" s="274"/>
      <c r="G30" s="273">
        <f>SUM(G4:G29)</f>
        <v>8</v>
      </c>
      <c r="H30" s="274"/>
      <c r="I30" s="273">
        <f>SUM(I4:I29)</f>
        <v>8</v>
      </c>
      <c r="J30" s="274"/>
      <c r="K30" s="273">
        <f>SUM(K4:K29)</f>
        <v>8</v>
      </c>
      <c r="L30" s="274"/>
      <c r="M30" s="273">
        <f>SUM(M4:M29)</f>
        <v>8</v>
      </c>
      <c r="N30" s="274"/>
      <c r="O30" s="273">
        <f>SUM(O4:O29)</f>
        <v>0</v>
      </c>
      <c r="P30" s="274"/>
      <c r="Q30" s="273">
        <f>SUM(Q4:Q29)</f>
        <v>0</v>
      </c>
      <c r="R30" s="274"/>
      <c r="S30" s="62">
        <f>E30+G30+I30+K30+M30+O30+Q30</f>
        <v>40</v>
      </c>
      <c r="T30" s="62"/>
      <c r="U30" s="65"/>
      <c r="V30" s="64"/>
    </row>
    <row r="31" spans="1:22" x14ac:dyDescent="0.25">
      <c r="A31" s="65" t="s">
        <v>2</v>
      </c>
      <c r="B31" s="65"/>
      <c r="C31" s="65"/>
      <c r="D31" s="65"/>
      <c r="E31" s="66"/>
      <c r="F31" s="67">
        <v>8</v>
      </c>
      <c r="G31" s="66"/>
      <c r="H31" s="67">
        <v>8</v>
      </c>
      <c r="I31" s="66"/>
      <c r="J31" s="67">
        <v>8</v>
      </c>
      <c r="K31" s="66"/>
      <c r="L31" s="67">
        <v>8</v>
      </c>
      <c r="M31" s="66"/>
      <c r="N31" s="67">
        <v>8</v>
      </c>
      <c r="O31" s="66"/>
      <c r="P31" s="67"/>
      <c r="Q31" s="66"/>
      <c r="R31" s="67"/>
      <c r="S31" s="62">
        <f>SUM(E31:R31)</f>
        <v>40</v>
      </c>
      <c r="T31" s="62">
        <f>SUM(T4:T30)</f>
        <v>40</v>
      </c>
      <c r="U31" s="64"/>
      <c r="V31" s="64"/>
    </row>
    <row r="32" spans="1:22" x14ac:dyDescent="0.25">
      <c r="A32" s="65" t="s">
        <v>41</v>
      </c>
      <c r="B32" s="65"/>
      <c r="C32" s="65"/>
      <c r="D32" s="65"/>
      <c r="E32" s="68"/>
      <c r="F32" s="68">
        <f>SUM(E30)-F31</f>
        <v>0</v>
      </c>
      <c r="G32" s="68"/>
      <c r="H32" s="68">
        <f>SUM(G30)-H31</f>
        <v>0</v>
      </c>
      <c r="I32" s="68"/>
      <c r="J32" s="68">
        <f>SUM(I30)-J31</f>
        <v>0</v>
      </c>
      <c r="K32" s="68"/>
      <c r="L32" s="68">
        <f>SUM(K30)-L31</f>
        <v>0</v>
      </c>
      <c r="M32" s="68"/>
      <c r="N32" s="68">
        <f>SUM(M30)-N31</f>
        <v>0</v>
      </c>
      <c r="O32" s="68"/>
      <c r="P32" s="68">
        <f>SUM(O30)</f>
        <v>0</v>
      </c>
      <c r="Q32" s="68"/>
      <c r="R32" s="68">
        <f>SUM(Q30)</f>
        <v>0</v>
      </c>
      <c r="S32" s="64">
        <f>SUM(E32:R32)</f>
        <v>0</v>
      </c>
      <c r="T32" s="64"/>
      <c r="U32" s="64">
        <f>SUM(U4:U31)</f>
        <v>0</v>
      </c>
      <c r="V32" s="64">
        <f>SUM(V4:V31)</f>
        <v>0</v>
      </c>
    </row>
    <row r="34" spans="1:9" x14ac:dyDescent="0.25">
      <c r="A34" s="51" t="s">
        <v>25</v>
      </c>
      <c r="B34" s="52"/>
    </row>
    <row r="35" spans="1:9" x14ac:dyDescent="0.25">
      <c r="A35" s="53" t="s">
        <v>2</v>
      </c>
      <c r="C35" s="69">
        <f>SUM(T31)</f>
        <v>40</v>
      </c>
      <c r="I35" s="51">
        <v>3600</v>
      </c>
    </row>
    <row r="36" spans="1:9" x14ac:dyDescent="0.25">
      <c r="A36" s="53" t="s">
        <v>26</v>
      </c>
      <c r="C36" s="69">
        <f>U32</f>
        <v>0</v>
      </c>
      <c r="D36" s="70"/>
      <c r="I36" s="71">
        <v>8.5</v>
      </c>
    </row>
    <row r="37" spans="1:9" x14ac:dyDescent="0.25">
      <c r="A37" s="53" t="s">
        <v>27</v>
      </c>
      <c r="C37" s="70">
        <f>V32</f>
        <v>0</v>
      </c>
      <c r="I37" s="72"/>
    </row>
    <row r="38" spans="1:9" x14ac:dyDescent="0.25">
      <c r="A38" s="53" t="s">
        <v>28</v>
      </c>
      <c r="C38" s="70">
        <f>S28</f>
        <v>0</v>
      </c>
      <c r="I38" s="69"/>
    </row>
    <row r="39" spans="1:9" x14ac:dyDescent="0.25">
      <c r="A39" s="53" t="s">
        <v>4</v>
      </c>
      <c r="C39" s="70">
        <f>S29</f>
        <v>0</v>
      </c>
    </row>
    <row r="40" spans="1:9" ht="16.5" thickBot="1" x14ac:dyDescent="0.3">
      <c r="A40" s="54" t="s">
        <v>6</v>
      </c>
      <c r="C40" s="73">
        <f>SUM(C35:C39)</f>
        <v>40</v>
      </c>
      <c r="E40" s="54" t="s">
        <v>42</v>
      </c>
      <c r="F40" s="54"/>
      <c r="G40" s="74">
        <v>0</v>
      </c>
    </row>
    <row r="41" spans="1:9" ht="16.5" thickTop="1" x14ac:dyDescent="0.25">
      <c r="A41" s="53" t="s">
        <v>29</v>
      </c>
      <c r="C41" s="75">
        <v>0</v>
      </c>
      <c r="D41" s="75"/>
    </row>
    <row r="42" spans="1:9" x14ac:dyDescent="0.25">
      <c r="A42" s="53" t="s">
        <v>36</v>
      </c>
      <c r="C42" s="75">
        <v>0</v>
      </c>
      <c r="D42" s="75"/>
    </row>
  </sheetData>
  <mergeCells count="196">
    <mergeCell ref="Q19:R19"/>
    <mergeCell ref="E20:F20"/>
    <mergeCell ref="G20:H20"/>
    <mergeCell ref="I20:J20"/>
    <mergeCell ref="E19:F19"/>
    <mergeCell ref="G19:H19"/>
    <mergeCell ref="I19:J19"/>
    <mergeCell ref="K19:L19"/>
    <mergeCell ref="M19:N19"/>
    <mergeCell ref="O19:P19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M9:N9"/>
    <mergeCell ref="G9:H9"/>
    <mergeCell ref="M10:N10"/>
    <mergeCell ref="M12:N12"/>
    <mergeCell ref="O26:P26"/>
    <mergeCell ref="Q26:R26"/>
    <mergeCell ref="E26:F26"/>
    <mergeCell ref="G26:H26"/>
    <mergeCell ref="I26:J26"/>
    <mergeCell ref="K26:L26"/>
    <mergeCell ref="M26:N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9:F9"/>
    <mergeCell ref="K10:L10"/>
    <mergeCell ref="I12:J12"/>
    <mergeCell ref="I10:J10"/>
    <mergeCell ref="G10:H10"/>
    <mergeCell ref="E11:F11"/>
    <mergeCell ref="E12:F12"/>
    <mergeCell ref="E13:F13"/>
    <mergeCell ref="E10:F10"/>
    <mergeCell ref="K11:L11"/>
    <mergeCell ref="G11:H11"/>
    <mergeCell ref="I11:J11"/>
    <mergeCell ref="G7:H7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27:F27"/>
    <mergeCell ref="I4:J4"/>
    <mergeCell ref="G5:H5"/>
    <mergeCell ref="K4:L4"/>
    <mergeCell ref="O5:P5"/>
    <mergeCell ref="Q5:R5"/>
    <mergeCell ref="M5:N5"/>
    <mergeCell ref="K6:L6"/>
    <mergeCell ref="K7:L7"/>
    <mergeCell ref="G27:H27"/>
    <mergeCell ref="I27:J27"/>
    <mergeCell ref="K27:L27"/>
    <mergeCell ref="M27:N27"/>
    <mergeCell ref="O27:P27"/>
    <mergeCell ref="Q27:R27"/>
    <mergeCell ref="M22:N22"/>
    <mergeCell ref="G8:H8"/>
    <mergeCell ref="I8:J8"/>
    <mergeCell ref="I9:J9"/>
    <mergeCell ref="K9:L9"/>
    <mergeCell ref="M11:N11"/>
    <mergeCell ref="E6:F6"/>
    <mergeCell ref="E5:F5"/>
    <mergeCell ref="E7:F7"/>
    <mergeCell ref="O22:P22"/>
    <mergeCell ref="O28:P28"/>
    <mergeCell ref="Q28:R28"/>
    <mergeCell ref="G28:H28"/>
    <mergeCell ref="I28:J28"/>
    <mergeCell ref="K28:L28"/>
    <mergeCell ref="M28:N2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Q24:R24"/>
    <mergeCell ref="I14:J14"/>
    <mergeCell ref="K14:L14"/>
    <mergeCell ref="M14:N14"/>
    <mergeCell ref="O14:P14"/>
    <mergeCell ref="Q14:R14"/>
    <mergeCell ref="Q9:R9"/>
    <mergeCell ref="Q13:R13"/>
    <mergeCell ref="O9:P9"/>
    <mergeCell ref="O11:P11"/>
    <mergeCell ref="O12:P12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5:J5"/>
    <mergeCell ref="K5:L5"/>
    <mergeCell ref="E8:F8"/>
    <mergeCell ref="M6:N6"/>
    <mergeCell ref="I7:J7"/>
    <mergeCell ref="M8:N8"/>
    <mergeCell ref="K8:L8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Q29:R29"/>
    <mergeCell ref="E28:F28"/>
    <mergeCell ref="Q22:R22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Normal="37" zoomScaleSheetLayoutView="100" workbookViewId="0">
      <selection activeCell="E3" sqref="E3:N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85</v>
      </c>
      <c r="B2" s="222"/>
      <c r="C2" s="222"/>
      <c r="D2" s="6"/>
      <c r="E2" s="256" t="s">
        <v>15</v>
      </c>
      <c r="F2" s="256"/>
      <c r="G2" s="256" t="s">
        <v>16</v>
      </c>
      <c r="H2" s="256"/>
      <c r="I2" s="256" t="s">
        <v>17</v>
      </c>
      <c r="J2" s="256"/>
      <c r="K2" s="256" t="s">
        <v>18</v>
      </c>
      <c r="L2" s="256"/>
      <c r="M2" s="256" t="s">
        <v>19</v>
      </c>
      <c r="N2" s="256"/>
      <c r="O2" s="256" t="s">
        <v>20</v>
      </c>
      <c r="P2" s="256"/>
      <c r="Q2" s="256" t="s">
        <v>21</v>
      </c>
      <c r="R2" s="2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36">
        <v>8</v>
      </c>
      <c r="F3" s="237">
        <v>16.3</v>
      </c>
      <c r="G3" s="236">
        <v>8</v>
      </c>
      <c r="H3" s="237">
        <v>16.3</v>
      </c>
      <c r="I3" s="236">
        <v>8</v>
      </c>
      <c r="J3" s="237">
        <v>16.3</v>
      </c>
      <c r="K3" s="236">
        <v>8</v>
      </c>
      <c r="L3" s="237">
        <v>16.3</v>
      </c>
      <c r="M3" s="236">
        <v>8</v>
      </c>
      <c r="N3" s="237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174">
        <v>6633</v>
      </c>
      <c r="B4" s="234" t="s">
        <v>103</v>
      </c>
      <c r="C4" s="197">
        <v>17</v>
      </c>
      <c r="D4" s="25" t="s">
        <v>73</v>
      </c>
      <c r="E4" s="249">
        <v>8</v>
      </c>
      <c r="F4" s="249"/>
      <c r="G4" s="249">
        <v>8</v>
      </c>
      <c r="H4" s="249"/>
      <c r="I4" s="249"/>
      <c r="J4" s="249"/>
      <c r="K4" s="249"/>
      <c r="L4" s="249"/>
      <c r="M4" s="249"/>
      <c r="N4" s="249"/>
      <c r="O4" s="250"/>
      <c r="P4" s="251"/>
      <c r="Q4" s="252"/>
      <c r="R4" s="253"/>
      <c r="S4" s="12">
        <f>E4+G4+I4+K4+M4+O4+Q4</f>
        <v>16</v>
      </c>
      <c r="T4" s="12">
        <f t="shared" ref="T4:T19" si="0">SUM(S4-U4-V4)</f>
        <v>16</v>
      </c>
      <c r="U4" s="15"/>
      <c r="V4" s="15"/>
    </row>
    <row r="5" spans="1:22" x14ac:dyDescent="0.25">
      <c r="A5" s="174">
        <v>6721</v>
      </c>
      <c r="B5" s="234" t="s">
        <v>99</v>
      </c>
      <c r="C5" s="227">
        <v>44</v>
      </c>
      <c r="D5" s="25" t="s">
        <v>82</v>
      </c>
      <c r="E5" s="249"/>
      <c r="F5" s="249"/>
      <c r="G5" s="249"/>
      <c r="H5" s="249"/>
      <c r="I5" s="249">
        <v>8</v>
      </c>
      <c r="J5" s="249"/>
      <c r="K5" s="249">
        <v>7</v>
      </c>
      <c r="L5" s="249"/>
      <c r="M5" s="249">
        <v>8</v>
      </c>
      <c r="N5" s="249"/>
      <c r="O5" s="250"/>
      <c r="P5" s="251"/>
      <c r="Q5" s="252"/>
      <c r="R5" s="253"/>
      <c r="S5" s="12">
        <f t="shared" ref="S5:S21" si="1">E5+G5+I5+K5+M5+O5+Q5</f>
        <v>23</v>
      </c>
      <c r="T5" s="12">
        <f t="shared" si="0"/>
        <v>23</v>
      </c>
      <c r="U5" s="15"/>
      <c r="V5" s="15"/>
    </row>
    <row r="6" spans="1:22" x14ac:dyDescent="0.25">
      <c r="A6" s="174"/>
      <c r="B6" s="187"/>
      <c r="C6" s="187"/>
      <c r="D6" s="25"/>
      <c r="E6" s="249"/>
      <c r="F6" s="249"/>
      <c r="G6" s="249"/>
      <c r="H6" s="249"/>
      <c r="I6" s="278"/>
      <c r="J6" s="251"/>
      <c r="K6" s="278"/>
      <c r="L6" s="251"/>
      <c r="M6" s="278"/>
      <c r="N6" s="251"/>
      <c r="O6" s="250"/>
      <c r="P6" s="251"/>
      <c r="Q6" s="252"/>
      <c r="R6" s="25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4"/>
      <c r="B7" s="190"/>
      <c r="C7" s="190"/>
      <c r="D7" s="25"/>
      <c r="E7" s="249"/>
      <c r="F7" s="249"/>
      <c r="G7" s="249"/>
      <c r="H7" s="249"/>
      <c r="I7" s="278"/>
      <c r="J7" s="251"/>
      <c r="K7" s="278"/>
      <c r="L7" s="251"/>
      <c r="M7" s="278"/>
      <c r="N7" s="251"/>
      <c r="O7" s="250"/>
      <c r="P7" s="251"/>
      <c r="Q7" s="252"/>
      <c r="R7" s="25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4"/>
      <c r="B8" s="190"/>
      <c r="C8" s="190"/>
      <c r="D8" s="25"/>
      <c r="E8" s="249"/>
      <c r="F8" s="249"/>
      <c r="G8" s="249"/>
      <c r="H8" s="249"/>
      <c r="I8" s="278"/>
      <c r="J8" s="251"/>
      <c r="K8" s="250"/>
      <c r="L8" s="251"/>
      <c r="M8" s="250"/>
      <c r="N8" s="251"/>
      <c r="O8" s="250"/>
      <c r="P8" s="251"/>
      <c r="Q8" s="252"/>
      <c r="R8" s="25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4"/>
      <c r="B9" s="192"/>
      <c r="C9" s="192"/>
      <c r="D9" s="25"/>
      <c r="E9" s="249"/>
      <c r="F9" s="249"/>
      <c r="G9" s="250"/>
      <c r="H9" s="251"/>
      <c r="I9" s="250"/>
      <c r="J9" s="251"/>
      <c r="K9" s="250"/>
      <c r="L9" s="251"/>
      <c r="M9" s="250"/>
      <c r="N9" s="251"/>
      <c r="O9" s="250"/>
      <c r="P9" s="251"/>
      <c r="Q9" s="252"/>
      <c r="R9" s="25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4"/>
      <c r="B10" s="192"/>
      <c r="C10" s="192"/>
      <c r="D10" s="25"/>
      <c r="E10" s="249"/>
      <c r="F10" s="249"/>
      <c r="G10" s="250"/>
      <c r="H10" s="251"/>
      <c r="I10" s="250"/>
      <c r="J10" s="251"/>
      <c r="K10" s="250"/>
      <c r="L10" s="251"/>
      <c r="M10" s="250"/>
      <c r="N10" s="251"/>
      <c r="O10" s="250"/>
      <c r="P10" s="251"/>
      <c r="Q10" s="252"/>
      <c r="R10" s="253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4"/>
      <c r="B11" s="192"/>
      <c r="C11" s="192"/>
      <c r="D11" s="25"/>
      <c r="E11" s="249"/>
      <c r="F11" s="249"/>
      <c r="G11" s="249"/>
      <c r="H11" s="249"/>
      <c r="I11" s="278"/>
      <c r="J11" s="251"/>
      <c r="K11" s="250"/>
      <c r="L11" s="251"/>
      <c r="M11" s="250"/>
      <c r="N11" s="251"/>
      <c r="O11" s="250"/>
      <c r="P11" s="251"/>
      <c r="Q11" s="252"/>
      <c r="R11" s="25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4"/>
      <c r="B12" s="192"/>
      <c r="C12" s="192"/>
      <c r="D12" s="25"/>
      <c r="E12" s="249"/>
      <c r="F12" s="249"/>
      <c r="G12" s="249"/>
      <c r="H12" s="249"/>
      <c r="I12" s="278"/>
      <c r="J12" s="251"/>
      <c r="K12" s="250"/>
      <c r="L12" s="251"/>
      <c r="M12" s="250"/>
      <c r="N12" s="251"/>
      <c r="O12" s="250"/>
      <c r="P12" s="251"/>
      <c r="Q12" s="252"/>
      <c r="R12" s="25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4"/>
      <c r="B13" s="192"/>
      <c r="C13" s="192"/>
      <c r="D13" s="25"/>
      <c r="E13" s="249"/>
      <c r="F13" s="249"/>
      <c r="G13" s="250"/>
      <c r="H13" s="251"/>
      <c r="I13" s="278"/>
      <c r="J13" s="251"/>
      <c r="K13" s="250"/>
      <c r="L13" s="251"/>
      <c r="M13" s="250"/>
      <c r="N13" s="251"/>
      <c r="O13" s="250"/>
      <c r="P13" s="251"/>
      <c r="Q13" s="252"/>
      <c r="R13" s="25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4"/>
      <c r="B14" s="193"/>
      <c r="C14" s="193"/>
      <c r="D14" s="25"/>
      <c r="E14" s="249"/>
      <c r="F14" s="249"/>
      <c r="G14" s="249"/>
      <c r="H14" s="249"/>
      <c r="I14" s="278"/>
      <c r="J14" s="251"/>
      <c r="K14" s="250"/>
      <c r="L14" s="251"/>
      <c r="M14" s="250"/>
      <c r="N14" s="251"/>
      <c r="O14" s="250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1"/>
      <c r="B15" s="90"/>
      <c r="C15" s="181"/>
      <c r="D15" s="25"/>
      <c r="E15" s="250"/>
      <c r="F15" s="251"/>
      <c r="G15" s="249"/>
      <c r="H15" s="249"/>
      <c r="I15" s="278"/>
      <c r="J15" s="251"/>
      <c r="K15" s="250"/>
      <c r="L15" s="251"/>
      <c r="M15" s="250"/>
      <c r="N15" s="251"/>
      <c r="O15" s="250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4"/>
      <c r="B16" s="174"/>
      <c r="C16" s="174"/>
      <c r="D16" s="25"/>
      <c r="E16" s="249"/>
      <c r="F16" s="249"/>
      <c r="G16" s="250"/>
      <c r="H16" s="251"/>
      <c r="I16" s="250"/>
      <c r="J16" s="251"/>
      <c r="K16" s="250"/>
      <c r="L16" s="251"/>
      <c r="M16" s="250"/>
      <c r="N16" s="251"/>
      <c r="O16" s="250"/>
      <c r="P16" s="251"/>
      <c r="Q16" s="252"/>
      <c r="R16" s="25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4"/>
      <c r="B17" s="174"/>
      <c r="C17" s="174"/>
      <c r="D17" s="14"/>
      <c r="E17" s="249"/>
      <c r="F17" s="249"/>
      <c r="G17" s="238"/>
      <c r="H17" s="239"/>
      <c r="I17" s="238"/>
      <c r="J17" s="239"/>
      <c r="K17" s="238"/>
      <c r="L17" s="239"/>
      <c r="M17" s="238"/>
      <c r="N17" s="239"/>
      <c r="O17" s="250"/>
      <c r="P17" s="251"/>
      <c r="Q17" s="252"/>
      <c r="R17" s="25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91">
        <v>3600</v>
      </c>
      <c r="B18" s="31" t="s">
        <v>100</v>
      </c>
      <c r="C18" s="191"/>
      <c r="D18" s="14" t="s">
        <v>92</v>
      </c>
      <c r="E18" s="249"/>
      <c r="F18" s="249"/>
      <c r="G18" s="250"/>
      <c r="H18" s="251"/>
      <c r="I18" s="250"/>
      <c r="J18" s="251"/>
      <c r="K18" s="250">
        <v>1</v>
      </c>
      <c r="L18" s="251"/>
      <c r="M18" s="250"/>
      <c r="N18" s="251"/>
      <c r="O18" s="250"/>
      <c r="P18" s="251"/>
      <c r="Q18" s="252"/>
      <c r="R18" s="253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91"/>
      <c r="B19" s="90"/>
      <c r="C19" s="191"/>
      <c r="D19" s="14"/>
      <c r="E19" s="249"/>
      <c r="F19" s="249"/>
      <c r="G19" s="250"/>
      <c r="H19" s="251"/>
      <c r="I19" s="278"/>
      <c r="J19" s="251"/>
      <c r="K19" s="250"/>
      <c r="L19" s="251"/>
      <c r="M19" s="250"/>
      <c r="N19" s="251"/>
      <c r="O19" s="250"/>
      <c r="P19" s="251"/>
      <c r="Q19" s="252"/>
      <c r="R19" s="25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52"/>
      <c r="P20" s="253"/>
      <c r="Q20" s="252"/>
      <c r="R20" s="253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52"/>
      <c r="P21" s="253"/>
      <c r="Q21" s="252"/>
      <c r="R21" s="25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4">
        <f>SUM(E4:E21)</f>
        <v>8</v>
      </c>
      <c r="F22" s="255"/>
      <c r="G22" s="254">
        <f>SUM(G4:G21)</f>
        <v>8</v>
      </c>
      <c r="H22" s="255"/>
      <c r="I22" s="254">
        <f>SUM(I4:I21)</f>
        <v>8</v>
      </c>
      <c r="J22" s="255"/>
      <c r="K22" s="254">
        <f>SUM(K4:K21)</f>
        <v>8</v>
      </c>
      <c r="L22" s="255"/>
      <c r="M22" s="254">
        <f>SUM(M4:M21)</f>
        <v>8</v>
      </c>
      <c r="N22" s="255"/>
      <c r="O22" s="254">
        <f>SUM(O4:O21)</f>
        <v>0</v>
      </c>
      <c r="P22" s="255"/>
      <c r="Q22" s="254">
        <f>SUM(Q4:Q21)</f>
        <v>0</v>
      </c>
      <c r="R22" s="255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7"/>
      <c r="H23" s="4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zoomScale="90" zoomScaleNormal="90" workbookViewId="0">
      <selection activeCell="E3" sqref="E3:N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85</v>
      </c>
      <c r="B2" s="222"/>
      <c r="C2" s="222"/>
      <c r="D2" s="6"/>
      <c r="E2" s="256" t="s">
        <v>15</v>
      </c>
      <c r="F2" s="256"/>
      <c r="G2" s="256" t="s">
        <v>16</v>
      </c>
      <c r="H2" s="256"/>
      <c r="I2" s="256" t="s">
        <v>17</v>
      </c>
      <c r="J2" s="256"/>
      <c r="K2" s="256" t="s">
        <v>18</v>
      </c>
      <c r="L2" s="256"/>
      <c r="M2" s="256" t="s">
        <v>19</v>
      </c>
      <c r="N2" s="256"/>
      <c r="O2" s="256" t="s">
        <v>20</v>
      </c>
      <c r="P2" s="256"/>
      <c r="Q2" s="256" t="s">
        <v>21</v>
      </c>
      <c r="R2" s="2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36">
        <v>8</v>
      </c>
      <c r="F3" s="237">
        <v>16.3</v>
      </c>
      <c r="G3" s="236">
        <v>8</v>
      </c>
      <c r="H3" s="236">
        <v>16.3</v>
      </c>
      <c r="I3" s="236">
        <v>8</v>
      </c>
      <c r="J3" s="236">
        <v>16.3</v>
      </c>
      <c r="K3" s="236">
        <v>8</v>
      </c>
      <c r="L3" s="236">
        <v>16.3</v>
      </c>
      <c r="M3" s="236">
        <v>8</v>
      </c>
      <c r="N3" s="236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174">
        <v>6721</v>
      </c>
      <c r="B4" s="234" t="s">
        <v>99</v>
      </c>
      <c r="C4" s="224">
        <v>26</v>
      </c>
      <c r="D4" s="25" t="s">
        <v>74</v>
      </c>
      <c r="E4" s="249">
        <v>2.5</v>
      </c>
      <c r="F4" s="249"/>
      <c r="G4" s="250">
        <v>2</v>
      </c>
      <c r="H4" s="251"/>
      <c r="I4" s="250">
        <v>1</v>
      </c>
      <c r="J4" s="251"/>
      <c r="K4" s="250"/>
      <c r="L4" s="251"/>
      <c r="M4" s="250"/>
      <c r="N4" s="251"/>
      <c r="O4" s="250"/>
      <c r="P4" s="251"/>
      <c r="Q4" s="252"/>
      <c r="R4" s="253"/>
      <c r="S4" s="12">
        <f>E4+G4+I4+K4+M4+O4+Q4</f>
        <v>5.5</v>
      </c>
      <c r="T4" s="12">
        <f>SUM(S4-U4-V4)</f>
        <v>5.5</v>
      </c>
      <c r="U4" s="15"/>
      <c r="V4" s="15"/>
    </row>
    <row r="5" spans="1:22" ht="15.75" customHeight="1" x14ac:dyDescent="0.25">
      <c r="A5" s="174">
        <v>6633</v>
      </c>
      <c r="B5" s="234" t="s">
        <v>103</v>
      </c>
      <c r="C5" s="224">
        <v>17</v>
      </c>
      <c r="D5" s="25" t="s">
        <v>73</v>
      </c>
      <c r="E5" s="249">
        <v>4.5</v>
      </c>
      <c r="F5" s="249"/>
      <c r="G5" s="250">
        <v>5</v>
      </c>
      <c r="H5" s="251"/>
      <c r="I5" s="250">
        <v>6</v>
      </c>
      <c r="J5" s="251"/>
      <c r="K5" s="250">
        <v>7</v>
      </c>
      <c r="L5" s="251"/>
      <c r="M5" s="250">
        <v>7</v>
      </c>
      <c r="N5" s="251"/>
      <c r="O5" s="250"/>
      <c r="P5" s="251"/>
      <c r="Q5" s="252"/>
      <c r="R5" s="253"/>
      <c r="S5" s="12">
        <f>E5+G5+I5+K5+M5+O5+Q5</f>
        <v>29.5</v>
      </c>
      <c r="T5" s="12">
        <f>SUM(S5-U5-V5)</f>
        <v>29.5</v>
      </c>
      <c r="U5" s="15"/>
      <c r="V5" s="15"/>
    </row>
    <row r="6" spans="1:22" x14ac:dyDescent="0.25">
      <c r="A6" s="174"/>
      <c r="B6" s="90"/>
      <c r="C6" s="213"/>
      <c r="D6" s="25"/>
      <c r="E6" s="249"/>
      <c r="F6" s="249"/>
      <c r="G6" s="250"/>
      <c r="H6" s="251"/>
      <c r="I6" s="250"/>
      <c r="J6" s="251"/>
      <c r="K6" s="250"/>
      <c r="L6" s="251"/>
      <c r="M6" s="250"/>
      <c r="N6" s="251"/>
      <c r="O6" s="250"/>
      <c r="P6" s="251"/>
      <c r="Q6" s="252"/>
      <c r="R6" s="253"/>
      <c r="S6" s="12">
        <f t="shared" ref="S6:S25" si="0">E6+G6+I6+K6+M6+O6+Q6</f>
        <v>0</v>
      </c>
      <c r="T6" s="12">
        <f t="shared" ref="T6:T22" si="1">SUM(S6-U6-V6)</f>
        <v>0</v>
      </c>
      <c r="U6" s="15"/>
      <c r="V6" s="15"/>
    </row>
    <row r="7" spans="1:22" x14ac:dyDescent="0.25">
      <c r="A7" s="174"/>
      <c r="B7" s="90"/>
      <c r="C7" s="213"/>
      <c r="D7" s="25"/>
      <c r="E7" s="249"/>
      <c r="F7" s="249"/>
      <c r="G7" s="250"/>
      <c r="H7" s="251"/>
      <c r="I7" s="250"/>
      <c r="J7" s="251"/>
      <c r="K7" s="250"/>
      <c r="L7" s="251"/>
      <c r="M7" s="250"/>
      <c r="N7" s="251"/>
      <c r="O7" s="250"/>
      <c r="P7" s="251"/>
      <c r="Q7" s="252"/>
      <c r="R7" s="253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74"/>
      <c r="B8" s="90"/>
      <c r="C8" s="213"/>
      <c r="D8" s="25"/>
      <c r="E8" s="249"/>
      <c r="F8" s="249"/>
      <c r="G8" s="250"/>
      <c r="H8" s="251"/>
      <c r="I8" s="250"/>
      <c r="J8" s="251"/>
      <c r="K8" s="250"/>
      <c r="L8" s="251"/>
      <c r="M8" s="250"/>
      <c r="N8" s="251"/>
      <c r="O8" s="250"/>
      <c r="P8" s="251"/>
      <c r="Q8" s="252"/>
      <c r="R8" s="253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74"/>
      <c r="B9" s="90"/>
      <c r="C9" s="213"/>
      <c r="D9" s="25"/>
      <c r="E9" s="249"/>
      <c r="F9" s="249"/>
      <c r="G9" s="250"/>
      <c r="H9" s="251"/>
      <c r="I9" s="250"/>
      <c r="J9" s="251"/>
      <c r="K9" s="250"/>
      <c r="L9" s="251"/>
      <c r="M9" s="250"/>
      <c r="N9" s="251"/>
      <c r="O9" s="250"/>
      <c r="P9" s="251"/>
      <c r="Q9" s="252"/>
      <c r="R9" s="253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74"/>
      <c r="B10" s="214"/>
      <c r="C10" s="214"/>
      <c r="D10" s="25"/>
      <c r="E10" s="249"/>
      <c r="F10" s="249"/>
      <c r="G10" s="250"/>
      <c r="H10" s="251"/>
      <c r="I10" s="250"/>
      <c r="J10" s="251"/>
      <c r="K10" s="250"/>
      <c r="L10" s="251"/>
      <c r="M10" s="250"/>
      <c r="N10" s="251"/>
      <c r="O10" s="250"/>
      <c r="P10" s="251"/>
      <c r="Q10" s="252"/>
      <c r="R10" s="25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74"/>
      <c r="B11" s="90"/>
      <c r="C11" s="220"/>
      <c r="D11" s="25"/>
      <c r="E11" s="249"/>
      <c r="F11" s="249"/>
      <c r="G11" s="250"/>
      <c r="H11" s="251"/>
      <c r="I11" s="250"/>
      <c r="J11" s="251"/>
      <c r="K11" s="250"/>
      <c r="L11" s="251"/>
      <c r="M11" s="250"/>
      <c r="N11" s="251"/>
      <c r="O11" s="250"/>
      <c r="P11" s="251"/>
      <c r="Q11" s="252"/>
      <c r="R11" s="25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4"/>
      <c r="B12" s="221"/>
      <c r="C12" s="221"/>
      <c r="D12" s="25"/>
      <c r="E12" s="249"/>
      <c r="F12" s="249"/>
      <c r="G12" s="250"/>
      <c r="H12" s="251"/>
      <c r="I12" s="250"/>
      <c r="J12" s="251"/>
      <c r="K12" s="250"/>
      <c r="L12" s="251"/>
      <c r="M12" s="250"/>
      <c r="N12" s="251"/>
      <c r="O12" s="250"/>
      <c r="P12" s="251"/>
      <c r="Q12" s="252"/>
      <c r="R12" s="25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74"/>
      <c r="B13" s="201"/>
      <c r="C13" s="201"/>
      <c r="D13" s="25"/>
      <c r="E13" s="249"/>
      <c r="F13" s="249"/>
      <c r="G13" s="250"/>
      <c r="H13" s="251"/>
      <c r="I13" s="250"/>
      <c r="J13" s="251"/>
      <c r="K13" s="250"/>
      <c r="L13" s="251"/>
      <c r="M13" s="250"/>
      <c r="N13" s="251"/>
      <c r="O13" s="250"/>
      <c r="P13" s="251"/>
      <c r="Q13" s="252"/>
      <c r="R13" s="25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4"/>
      <c r="B14" s="201"/>
      <c r="C14" s="201"/>
      <c r="D14" s="25"/>
      <c r="E14" s="249"/>
      <c r="F14" s="249"/>
      <c r="G14" s="250"/>
      <c r="H14" s="251"/>
      <c r="I14" s="250"/>
      <c r="J14" s="251"/>
      <c r="K14" s="250"/>
      <c r="L14" s="251"/>
      <c r="M14" s="250"/>
      <c r="N14" s="251"/>
      <c r="O14" s="250"/>
      <c r="P14" s="251"/>
      <c r="Q14" s="252"/>
      <c r="R14" s="253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74"/>
      <c r="B15" s="201"/>
      <c r="C15" s="201"/>
      <c r="D15" s="25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50"/>
      <c r="P15" s="251"/>
      <c r="Q15" s="252"/>
      <c r="R15" s="253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74"/>
      <c r="B16" s="201"/>
      <c r="C16" s="201"/>
      <c r="D16" s="25"/>
      <c r="E16" s="249"/>
      <c r="F16" s="249"/>
      <c r="G16" s="250"/>
      <c r="H16" s="251"/>
      <c r="I16" s="250"/>
      <c r="J16" s="251"/>
      <c r="K16" s="250"/>
      <c r="L16" s="251"/>
      <c r="M16" s="250"/>
      <c r="N16" s="251"/>
      <c r="O16" s="250"/>
      <c r="P16" s="251"/>
      <c r="Q16" s="252"/>
      <c r="R16" s="25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74"/>
      <c r="B17" s="201"/>
      <c r="C17" s="201"/>
      <c r="D17" s="25"/>
      <c r="E17" s="249"/>
      <c r="F17" s="249"/>
      <c r="G17" s="250"/>
      <c r="H17" s="251"/>
      <c r="I17" s="250"/>
      <c r="J17" s="251"/>
      <c r="K17" s="250"/>
      <c r="L17" s="251"/>
      <c r="M17" s="250"/>
      <c r="N17" s="251"/>
      <c r="O17" s="250"/>
      <c r="P17" s="251"/>
      <c r="Q17" s="252"/>
      <c r="R17" s="253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4"/>
      <c r="B18" s="31"/>
      <c r="C18" s="174"/>
      <c r="D18" s="25"/>
      <c r="E18" s="249"/>
      <c r="F18" s="249"/>
      <c r="G18" s="250"/>
      <c r="H18" s="251"/>
      <c r="I18" s="250"/>
      <c r="J18" s="251"/>
      <c r="K18" s="250"/>
      <c r="L18" s="251"/>
      <c r="M18" s="250"/>
      <c r="N18" s="251"/>
      <c r="O18" s="250"/>
      <c r="P18" s="251"/>
      <c r="Q18" s="252"/>
      <c r="R18" s="253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89"/>
      <c r="B19" s="90"/>
      <c r="C19" s="189"/>
      <c r="D19" s="14"/>
      <c r="E19" s="249"/>
      <c r="F19" s="249"/>
      <c r="G19" s="250"/>
      <c r="H19" s="251"/>
      <c r="I19" s="250"/>
      <c r="J19" s="251"/>
      <c r="K19" s="250"/>
      <c r="L19" s="251"/>
      <c r="M19" s="250"/>
      <c r="N19" s="251"/>
      <c r="O19" s="250"/>
      <c r="P19" s="251"/>
      <c r="Q19" s="252"/>
      <c r="R19" s="253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86"/>
      <c r="B20" s="90"/>
      <c r="C20" s="186"/>
      <c r="D20" s="25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50"/>
      <c r="P20" s="251"/>
      <c r="Q20" s="252"/>
      <c r="R20" s="253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4">
        <v>3600</v>
      </c>
      <c r="B21" s="174" t="s">
        <v>100</v>
      </c>
      <c r="C21" s="174"/>
      <c r="D21" s="14" t="s">
        <v>66</v>
      </c>
      <c r="E21" s="250">
        <v>1</v>
      </c>
      <c r="F21" s="251"/>
      <c r="G21" s="250">
        <v>1</v>
      </c>
      <c r="H21" s="251"/>
      <c r="I21" s="250">
        <v>1</v>
      </c>
      <c r="J21" s="251"/>
      <c r="K21" s="250">
        <v>1</v>
      </c>
      <c r="L21" s="251"/>
      <c r="M21" s="250">
        <v>1</v>
      </c>
      <c r="N21" s="251"/>
      <c r="O21" s="250"/>
      <c r="P21" s="251"/>
      <c r="Q21" s="252"/>
      <c r="R21" s="253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73"/>
      <c r="B22" s="173"/>
      <c r="C22" s="173"/>
      <c r="D22" s="14"/>
      <c r="E22" s="259"/>
      <c r="F22" s="260"/>
      <c r="G22" s="250"/>
      <c r="H22" s="251"/>
      <c r="I22" s="250"/>
      <c r="J22" s="251"/>
      <c r="K22" s="250"/>
      <c r="L22" s="251"/>
      <c r="M22" s="250"/>
      <c r="N22" s="251"/>
      <c r="O22" s="250"/>
      <c r="P22" s="251"/>
      <c r="Q22" s="252"/>
      <c r="R22" s="253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59"/>
      <c r="F23" s="260"/>
      <c r="G23" s="250"/>
      <c r="H23" s="251"/>
      <c r="I23" s="250"/>
      <c r="J23" s="251"/>
      <c r="K23" s="250"/>
      <c r="L23" s="251"/>
      <c r="M23" s="250"/>
      <c r="N23" s="251"/>
      <c r="O23" s="250"/>
      <c r="P23" s="251"/>
      <c r="Q23" s="252"/>
      <c r="R23" s="253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59"/>
      <c r="F24" s="260"/>
      <c r="G24" s="250"/>
      <c r="H24" s="251"/>
      <c r="I24" s="250"/>
      <c r="J24" s="251"/>
      <c r="K24" s="250"/>
      <c r="L24" s="251"/>
      <c r="M24" s="250"/>
      <c r="N24" s="251"/>
      <c r="O24" s="252"/>
      <c r="P24" s="253"/>
      <c r="Q24" s="252"/>
      <c r="R24" s="253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4">
        <f>SUM(E4:E24)</f>
        <v>8</v>
      </c>
      <c r="F25" s="255"/>
      <c r="G25" s="254">
        <f>SUM(G4:G24)</f>
        <v>8</v>
      </c>
      <c r="H25" s="255"/>
      <c r="I25" s="254">
        <f>SUM(I4:I24)</f>
        <v>8</v>
      </c>
      <c r="J25" s="255"/>
      <c r="K25" s="254">
        <f>SUM(K4:K24)</f>
        <v>8</v>
      </c>
      <c r="L25" s="255"/>
      <c r="M25" s="254">
        <f>SUM(M4:M24)</f>
        <v>8</v>
      </c>
      <c r="N25" s="255"/>
      <c r="O25" s="254">
        <f>SUM(O4:O24)</f>
        <v>0</v>
      </c>
      <c r="P25" s="255"/>
      <c r="Q25" s="254">
        <f>SUM(Q4:Q24)</f>
        <v>0</v>
      </c>
      <c r="R25" s="255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3" sqref="E3:N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85</v>
      </c>
      <c r="B2" s="222"/>
      <c r="C2" s="222"/>
      <c r="D2" s="6"/>
      <c r="E2" s="256" t="s">
        <v>15</v>
      </c>
      <c r="F2" s="256"/>
      <c r="G2" s="256" t="s">
        <v>16</v>
      </c>
      <c r="H2" s="256"/>
      <c r="I2" s="256" t="s">
        <v>17</v>
      </c>
      <c r="J2" s="256"/>
      <c r="K2" s="256" t="s">
        <v>18</v>
      </c>
      <c r="L2" s="256"/>
      <c r="M2" s="256" t="s">
        <v>19</v>
      </c>
      <c r="N2" s="256"/>
      <c r="O2" s="256" t="s">
        <v>20</v>
      </c>
      <c r="P2" s="256"/>
      <c r="Q2" s="256" t="s">
        <v>21</v>
      </c>
      <c r="R2" s="2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36">
        <v>8</v>
      </c>
      <c r="F3" s="237">
        <v>16.3</v>
      </c>
      <c r="G3" s="236">
        <v>8</v>
      </c>
      <c r="H3" s="237">
        <v>16.3</v>
      </c>
      <c r="I3" s="236">
        <v>8</v>
      </c>
      <c r="J3" s="237">
        <v>16.3</v>
      </c>
      <c r="K3" s="236">
        <v>8</v>
      </c>
      <c r="L3" s="237">
        <v>16.3</v>
      </c>
      <c r="M3" s="236">
        <v>8</v>
      </c>
      <c r="N3" s="237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4">
        <v>6721</v>
      </c>
      <c r="B4" s="234" t="s">
        <v>99</v>
      </c>
      <c r="C4" s="229">
        <v>26</v>
      </c>
      <c r="D4" s="25" t="s">
        <v>74</v>
      </c>
      <c r="E4" s="249">
        <v>3</v>
      </c>
      <c r="F4" s="249"/>
      <c r="G4" s="250">
        <v>3</v>
      </c>
      <c r="H4" s="251"/>
      <c r="I4" s="250">
        <v>1</v>
      </c>
      <c r="J4" s="251"/>
      <c r="K4" s="250"/>
      <c r="L4" s="251"/>
      <c r="M4" s="250"/>
      <c r="N4" s="251"/>
      <c r="O4" s="249"/>
      <c r="P4" s="249"/>
      <c r="Q4" s="279"/>
      <c r="R4" s="279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174">
        <v>6633</v>
      </c>
      <c r="B5" s="234" t="s">
        <v>103</v>
      </c>
      <c r="C5" s="229">
        <v>17</v>
      </c>
      <c r="D5" s="25" t="s">
        <v>73</v>
      </c>
      <c r="E5" s="249">
        <v>4</v>
      </c>
      <c r="F5" s="249"/>
      <c r="G5" s="250">
        <v>2.75</v>
      </c>
      <c r="H5" s="251"/>
      <c r="I5" s="250">
        <v>5.25</v>
      </c>
      <c r="J5" s="251"/>
      <c r="K5" s="250">
        <v>7</v>
      </c>
      <c r="L5" s="251"/>
      <c r="M5" s="250">
        <v>7</v>
      </c>
      <c r="N5" s="251"/>
      <c r="O5" s="249"/>
      <c r="P5" s="249"/>
      <c r="Q5" s="279"/>
      <c r="R5" s="279"/>
      <c r="S5" s="12">
        <f t="shared" si="0"/>
        <v>26</v>
      </c>
      <c r="T5" s="12">
        <f t="shared" si="1"/>
        <v>26</v>
      </c>
      <c r="U5" s="15"/>
      <c r="V5" s="15"/>
    </row>
    <row r="6" spans="1:22" x14ac:dyDescent="0.25">
      <c r="A6" s="174"/>
      <c r="B6" s="90"/>
      <c r="C6" s="213"/>
      <c r="D6" s="25"/>
      <c r="E6" s="249"/>
      <c r="F6" s="249"/>
      <c r="G6" s="250"/>
      <c r="H6" s="251"/>
      <c r="I6" s="250"/>
      <c r="J6" s="251"/>
      <c r="K6" s="250"/>
      <c r="L6" s="251"/>
      <c r="M6" s="250"/>
      <c r="N6" s="251"/>
      <c r="O6" s="249"/>
      <c r="P6" s="249"/>
      <c r="Q6" s="279"/>
      <c r="R6" s="279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74"/>
      <c r="B7" s="90"/>
      <c r="C7" s="208"/>
      <c r="D7" s="25"/>
      <c r="E7" s="249"/>
      <c r="F7" s="249"/>
      <c r="G7" s="250"/>
      <c r="H7" s="251"/>
      <c r="I7" s="250"/>
      <c r="J7" s="251"/>
      <c r="K7" s="250"/>
      <c r="L7" s="251"/>
      <c r="M7" s="250"/>
      <c r="N7" s="251"/>
      <c r="O7" s="249"/>
      <c r="P7" s="249"/>
      <c r="Q7" s="279"/>
      <c r="R7" s="279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74"/>
      <c r="B8" s="90"/>
      <c r="C8" s="208"/>
      <c r="D8" s="25"/>
      <c r="E8" s="249"/>
      <c r="F8" s="249"/>
      <c r="G8" s="250"/>
      <c r="H8" s="251"/>
      <c r="I8" s="250"/>
      <c r="J8" s="251"/>
      <c r="K8" s="250"/>
      <c r="L8" s="251"/>
      <c r="M8" s="250"/>
      <c r="N8" s="251"/>
      <c r="O8" s="249"/>
      <c r="P8" s="249"/>
      <c r="Q8" s="279"/>
      <c r="R8" s="27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74"/>
      <c r="B9" s="221"/>
      <c r="C9" s="221"/>
      <c r="D9" s="25"/>
      <c r="E9" s="249"/>
      <c r="F9" s="249"/>
      <c r="G9" s="250"/>
      <c r="H9" s="251"/>
      <c r="I9" s="250"/>
      <c r="J9" s="251"/>
      <c r="K9" s="250"/>
      <c r="L9" s="251"/>
      <c r="M9" s="250"/>
      <c r="N9" s="251"/>
      <c r="O9" s="250"/>
      <c r="P9" s="251"/>
      <c r="Q9" s="252"/>
      <c r="R9" s="253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74"/>
      <c r="B10" s="201"/>
      <c r="C10" s="201"/>
      <c r="D10" s="25"/>
      <c r="E10" s="249"/>
      <c r="F10" s="249"/>
      <c r="G10" s="250"/>
      <c r="H10" s="251"/>
      <c r="I10" s="250"/>
      <c r="J10" s="251"/>
      <c r="K10" s="250"/>
      <c r="L10" s="251"/>
      <c r="M10" s="250"/>
      <c r="N10" s="251"/>
      <c r="O10" s="250"/>
      <c r="P10" s="251"/>
      <c r="Q10" s="252"/>
      <c r="R10" s="25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74"/>
      <c r="B11" s="201"/>
      <c r="C11" s="201"/>
      <c r="D11" s="25"/>
      <c r="E11" s="249"/>
      <c r="F11" s="249"/>
      <c r="G11" s="250"/>
      <c r="H11" s="251"/>
      <c r="I11" s="250"/>
      <c r="J11" s="251"/>
      <c r="K11" s="250"/>
      <c r="L11" s="251"/>
      <c r="M11" s="250"/>
      <c r="N11" s="251"/>
      <c r="O11" s="250"/>
      <c r="P11" s="251"/>
      <c r="Q11" s="252"/>
      <c r="R11" s="25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4"/>
      <c r="B12" s="31"/>
      <c r="C12" s="201"/>
      <c r="D12" s="25"/>
      <c r="E12" s="249"/>
      <c r="F12" s="249"/>
      <c r="G12" s="250"/>
      <c r="H12" s="251"/>
      <c r="I12" s="250"/>
      <c r="J12" s="251"/>
      <c r="K12" s="250"/>
      <c r="L12" s="251"/>
      <c r="M12" s="250"/>
      <c r="N12" s="251"/>
      <c r="O12" s="250"/>
      <c r="P12" s="251"/>
      <c r="Q12" s="252"/>
      <c r="R12" s="253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74"/>
      <c r="B13" s="201"/>
      <c r="C13" s="201"/>
      <c r="D13" s="25"/>
      <c r="E13" s="249"/>
      <c r="F13" s="249"/>
      <c r="G13" s="250"/>
      <c r="H13" s="251"/>
      <c r="I13" s="250"/>
      <c r="J13" s="251"/>
      <c r="K13" s="250"/>
      <c r="L13" s="251"/>
      <c r="M13" s="250"/>
      <c r="N13" s="251"/>
      <c r="O13" s="250"/>
      <c r="P13" s="251"/>
      <c r="Q13" s="252"/>
      <c r="R13" s="253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4"/>
      <c r="B14" s="201"/>
      <c r="C14" s="201"/>
      <c r="D14" s="25"/>
      <c r="E14" s="249"/>
      <c r="F14" s="249"/>
      <c r="G14" s="250"/>
      <c r="H14" s="251"/>
      <c r="I14" s="250"/>
      <c r="J14" s="251"/>
      <c r="K14" s="250"/>
      <c r="L14" s="251"/>
      <c r="M14" s="250"/>
      <c r="N14" s="251"/>
      <c r="O14" s="250"/>
      <c r="P14" s="251"/>
      <c r="Q14" s="252"/>
      <c r="R14" s="253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74"/>
      <c r="B15" s="174"/>
      <c r="C15" s="174"/>
      <c r="D15" s="14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50"/>
      <c r="P15" s="251"/>
      <c r="Q15" s="252"/>
      <c r="R15" s="253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74"/>
      <c r="B16" s="209"/>
      <c r="C16" s="209"/>
      <c r="D16" s="25"/>
      <c r="E16" s="259"/>
      <c r="F16" s="260"/>
      <c r="G16" s="250"/>
      <c r="H16" s="251"/>
      <c r="I16" s="250"/>
      <c r="J16" s="251"/>
      <c r="K16" s="250"/>
      <c r="L16" s="251"/>
      <c r="M16" s="250"/>
      <c r="N16" s="251"/>
      <c r="O16" s="250"/>
      <c r="P16" s="251"/>
      <c r="Q16" s="252"/>
      <c r="R16" s="253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74">
        <v>3600</v>
      </c>
      <c r="B17" s="201" t="s">
        <v>100</v>
      </c>
      <c r="C17" s="201"/>
      <c r="D17" s="25" t="s">
        <v>91</v>
      </c>
      <c r="E17" s="259"/>
      <c r="F17" s="260"/>
      <c r="G17" s="250">
        <v>1.25</v>
      </c>
      <c r="H17" s="251"/>
      <c r="I17" s="250">
        <v>0.75</v>
      </c>
      <c r="J17" s="251"/>
      <c r="K17" s="250"/>
      <c r="L17" s="251"/>
      <c r="M17" s="250"/>
      <c r="N17" s="251"/>
      <c r="O17" s="250"/>
      <c r="P17" s="251"/>
      <c r="Q17" s="252"/>
      <c r="R17" s="253"/>
      <c r="S17" s="12">
        <f t="shared" si="5"/>
        <v>2</v>
      </c>
      <c r="T17" s="12">
        <f t="shared" si="6"/>
        <v>2</v>
      </c>
      <c r="U17" s="15"/>
      <c r="V17" s="15"/>
    </row>
    <row r="18" spans="1:22" x14ac:dyDescent="0.25">
      <c r="A18" s="213"/>
      <c r="B18" s="90"/>
      <c r="C18" s="213"/>
      <c r="D18" s="14"/>
      <c r="E18" s="259"/>
      <c r="F18" s="260"/>
      <c r="G18" s="250"/>
      <c r="H18" s="251"/>
      <c r="I18" s="250"/>
      <c r="J18" s="251"/>
      <c r="K18" s="250"/>
      <c r="L18" s="251"/>
      <c r="M18" s="250"/>
      <c r="N18" s="251"/>
      <c r="O18" s="250"/>
      <c r="P18" s="251"/>
      <c r="Q18" s="252"/>
      <c r="R18" s="253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74">
        <v>3600</v>
      </c>
      <c r="B19" s="174" t="s">
        <v>100</v>
      </c>
      <c r="C19" s="174"/>
      <c r="D19" s="14" t="s">
        <v>66</v>
      </c>
      <c r="E19" s="259">
        <v>1</v>
      </c>
      <c r="F19" s="260"/>
      <c r="G19" s="250">
        <v>1</v>
      </c>
      <c r="H19" s="251"/>
      <c r="I19" s="250">
        <v>1</v>
      </c>
      <c r="J19" s="251"/>
      <c r="K19" s="250">
        <v>1</v>
      </c>
      <c r="L19" s="251"/>
      <c r="M19" s="250">
        <v>1</v>
      </c>
      <c r="N19" s="251"/>
      <c r="O19" s="250"/>
      <c r="P19" s="251"/>
      <c r="Q19" s="252"/>
      <c r="R19" s="253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74"/>
      <c r="B20" s="174"/>
      <c r="C20" s="174"/>
      <c r="D20" s="14"/>
      <c r="E20" s="259"/>
      <c r="F20" s="260"/>
      <c r="G20" s="250"/>
      <c r="H20" s="251"/>
      <c r="I20" s="250"/>
      <c r="J20" s="251"/>
      <c r="K20" s="250"/>
      <c r="L20" s="251"/>
      <c r="M20" s="250"/>
      <c r="N20" s="251"/>
      <c r="O20" s="250"/>
      <c r="P20" s="251"/>
      <c r="Q20" s="252"/>
      <c r="R20" s="253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259"/>
      <c r="F21" s="260"/>
      <c r="G21" s="250"/>
      <c r="H21" s="251"/>
      <c r="I21" s="250"/>
      <c r="J21" s="251"/>
      <c r="K21" s="250"/>
      <c r="L21" s="251"/>
      <c r="M21" s="250"/>
      <c r="N21" s="251"/>
      <c r="O21" s="250"/>
      <c r="P21" s="251"/>
      <c r="Q21" s="252"/>
      <c r="R21" s="253"/>
      <c r="S21" s="12">
        <f t="shared" si="2"/>
        <v>0</v>
      </c>
      <c r="T21" s="12"/>
      <c r="U21" s="15"/>
      <c r="V21" s="15"/>
    </row>
    <row r="22" spans="1:22" x14ac:dyDescent="0.25">
      <c r="A22" s="10" t="s">
        <v>38</v>
      </c>
      <c r="B22" s="10"/>
      <c r="C22" s="10"/>
      <c r="D22" s="10"/>
      <c r="E22" s="259"/>
      <c r="F22" s="260"/>
      <c r="G22" s="250"/>
      <c r="H22" s="251"/>
      <c r="I22" s="250"/>
      <c r="J22" s="251"/>
      <c r="K22" s="250"/>
      <c r="L22" s="251"/>
      <c r="M22" s="250"/>
      <c r="N22" s="251"/>
      <c r="O22" s="250"/>
      <c r="P22" s="251"/>
      <c r="Q22" s="252"/>
      <c r="R22" s="253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4">
        <f>SUM(E4:E22)</f>
        <v>8</v>
      </c>
      <c r="F23" s="255"/>
      <c r="G23" s="254">
        <f>SUM(G4:G22)</f>
        <v>8</v>
      </c>
      <c r="H23" s="255"/>
      <c r="I23" s="254">
        <f>SUM(I4:I22)</f>
        <v>8</v>
      </c>
      <c r="J23" s="255"/>
      <c r="K23" s="254">
        <f>SUM(K4:K22)</f>
        <v>8</v>
      </c>
      <c r="L23" s="255"/>
      <c r="M23" s="254">
        <f>SUM(M4:M22)</f>
        <v>8</v>
      </c>
      <c r="N23" s="255"/>
      <c r="O23" s="254">
        <f>SUM(O4:O22)</f>
        <v>0</v>
      </c>
      <c r="P23" s="255"/>
      <c r="Q23" s="254">
        <f>SUM(Q4:Q22)</f>
        <v>0</v>
      </c>
      <c r="R23" s="255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25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>
        <v>7</v>
      </c>
    </row>
    <row r="30" spans="1:22" x14ac:dyDescent="0.25">
      <c r="A30" s="3" t="s">
        <v>27</v>
      </c>
      <c r="C30" s="20">
        <f>V25</f>
        <v>0</v>
      </c>
      <c r="I30" s="20"/>
    </row>
    <row r="31" spans="1:22" x14ac:dyDescent="0.25">
      <c r="A31" s="21" t="s">
        <v>28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E14" sqref="E14:N22"/>
    </sheetView>
  </sheetViews>
  <sheetFormatPr defaultRowHeight="15.75" x14ac:dyDescent="0.25"/>
  <cols>
    <col min="1" max="1" width="10.5703125" style="129" customWidth="1"/>
    <col min="2" max="2" width="10.7109375" style="129" customWidth="1"/>
    <col min="3" max="3" width="10.42578125" style="129" customWidth="1"/>
    <col min="4" max="4" width="28.7109375" style="129" customWidth="1"/>
    <col min="5" max="13" width="7" style="129" customWidth="1"/>
    <col min="14" max="14" width="6.85546875" style="129" customWidth="1"/>
    <col min="15" max="17" width="7" style="129" customWidth="1"/>
    <col min="18" max="18" width="6.85546875" style="130" customWidth="1"/>
    <col min="19" max="19" width="7.7109375" style="129" customWidth="1"/>
    <col min="20" max="21" width="7.85546875" style="129" customWidth="1"/>
    <col min="22" max="22" width="7.7109375" style="129" customWidth="1"/>
    <col min="23" max="16384" width="9.140625" style="129"/>
  </cols>
  <sheetData>
    <row r="1" spans="1:22" x14ac:dyDescent="0.25">
      <c r="A1" s="1" t="s">
        <v>63</v>
      </c>
      <c r="B1" s="128"/>
      <c r="C1" s="128"/>
    </row>
    <row r="2" spans="1:22" s="134" customFormat="1" x14ac:dyDescent="0.25">
      <c r="A2" s="5" t="s">
        <v>85</v>
      </c>
      <c r="B2" s="222"/>
      <c r="C2" s="222"/>
      <c r="D2" s="131"/>
      <c r="E2" s="284" t="s">
        <v>15</v>
      </c>
      <c r="F2" s="284"/>
      <c r="G2" s="284" t="s">
        <v>16</v>
      </c>
      <c r="H2" s="284"/>
      <c r="I2" s="284" t="s">
        <v>17</v>
      </c>
      <c r="J2" s="284"/>
      <c r="K2" s="284" t="s">
        <v>18</v>
      </c>
      <c r="L2" s="284"/>
      <c r="M2" s="284" t="s">
        <v>19</v>
      </c>
      <c r="N2" s="284"/>
      <c r="O2" s="284" t="s">
        <v>20</v>
      </c>
      <c r="P2" s="284"/>
      <c r="Q2" s="284" t="s">
        <v>21</v>
      </c>
      <c r="R2" s="284"/>
      <c r="S2" s="132" t="s">
        <v>24</v>
      </c>
      <c r="T2" s="132" t="s">
        <v>39</v>
      </c>
      <c r="U2" s="133" t="s">
        <v>26</v>
      </c>
      <c r="V2" s="133" t="s">
        <v>27</v>
      </c>
    </row>
    <row r="3" spans="1:22" x14ac:dyDescent="0.25">
      <c r="A3" s="135" t="s">
        <v>22</v>
      </c>
      <c r="B3" s="135" t="s">
        <v>23</v>
      </c>
      <c r="C3" s="135" t="s">
        <v>48</v>
      </c>
      <c r="D3" s="135" t="s">
        <v>32</v>
      </c>
      <c r="E3" s="136">
        <v>8</v>
      </c>
      <c r="F3" s="136">
        <v>16.3</v>
      </c>
      <c r="G3" s="136">
        <v>8</v>
      </c>
      <c r="H3" s="136">
        <v>16.3</v>
      </c>
      <c r="I3" s="136">
        <v>8</v>
      </c>
      <c r="J3" s="136">
        <v>16.3</v>
      </c>
      <c r="K3" s="136">
        <v>8</v>
      </c>
      <c r="L3" s="136">
        <v>16.3</v>
      </c>
      <c r="M3" s="136">
        <v>8</v>
      </c>
      <c r="N3" s="136">
        <v>16.3</v>
      </c>
      <c r="O3" s="136"/>
      <c r="P3" s="136"/>
      <c r="Q3" s="137"/>
      <c r="R3" s="137"/>
      <c r="S3" s="138"/>
      <c r="T3" s="138"/>
      <c r="U3" s="139"/>
      <c r="V3" s="139"/>
    </row>
    <row r="4" spans="1:22" x14ac:dyDescent="0.25">
      <c r="A4" s="174">
        <v>6721</v>
      </c>
      <c r="B4" s="234" t="s">
        <v>99</v>
      </c>
      <c r="C4" s="224">
        <v>31</v>
      </c>
      <c r="D4" s="25" t="s">
        <v>80</v>
      </c>
      <c r="E4" s="249">
        <v>1</v>
      </c>
      <c r="F4" s="249"/>
      <c r="G4" s="280"/>
      <c r="H4" s="281"/>
      <c r="I4" s="285"/>
      <c r="J4" s="281"/>
      <c r="K4" s="280"/>
      <c r="L4" s="281"/>
      <c r="M4" s="280"/>
      <c r="N4" s="281"/>
      <c r="O4" s="280"/>
      <c r="P4" s="281"/>
      <c r="Q4" s="282"/>
      <c r="R4" s="283"/>
      <c r="S4" s="138">
        <f t="shared" ref="S4:S22" si="0">E4+G4+I4+K4+M4+O4+Q4</f>
        <v>1</v>
      </c>
      <c r="T4" s="138">
        <f t="shared" ref="T4:T24" si="1">SUM(S4-U4-V4)</f>
        <v>1</v>
      </c>
      <c r="U4" s="142"/>
      <c r="V4" s="142"/>
    </row>
    <row r="5" spans="1:22" x14ac:dyDescent="0.25">
      <c r="A5" s="174">
        <v>6721</v>
      </c>
      <c r="B5" s="234" t="s">
        <v>99</v>
      </c>
      <c r="C5" s="224">
        <v>32</v>
      </c>
      <c r="D5" s="25" t="s">
        <v>80</v>
      </c>
      <c r="E5" s="249">
        <v>1</v>
      </c>
      <c r="F5" s="249"/>
      <c r="G5" s="280"/>
      <c r="H5" s="281"/>
      <c r="I5" s="280"/>
      <c r="J5" s="281"/>
      <c r="K5" s="280"/>
      <c r="L5" s="281"/>
      <c r="M5" s="280"/>
      <c r="N5" s="281"/>
      <c r="O5" s="280"/>
      <c r="P5" s="281"/>
      <c r="Q5" s="282"/>
      <c r="R5" s="283"/>
      <c r="S5" s="138">
        <f t="shared" si="0"/>
        <v>1</v>
      </c>
      <c r="T5" s="138">
        <f t="shared" si="1"/>
        <v>1</v>
      </c>
      <c r="U5" s="142"/>
      <c r="V5" s="142"/>
    </row>
    <row r="6" spans="1:22" x14ac:dyDescent="0.25">
      <c r="A6" s="174">
        <v>6721</v>
      </c>
      <c r="B6" s="234" t="s">
        <v>99</v>
      </c>
      <c r="C6" s="224">
        <v>33</v>
      </c>
      <c r="D6" s="25" t="s">
        <v>80</v>
      </c>
      <c r="E6" s="249">
        <v>1</v>
      </c>
      <c r="F6" s="249"/>
      <c r="G6" s="280"/>
      <c r="H6" s="281"/>
      <c r="I6" s="280"/>
      <c r="J6" s="281"/>
      <c r="K6" s="280"/>
      <c r="L6" s="281"/>
      <c r="M6" s="280"/>
      <c r="N6" s="281"/>
      <c r="O6" s="280"/>
      <c r="P6" s="281"/>
      <c r="Q6" s="282"/>
      <c r="R6" s="283"/>
      <c r="S6" s="138">
        <f t="shared" si="0"/>
        <v>1</v>
      </c>
      <c r="T6" s="138">
        <f t="shared" si="1"/>
        <v>1</v>
      </c>
      <c r="U6" s="142"/>
      <c r="V6" s="142"/>
    </row>
    <row r="7" spans="1:22" x14ac:dyDescent="0.25">
      <c r="A7" s="174">
        <v>6721</v>
      </c>
      <c r="B7" s="234" t="s">
        <v>99</v>
      </c>
      <c r="C7" s="224">
        <v>34</v>
      </c>
      <c r="D7" s="25" t="s">
        <v>80</v>
      </c>
      <c r="E7" s="249">
        <v>1</v>
      </c>
      <c r="F7" s="249"/>
      <c r="G7" s="280"/>
      <c r="H7" s="281"/>
      <c r="I7" s="280"/>
      <c r="J7" s="281"/>
      <c r="K7" s="280"/>
      <c r="L7" s="281"/>
      <c r="M7" s="280"/>
      <c r="N7" s="281"/>
      <c r="O7" s="280"/>
      <c r="P7" s="281"/>
      <c r="Q7" s="282"/>
      <c r="R7" s="283"/>
      <c r="S7" s="138">
        <f t="shared" si="0"/>
        <v>1</v>
      </c>
      <c r="T7" s="138">
        <f t="shared" si="1"/>
        <v>1</v>
      </c>
      <c r="U7" s="142"/>
      <c r="V7" s="142"/>
    </row>
    <row r="8" spans="1:22" x14ac:dyDescent="0.25">
      <c r="A8" s="174">
        <v>6721</v>
      </c>
      <c r="B8" s="234" t="s">
        <v>99</v>
      </c>
      <c r="C8" s="210">
        <v>44</v>
      </c>
      <c r="D8" s="25" t="s">
        <v>82</v>
      </c>
      <c r="E8" s="249"/>
      <c r="F8" s="249"/>
      <c r="G8" s="280">
        <v>3</v>
      </c>
      <c r="H8" s="281"/>
      <c r="I8" s="280">
        <v>3</v>
      </c>
      <c r="J8" s="281"/>
      <c r="K8" s="280">
        <v>1</v>
      </c>
      <c r="L8" s="281"/>
      <c r="M8" s="280"/>
      <c r="N8" s="281"/>
      <c r="O8" s="280"/>
      <c r="P8" s="281"/>
      <c r="Q8" s="282"/>
      <c r="R8" s="283"/>
      <c r="S8" s="138">
        <f t="shared" si="0"/>
        <v>7</v>
      </c>
      <c r="T8" s="138">
        <f t="shared" si="1"/>
        <v>7</v>
      </c>
      <c r="U8" s="142"/>
      <c r="V8" s="142"/>
    </row>
    <row r="9" spans="1:22" x14ac:dyDescent="0.25">
      <c r="A9" s="174">
        <v>6721</v>
      </c>
      <c r="B9" s="234" t="s">
        <v>99</v>
      </c>
      <c r="C9" s="227">
        <v>43</v>
      </c>
      <c r="D9" s="25" t="s">
        <v>82</v>
      </c>
      <c r="E9" s="249"/>
      <c r="F9" s="249"/>
      <c r="G9" s="280"/>
      <c r="H9" s="281"/>
      <c r="I9" s="280">
        <v>1</v>
      </c>
      <c r="J9" s="281"/>
      <c r="K9" s="280"/>
      <c r="L9" s="281"/>
      <c r="M9" s="280"/>
      <c r="N9" s="281"/>
      <c r="O9" s="280"/>
      <c r="P9" s="281"/>
      <c r="Q9" s="282"/>
      <c r="R9" s="283"/>
      <c r="S9" s="138">
        <f t="shared" si="0"/>
        <v>1</v>
      </c>
      <c r="T9" s="138">
        <f t="shared" si="1"/>
        <v>1</v>
      </c>
      <c r="U9" s="142"/>
      <c r="V9" s="142"/>
    </row>
    <row r="10" spans="1:22" x14ac:dyDescent="0.25">
      <c r="A10" s="174"/>
      <c r="B10" s="31"/>
      <c r="C10" s="174"/>
      <c r="D10" s="25"/>
      <c r="E10" s="249"/>
      <c r="F10" s="249"/>
      <c r="G10" s="280"/>
      <c r="H10" s="281"/>
      <c r="I10" s="280"/>
      <c r="J10" s="281"/>
      <c r="K10" s="280"/>
      <c r="L10" s="281"/>
      <c r="M10" s="280"/>
      <c r="N10" s="281"/>
      <c r="O10" s="280"/>
      <c r="P10" s="281"/>
      <c r="Q10" s="282"/>
      <c r="R10" s="283"/>
      <c r="S10" s="138">
        <f t="shared" si="0"/>
        <v>0</v>
      </c>
      <c r="T10" s="138">
        <f t="shared" si="1"/>
        <v>0</v>
      </c>
      <c r="U10" s="142"/>
      <c r="V10" s="142"/>
    </row>
    <row r="11" spans="1:22" x14ac:dyDescent="0.25">
      <c r="A11" s="174"/>
      <c r="B11" s="31"/>
      <c r="C11" s="174"/>
      <c r="D11" s="25"/>
      <c r="E11" s="249"/>
      <c r="F11" s="249"/>
      <c r="G11" s="280"/>
      <c r="H11" s="281"/>
      <c r="I11" s="280"/>
      <c r="J11" s="281"/>
      <c r="K11" s="280"/>
      <c r="L11" s="281"/>
      <c r="M11" s="280"/>
      <c r="N11" s="281"/>
      <c r="O11" s="280"/>
      <c r="P11" s="281"/>
      <c r="Q11" s="282"/>
      <c r="R11" s="283"/>
      <c r="S11" s="138">
        <f t="shared" ref="S11:S13" si="2">E11+G11+I11+K11+M11+O11+Q11</f>
        <v>0</v>
      </c>
      <c r="T11" s="138">
        <f t="shared" ref="T11:T13" si="3">SUM(S11-U11-V11)</f>
        <v>0</v>
      </c>
      <c r="U11" s="142"/>
      <c r="V11" s="142"/>
    </row>
    <row r="12" spans="1:22" x14ac:dyDescent="0.25">
      <c r="A12" s="174"/>
      <c r="B12" s="31"/>
      <c r="C12" s="174"/>
      <c r="D12" s="25"/>
      <c r="E12" s="249"/>
      <c r="F12" s="249"/>
      <c r="G12" s="280"/>
      <c r="H12" s="281"/>
      <c r="I12" s="280"/>
      <c r="J12" s="281"/>
      <c r="K12" s="280"/>
      <c r="L12" s="281"/>
      <c r="M12" s="280"/>
      <c r="N12" s="281"/>
      <c r="O12" s="280"/>
      <c r="P12" s="281"/>
      <c r="Q12" s="282"/>
      <c r="R12" s="283"/>
      <c r="S12" s="138">
        <f t="shared" si="2"/>
        <v>0</v>
      </c>
      <c r="T12" s="138">
        <f t="shared" si="3"/>
        <v>0</v>
      </c>
      <c r="U12" s="142"/>
      <c r="V12" s="142"/>
    </row>
    <row r="13" spans="1:22" x14ac:dyDescent="0.25">
      <c r="A13" s="174"/>
      <c r="B13" s="31"/>
      <c r="C13" s="174"/>
      <c r="D13" s="25"/>
      <c r="E13" s="249"/>
      <c r="F13" s="249"/>
      <c r="G13" s="280"/>
      <c r="H13" s="281"/>
      <c r="I13" s="280"/>
      <c r="J13" s="281"/>
      <c r="K13" s="280"/>
      <c r="L13" s="281"/>
      <c r="M13" s="280"/>
      <c r="N13" s="281"/>
      <c r="O13" s="280"/>
      <c r="P13" s="281"/>
      <c r="Q13" s="282"/>
      <c r="R13" s="283"/>
      <c r="S13" s="138">
        <f t="shared" si="2"/>
        <v>0</v>
      </c>
      <c r="T13" s="138">
        <f t="shared" si="3"/>
        <v>0</v>
      </c>
      <c r="U13" s="142"/>
      <c r="V13" s="142"/>
    </row>
    <row r="14" spans="1:22" x14ac:dyDescent="0.25">
      <c r="A14" s="174">
        <v>3600</v>
      </c>
      <c r="B14" s="226" t="s">
        <v>100</v>
      </c>
      <c r="C14" s="226"/>
      <c r="D14" s="25" t="s">
        <v>91</v>
      </c>
      <c r="E14" s="249">
        <v>0.5</v>
      </c>
      <c r="F14" s="249"/>
      <c r="G14" s="280">
        <v>1</v>
      </c>
      <c r="H14" s="281"/>
      <c r="I14" s="280"/>
      <c r="J14" s="281"/>
      <c r="K14" s="280"/>
      <c r="L14" s="281"/>
      <c r="M14" s="280"/>
      <c r="N14" s="281"/>
      <c r="O14" s="280"/>
      <c r="P14" s="281"/>
      <c r="Q14" s="282"/>
      <c r="R14" s="283"/>
      <c r="S14" s="138">
        <f t="shared" si="0"/>
        <v>1.5</v>
      </c>
      <c r="T14" s="138">
        <f t="shared" si="1"/>
        <v>1.5</v>
      </c>
      <c r="U14" s="142"/>
      <c r="V14" s="142"/>
    </row>
    <row r="15" spans="1:22" x14ac:dyDescent="0.25">
      <c r="A15" s="205">
        <v>3600</v>
      </c>
      <c r="B15" s="233" t="s">
        <v>100</v>
      </c>
      <c r="C15" s="205"/>
      <c r="D15" s="14" t="s">
        <v>77</v>
      </c>
      <c r="E15" s="249"/>
      <c r="F15" s="249"/>
      <c r="G15" s="280"/>
      <c r="H15" s="281"/>
      <c r="I15" s="280"/>
      <c r="J15" s="281"/>
      <c r="K15" s="280"/>
      <c r="L15" s="281"/>
      <c r="M15" s="280"/>
      <c r="N15" s="281"/>
      <c r="O15" s="280"/>
      <c r="P15" s="281"/>
      <c r="Q15" s="282"/>
      <c r="R15" s="283"/>
      <c r="S15" s="138">
        <f t="shared" si="0"/>
        <v>0</v>
      </c>
      <c r="T15" s="138">
        <f t="shared" si="1"/>
        <v>0</v>
      </c>
      <c r="U15" s="142"/>
      <c r="V15" s="142"/>
    </row>
    <row r="16" spans="1:22" x14ac:dyDescent="0.25">
      <c r="A16" s="174">
        <v>3600</v>
      </c>
      <c r="B16" s="233" t="s">
        <v>100</v>
      </c>
      <c r="C16" s="202"/>
      <c r="D16" s="25" t="s">
        <v>96</v>
      </c>
      <c r="E16" s="249"/>
      <c r="F16" s="249"/>
      <c r="G16" s="280"/>
      <c r="H16" s="281"/>
      <c r="I16" s="280"/>
      <c r="J16" s="281"/>
      <c r="K16" s="280"/>
      <c r="L16" s="281"/>
      <c r="M16" s="280">
        <v>1.5</v>
      </c>
      <c r="N16" s="281"/>
      <c r="O16" s="280"/>
      <c r="P16" s="281"/>
      <c r="Q16" s="282"/>
      <c r="R16" s="283"/>
      <c r="S16" s="138">
        <f t="shared" si="0"/>
        <v>1.5</v>
      </c>
      <c r="T16" s="138">
        <f t="shared" si="1"/>
        <v>1.5</v>
      </c>
      <c r="U16" s="142"/>
      <c r="V16" s="142"/>
    </row>
    <row r="17" spans="1:22" x14ac:dyDescent="0.25">
      <c r="A17" s="174">
        <v>3600</v>
      </c>
      <c r="B17" s="233" t="s">
        <v>100</v>
      </c>
      <c r="C17" s="199"/>
      <c r="D17" s="32" t="s">
        <v>83</v>
      </c>
      <c r="E17" s="249"/>
      <c r="F17" s="249"/>
      <c r="G17" s="280">
        <v>1</v>
      </c>
      <c r="H17" s="281"/>
      <c r="I17" s="280"/>
      <c r="J17" s="281"/>
      <c r="K17" s="280"/>
      <c r="L17" s="281"/>
      <c r="M17" s="280">
        <v>3</v>
      </c>
      <c r="N17" s="281"/>
      <c r="O17" s="280"/>
      <c r="P17" s="281"/>
      <c r="Q17" s="282"/>
      <c r="R17" s="283"/>
      <c r="S17" s="138">
        <f t="shared" ref="S17:S18" si="4">E17+G17+I17+K17+M17+O17+Q17</f>
        <v>4</v>
      </c>
      <c r="T17" s="138">
        <f t="shared" si="1"/>
        <v>4</v>
      </c>
      <c r="U17" s="142"/>
      <c r="V17" s="142"/>
    </row>
    <row r="18" spans="1:22" x14ac:dyDescent="0.25">
      <c r="A18" s="179">
        <v>3600</v>
      </c>
      <c r="B18" s="233" t="s">
        <v>100</v>
      </c>
      <c r="C18" s="179"/>
      <c r="D18" s="25" t="s">
        <v>71</v>
      </c>
      <c r="E18" s="250">
        <v>0.5</v>
      </c>
      <c r="F18" s="251"/>
      <c r="G18" s="280"/>
      <c r="H18" s="281"/>
      <c r="I18" s="280"/>
      <c r="J18" s="281"/>
      <c r="K18" s="280"/>
      <c r="L18" s="281"/>
      <c r="M18" s="280"/>
      <c r="N18" s="281"/>
      <c r="O18" s="280"/>
      <c r="P18" s="281"/>
      <c r="Q18" s="282"/>
      <c r="R18" s="283"/>
      <c r="S18" s="138">
        <f t="shared" si="4"/>
        <v>0.5</v>
      </c>
      <c r="T18" s="138">
        <f t="shared" si="1"/>
        <v>0.5</v>
      </c>
      <c r="U18" s="142"/>
      <c r="V18" s="142"/>
    </row>
    <row r="19" spans="1:22" x14ac:dyDescent="0.25">
      <c r="A19" s="140">
        <v>3600</v>
      </c>
      <c r="B19" s="233" t="s">
        <v>100</v>
      </c>
      <c r="C19" s="140"/>
      <c r="D19" s="129" t="s">
        <v>68</v>
      </c>
      <c r="E19" s="249">
        <v>1</v>
      </c>
      <c r="F19" s="249"/>
      <c r="G19" s="280"/>
      <c r="H19" s="281"/>
      <c r="I19" s="280"/>
      <c r="J19" s="281"/>
      <c r="K19" s="280">
        <v>0.5</v>
      </c>
      <c r="L19" s="281"/>
      <c r="M19" s="280"/>
      <c r="N19" s="281"/>
      <c r="O19" s="280"/>
      <c r="P19" s="281"/>
      <c r="Q19" s="282"/>
      <c r="R19" s="283"/>
      <c r="S19" s="138">
        <f t="shared" si="0"/>
        <v>1.5</v>
      </c>
      <c r="T19" s="138">
        <f t="shared" si="1"/>
        <v>1.5</v>
      </c>
      <c r="U19" s="142"/>
      <c r="V19" s="142"/>
    </row>
    <row r="20" spans="1:22" ht="15.75" customHeight="1" x14ac:dyDescent="0.25">
      <c r="A20" s="179">
        <v>3600</v>
      </c>
      <c r="B20" s="233" t="s">
        <v>100</v>
      </c>
      <c r="C20" s="179"/>
      <c r="D20" s="141" t="s">
        <v>69</v>
      </c>
      <c r="E20" s="249">
        <v>0.75</v>
      </c>
      <c r="F20" s="249"/>
      <c r="G20" s="280">
        <v>3.25</v>
      </c>
      <c r="H20" s="281"/>
      <c r="I20" s="280">
        <v>4.25</v>
      </c>
      <c r="J20" s="281"/>
      <c r="K20" s="280">
        <v>6.75</v>
      </c>
      <c r="L20" s="281"/>
      <c r="M20" s="280">
        <v>3.75</v>
      </c>
      <c r="N20" s="281"/>
      <c r="O20" s="280"/>
      <c r="P20" s="281"/>
      <c r="Q20" s="282"/>
      <c r="R20" s="283"/>
      <c r="S20" s="138">
        <f t="shared" si="0"/>
        <v>18.75</v>
      </c>
      <c r="T20" s="138">
        <f t="shared" si="1"/>
        <v>16.25</v>
      </c>
      <c r="U20" s="142">
        <v>2.5</v>
      </c>
      <c r="V20" s="142"/>
    </row>
    <row r="21" spans="1:22" x14ac:dyDescent="0.25">
      <c r="A21" s="173">
        <v>3600</v>
      </c>
      <c r="B21" s="233" t="s">
        <v>100</v>
      </c>
      <c r="C21" s="173"/>
      <c r="D21" s="14" t="s">
        <v>67</v>
      </c>
      <c r="E21" s="249">
        <v>1.5</v>
      </c>
      <c r="F21" s="249"/>
      <c r="G21" s="280"/>
      <c r="H21" s="281"/>
      <c r="I21" s="280"/>
      <c r="J21" s="281"/>
      <c r="K21" s="280"/>
      <c r="L21" s="281"/>
      <c r="M21" s="280"/>
      <c r="N21" s="281"/>
      <c r="O21" s="280"/>
      <c r="P21" s="281"/>
      <c r="Q21" s="282"/>
      <c r="R21" s="283"/>
      <c r="S21" s="138">
        <f t="shared" si="0"/>
        <v>1.5</v>
      </c>
      <c r="T21" s="138">
        <f t="shared" si="1"/>
        <v>1.5</v>
      </c>
      <c r="U21" s="142"/>
      <c r="V21" s="142"/>
    </row>
    <row r="22" spans="1:22" x14ac:dyDescent="0.25">
      <c r="A22" s="173">
        <v>3600</v>
      </c>
      <c r="B22" s="233" t="s">
        <v>100</v>
      </c>
      <c r="C22" s="173"/>
      <c r="D22" s="25" t="s">
        <v>65</v>
      </c>
      <c r="E22" s="249">
        <v>0.25</v>
      </c>
      <c r="F22" s="249"/>
      <c r="G22" s="280">
        <v>0.25</v>
      </c>
      <c r="H22" s="281"/>
      <c r="I22" s="250">
        <v>0.25</v>
      </c>
      <c r="J22" s="281"/>
      <c r="K22" s="280">
        <v>0.25</v>
      </c>
      <c r="L22" s="281"/>
      <c r="M22" s="280">
        <v>0.25</v>
      </c>
      <c r="N22" s="281"/>
      <c r="O22" s="280"/>
      <c r="P22" s="281"/>
      <c r="Q22" s="282"/>
      <c r="R22" s="283"/>
      <c r="S22" s="138">
        <f t="shared" si="0"/>
        <v>1.25</v>
      </c>
      <c r="T22" s="138">
        <f t="shared" si="1"/>
        <v>1.25</v>
      </c>
      <c r="U22" s="142"/>
      <c r="V22" s="142"/>
    </row>
    <row r="23" spans="1:22" x14ac:dyDescent="0.25">
      <c r="A23" s="135" t="s">
        <v>37</v>
      </c>
      <c r="B23" s="135"/>
      <c r="C23" s="135"/>
      <c r="D23" s="135"/>
      <c r="E23" s="250"/>
      <c r="F23" s="251"/>
      <c r="G23" s="280"/>
      <c r="H23" s="281"/>
      <c r="I23" s="280"/>
      <c r="J23" s="281"/>
      <c r="K23" s="280"/>
      <c r="L23" s="281"/>
      <c r="M23" s="280"/>
      <c r="N23" s="281"/>
      <c r="O23" s="282"/>
      <c r="P23" s="283"/>
      <c r="Q23" s="282"/>
      <c r="R23" s="283"/>
      <c r="S23" s="138">
        <f>E23+G23+I23+K23+M23+O23+Q23</f>
        <v>0</v>
      </c>
      <c r="T23" s="138"/>
      <c r="U23" s="143"/>
      <c r="V23" s="142"/>
    </row>
    <row r="24" spans="1:22" x14ac:dyDescent="0.25">
      <c r="A24" s="135" t="s">
        <v>38</v>
      </c>
      <c r="B24" s="135"/>
      <c r="C24" s="135"/>
      <c r="D24" s="135"/>
      <c r="E24" s="250"/>
      <c r="F24" s="251"/>
      <c r="G24" s="280"/>
      <c r="H24" s="281"/>
      <c r="I24" s="280"/>
      <c r="J24" s="281"/>
      <c r="K24" s="280"/>
      <c r="L24" s="281"/>
      <c r="M24" s="280"/>
      <c r="N24" s="281"/>
      <c r="O24" s="282"/>
      <c r="P24" s="283"/>
      <c r="Q24" s="282"/>
      <c r="R24" s="283"/>
      <c r="S24" s="138">
        <f>E24+G24+I24+K24+M24+O24+Q24</f>
        <v>0</v>
      </c>
      <c r="T24" s="138">
        <f t="shared" si="1"/>
        <v>0</v>
      </c>
      <c r="U24" s="143"/>
      <c r="V24" s="142"/>
    </row>
    <row r="25" spans="1:22" x14ac:dyDescent="0.25">
      <c r="A25" s="143" t="s">
        <v>6</v>
      </c>
      <c r="B25" s="143"/>
      <c r="C25" s="143"/>
      <c r="D25" s="143"/>
      <c r="E25" s="286">
        <f>SUM(E4:E24)</f>
        <v>8.5</v>
      </c>
      <c r="F25" s="287"/>
      <c r="G25" s="286">
        <f>SUM(G4:G24)</f>
        <v>8.5</v>
      </c>
      <c r="H25" s="287"/>
      <c r="I25" s="286">
        <f>SUM(I4:I24)</f>
        <v>8.5</v>
      </c>
      <c r="J25" s="287"/>
      <c r="K25" s="286">
        <f>SUM(K4:K24)</f>
        <v>8.5</v>
      </c>
      <c r="L25" s="287"/>
      <c r="M25" s="286">
        <f t="shared" ref="M25" si="5">SUM(M4:M24)</f>
        <v>8.5</v>
      </c>
      <c r="N25" s="287"/>
      <c r="O25" s="286">
        <f>SUM(O4:O24)</f>
        <v>0</v>
      </c>
      <c r="P25" s="287"/>
      <c r="Q25" s="286">
        <f>SUM(Q4:Q24)</f>
        <v>0</v>
      </c>
      <c r="R25" s="287"/>
      <c r="S25" s="138">
        <f>SUM(S4:S24)</f>
        <v>42.5</v>
      </c>
      <c r="T25" s="138"/>
      <c r="U25" s="143"/>
      <c r="V25" s="142"/>
    </row>
    <row r="26" spans="1:22" x14ac:dyDescent="0.25">
      <c r="A26" s="143" t="s">
        <v>2</v>
      </c>
      <c r="B26" s="143"/>
      <c r="C26" s="143"/>
      <c r="D26" s="143"/>
      <c r="E26" s="144"/>
      <c r="F26" s="145">
        <v>8</v>
      </c>
      <c r="G26" s="144"/>
      <c r="H26" s="145">
        <v>8</v>
      </c>
      <c r="I26" s="144"/>
      <c r="J26" s="145">
        <v>8</v>
      </c>
      <c r="K26" s="144"/>
      <c r="L26" s="145">
        <v>8</v>
      </c>
      <c r="M26" s="144"/>
      <c r="N26" s="145">
        <v>8</v>
      </c>
      <c r="O26" s="144"/>
      <c r="P26" s="145"/>
      <c r="Q26" s="144"/>
      <c r="R26" s="145"/>
      <c r="S26" s="138">
        <f>SUM(E26:R26)</f>
        <v>40</v>
      </c>
      <c r="T26" s="138">
        <f>SUM(T4:T23)</f>
        <v>40</v>
      </c>
      <c r="U26" s="142"/>
      <c r="V26" s="142"/>
    </row>
    <row r="27" spans="1:22" x14ac:dyDescent="0.25">
      <c r="A27" s="143" t="s">
        <v>41</v>
      </c>
      <c r="B27" s="143"/>
      <c r="C27" s="143"/>
      <c r="D27" s="143"/>
      <c r="E27" s="146"/>
      <c r="F27" s="146">
        <f>SUM(E25)-F26</f>
        <v>0.5</v>
      </c>
      <c r="G27" s="146"/>
      <c r="H27" s="146">
        <f>SUM(G25)-H26</f>
        <v>0.5</v>
      </c>
      <c r="I27" s="146"/>
      <c r="J27" s="146">
        <f>SUM(I25)-J26</f>
        <v>0.5</v>
      </c>
      <c r="K27" s="146"/>
      <c r="L27" s="146">
        <f>SUM(K25)-L26</f>
        <v>0.5</v>
      </c>
      <c r="M27" s="146"/>
      <c r="N27" s="146">
        <f>SUM(M25)-N26</f>
        <v>0.5</v>
      </c>
      <c r="O27" s="146"/>
      <c r="P27" s="146">
        <f>SUM(O25)</f>
        <v>0</v>
      </c>
      <c r="Q27" s="146"/>
      <c r="R27" s="146">
        <f>SUM(Q25)</f>
        <v>0</v>
      </c>
      <c r="S27" s="142">
        <v>4</v>
      </c>
      <c r="T27" s="142"/>
      <c r="U27" s="142">
        <f>SUM(U4:U26)</f>
        <v>2.5</v>
      </c>
      <c r="V27" s="142">
        <f>SUM(V4:V26)</f>
        <v>0</v>
      </c>
    </row>
    <row r="29" spans="1:22" x14ac:dyDescent="0.25">
      <c r="A29" s="127" t="s">
        <v>25</v>
      </c>
      <c r="B29" s="128"/>
    </row>
    <row r="30" spans="1:22" x14ac:dyDescent="0.25">
      <c r="A30" s="129" t="s">
        <v>2</v>
      </c>
      <c r="C30" s="147">
        <f>SUM(T26)</f>
        <v>40</v>
      </c>
      <c r="I30" s="127">
        <v>3600</v>
      </c>
    </row>
    <row r="31" spans="1:22" x14ac:dyDescent="0.25">
      <c r="A31" s="129" t="s">
        <v>26</v>
      </c>
      <c r="C31" s="147">
        <f>U27</f>
        <v>2.5</v>
      </c>
      <c r="D31" s="148"/>
      <c r="I31" s="149">
        <v>30.5</v>
      </c>
    </row>
    <row r="32" spans="1:22" x14ac:dyDescent="0.25">
      <c r="A32" s="129" t="s">
        <v>27</v>
      </c>
      <c r="C32" s="148">
        <f>V27</f>
        <v>0</v>
      </c>
      <c r="I32" s="150"/>
    </row>
    <row r="33" spans="1:9" x14ac:dyDescent="0.25">
      <c r="A33" s="129" t="s">
        <v>28</v>
      </c>
      <c r="C33" s="148">
        <f>S23</f>
        <v>0</v>
      </c>
      <c r="I33" s="147"/>
    </row>
    <row r="34" spans="1:9" x14ac:dyDescent="0.25">
      <c r="A34" s="129" t="s">
        <v>4</v>
      </c>
      <c r="C34" s="148">
        <f>S24</f>
        <v>0</v>
      </c>
    </row>
    <row r="35" spans="1:9" ht="16.5" thickBot="1" x14ac:dyDescent="0.3">
      <c r="A35" s="130" t="s">
        <v>6</v>
      </c>
      <c r="C35" s="151">
        <f>SUM(C30:C34)</f>
        <v>42.5</v>
      </c>
      <c r="E35" s="130" t="s">
        <v>42</v>
      </c>
      <c r="F35" s="130"/>
      <c r="G35" s="152">
        <f>S25-C35</f>
        <v>0</v>
      </c>
    </row>
    <row r="36" spans="1:9" ht="16.5" thickTop="1" x14ac:dyDescent="0.25">
      <c r="A36" s="129" t="s">
        <v>29</v>
      </c>
      <c r="C36" s="153">
        <v>0</v>
      </c>
      <c r="D36" s="153"/>
    </row>
    <row r="37" spans="1:9" x14ac:dyDescent="0.25">
      <c r="A37" s="129" t="s">
        <v>36</v>
      </c>
      <c r="C37" s="153">
        <v>0</v>
      </c>
      <c r="D37" s="153"/>
    </row>
    <row r="38" spans="1:9" ht="13.5" customHeight="1" x14ac:dyDescent="0.25"/>
  </sheetData>
  <mergeCells count="161">
    <mergeCell ref="E13:F13"/>
    <mergeCell ref="G13:H13"/>
    <mergeCell ref="I13:J13"/>
    <mergeCell ref="K13:L13"/>
    <mergeCell ref="M13:N13"/>
    <mergeCell ref="O13:P13"/>
    <mergeCell ref="Q13:R13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0:R20"/>
    <mergeCell ref="Q22:R22"/>
    <mergeCell ref="Q21:R21"/>
    <mergeCell ref="O22:P22"/>
    <mergeCell ref="O21:P21"/>
    <mergeCell ref="Q25:R25"/>
    <mergeCell ref="Q23:R23"/>
    <mergeCell ref="M23:N23"/>
    <mergeCell ref="Q24:R24"/>
    <mergeCell ref="O24:P24"/>
    <mergeCell ref="O23:P23"/>
    <mergeCell ref="O25:P25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M19:N19"/>
    <mergeCell ref="K15:L15"/>
    <mergeCell ref="M15:N15"/>
    <mergeCell ref="G20:H20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E20:F20"/>
    <mergeCell ref="K20:L20"/>
    <mergeCell ref="G22:H22"/>
    <mergeCell ref="I22:J22"/>
    <mergeCell ref="K22:L22"/>
    <mergeCell ref="E22:F22"/>
    <mergeCell ref="I21:J21"/>
    <mergeCell ref="K21:L21"/>
    <mergeCell ref="E21:F21"/>
    <mergeCell ref="G21:H21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Q8:R8"/>
    <mergeCell ref="O17:P17"/>
    <mergeCell ref="Q17:R17"/>
    <mergeCell ref="Q10:R10"/>
    <mergeCell ref="Q16:R16"/>
    <mergeCell ref="Q9:R9"/>
    <mergeCell ref="O18:P18"/>
    <mergeCell ref="Q18:R18"/>
    <mergeCell ref="O7:P7"/>
    <mergeCell ref="O8:P8"/>
    <mergeCell ref="O10:P10"/>
    <mergeCell ref="O16:P16"/>
    <mergeCell ref="E18:F18"/>
    <mergeCell ref="G18:H18"/>
    <mergeCell ref="I18:J18"/>
    <mergeCell ref="E17:F17"/>
    <mergeCell ref="G17:H17"/>
    <mergeCell ref="I17:J17"/>
    <mergeCell ref="K17:L17"/>
    <mergeCell ref="O6:P6"/>
    <mergeCell ref="O20:P20"/>
    <mergeCell ref="M9:N9"/>
    <mergeCell ref="E9:F9"/>
    <mergeCell ref="G9:H9"/>
    <mergeCell ref="E15:F15"/>
    <mergeCell ref="M17:N17"/>
    <mergeCell ref="M16:N16"/>
    <mergeCell ref="E16:F16"/>
    <mergeCell ref="G16:H16"/>
    <mergeCell ref="I16:J16"/>
    <mergeCell ref="K16:L16"/>
    <mergeCell ref="I9:J9"/>
    <mergeCell ref="K9:L9"/>
    <mergeCell ref="E19:F19"/>
    <mergeCell ref="G19:H19"/>
    <mergeCell ref="O9:P9"/>
    <mergeCell ref="E7:F7"/>
    <mergeCell ref="G7:H7"/>
    <mergeCell ref="I7:J7"/>
    <mergeCell ref="K7:L7"/>
    <mergeCell ref="E14:F14"/>
    <mergeCell ref="G14:H14"/>
    <mergeCell ref="I14:J14"/>
    <mergeCell ref="K14:L14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4:N14"/>
    <mergeCell ref="E11:F11"/>
    <mergeCell ref="G11:H11"/>
    <mergeCell ref="I11:J11"/>
    <mergeCell ref="K11:L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A8" sqref="A8:XFD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2018-05-08T08:45:32Z</cp:lastPrinted>
  <dcterms:created xsi:type="dcterms:W3CDTF">2010-01-14T13:00:57Z</dcterms:created>
  <dcterms:modified xsi:type="dcterms:W3CDTF">2019-07-25T10:27:21Z</dcterms:modified>
</cp:coreProperties>
</file>