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02F422B2-7642-444B-B125-6D7D088AF0F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C28" i="51"/>
  <c r="C13" i="1" s="1"/>
  <c r="V24" i="51"/>
  <c r="C29" i="51" s="1"/>
  <c r="D13" i="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E13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H7" i="1"/>
  <c r="G32" i="51" l="1"/>
  <c r="M23" i="16" l="1"/>
  <c r="N25" i="16" s="1"/>
  <c r="K16" i="1" l="1"/>
  <c r="I16" i="1"/>
  <c r="H16" i="1"/>
  <c r="C30" i="50"/>
  <c r="C16" i="1" s="1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8" i="5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<sst xmlns="http://schemas.openxmlformats.org/spreadsheetml/2006/main" count="746" uniqueCount="126">
  <si>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</si>
  <si>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</si>
  <si>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</si>
  <si>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</si>
  <si>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</si>
  <si>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</si>
  <si>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</si>
  <si>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</si>
  <si>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</si>
  <si>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</si>
  <si>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</si>
  <si>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</si>
  <si>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</si>
  <si>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</si>
  <si>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</si>
  <si>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</si>
  <si>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</si>
  <si>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</si>
  <si>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</si>
  <si>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</si>
  <si>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</si>
  <si>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</si>
  <si>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</si>
  <si>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</si>
  <si>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</si>
  <si>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</si>
  <si>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</si>
  <si>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</si>
  <si>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</si>
  <si>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</si>
  <si>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</si>
  <si>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</si>
  <si>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</si>
  <si>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</si>
  <si>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</si>
  <si>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</si>
  <si>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</si>
  <si>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</si>
  <si>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</si>
  <si>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</si>
  <si>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</si>
  <si>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</si>
  <si>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</si>
  <si>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</si>
  <si>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</si>
  <si>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</si>
  <si>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</si>
  <si>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</si>
  <si>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</si>
  <si>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</si>
  <si>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</si>
  <si>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</si>
  <si>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</si>
  <si>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</si>
  <si>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</si>
  <si>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</si>
  <si>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</si>
  <si>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</si>
  <si>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</si>
  <si>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</si>
  <si>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</si>
  <si>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</si>
  <si>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</si>
  <si>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</si>
  <si>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</si>
  <si>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</si>
  <si>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</si>
  <si>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</si>
  <si>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</si>
  <si>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doors</t>
  </si>
  <si>
    <t>desk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</si>
  <si>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</si>
  <si>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</si>
  <si>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</si>
  <si>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</si>
  <si>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</si>
  <si>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</si>
  <si>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</si>
  <si>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servant station</t>
  </si>
  <si>
    <t>fork lift / tidy stacks</t>
  </si>
  <si>
    <t>sofa</t>
  </si>
  <si>
    <t>K.Leek</t>
  </si>
  <si>
    <t>K Leek</t>
  </si>
  <si>
    <t>machine maintenance</t>
  </si>
  <si>
    <t>cabinets</t>
  </si>
  <si>
    <t>forklift</t>
  </si>
  <si>
    <t>bar</t>
  </si>
  <si>
    <t>load van</t>
  </si>
  <si>
    <t>frames</t>
  </si>
  <si>
    <t>6633 pf</t>
  </si>
  <si>
    <t>cappings</t>
  </si>
  <si>
    <t>booking up 6781</t>
  </si>
  <si>
    <t>check shadbolt delivery</t>
  </si>
  <si>
    <t>W/E 10.03.2019</t>
  </si>
  <si>
    <t>week ending 10.03.2019</t>
  </si>
  <si>
    <t>labouring</t>
  </si>
  <si>
    <t>storage unit</t>
  </si>
  <si>
    <t>drawers</t>
  </si>
  <si>
    <t>credenza</t>
  </si>
  <si>
    <t>wall panels</t>
  </si>
  <si>
    <t>skirting board</t>
  </si>
  <si>
    <t>cabinet</t>
  </si>
  <si>
    <t>mask fit test</t>
  </si>
  <si>
    <t>hospital appointment</t>
  </si>
  <si>
    <t xml:space="preserve">32 a </t>
  </si>
  <si>
    <t>rework shadbolts tops</t>
  </si>
  <si>
    <t>panels</t>
  </si>
  <si>
    <t>wall panelling</t>
  </si>
  <si>
    <t>check control delivery</t>
  </si>
  <si>
    <t>seat alterations</t>
  </si>
  <si>
    <t>drive to turners 6781</t>
  </si>
  <si>
    <t>booking up 6821</t>
  </si>
  <si>
    <t>make pallets</t>
  </si>
  <si>
    <t>14.3-17.3</t>
  </si>
  <si>
    <t>7.00-13.3</t>
  </si>
  <si>
    <t>63 a</t>
  </si>
  <si>
    <t>sort panels ( shabolt )</t>
  </si>
  <si>
    <t>62 a</t>
  </si>
  <si>
    <t>driving  MLG 6781</t>
  </si>
  <si>
    <t>mono coat skirting</t>
  </si>
  <si>
    <t>WELL04</t>
  </si>
  <si>
    <t>MLGH01</t>
  </si>
  <si>
    <t>PAUL03</t>
  </si>
  <si>
    <t>OFFI01</t>
  </si>
  <si>
    <t>WEMB03</t>
  </si>
  <si>
    <t>WALS01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</si>
</sst>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2" xfId="0" applyNumberFormat="1" applyFont="1" applyBorder="1"/>
    <xf numFmtId="2" fontId="14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6" sqref="K6:K2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93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40</v>
      </c>
      <c r="C6" s="100">
        <f>SUM(Buckingham!C29)</f>
        <v>8</v>
      </c>
      <c r="D6" s="100">
        <f>SUM(Buckingham!C30)</f>
        <v>0</v>
      </c>
      <c r="E6" s="100">
        <f>SUM(Buckingham!C31)</f>
        <v>0</v>
      </c>
      <c r="F6" s="100">
        <f>SUM(Buckingham!C32)</f>
        <v>0</v>
      </c>
      <c r="G6" s="101">
        <f>B6+C6+D6+E6+F6</f>
        <v>48</v>
      </c>
      <c r="H6" s="102">
        <f>SUM(Buckingham!C34)</f>
        <v>0</v>
      </c>
      <c r="I6" s="102">
        <f>SUM(Buckingham!C35)</f>
        <v>0</v>
      </c>
      <c r="K6" s="103">
        <f>SUM(Buckingham!I29)</f>
        <v>2</v>
      </c>
    </row>
    <row r="7" spans="1:11" ht="17.25" customHeight="1" x14ac:dyDescent="0.25">
      <c r="A7" s="99" t="s">
        <v>63</v>
      </c>
      <c r="B7" s="100">
        <f>SUM(Brightwell!C29)</f>
        <v>32</v>
      </c>
      <c r="C7" s="100">
        <f>SUM(Brightwell!C30)</f>
        <v>5.5</v>
      </c>
      <c r="D7" s="100">
        <f>SUM(Brightwell!C31)</f>
        <v>0</v>
      </c>
      <c r="E7" s="100">
        <f>SUM(Brightwell!C32)</f>
        <v>8</v>
      </c>
      <c r="F7" s="100">
        <f>SUM(Brightwell!C33)</f>
        <v>0</v>
      </c>
      <c r="G7" s="101">
        <f>B7+C7+D7+E7+F7</f>
        <v>45.5</v>
      </c>
      <c r="H7" s="102">
        <f>SUM(Brightwell!C35)</f>
        <v>0</v>
      </c>
      <c r="I7" s="102">
        <f>SUM(Brightwell!C36)</f>
        <v>0</v>
      </c>
      <c r="K7" s="103">
        <f>SUM(Brightwell!I30)</f>
        <v>0</v>
      </c>
    </row>
    <row r="8" spans="1:11" ht="17.25" customHeight="1" x14ac:dyDescent="0.25">
      <c r="A8" s="99" t="s">
        <v>62</v>
      </c>
      <c r="B8" s="100">
        <f>SUM(Chimes!C31)</f>
        <v>40</v>
      </c>
      <c r="C8" s="100">
        <f>SUM(Chimes!U28)</f>
        <v>0</v>
      </c>
      <c r="D8" s="100">
        <f>SUM(Chimes!V28)</f>
        <v>0</v>
      </c>
      <c r="E8" s="100">
        <f>SUM(Chimes!C34)</f>
        <v>0</v>
      </c>
      <c r="F8" s="100">
        <f>SUM(Chimes!C35)</f>
        <v>0</v>
      </c>
      <c r="G8" s="101">
        <f>B8+C8+D8+E8+F8</f>
        <v>40</v>
      </c>
      <c r="H8" s="102">
        <f>SUM(Chimes!C37)</f>
        <v>0</v>
      </c>
      <c r="I8" s="102">
        <f>SUM(Chimes!C38)</f>
        <v>0</v>
      </c>
      <c r="K8" s="103">
        <f>SUM(Chimes!I32)</f>
        <v>8</v>
      </c>
    </row>
    <row r="9" spans="1:11" x14ac:dyDescent="0.25">
      <c r="A9" s="99" t="s">
        <v>43</v>
      </c>
      <c r="B9" s="100">
        <f>SUM(Czege!C27)</f>
        <v>40</v>
      </c>
      <c r="C9" s="100">
        <f>SUM(Czege!C28)</f>
        <v>10</v>
      </c>
      <c r="D9" s="100">
        <f>SUM(Czege!C29)</f>
        <v>0</v>
      </c>
      <c r="E9" s="100">
        <f>SUM(Czege!C30)</f>
        <v>0</v>
      </c>
      <c r="F9" s="100">
        <f>SUM(Czege!C31)</f>
        <v>0</v>
      </c>
      <c r="G9" s="101">
        <f>B9+C9+D9+E9+F9</f>
        <v>50</v>
      </c>
      <c r="H9" s="104">
        <f>SUM(Czege!C33)</f>
        <v>0</v>
      </c>
      <c r="I9" s="104">
        <f>SUM(Czege!C34)</f>
        <v>0</v>
      </c>
      <c r="K9" s="103">
        <f>SUM(Czege!I28)</f>
        <v>0.5</v>
      </c>
    </row>
    <row r="10" spans="1:11" ht="17.25" customHeight="1" x14ac:dyDescent="0.25">
      <c r="A10" s="99" t="s">
        <v>7</v>
      </c>
      <c r="B10" s="100">
        <f>SUM(Doran!C29)</f>
        <v>40</v>
      </c>
      <c r="C10" s="100">
        <f>SUM(Doran!C30)</f>
        <v>0</v>
      </c>
      <c r="D10" s="100">
        <f>SUM(Doran!C31)</f>
        <v>0</v>
      </c>
      <c r="E10" s="100">
        <f>SUM(Doran!C32)</f>
        <v>0</v>
      </c>
      <c r="F10" s="100">
        <f>SUM(Doran!C33)</f>
        <v>0</v>
      </c>
      <c r="G10" s="101">
        <f t="shared" ref="G10:G20" si="0">B10+C10+D10+E10+F10</f>
        <v>40</v>
      </c>
      <c r="H10" s="104">
        <f>SUM(Doran!C35)</f>
        <v>0</v>
      </c>
      <c r="I10" s="104">
        <f>SUM(Doran!C36)</f>
        <v>0</v>
      </c>
      <c r="K10" s="103">
        <f>SUM(Doran!I30)</f>
        <v>2.5</v>
      </c>
    </row>
    <row r="11" spans="1:11" x14ac:dyDescent="0.25">
      <c r="A11" s="99" t="s">
        <v>50</v>
      </c>
      <c r="B11" s="100">
        <f>SUM(Hammond!C31)</f>
        <v>40.5</v>
      </c>
      <c r="C11" s="100">
        <f>SUM(Hammond!C32)</f>
        <v>7</v>
      </c>
      <c r="D11" s="100">
        <f>SUM(Hammond!C33)</f>
        <v>0</v>
      </c>
      <c r="E11" s="100">
        <f>SUM(Hammond!C34)</f>
        <v>0</v>
      </c>
      <c r="F11" s="100">
        <f>SUM(Hammond!C35)</f>
        <v>0</v>
      </c>
      <c r="G11" s="101">
        <f t="shared" si="0"/>
        <v>47.5</v>
      </c>
      <c r="H11" s="104">
        <f>SUM(Hammond!C37)</f>
        <v>0</v>
      </c>
      <c r="I11" s="104">
        <f>SUM(Hammond!C38)</f>
        <v>0</v>
      </c>
      <c r="K11" s="103">
        <f>SUM(Hammond!I32)</f>
        <v>4.5</v>
      </c>
    </row>
    <row r="12" spans="1:11" x14ac:dyDescent="0.25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>B12+C12+D12+E12+F12</f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9" t="s">
        <v>82</v>
      </c>
      <c r="B13" s="100">
        <f>SUM(Leek!C27)</f>
        <v>40</v>
      </c>
      <c r="C13" s="100">
        <f>SUM(Leek!C28)</f>
        <v>0</v>
      </c>
      <c r="D13" s="100">
        <f>SUM(Leek!C29)</f>
        <v>0</v>
      </c>
      <c r="E13" s="100">
        <f>SUM(Leek!C30)</f>
        <v>0</v>
      </c>
      <c r="F13" s="100">
        <f>SUM(Leek!C31)</f>
        <v>0</v>
      </c>
      <c r="G13" s="101">
        <f>SUM(Leek!C32)</f>
        <v>40</v>
      </c>
      <c r="H13" s="104">
        <f>SUM(Leek!C33)</f>
        <v>0</v>
      </c>
      <c r="I13" s="104">
        <f>SUM(Leek!C34)</f>
        <v>0</v>
      </c>
      <c r="K13" s="103">
        <f>SUM(Leek!I28)</f>
        <v>6</v>
      </c>
    </row>
    <row r="14" spans="1:11" ht="17.25" customHeight="1" x14ac:dyDescent="0.25">
      <c r="A14" s="99" t="s">
        <v>9</v>
      </c>
      <c r="B14" s="100">
        <f>SUM(McSharry!C27)</f>
        <v>40</v>
      </c>
      <c r="C14" s="100">
        <f>SUM(McSharry!C28)</f>
        <v>10.25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50.25</v>
      </c>
      <c r="H14" s="104">
        <f>SUM(McSharry!C33)</f>
        <v>0</v>
      </c>
      <c r="I14" s="104">
        <f>SUM(McSharry!C34)</f>
        <v>0</v>
      </c>
      <c r="K14" s="103">
        <f>SUM(McSharry!I28)</f>
        <v>1</v>
      </c>
    </row>
    <row r="15" spans="1:11" ht="18" customHeight="1" x14ac:dyDescent="0.25">
      <c r="A15" s="99" t="s">
        <v>52</v>
      </c>
      <c r="B15" s="100">
        <f>SUM(Parker!C29)</f>
        <v>40</v>
      </c>
      <c r="C15" s="100">
        <f>SUM(Parker!C30)</f>
        <v>0.5</v>
      </c>
      <c r="D15" s="100">
        <f>SUM(Parker!C31)</f>
        <v>0</v>
      </c>
      <c r="E15" s="100">
        <f>SUM(Parker!C32)</f>
        <v>0</v>
      </c>
      <c r="F15" s="100">
        <f>SUM(Parker!C33)</f>
        <v>0</v>
      </c>
      <c r="G15" s="101">
        <f t="shared" si="0"/>
        <v>40.5</v>
      </c>
      <c r="H15" s="104">
        <f>SUM(Parker!C35)</f>
        <v>0</v>
      </c>
      <c r="I15" s="104">
        <f>SUM(Parker!C36)</f>
        <v>0</v>
      </c>
      <c r="K15" s="103">
        <f>SUM(Parker!I30)</f>
        <v>8</v>
      </c>
    </row>
    <row r="16" spans="1:11" ht="18" customHeight="1" x14ac:dyDescent="0.25">
      <c r="A16" s="99" t="s">
        <v>66</v>
      </c>
      <c r="B16" s="100">
        <f>SUM(Scott!C29)</f>
        <v>40</v>
      </c>
      <c r="C16" s="100">
        <f>SUM(Scott!C30)</f>
        <v>0</v>
      </c>
      <c r="D16" s="100">
        <f>SUM(Scott!C31)</f>
        <v>0</v>
      </c>
      <c r="E16" s="100">
        <f>SUM(Scott!C32)</f>
        <v>0</v>
      </c>
      <c r="F16" s="100">
        <f>SUM(Scott!C33)</f>
        <v>0</v>
      </c>
      <c r="G16" s="101">
        <f>B16+C16+D16+E16+F16</f>
        <v>40</v>
      </c>
      <c r="H16" s="104">
        <f>SUM(Scott!C35)</f>
        <v>0</v>
      </c>
      <c r="I16" s="104">
        <f>SUM(Scott!C36)</f>
        <v>0</v>
      </c>
      <c r="K16" s="103">
        <f>SUM(Scott!I30)</f>
        <v>40</v>
      </c>
    </row>
    <row r="17" spans="1:11" x14ac:dyDescent="0.25">
      <c r="A17" s="99" t="s">
        <v>10</v>
      </c>
      <c r="B17" s="100">
        <f>SUM(Taylor!C28)</f>
        <v>40</v>
      </c>
      <c r="C17" s="100">
        <f>SUM(Taylor!C29)</f>
        <v>9.5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0"/>
        <v>49.5</v>
      </c>
      <c r="H17" s="104">
        <f>SUM(Taylor!C34)</f>
        <v>0</v>
      </c>
      <c r="I17" s="104">
        <f>SUM(Taylor!C35)</f>
        <v>0</v>
      </c>
      <c r="K17" s="103">
        <f>SUM(Taylor!I29)</f>
        <v>1</v>
      </c>
    </row>
    <row r="18" spans="1:11" x14ac:dyDescent="0.25">
      <c r="A18" s="99" t="s">
        <v>45</v>
      </c>
      <c r="B18" s="100">
        <f>SUM(Ward!C27)</f>
        <v>40</v>
      </c>
      <c r="C18" s="100">
        <f>SUM(Ward!C28)</f>
        <v>5</v>
      </c>
      <c r="D18" s="100">
        <f>SUM(Ward!C29)</f>
        <v>0</v>
      </c>
      <c r="E18" s="100">
        <f>SUM(Ward!C30)</f>
        <v>0</v>
      </c>
      <c r="F18" s="100">
        <f>SUM(T.Winterburn!C32)</f>
        <v>0</v>
      </c>
      <c r="G18" s="101">
        <f t="shared" si="0"/>
        <v>45</v>
      </c>
      <c r="H18" s="104">
        <f>SUM(Ward!C33)</f>
        <v>0</v>
      </c>
      <c r="I18" s="104">
        <f>SUM(Ward!C34)</f>
        <v>0</v>
      </c>
      <c r="K18" s="103">
        <f>SUM(Ward!I28)</f>
        <v>12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10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50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10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50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SUM(Wright!C32)</f>
        <v>40</v>
      </c>
      <c r="C21" s="100">
        <f>SUM(Wright!C33)</f>
        <v>17.75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57.75</v>
      </c>
      <c r="H21" s="104">
        <f>SUM(Wright!C38)</f>
        <v>0</v>
      </c>
      <c r="I21" s="104">
        <f>SUM(Wright!C39)</f>
        <v>0</v>
      </c>
      <c r="K21" s="103">
        <f>SUM(Wright!I33)</f>
        <v>49</v>
      </c>
    </row>
    <row r="22" spans="1:11" ht="17.25" customHeight="1" x14ac:dyDescent="0.25">
      <c r="A22" s="105" t="s">
        <v>22</v>
      </c>
      <c r="B22" s="106">
        <f t="shared" ref="B22:I22" si="1">SUM(B6:B21)</f>
        <v>629.5</v>
      </c>
      <c r="C22" s="106">
        <f t="shared" si="1"/>
        <v>93.5</v>
      </c>
      <c r="D22" s="106">
        <f t="shared" si="1"/>
        <v>0</v>
      </c>
      <c r="E22" s="106">
        <f t="shared" si="1"/>
        <v>8</v>
      </c>
      <c r="F22" s="106">
        <f t="shared" si="1"/>
        <v>0</v>
      </c>
      <c r="G22" s="106">
        <f t="shared" si="1"/>
        <v>731</v>
      </c>
      <c r="H22" s="107">
        <f t="shared" si="1"/>
        <v>0</v>
      </c>
      <c r="I22" s="107">
        <f t="shared" si="1"/>
        <v>0</v>
      </c>
      <c r="J22" s="94"/>
      <c r="K22" s="106">
        <f>SUM(K6:K21)</f>
        <v>144.5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723</v>
      </c>
    </row>
    <row r="26" spans="1:11" x14ac:dyDescent="0.25">
      <c r="A26" s="92" t="s">
        <v>29</v>
      </c>
      <c r="C26" s="108">
        <f>K22</f>
        <v>144.5</v>
      </c>
    </row>
    <row r="27" spans="1:11" x14ac:dyDescent="0.25">
      <c r="A27" s="92" t="s">
        <v>33</v>
      </c>
      <c r="C27" s="109">
        <f>C26/C25</f>
        <v>0.19986168741355465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R24" sqref="R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27">
        <v>17.3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17.3</v>
      </c>
      <c r="M3" s="56">
        <v>7</v>
      </c>
      <c r="N3" s="56">
        <v>17.3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6715</v>
      </c>
      <c r="B4" s="115" t="s">
        <v>120</v>
      </c>
      <c r="C4" s="6">
        <v>3</v>
      </c>
      <c r="D4" s="22" t="s">
        <v>84</v>
      </c>
      <c r="E4" s="118">
        <v>4</v>
      </c>
      <c r="F4" s="118"/>
      <c r="G4" s="118"/>
      <c r="H4" s="118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 t="shared" ref="S4:S21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6781</v>
      </c>
      <c r="B5" s="115" t="s">
        <v>121</v>
      </c>
      <c r="C5" s="6">
        <v>80</v>
      </c>
      <c r="D5" s="22" t="s">
        <v>69</v>
      </c>
      <c r="E5" s="121">
        <v>4</v>
      </c>
      <c r="F5" s="118"/>
      <c r="G5" s="121">
        <v>7</v>
      </c>
      <c r="H5" s="118"/>
      <c r="I5" s="121"/>
      <c r="J5" s="118"/>
      <c r="K5" s="121"/>
      <c r="L5" s="118"/>
      <c r="M5" s="118"/>
      <c r="N5" s="118"/>
      <c r="O5" s="116"/>
      <c r="P5" s="117"/>
      <c r="Q5" s="116"/>
      <c r="R5" s="117"/>
      <c r="S5" s="58">
        <f t="shared" si="0"/>
        <v>11</v>
      </c>
      <c r="T5" s="58">
        <f t="shared" si="1"/>
        <v>8</v>
      </c>
      <c r="U5" s="60">
        <v>3</v>
      </c>
      <c r="V5" s="60"/>
    </row>
    <row r="6" spans="1:22" x14ac:dyDescent="0.25">
      <c r="A6" s="6">
        <v>6781</v>
      </c>
      <c r="B6" s="115" t="s">
        <v>121</v>
      </c>
      <c r="C6" s="6">
        <v>78</v>
      </c>
      <c r="D6" s="22" t="s">
        <v>87</v>
      </c>
      <c r="E6" s="118">
        <v>1</v>
      </c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6">
        <v>6781</v>
      </c>
      <c r="B7" s="115" t="s">
        <v>121</v>
      </c>
      <c r="C7" s="6">
        <v>33</v>
      </c>
      <c r="D7" s="22" t="s">
        <v>87</v>
      </c>
      <c r="E7" s="116">
        <v>0.25</v>
      </c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0"/>
        <v>0.25</v>
      </c>
      <c r="T7" s="58">
        <f t="shared" si="1"/>
        <v>0.25</v>
      </c>
      <c r="U7" s="60"/>
      <c r="V7" s="60"/>
    </row>
    <row r="8" spans="1:22" x14ac:dyDescent="0.25">
      <c r="A8" s="6">
        <v>6781</v>
      </c>
      <c r="B8" s="115" t="s">
        <v>121</v>
      </c>
      <c r="C8" s="6">
        <v>34</v>
      </c>
      <c r="D8" s="22" t="s">
        <v>87</v>
      </c>
      <c r="E8" s="116">
        <v>0.25</v>
      </c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0"/>
        <v>0.25</v>
      </c>
      <c r="T8" s="58">
        <f t="shared" si="1"/>
        <v>0.25</v>
      </c>
      <c r="U8" s="60"/>
      <c r="V8" s="60"/>
    </row>
    <row r="9" spans="1:22" x14ac:dyDescent="0.25">
      <c r="A9" s="6">
        <v>6781</v>
      </c>
      <c r="B9" s="115" t="s">
        <v>121</v>
      </c>
      <c r="C9" s="6">
        <v>35</v>
      </c>
      <c r="D9" s="22" t="s">
        <v>87</v>
      </c>
      <c r="E9" s="116">
        <v>0.5</v>
      </c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>
        <v>6781</v>
      </c>
      <c r="B10" s="115" t="s">
        <v>121</v>
      </c>
      <c r="C10" s="6">
        <v>79</v>
      </c>
      <c r="D10" s="22" t="s">
        <v>100</v>
      </c>
      <c r="E10" s="116"/>
      <c r="F10" s="117"/>
      <c r="G10" s="116">
        <v>2</v>
      </c>
      <c r="H10" s="117"/>
      <c r="I10" s="116">
        <v>4</v>
      </c>
      <c r="J10" s="117"/>
      <c r="K10" s="116">
        <v>2</v>
      </c>
      <c r="L10" s="117"/>
      <c r="M10" s="116"/>
      <c r="N10" s="117"/>
      <c r="O10" s="116"/>
      <c r="P10" s="117"/>
      <c r="Q10" s="116"/>
      <c r="R10" s="117"/>
      <c r="S10" s="58">
        <f t="shared" si="0"/>
        <v>8</v>
      </c>
      <c r="T10" s="58">
        <f t="shared" si="1"/>
        <v>5</v>
      </c>
      <c r="U10" s="60">
        <v>3</v>
      </c>
      <c r="V10" s="60"/>
    </row>
    <row r="11" spans="1:22" x14ac:dyDescent="0.25">
      <c r="A11" s="6">
        <v>6781</v>
      </c>
      <c r="B11" s="115" t="s">
        <v>121</v>
      </c>
      <c r="C11" s="6">
        <v>66</v>
      </c>
      <c r="D11" s="22" t="s">
        <v>107</v>
      </c>
      <c r="E11" s="116"/>
      <c r="F11" s="117"/>
      <c r="G11" s="116"/>
      <c r="H11" s="117"/>
      <c r="I11" s="116">
        <v>5</v>
      </c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 t="shared" si="0"/>
        <v>5</v>
      </c>
      <c r="T11" s="58">
        <f t="shared" si="1"/>
        <v>5</v>
      </c>
      <c r="U11" s="60"/>
      <c r="V11" s="60"/>
    </row>
    <row r="12" spans="1:22" x14ac:dyDescent="0.25">
      <c r="A12" s="6">
        <v>6821</v>
      </c>
      <c r="B12" s="115" t="s">
        <v>122</v>
      </c>
      <c r="C12" s="6">
        <v>8</v>
      </c>
      <c r="D12" s="22" t="s">
        <v>106</v>
      </c>
      <c r="E12" s="116"/>
      <c r="F12" s="117"/>
      <c r="G12" s="116"/>
      <c r="H12" s="117"/>
      <c r="I12" s="116"/>
      <c r="J12" s="117"/>
      <c r="K12" s="116">
        <v>8</v>
      </c>
      <c r="L12" s="117"/>
      <c r="M12" s="116">
        <v>8</v>
      </c>
      <c r="N12" s="117"/>
      <c r="O12" s="116"/>
      <c r="P12" s="117"/>
      <c r="Q12" s="116"/>
      <c r="R12" s="117"/>
      <c r="S12" s="58">
        <f t="shared" si="0"/>
        <v>16</v>
      </c>
      <c r="T12" s="58">
        <f t="shared" ref="T12" si="2">SUM(S12-U12-V12)</f>
        <v>14</v>
      </c>
      <c r="U12" s="60">
        <v>2</v>
      </c>
      <c r="V12" s="60"/>
    </row>
    <row r="13" spans="1:22" ht="15.75" customHeight="1" x14ac:dyDescent="0.25">
      <c r="A13" s="6"/>
      <c r="B13" s="25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0"/>
        <v>0</v>
      </c>
      <c r="T16" s="58">
        <f t="shared" ref="T16" si="4">SUM(S16-U16-V16)</f>
        <v>0</v>
      </c>
      <c r="U16" s="60"/>
      <c r="V16" s="60"/>
    </row>
    <row r="17" spans="1:22" ht="15.75" customHeight="1" x14ac:dyDescent="0.25">
      <c r="A17" s="6">
        <v>3600</v>
      </c>
      <c r="B17" s="115" t="s">
        <v>123</v>
      </c>
      <c r="C17" s="6"/>
      <c r="D17" s="22" t="s">
        <v>112</v>
      </c>
      <c r="E17" s="116"/>
      <c r="F17" s="117"/>
      <c r="G17" s="116"/>
      <c r="H17" s="117"/>
      <c r="I17" s="116"/>
      <c r="J17" s="117"/>
      <c r="K17" s="116"/>
      <c r="L17" s="117"/>
      <c r="M17" s="116">
        <v>2</v>
      </c>
      <c r="N17" s="117"/>
      <c r="O17" s="116"/>
      <c r="P17" s="117"/>
      <c r="Q17" s="116"/>
      <c r="R17" s="117"/>
      <c r="S17" s="58">
        <f t="shared" si="0"/>
        <v>2</v>
      </c>
      <c r="T17" s="58">
        <f t="shared" si="3"/>
        <v>2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21"/>
      <c r="J19" s="121"/>
      <c r="K19" s="116"/>
      <c r="L19" s="117"/>
      <c r="M19" s="116"/>
      <c r="N19" s="117"/>
      <c r="O19" s="116"/>
      <c r="P19" s="117"/>
      <c r="Q19" s="116"/>
      <c r="R19" s="117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19">
        <f>SUM(E4:E22)</f>
        <v>10</v>
      </c>
      <c r="F23" s="120"/>
      <c r="G23" s="119">
        <f>SUM(G4:G22)</f>
        <v>9</v>
      </c>
      <c r="H23" s="120"/>
      <c r="I23" s="119">
        <f>SUM(I4:I22)</f>
        <v>9</v>
      </c>
      <c r="J23" s="120"/>
      <c r="K23" s="119">
        <f>SUM(K4:K22)</f>
        <v>10</v>
      </c>
      <c r="L23" s="120"/>
      <c r="M23" s="119">
        <f>SUM(M4:M22)</f>
        <v>10</v>
      </c>
      <c r="N23" s="120"/>
      <c r="O23" s="119">
        <f>SUM(O4:O22)</f>
        <v>0</v>
      </c>
      <c r="P23" s="120"/>
      <c r="Q23" s="119">
        <f>SUM(Q4:Q22)</f>
        <v>0</v>
      </c>
      <c r="R23" s="120"/>
      <c r="S23" s="58">
        <f t="shared" si="6"/>
        <v>48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40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2</v>
      </c>
      <c r="G25" s="60"/>
      <c r="H25" s="60">
        <f>SUM(G23)-H24</f>
        <v>1</v>
      </c>
      <c r="I25" s="60"/>
      <c r="J25" s="60">
        <f>SUM(I23)-J24</f>
        <v>1</v>
      </c>
      <c r="K25" s="60"/>
      <c r="L25" s="60">
        <f>SUM(K23)-L24</f>
        <v>2</v>
      </c>
      <c r="M25" s="60"/>
      <c r="N25" s="60">
        <f>SUM(M23)-N24</f>
        <v>2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8</v>
      </c>
      <c r="T25" s="60"/>
      <c r="U25" s="60">
        <f>SUM(U4:U24)</f>
        <v>8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40</v>
      </c>
      <c r="I28" s="48">
        <v>3600</v>
      </c>
    </row>
    <row r="29" spans="1:22" x14ac:dyDescent="0.25">
      <c r="A29" s="50" t="s">
        <v>24</v>
      </c>
      <c r="C29" s="63">
        <f>U25</f>
        <v>8</v>
      </c>
      <c r="D29" s="63"/>
      <c r="I29" s="64">
        <v>2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48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Q24" sqref="Q24:R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16.3</v>
      </c>
      <c r="G3" s="56">
        <v>7</v>
      </c>
      <c r="H3" s="56">
        <v>17.3</v>
      </c>
      <c r="I3" s="56">
        <v>7</v>
      </c>
      <c r="J3" s="56">
        <v>17</v>
      </c>
      <c r="K3" s="56">
        <v>7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121</v>
      </c>
      <c r="C4" s="6">
        <v>56</v>
      </c>
      <c r="D4" s="22" t="s">
        <v>78</v>
      </c>
      <c r="E4" s="118">
        <v>8</v>
      </c>
      <c r="F4" s="118"/>
      <c r="G4" s="118"/>
      <c r="H4" s="118"/>
      <c r="I4" s="118"/>
      <c r="J4" s="118"/>
      <c r="K4" s="118"/>
      <c r="L4" s="118"/>
      <c r="M4" s="123"/>
      <c r="N4" s="124"/>
      <c r="O4" s="116"/>
      <c r="P4" s="117"/>
      <c r="Q4" s="116"/>
      <c r="R4" s="117"/>
      <c r="S4" s="58">
        <f>E4+G4+I4+K4+M4+O4+Q4</f>
        <v>8</v>
      </c>
      <c r="T4" s="58">
        <f t="shared" ref="T4:T19" si="0">SUM(S4-U4-V4)</f>
        <v>7</v>
      </c>
      <c r="U4" s="60">
        <v>1</v>
      </c>
      <c r="V4" s="60"/>
    </row>
    <row r="5" spans="1:22" x14ac:dyDescent="0.25">
      <c r="A5" s="6">
        <v>6781</v>
      </c>
      <c r="B5" s="115" t="s">
        <v>121</v>
      </c>
      <c r="C5" s="6">
        <v>60</v>
      </c>
      <c r="D5" s="22" t="s">
        <v>70</v>
      </c>
      <c r="E5" s="118">
        <v>1</v>
      </c>
      <c r="F5" s="118"/>
      <c r="G5" s="118">
        <v>3</v>
      </c>
      <c r="H5" s="118"/>
      <c r="I5" s="118"/>
      <c r="J5" s="118"/>
      <c r="K5" s="118"/>
      <c r="L5" s="118"/>
      <c r="M5" s="126"/>
      <c r="N5" s="125"/>
      <c r="O5" s="116"/>
      <c r="P5" s="117"/>
      <c r="Q5" s="116"/>
      <c r="R5" s="117"/>
      <c r="S5" s="58">
        <f>E5+G5+I5+K5+M5+O5+Q5</f>
        <v>4</v>
      </c>
      <c r="T5" s="58">
        <f t="shared" si="0"/>
        <v>2</v>
      </c>
      <c r="U5" s="60">
        <v>2</v>
      </c>
      <c r="V5" s="60"/>
    </row>
    <row r="6" spans="1:22" x14ac:dyDescent="0.25">
      <c r="A6" s="6">
        <v>6781</v>
      </c>
      <c r="B6" s="115" t="s">
        <v>121</v>
      </c>
      <c r="C6" s="6">
        <v>75</v>
      </c>
      <c r="D6" s="22" t="s">
        <v>101</v>
      </c>
      <c r="E6" s="118"/>
      <c r="F6" s="118"/>
      <c r="G6" s="118">
        <v>7</v>
      </c>
      <c r="H6" s="118"/>
      <c r="I6" s="118">
        <v>9.5</v>
      </c>
      <c r="J6" s="118"/>
      <c r="K6" s="118"/>
      <c r="L6" s="118"/>
      <c r="M6" s="125"/>
      <c r="N6" s="125"/>
      <c r="O6" s="116"/>
      <c r="P6" s="117"/>
      <c r="Q6" s="116"/>
      <c r="R6" s="117"/>
      <c r="S6" s="58">
        <f t="shared" ref="S6:S24" si="1">E6+G6+I6+K6+M6+O6+Q6</f>
        <v>16.5</v>
      </c>
      <c r="T6" s="58">
        <f t="shared" si="0"/>
        <v>15</v>
      </c>
      <c r="U6" s="60">
        <v>1.5</v>
      </c>
      <c r="V6" s="60"/>
    </row>
    <row r="7" spans="1:22" x14ac:dyDescent="0.25">
      <c r="A7" s="6">
        <v>6781</v>
      </c>
      <c r="B7" s="115" t="s">
        <v>121</v>
      </c>
      <c r="C7" s="6">
        <v>67</v>
      </c>
      <c r="D7" s="22" t="s">
        <v>109</v>
      </c>
      <c r="E7" s="118"/>
      <c r="F7" s="118"/>
      <c r="G7" s="118"/>
      <c r="H7" s="118"/>
      <c r="I7" s="118"/>
      <c r="J7" s="118"/>
      <c r="K7" s="118">
        <v>9</v>
      </c>
      <c r="L7" s="118"/>
      <c r="M7" s="125"/>
      <c r="N7" s="125"/>
      <c r="O7" s="116"/>
      <c r="P7" s="117"/>
      <c r="Q7" s="116"/>
      <c r="R7" s="117"/>
      <c r="S7" s="58">
        <f t="shared" si="1"/>
        <v>9</v>
      </c>
      <c r="T7" s="58">
        <f t="shared" si="0"/>
        <v>8</v>
      </c>
      <c r="U7" s="60">
        <v>1</v>
      </c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27"/>
      <c r="N8" s="124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27"/>
      <c r="N9" s="124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27"/>
      <c r="N10" s="124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27"/>
      <c r="N11" s="124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27"/>
      <c r="N12" s="124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16"/>
      <c r="F13" s="117"/>
      <c r="G13" s="116"/>
      <c r="H13" s="117"/>
      <c r="I13" s="116"/>
      <c r="J13" s="117"/>
      <c r="K13" s="116"/>
      <c r="L13" s="117"/>
      <c r="M13" s="127"/>
      <c r="N13" s="124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27"/>
      <c r="N14" s="124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27"/>
      <c r="N15" s="124"/>
      <c r="O15" s="116"/>
      <c r="P15" s="117"/>
      <c r="Q15" s="116"/>
      <c r="R15" s="117"/>
      <c r="S15" s="58">
        <f t="shared" si="1"/>
        <v>0</v>
      </c>
      <c r="T15" s="58">
        <f t="shared" si="0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27"/>
      <c r="N16" s="124"/>
      <c r="O16" s="116"/>
      <c r="P16" s="117"/>
      <c r="Q16" s="116"/>
      <c r="R16" s="117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27"/>
      <c r="N17" s="124"/>
      <c r="O17" s="116"/>
      <c r="P17" s="117"/>
      <c r="Q17" s="116"/>
      <c r="R17" s="11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27"/>
      <c r="N18" s="124"/>
      <c r="O18" s="116"/>
      <c r="P18" s="117"/>
      <c r="Q18" s="116"/>
      <c r="R18" s="117"/>
      <c r="S18" s="58">
        <f t="shared" si="1"/>
        <v>0</v>
      </c>
      <c r="T18" s="58">
        <f t="shared" si="0"/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27"/>
      <c r="N19" s="124"/>
      <c r="O19" s="116"/>
      <c r="P19" s="117"/>
      <c r="Q19" s="116"/>
      <c r="R19" s="117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/>
      <c r="B20" s="6"/>
      <c r="C20" s="6"/>
      <c r="D20" s="22"/>
      <c r="E20" s="121"/>
      <c r="F20" s="121"/>
      <c r="G20" s="116"/>
      <c r="H20" s="117"/>
      <c r="I20" s="121"/>
      <c r="J20" s="121"/>
      <c r="K20" s="116"/>
      <c r="L20" s="117"/>
      <c r="M20" s="127"/>
      <c r="N20" s="124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16"/>
      <c r="F21" s="117"/>
      <c r="G21" s="116"/>
      <c r="H21" s="117"/>
      <c r="I21" s="116"/>
      <c r="J21" s="117"/>
      <c r="K21" s="116"/>
      <c r="L21" s="117"/>
      <c r="M21" s="127"/>
      <c r="N21" s="124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27">
        <v>8</v>
      </c>
      <c r="N22" s="124"/>
      <c r="O22" s="116"/>
      <c r="P22" s="117"/>
      <c r="Q22" s="116"/>
      <c r="R22" s="117"/>
      <c r="S22" s="58">
        <f t="shared" si="1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9</v>
      </c>
      <c r="F24" s="120"/>
      <c r="G24" s="119">
        <f>SUM(G4:G23)</f>
        <v>10</v>
      </c>
      <c r="H24" s="120"/>
      <c r="I24" s="119">
        <f>SUM(I4:I23)</f>
        <v>9.5</v>
      </c>
      <c r="J24" s="120"/>
      <c r="K24" s="119">
        <f>SUM(K4:K23)</f>
        <v>9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45.5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1</v>
      </c>
      <c r="G26" s="60"/>
      <c r="H26" s="60">
        <f>SUM(G24)-H25</f>
        <v>2</v>
      </c>
      <c r="I26" s="60"/>
      <c r="J26" s="60">
        <f>SUM(I24)-J25</f>
        <v>1.5</v>
      </c>
      <c r="K26" s="60"/>
      <c r="L26" s="60">
        <f>SUM(K24)-L25</f>
        <v>1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5.5</v>
      </c>
      <c r="T26" s="60"/>
      <c r="U26" s="60">
        <f>SUM(U4:U25)</f>
        <v>5.5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  <c r="M29" s="3"/>
    </row>
    <row r="30" spans="1:22" x14ac:dyDescent="0.25">
      <c r="A30" s="50" t="s">
        <v>24</v>
      </c>
      <c r="C30" s="63">
        <f>U26</f>
        <v>5.5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45.5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/>
      <c r="H3" s="27"/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121</v>
      </c>
      <c r="C4" s="6">
        <v>80</v>
      </c>
      <c r="D4" s="22" t="s">
        <v>69</v>
      </c>
      <c r="E4" s="118">
        <v>5</v>
      </c>
      <c r="F4" s="118"/>
      <c r="G4" s="118"/>
      <c r="H4" s="118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6781</v>
      </c>
      <c r="B5" s="115" t="s">
        <v>121</v>
      </c>
      <c r="C5" s="6">
        <v>72</v>
      </c>
      <c r="D5" s="22" t="s">
        <v>96</v>
      </c>
      <c r="E5" s="118">
        <v>3</v>
      </c>
      <c r="F5" s="118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6781</v>
      </c>
      <c r="B6" s="115" t="s">
        <v>121</v>
      </c>
      <c r="C6" s="6">
        <v>75</v>
      </c>
      <c r="D6" s="22" t="s">
        <v>101</v>
      </c>
      <c r="E6" s="118"/>
      <c r="F6" s="118"/>
      <c r="G6" s="118"/>
      <c r="H6" s="118"/>
      <c r="I6" s="118">
        <v>6.5</v>
      </c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ref="S6:S26" si="1">E6+G6+I6+K6+M6+O6+Q6</f>
        <v>6.5</v>
      </c>
      <c r="T6" s="58">
        <f t="shared" si="0"/>
        <v>6.5</v>
      </c>
      <c r="U6" s="60"/>
      <c r="V6" s="60"/>
    </row>
    <row r="7" spans="1:22" x14ac:dyDescent="0.25">
      <c r="A7" s="6">
        <v>6781</v>
      </c>
      <c r="B7" s="115" t="s">
        <v>121</v>
      </c>
      <c r="C7" s="6">
        <v>62</v>
      </c>
      <c r="D7" s="22" t="s">
        <v>98</v>
      </c>
      <c r="E7" s="118"/>
      <c r="F7" s="118"/>
      <c r="G7" s="118"/>
      <c r="H7" s="118"/>
      <c r="I7" s="118">
        <v>0.5</v>
      </c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6821</v>
      </c>
      <c r="B8" s="115" t="s">
        <v>122</v>
      </c>
      <c r="C8" s="6">
        <v>8</v>
      </c>
      <c r="D8" s="22" t="s">
        <v>106</v>
      </c>
      <c r="E8" s="116"/>
      <c r="F8" s="117"/>
      <c r="G8" s="116"/>
      <c r="H8" s="117"/>
      <c r="I8" s="116">
        <v>1</v>
      </c>
      <c r="J8" s="117"/>
      <c r="K8" s="116">
        <v>7.5</v>
      </c>
      <c r="L8" s="117"/>
      <c r="M8" s="116">
        <v>8</v>
      </c>
      <c r="N8" s="117"/>
      <c r="O8" s="116"/>
      <c r="P8" s="117"/>
      <c r="Q8" s="116"/>
      <c r="R8" s="117"/>
      <c r="S8" s="58">
        <f t="shared" si="1"/>
        <v>16.5</v>
      </c>
      <c r="T8" s="58">
        <f t="shared" si="0"/>
        <v>16.5</v>
      </c>
      <c r="U8" s="60"/>
      <c r="V8" s="60"/>
    </row>
    <row r="9" spans="1:22" x14ac:dyDescent="0.25">
      <c r="A9" s="6">
        <v>6781</v>
      </c>
      <c r="B9" s="115" t="s">
        <v>121</v>
      </c>
      <c r="C9" s="6">
        <v>67</v>
      </c>
      <c r="D9" s="22" t="s">
        <v>109</v>
      </c>
      <c r="E9" s="116"/>
      <c r="F9" s="117"/>
      <c r="G9" s="116"/>
      <c r="H9" s="117"/>
      <c r="I9" s="116"/>
      <c r="J9" s="117"/>
      <c r="K9" s="116">
        <v>0.5</v>
      </c>
      <c r="L9" s="117"/>
      <c r="M9" s="116"/>
      <c r="N9" s="117"/>
      <c r="O9" s="116"/>
      <c r="P9" s="117"/>
      <c r="Q9" s="116"/>
      <c r="R9" s="117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115" t="s">
        <v>123</v>
      </c>
      <c r="C15" s="6"/>
      <c r="D15" s="22" t="s">
        <v>64</v>
      </c>
      <c r="E15" s="116"/>
      <c r="F15" s="117"/>
      <c r="G15" s="116">
        <v>8</v>
      </c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6" si="2">E15+G15+I15+K15+M15+O15+Q15</f>
        <v>8</v>
      </c>
      <c r="T15" s="58">
        <f t="shared" ref="T15:T16" si="3">SUM(S15-U15-V15)</f>
        <v>8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1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25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9">
        <f>SUM(E4:E25)</f>
        <v>8</v>
      </c>
      <c r="F26" s="120"/>
      <c r="G26" s="119">
        <f>SUM(G4:G25)</f>
        <v>8</v>
      </c>
      <c r="H26" s="120"/>
      <c r="I26" s="119">
        <f>SUM(I4:I25)</f>
        <v>8</v>
      </c>
      <c r="J26" s="120"/>
      <c r="K26" s="119">
        <f>SUM(K4:K25)</f>
        <v>8</v>
      </c>
      <c r="L26" s="120"/>
      <c r="M26" s="119">
        <f>SUM(M4:M25)</f>
        <v>8</v>
      </c>
      <c r="N26" s="120"/>
      <c r="O26" s="119">
        <f>SUM(O4:O25)</f>
        <v>0</v>
      </c>
      <c r="P26" s="120"/>
      <c r="Q26" s="119">
        <f>SUM(Q4:Q25)</f>
        <v>0</v>
      </c>
      <c r="R26" s="12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8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R24" sqref="R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17.3</v>
      </c>
      <c r="G3" s="56">
        <v>7</v>
      </c>
      <c r="H3" s="56">
        <v>17.3</v>
      </c>
      <c r="I3" s="56">
        <v>7</v>
      </c>
      <c r="J3" s="56">
        <v>17.3</v>
      </c>
      <c r="K3" s="56">
        <v>7</v>
      </c>
      <c r="L3" s="56">
        <v>17.3</v>
      </c>
      <c r="M3" s="56">
        <v>7</v>
      </c>
      <c r="N3" s="56">
        <v>17.3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121</v>
      </c>
      <c r="C4" s="6">
        <v>61</v>
      </c>
      <c r="D4" s="22" t="s">
        <v>80</v>
      </c>
      <c r="E4" s="116">
        <v>10</v>
      </c>
      <c r="F4" s="117"/>
      <c r="G4" s="116">
        <v>10</v>
      </c>
      <c r="H4" s="117"/>
      <c r="I4" s="116">
        <v>10</v>
      </c>
      <c r="J4" s="117"/>
      <c r="K4" s="116">
        <v>10</v>
      </c>
      <c r="L4" s="117"/>
      <c r="M4" s="116">
        <v>9.5</v>
      </c>
      <c r="N4" s="117"/>
      <c r="O4" s="116"/>
      <c r="P4" s="117"/>
      <c r="Q4" s="116"/>
      <c r="R4" s="117"/>
      <c r="S4" s="58">
        <f>E4+G4+I4+K4+M4+O4+Q4</f>
        <v>49.5</v>
      </c>
      <c r="T4" s="58">
        <f t="shared" ref="T4:T12" si="0">SUM(S4-U4-V4)</f>
        <v>39.5</v>
      </c>
      <c r="U4" s="60">
        <v>10</v>
      </c>
      <c r="V4" s="60"/>
    </row>
    <row r="5" spans="1:22" x14ac:dyDescent="0.25">
      <c r="A5" s="6"/>
      <c r="B5" s="6"/>
      <c r="C5" s="6"/>
      <c r="D5" s="22"/>
      <c r="E5" s="116"/>
      <c r="F5" s="117"/>
      <c r="G5" s="116"/>
      <c r="H5" s="117"/>
      <c r="I5" s="116"/>
      <c r="J5" s="117"/>
      <c r="K5" s="116"/>
      <c r="L5" s="117"/>
      <c r="M5" s="116"/>
      <c r="N5" s="117"/>
      <c r="O5" s="116"/>
      <c r="P5" s="117"/>
      <c r="Q5" s="116"/>
      <c r="R5" s="11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0"/>
      <c r="B17" s="61"/>
      <c r="C17" s="110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5" t="s">
        <v>123</v>
      </c>
      <c r="C18" s="6"/>
      <c r="D18" s="10" t="s">
        <v>77</v>
      </c>
      <c r="E18" s="116"/>
      <c r="F18" s="117"/>
      <c r="G18" s="116"/>
      <c r="H18" s="117"/>
      <c r="I18" s="116"/>
      <c r="J18" s="117"/>
      <c r="K18" s="116"/>
      <c r="L18" s="117"/>
      <c r="M18" s="116">
        <v>0.5</v>
      </c>
      <c r="N18" s="117"/>
      <c r="O18" s="116"/>
      <c r="P18" s="117"/>
      <c r="Q18" s="116"/>
      <c r="R18" s="117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9">
        <f>SUM(E4:E21)</f>
        <v>10</v>
      </c>
      <c r="F22" s="120"/>
      <c r="G22" s="119">
        <f>SUM(G4:G21)</f>
        <v>10</v>
      </c>
      <c r="H22" s="120"/>
      <c r="I22" s="119">
        <f>SUM(I4:I21)</f>
        <v>10</v>
      </c>
      <c r="J22" s="120"/>
      <c r="K22" s="119">
        <f>SUM(K4:K21)</f>
        <v>10</v>
      </c>
      <c r="L22" s="120"/>
      <c r="M22" s="119">
        <f>SUM(M4:M21)</f>
        <v>10</v>
      </c>
      <c r="N22" s="120"/>
      <c r="O22" s="119">
        <f>SUM(O4:O21)</f>
        <v>0</v>
      </c>
      <c r="P22" s="120"/>
      <c r="Q22" s="119">
        <f>SUM(Q4:Q21)</f>
        <v>0</v>
      </c>
      <c r="R22" s="120"/>
      <c r="S22" s="58">
        <f t="shared" si="1"/>
        <v>50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2</v>
      </c>
      <c r="G24" s="60"/>
      <c r="H24" s="60">
        <f>SUM(G22)-H23</f>
        <v>2</v>
      </c>
      <c r="I24" s="60"/>
      <c r="J24" s="60">
        <f>SUM(I22)-J23</f>
        <v>2</v>
      </c>
      <c r="K24" s="60"/>
      <c r="L24" s="60">
        <f>SUM(K22)-L23</f>
        <v>2</v>
      </c>
      <c r="M24" s="60"/>
      <c r="N24" s="60">
        <f>SUM(M22)-N23</f>
        <v>2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10</v>
      </c>
      <c r="T24" s="60"/>
      <c r="U24" s="60">
        <f>SUM(U4:U23)</f>
        <v>10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10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50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Q24" sqref="Q24:R2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89</v>
      </c>
      <c r="B4" s="115" t="s">
        <v>125</v>
      </c>
      <c r="C4" s="6">
        <v>1</v>
      </c>
      <c r="D4" s="22" t="s">
        <v>90</v>
      </c>
      <c r="E4" s="128">
        <v>3</v>
      </c>
      <c r="F4" s="129"/>
      <c r="G4" s="128"/>
      <c r="H4" s="129"/>
      <c r="I4" s="121"/>
      <c r="J4" s="121"/>
      <c r="K4" s="121"/>
      <c r="L4" s="121"/>
      <c r="M4" s="121"/>
      <c r="N4" s="121"/>
      <c r="O4" s="128"/>
      <c r="P4" s="129"/>
      <c r="Q4" s="128"/>
      <c r="R4" s="129"/>
      <c r="S4" s="12">
        <f>E4+G4+I4+K4+M4+O4+Q4</f>
        <v>3</v>
      </c>
      <c r="T4" s="12">
        <f t="shared" ref="T4:T16" si="0">SUM(S4-U4-V4)</f>
        <v>3</v>
      </c>
      <c r="U4" s="14"/>
      <c r="V4" s="14"/>
    </row>
    <row r="5" spans="1:22" x14ac:dyDescent="0.25">
      <c r="A5" s="6">
        <v>6781</v>
      </c>
      <c r="B5" s="115" t="s">
        <v>121</v>
      </c>
      <c r="C5" s="6">
        <v>71</v>
      </c>
      <c r="D5" s="22" t="s">
        <v>97</v>
      </c>
      <c r="E5" s="121">
        <v>4</v>
      </c>
      <c r="F5" s="121"/>
      <c r="G5" s="121">
        <v>1.5</v>
      </c>
      <c r="H5" s="121"/>
      <c r="I5" s="121">
        <v>2</v>
      </c>
      <c r="J5" s="121"/>
      <c r="K5" s="121"/>
      <c r="L5" s="121"/>
      <c r="M5" s="121"/>
      <c r="N5" s="121"/>
      <c r="O5" s="128"/>
      <c r="P5" s="129"/>
      <c r="Q5" s="128"/>
      <c r="R5" s="129"/>
      <c r="S5" s="12">
        <f t="shared" ref="S5:S24" si="1">E5+G5+I5+K5+M5+O5+Q5</f>
        <v>7.5</v>
      </c>
      <c r="T5" s="12">
        <f t="shared" si="0"/>
        <v>7.5</v>
      </c>
      <c r="U5" s="14"/>
      <c r="V5" s="14"/>
    </row>
    <row r="6" spans="1:22" x14ac:dyDescent="0.25">
      <c r="A6" s="6">
        <v>6781</v>
      </c>
      <c r="B6" s="115" t="s">
        <v>121</v>
      </c>
      <c r="C6" s="6">
        <v>72</v>
      </c>
      <c r="D6" s="22" t="s">
        <v>96</v>
      </c>
      <c r="E6" s="121">
        <v>1</v>
      </c>
      <c r="F6" s="121"/>
      <c r="G6" s="121">
        <v>5.5</v>
      </c>
      <c r="H6" s="121"/>
      <c r="I6" s="121"/>
      <c r="J6" s="121"/>
      <c r="K6" s="121"/>
      <c r="L6" s="121"/>
      <c r="M6" s="121"/>
      <c r="N6" s="121"/>
      <c r="O6" s="128"/>
      <c r="P6" s="129"/>
      <c r="Q6" s="128"/>
      <c r="R6" s="129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>
        <v>6781</v>
      </c>
      <c r="B7" s="115" t="s">
        <v>121</v>
      </c>
      <c r="C7" s="6">
        <v>68</v>
      </c>
      <c r="D7" s="22" t="s">
        <v>86</v>
      </c>
      <c r="E7" s="121"/>
      <c r="F7" s="121"/>
      <c r="G7" s="121">
        <v>1</v>
      </c>
      <c r="H7" s="121"/>
      <c r="I7" s="121">
        <v>5.25</v>
      </c>
      <c r="J7" s="121"/>
      <c r="K7" s="121">
        <v>1</v>
      </c>
      <c r="L7" s="121"/>
      <c r="M7" s="121"/>
      <c r="N7" s="121"/>
      <c r="O7" s="128"/>
      <c r="P7" s="129"/>
      <c r="Q7" s="128"/>
      <c r="R7" s="129"/>
      <c r="S7" s="12">
        <f t="shared" si="1"/>
        <v>7.25</v>
      </c>
      <c r="T7" s="12">
        <f t="shared" si="0"/>
        <v>7.25</v>
      </c>
      <c r="U7" s="14"/>
      <c r="V7" s="14"/>
    </row>
    <row r="8" spans="1:22" x14ac:dyDescent="0.25">
      <c r="A8" s="6">
        <v>6781</v>
      </c>
      <c r="B8" s="115" t="s">
        <v>121</v>
      </c>
      <c r="C8" s="6">
        <v>75</v>
      </c>
      <c r="D8" s="22" t="s">
        <v>101</v>
      </c>
      <c r="E8" s="121"/>
      <c r="F8" s="121"/>
      <c r="G8" s="121"/>
      <c r="H8" s="121"/>
      <c r="I8" s="121">
        <v>0.75</v>
      </c>
      <c r="J8" s="121"/>
      <c r="K8" s="121">
        <v>1.25</v>
      </c>
      <c r="L8" s="121"/>
      <c r="M8" s="121"/>
      <c r="N8" s="121"/>
      <c r="O8" s="128"/>
      <c r="P8" s="129"/>
      <c r="Q8" s="128"/>
      <c r="R8" s="129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6781</v>
      </c>
      <c r="B9" s="115" t="s">
        <v>121</v>
      </c>
      <c r="C9" s="6">
        <v>60</v>
      </c>
      <c r="D9" s="22" t="s">
        <v>70</v>
      </c>
      <c r="E9" s="121"/>
      <c r="F9" s="121"/>
      <c r="G9" s="121"/>
      <c r="H9" s="121"/>
      <c r="I9" s="121"/>
      <c r="J9" s="121"/>
      <c r="K9" s="121">
        <v>3.25</v>
      </c>
      <c r="L9" s="121"/>
      <c r="M9" s="121">
        <v>7</v>
      </c>
      <c r="N9" s="121"/>
      <c r="O9" s="128"/>
      <c r="P9" s="129"/>
      <c r="Q9" s="128"/>
      <c r="R9" s="129"/>
      <c r="S9" s="12">
        <f t="shared" si="1"/>
        <v>10.25</v>
      </c>
      <c r="T9" s="12">
        <f t="shared" si="0"/>
        <v>10.25</v>
      </c>
      <c r="U9" s="14"/>
      <c r="V9" s="14"/>
    </row>
    <row r="10" spans="1:22" x14ac:dyDescent="0.25">
      <c r="A10" s="6">
        <v>6821</v>
      </c>
      <c r="B10" s="115" t="s">
        <v>122</v>
      </c>
      <c r="C10" s="6">
        <v>2</v>
      </c>
      <c r="D10" s="22" t="s">
        <v>88</v>
      </c>
      <c r="E10" s="121"/>
      <c r="F10" s="121"/>
      <c r="G10" s="121"/>
      <c r="H10" s="121"/>
      <c r="I10" s="121"/>
      <c r="J10" s="121"/>
      <c r="K10" s="121"/>
      <c r="L10" s="121"/>
      <c r="M10" s="121">
        <v>1</v>
      </c>
      <c r="N10" s="121"/>
      <c r="O10" s="128"/>
      <c r="P10" s="129"/>
      <c r="Q10" s="128"/>
      <c r="R10" s="129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8"/>
      <c r="P11" s="129"/>
      <c r="Q11" s="128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8"/>
      <c r="P12" s="129"/>
      <c r="Q12" s="128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8"/>
      <c r="P13" s="129"/>
      <c r="Q13" s="128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8"/>
      <c r="P14" s="129"/>
      <c r="Q14" s="128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8"/>
      <c r="P15" s="129"/>
      <c r="Q15" s="128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8"/>
      <c r="P16" s="129"/>
      <c r="Q16" s="128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8"/>
      <c r="P17" s="129"/>
      <c r="Q17" s="128"/>
      <c r="R17" s="12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8"/>
      <c r="P18" s="129"/>
      <c r="Q18" s="128"/>
      <c r="R18" s="12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8"/>
      <c r="P19" s="129"/>
      <c r="Q19" s="128"/>
      <c r="R19" s="129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>
        <v>3600</v>
      </c>
      <c r="B20" s="115" t="s">
        <v>123</v>
      </c>
      <c r="C20" s="6"/>
      <c r="D20" s="22" t="s">
        <v>83</v>
      </c>
      <c r="E20" s="121"/>
      <c r="F20" s="121"/>
      <c r="G20" s="121"/>
      <c r="H20" s="121"/>
      <c r="I20" s="121"/>
      <c r="J20" s="121"/>
      <c r="K20" s="121">
        <v>2.5</v>
      </c>
      <c r="L20" s="121"/>
      <c r="M20" s="121"/>
      <c r="N20" s="121"/>
      <c r="O20" s="128"/>
      <c r="P20" s="129"/>
      <c r="Q20" s="128"/>
      <c r="R20" s="129"/>
      <c r="S20" s="12">
        <f>E20+G20+I20+K20+M20+O20+Q20</f>
        <v>2.5</v>
      </c>
      <c r="T20" s="12">
        <f>SUM(S20-U20-V20)</f>
        <v>2.5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8"/>
      <c r="P21" s="129"/>
      <c r="Q21" s="128"/>
      <c r="R21" s="12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8"/>
      <c r="P22" s="129"/>
      <c r="Q22" s="128"/>
      <c r="R22" s="129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8"/>
      <c r="F23" s="129"/>
      <c r="G23" s="128"/>
      <c r="H23" s="129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E20" sqref="E20:L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17.3</v>
      </c>
      <c r="G3" s="114" t="s">
        <v>114</v>
      </c>
      <c r="H3" s="114" t="s">
        <v>113</v>
      </c>
      <c r="I3" s="56">
        <v>7</v>
      </c>
      <c r="J3" s="56">
        <v>17.3</v>
      </c>
      <c r="K3" s="56">
        <v>7</v>
      </c>
      <c r="L3" s="56">
        <v>16.3</v>
      </c>
      <c r="M3" s="56">
        <v>7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121</v>
      </c>
      <c r="C4" s="6">
        <v>32</v>
      </c>
      <c r="D4" s="22" t="s">
        <v>70</v>
      </c>
      <c r="E4" s="116">
        <v>5.5</v>
      </c>
      <c r="F4" s="117"/>
      <c r="G4" s="116"/>
      <c r="H4" s="117"/>
      <c r="I4" s="116"/>
      <c r="J4" s="117"/>
      <c r="K4" s="116"/>
      <c r="L4" s="117"/>
      <c r="M4" s="116"/>
      <c r="N4" s="117"/>
      <c r="O4" s="116"/>
      <c r="P4" s="117"/>
      <c r="Q4" s="116"/>
      <c r="R4" s="117"/>
      <c r="S4" s="58">
        <f>E4+G4+I4+K4+M4+O4+Q4</f>
        <v>5.5</v>
      </c>
      <c r="T4" s="58">
        <f t="shared" ref="T4:T12" si="0">SUM(S4-U4-V4)</f>
        <v>3.5</v>
      </c>
      <c r="U4" s="60">
        <v>2</v>
      </c>
      <c r="V4" s="60"/>
    </row>
    <row r="5" spans="1:22" x14ac:dyDescent="0.25">
      <c r="A5" s="6">
        <v>6781</v>
      </c>
      <c r="B5" s="115" t="s">
        <v>121</v>
      </c>
      <c r="C5" s="6">
        <v>63</v>
      </c>
      <c r="D5" s="22" t="s">
        <v>98</v>
      </c>
      <c r="E5" s="121"/>
      <c r="F5" s="118"/>
      <c r="G5" s="116"/>
      <c r="H5" s="117"/>
      <c r="I5" s="116"/>
      <c r="J5" s="117"/>
      <c r="K5" s="116"/>
      <c r="L5" s="117"/>
      <c r="M5" s="116">
        <v>0.5</v>
      </c>
      <c r="N5" s="117"/>
      <c r="O5" s="116"/>
      <c r="P5" s="117"/>
      <c r="Q5" s="116"/>
      <c r="R5" s="117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6781</v>
      </c>
      <c r="B6" s="115" t="s">
        <v>121</v>
      </c>
      <c r="C6" s="6">
        <v>62</v>
      </c>
      <c r="D6" s="22" t="s">
        <v>98</v>
      </c>
      <c r="E6" s="118">
        <v>2</v>
      </c>
      <c r="F6" s="118"/>
      <c r="G6" s="116">
        <v>7</v>
      </c>
      <c r="H6" s="117"/>
      <c r="I6" s="116">
        <v>10</v>
      </c>
      <c r="J6" s="117"/>
      <c r="K6" s="116">
        <v>5.5</v>
      </c>
      <c r="L6" s="117"/>
      <c r="M6" s="116">
        <v>8.5</v>
      </c>
      <c r="N6" s="117"/>
      <c r="O6" s="116"/>
      <c r="P6" s="117"/>
      <c r="Q6" s="116"/>
      <c r="R6" s="117"/>
      <c r="S6" s="58">
        <f t="shared" si="1"/>
        <v>33</v>
      </c>
      <c r="T6" s="58">
        <f t="shared" si="0"/>
        <v>28</v>
      </c>
      <c r="U6" s="60">
        <v>5</v>
      </c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>
        <v>6781</v>
      </c>
      <c r="B14" s="115" t="s">
        <v>121</v>
      </c>
      <c r="C14" s="6" t="s">
        <v>115</v>
      </c>
      <c r="D14" s="22" t="s">
        <v>116</v>
      </c>
      <c r="E14" s="116">
        <v>1</v>
      </c>
      <c r="F14" s="117"/>
      <c r="G14" s="116">
        <v>1.5</v>
      </c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:S18" si="2">E14+G14+I14+K14+M14+O14+Q14</f>
        <v>2.5</v>
      </c>
      <c r="T14" s="58">
        <f t="shared" ref="T14:T18" si="3">SUM(S14-U14-V14)</f>
        <v>2.5</v>
      </c>
      <c r="U14" s="60"/>
      <c r="V14" s="60"/>
    </row>
    <row r="15" spans="1:22" x14ac:dyDescent="0.25">
      <c r="A15" s="6">
        <v>6781</v>
      </c>
      <c r="B15" s="115" t="s">
        <v>121</v>
      </c>
      <c r="C15" s="6" t="s">
        <v>117</v>
      </c>
      <c r="D15" s="22" t="s">
        <v>116</v>
      </c>
      <c r="E15" s="116">
        <v>1</v>
      </c>
      <c r="F15" s="117"/>
      <c r="G15" s="116">
        <v>0.5</v>
      </c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2"/>
        <v>1.5</v>
      </c>
      <c r="T15" s="58">
        <f t="shared" si="3"/>
        <v>1.5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ref="S17" si="4">E17+G17+I17+K17+M17+O17+Q17</f>
        <v>0</v>
      </c>
      <c r="T17" s="58">
        <f t="shared" ref="T17" si="5"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ref="S19:S21" si="6">E19+G19+I19+K19+M19+O19+Q19</f>
        <v>0</v>
      </c>
      <c r="T19" s="58">
        <f t="shared" ref="T19:T21" si="7">SUM(S19-U19-V19)</f>
        <v>0</v>
      </c>
      <c r="U19" s="60"/>
      <c r="V19" s="60"/>
    </row>
    <row r="20" spans="1:22" ht="15.75" customHeight="1" x14ac:dyDescent="0.25">
      <c r="A20" s="6">
        <v>3600</v>
      </c>
      <c r="B20" s="115" t="s">
        <v>123</v>
      </c>
      <c r="C20" s="6"/>
      <c r="D20" s="22" t="s">
        <v>110</v>
      </c>
      <c r="E20" s="116"/>
      <c r="F20" s="117"/>
      <c r="G20" s="116"/>
      <c r="H20" s="117"/>
      <c r="I20" s="116"/>
      <c r="J20" s="117"/>
      <c r="K20" s="116">
        <v>3.5</v>
      </c>
      <c r="L20" s="117"/>
      <c r="M20" s="116"/>
      <c r="N20" s="117"/>
      <c r="O20" s="116"/>
      <c r="P20" s="117"/>
      <c r="Q20" s="116"/>
      <c r="R20" s="117"/>
      <c r="S20" s="58">
        <f t="shared" si="6"/>
        <v>3.5</v>
      </c>
      <c r="T20" s="58">
        <f t="shared" si="7"/>
        <v>3.5</v>
      </c>
      <c r="U20" s="60"/>
      <c r="V20" s="60"/>
    </row>
    <row r="21" spans="1:22" x14ac:dyDescent="0.25">
      <c r="A21" s="6">
        <v>3600</v>
      </c>
      <c r="B21" s="115" t="s">
        <v>123</v>
      </c>
      <c r="C21" s="6"/>
      <c r="D21" s="22" t="s">
        <v>77</v>
      </c>
      <c r="E21" s="116">
        <v>0.5</v>
      </c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6"/>
        <v>0.5</v>
      </c>
      <c r="T21" s="58">
        <f t="shared" si="7"/>
        <v>0.5</v>
      </c>
      <c r="U21" s="60"/>
      <c r="V21" s="60"/>
    </row>
    <row r="22" spans="1:22" x14ac:dyDescent="0.25">
      <c r="A22" s="6">
        <v>3600</v>
      </c>
      <c r="B22" s="115" t="s">
        <v>123</v>
      </c>
      <c r="C22" s="6"/>
      <c r="D22" s="22" t="s">
        <v>102</v>
      </c>
      <c r="E22" s="116"/>
      <c r="F22" s="117"/>
      <c r="G22" s="116">
        <v>0.5</v>
      </c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9">
        <f>SUM(E4:E25)</f>
        <v>10</v>
      </c>
      <c r="F26" s="120"/>
      <c r="G26" s="119">
        <f>SUM(G4:G25)</f>
        <v>9.5</v>
      </c>
      <c r="H26" s="120"/>
      <c r="I26" s="119">
        <f>SUM(I4:I25)</f>
        <v>10</v>
      </c>
      <c r="J26" s="120"/>
      <c r="K26" s="119">
        <f>SUM(K4:K25)</f>
        <v>9</v>
      </c>
      <c r="L26" s="120"/>
      <c r="M26" s="119">
        <f>SUM(M4:M25)</f>
        <v>9</v>
      </c>
      <c r="N26" s="120"/>
      <c r="O26" s="119">
        <f>SUM(O4:O25)</f>
        <v>0</v>
      </c>
      <c r="P26" s="120"/>
      <c r="Q26" s="119">
        <f>SUM(Q4:Q25)</f>
        <v>0</v>
      </c>
      <c r="R26" s="120"/>
      <c r="S26" s="58">
        <f t="shared" si="1"/>
        <v>47.5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40.5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2</v>
      </c>
      <c r="G28" s="60"/>
      <c r="H28" s="60">
        <f>SUM(G26)-H27</f>
        <v>1.5</v>
      </c>
      <c r="I28" s="60"/>
      <c r="J28" s="60">
        <f>SUM(I26)-J27</f>
        <v>2</v>
      </c>
      <c r="K28" s="60"/>
      <c r="L28" s="60">
        <f>SUM(K26)-L27</f>
        <v>1</v>
      </c>
      <c r="M28" s="60"/>
      <c r="N28" s="60">
        <f>SUM(M26)-N27</f>
        <v>1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7.5</v>
      </c>
      <c r="T28" s="60"/>
      <c r="U28" s="60">
        <f>SUM(U4:U27)</f>
        <v>7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40.5</v>
      </c>
      <c r="I31" s="48">
        <v>3600</v>
      </c>
    </row>
    <row r="32" spans="1:22" x14ac:dyDescent="0.25">
      <c r="A32" s="50" t="s">
        <v>24</v>
      </c>
      <c r="C32" s="63">
        <f>U28</f>
        <v>7</v>
      </c>
      <c r="D32" s="63"/>
      <c r="I32" s="64">
        <v>4.5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47.5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R24" sqref="R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8.15</v>
      </c>
      <c r="H3" s="56">
        <v>10.15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121</v>
      </c>
      <c r="C4" s="6">
        <v>32</v>
      </c>
      <c r="D4" s="22" t="s">
        <v>70</v>
      </c>
      <c r="E4" s="118">
        <v>4</v>
      </c>
      <c r="F4" s="118"/>
      <c r="G4" s="118"/>
      <c r="H4" s="118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6781</v>
      </c>
      <c r="B5" s="115" t="s">
        <v>121</v>
      </c>
      <c r="C5" s="6">
        <v>63</v>
      </c>
      <c r="D5" s="22" t="s">
        <v>98</v>
      </c>
      <c r="E5" s="118">
        <v>2</v>
      </c>
      <c r="F5" s="118"/>
      <c r="G5" s="118"/>
      <c r="H5" s="118"/>
      <c r="I5" s="118">
        <v>8</v>
      </c>
      <c r="J5" s="118"/>
      <c r="K5" s="118">
        <v>8</v>
      </c>
      <c r="L5" s="118"/>
      <c r="M5" s="118">
        <v>5</v>
      </c>
      <c r="N5" s="118"/>
      <c r="O5" s="116"/>
      <c r="P5" s="117"/>
      <c r="Q5" s="116"/>
      <c r="R5" s="117"/>
      <c r="S5" s="58">
        <f t="shared" ref="S5:S22" si="1">E5+G5+I5+K5+M5+O5+Q5</f>
        <v>23</v>
      </c>
      <c r="T5" s="58">
        <f t="shared" si="0"/>
        <v>23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>
        <v>6781</v>
      </c>
      <c r="B10" s="115" t="s">
        <v>121</v>
      </c>
      <c r="C10" s="6" t="s">
        <v>115</v>
      </c>
      <c r="D10" s="22" t="s">
        <v>116</v>
      </c>
      <c r="E10" s="116">
        <v>2</v>
      </c>
      <c r="F10" s="117"/>
      <c r="G10" s="116">
        <v>2</v>
      </c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4</v>
      </c>
      <c r="T10" s="58">
        <f t="shared" si="0"/>
        <v>4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115" t="s">
        <v>123</v>
      </c>
      <c r="C14" s="6"/>
      <c r="D14" s="22" t="s">
        <v>103</v>
      </c>
      <c r="E14" s="116"/>
      <c r="F14" s="117"/>
      <c r="G14" s="116">
        <v>6</v>
      </c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6</v>
      </c>
      <c r="T14" s="58">
        <f>SUM(S14-U14-V14)</f>
        <v>6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10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9">
        <f>SUM(E4:E21)</f>
        <v>8</v>
      </c>
      <c r="F22" s="120"/>
      <c r="G22" s="119">
        <f>SUM(G4:G21)</f>
        <v>8</v>
      </c>
      <c r="H22" s="120"/>
      <c r="I22" s="119">
        <f>SUM(I4:I21)</f>
        <v>8</v>
      </c>
      <c r="J22" s="120"/>
      <c r="K22" s="119">
        <f>SUM(K4:K21)</f>
        <v>8</v>
      </c>
      <c r="L22" s="120"/>
      <c r="M22" s="119">
        <f>SUM(M4:M21)</f>
        <v>5</v>
      </c>
      <c r="N22" s="120"/>
      <c r="O22" s="119">
        <f>SUM(O4:O21)</f>
        <v>0</v>
      </c>
      <c r="P22" s="120"/>
      <c r="Q22" s="119">
        <f>SUM(Q4:Q21)</f>
        <v>0</v>
      </c>
      <c r="R22" s="120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R24" sqref="R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94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121</v>
      </c>
      <c r="C4" s="6">
        <v>66</v>
      </c>
      <c r="D4" s="22" t="s">
        <v>99</v>
      </c>
      <c r="E4" s="121">
        <v>5</v>
      </c>
      <c r="F4" s="121"/>
      <c r="G4" s="121">
        <v>2.5</v>
      </c>
      <c r="H4" s="121"/>
      <c r="I4" s="121"/>
      <c r="J4" s="121"/>
      <c r="K4" s="121"/>
      <c r="L4" s="121"/>
      <c r="M4" s="121"/>
      <c r="N4" s="121"/>
      <c r="O4" s="128"/>
      <c r="P4" s="129"/>
      <c r="Q4" s="128"/>
      <c r="R4" s="129"/>
      <c r="S4" s="12">
        <f>E4+G4+I4+K4+M4+O4+Q4</f>
        <v>7.5</v>
      </c>
      <c r="T4" s="12">
        <f t="shared" ref="T4:T19" si="0">SUM(S4-U4-V4)</f>
        <v>7.5</v>
      </c>
      <c r="U4" s="14"/>
      <c r="V4" s="14"/>
    </row>
    <row r="5" spans="1:22" x14ac:dyDescent="0.25">
      <c r="A5" s="6">
        <v>6715</v>
      </c>
      <c r="B5" s="115" t="s">
        <v>120</v>
      </c>
      <c r="C5" s="6">
        <v>4</v>
      </c>
      <c r="D5" s="22" t="s">
        <v>70</v>
      </c>
      <c r="E5" s="121">
        <v>1</v>
      </c>
      <c r="F5" s="121"/>
      <c r="G5" s="121"/>
      <c r="H5" s="121"/>
      <c r="I5" s="121"/>
      <c r="J5" s="121"/>
      <c r="K5" s="121"/>
      <c r="L5" s="121"/>
      <c r="M5" s="121"/>
      <c r="N5" s="121"/>
      <c r="O5" s="128"/>
      <c r="P5" s="129"/>
      <c r="Q5" s="128"/>
      <c r="R5" s="129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6781</v>
      </c>
      <c r="B6" s="115" t="s">
        <v>121</v>
      </c>
      <c r="C6" s="6">
        <v>83</v>
      </c>
      <c r="D6" s="22" t="s">
        <v>88</v>
      </c>
      <c r="E6" s="121"/>
      <c r="F6" s="121"/>
      <c r="G6" s="121">
        <v>3.5</v>
      </c>
      <c r="H6" s="121"/>
      <c r="I6" s="121">
        <v>8</v>
      </c>
      <c r="J6" s="121"/>
      <c r="K6" s="121">
        <v>7</v>
      </c>
      <c r="L6" s="121"/>
      <c r="M6" s="121">
        <v>7</v>
      </c>
      <c r="N6" s="121"/>
      <c r="O6" s="128"/>
      <c r="P6" s="129"/>
      <c r="Q6" s="128"/>
      <c r="R6" s="129"/>
      <c r="S6" s="12">
        <f t="shared" si="1"/>
        <v>25.5</v>
      </c>
      <c r="T6" s="12">
        <f t="shared" si="0"/>
        <v>25.5</v>
      </c>
      <c r="U6" s="14"/>
      <c r="V6" s="14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8"/>
      <c r="J7" s="129"/>
      <c r="K7" s="121"/>
      <c r="L7" s="121"/>
      <c r="M7" s="121"/>
      <c r="N7" s="121"/>
      <c r="O7" s="128"/>
      <c r="P7" s="129"/>
      <c r="Q7" s="128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8"/>
      <c r="P8" s="129"/>
      <c r="Q8" s="128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8"/>
      <c r="P9" s="129"/>
      <c r="Q9" s="128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8"/>
      <c r="P10" s="129"/>
      <c r="Q10" s="128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8"/>
      <c r="P11" s="129"/>
      <c r="Q11" s="128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8"/>
      <c r="P12" s="129"/>
      <c r="Q12" s="128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8"/>
      <c r="P13" s="129"/>
      <c r="Q13" s="128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8"/>
      <c r="P14" s="129"/>
      <c r="Q14" s="128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8"/>
      <c r="P15" s="129"/>
      <c r="Q15" s="128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8"/>
      <c r="P16" s="129"/>
      <c r="Q16" s="128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8"/>
      <c r="P17" s="129"/>
      <c r="Q17" s="128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15" t="s">
        <v>123</v>
      </c>
      <c r="C18" s="6"/>
      <c r="D18" s="10" t="s">
        <v>85</v>
      </c>
      <c r="E18" s="128">
        <v>2</v>
      </c>
      <c r="F18" s="129"/>
      <c r="G18" s="128">
        <v>2</v>
      </c>
      <c r="H18" s="129"/>
      <c r="I18" s="128"/>
      <c r="J18" s="129"/>
      <c r="K18" s="128">
        <v>1</v>
      </c>
      <c r="L18" s="129"/>
      <c r="M18" s="128">
        <v>1</v>
      </c>
      <c r="N18" s="129"/>
      <c r="O18" s="128"/>
      <c r="P18" s="129"/>
      <c r="Q18" s="128"/>
      <c r="R18" s="129"/>
      <c r="S18" s="12">
        <f t="shared" si="1"/>
        <v>6</v>
      </c>
      <c r="T18" s="12">
        <f t="shared" si="0"/>
        <v>6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8"/>
      <c r="P19" s="129"/>
      <c r="Q19" s="128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8"/>
      <c r="P20" s="129"/>
      <c r="Q20" s="128"/>
      <c r="R20" s="12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R24" sqref="R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94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17</v>
      </c>
      <c r="G3" s="56">
        <v>7</v>
      </c>
      <c r="H3" s="56">
        <v>16.45</v>
      </c>
      <c r="I3" s="56">
        <v>7</v>
      </c>
      <c r="J3" s="56">
        <v>17</v>
      </c>
      <c r="K3" s="56">
        <v>7</v>
      </c>
      <c r="L3" s="56">
        <v>17</v>
      </c>
      <c r="M3" s="56">
        <v>7</v>
      </c>
      <c r="N3" s="56">
        <v>17</v>
      </c>
      <c r="O3" s="26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121</v>
      </c>
      <c r="C4" s="6">
        <v>68</v>
      </c>
      <c r="D4" s="22" t="s">
        <v>86</v>
      </c>
      <c r="E4" s="121">
        <v>8</v>
      </c>
      <c r="F4" s="121"/>
      <c r="G4" s="121">
        <v>9.25</v>
      </c>
      <c r="H4" s="121"/>
      <c r="I4" s="121">
        <v>9.5</v>
      </c>
      <c r="J4" s="121"/>
      <c r="K4" s="121">
        <v>9</v>
      </c>
      <c r="L4" s="121"/>
      <c r="M4" s="121">
        <v>9.5</v>
      </c>
      <c r="N4" s="121"/>
      <c r="O4" s="128">
        <v>4</v>
      </c>
      <c r="P4" s="129"/>
      <c r="Q4" s="128"/>
      <c r="R4" s="129"/>
      <c r="S4" s="12">
        <f>E4+G4+I4+K4+M4+O4+Q4</f>
        <v>49.25</v>
      </c>
      <c r="T4" s="12">
        <f t="shared" ref="T4:T19" si="0">SUM(S4-U4-V4)</f>
        <v>39</v>
      </c>
      <c r="U4" s="14">
        <v>10.25</v>
      </c>
      <c r="V4" s="14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8"/>
      <c r="P5" s="129"/>
      <c r="Q5" s="128"/>
      <c r="R5" s="12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8"/>
      <c r="P6" s="129"/>
      <c r="Q6" s="128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8"/>
      <c r="J7" s="129"/>
      <c r="K7" s="121"/>
      <c r="L7" s="121"/>
      <c r="M7" s="121"/>
      <c r="N7" s="121"/>
      <c r="O7" s="128"/>
      <c r="P7" s="129"/>
      <c r="Q7" s="128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8"/>
      <c r="P8" s="129"/>
      <c r="Q8" s="128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8"/>
      <c r="P9" s="129"/>
      <c r="Q9" s="128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8"/>
      <c r="P10" s="129"/>
      <c r="Q10" s="128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8"/>
      <c r="P11" s="129"/>
      <c r="Q11" s="128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8"/>
      <c r="P12" s="129"/>
      <c r="Q12" s="128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8"/>
      <c r="P13" s="129"/>
      <c r="Q13" s="128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8"/>
      <c r="P14" s="129"/>
      <c r="Q14" s="128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8"/>
      <c r="P15" s="129"/>
      <c r="Q15" s="128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8"/>
      <c r="P16" s="129"/>
      <c r="Q16" s="128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5" t="s">
        <v>123</v>
      </c>
      <c r="C17" s="6"/>
      <c r="D17" s="22" t="s">
        <v>72</v>
      </c>
      <c r="E17" s="128">
        <v>0.25</v>
      </c>
      <c r="F17" s="129"/>
      <c r="G17" s="128"/>
      <c r="H17" s="129"/>
      <c r="I17" s="128"/>
      <c r="J17" s="129"/>
      <c r="K17" s="128">
        <v>0.25</v>
      </c>
      <c r="L17" s="129"/>
      <c r="M17" s="128"/>
      <c r="N17" s="129"/>
      <c r="O17" s="128"/>
      <c r="P17" s="129"/>
      <c r="Q17" s="128"/>
      <c r="R17" s="129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15" t="s">
        <v>123</v>
      </c>
      <c r="C18" s="6"/>
      <c r="D18" s="10" t="s">
        <v>77</v>
      </c>
      <c r="E18" s="128">
        <v>0.25</v>
      </c>
      <c r="F18" s="129"/>
      <c r="G18" s="128"/>
      <c r="H18" s="129"/>
      <c r="I18" s="128"/>
      <c r="J18" s="129"/>
      <c r="K18" s="128">
        <v>0.25</v>
      </c>
      <c r="L18" s="129"/>
      <c r="M18" s="128"/>
      <c r="N18" s="129"/>
      <c r="O18" s="128"/>
      <c r="P18" s="129"/>
      <c r="Q18" s="128"/>
      <c r="R18" s="129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8"/>
      <c r="P19" s="129"/>
      <c r="Q19" s="128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8"/>
      <c r="P20" s="129"/>
      <c r="Q20" s="128"/>
      <c r="R20" s="12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8.5</v>
      </c>
      <c r="F22" s="132"/>
      <c r="G22" s="131">
        <f>SUM(G4:G21)</f>
        <v>9.25</v>
      </c>
      <c r="H22" s="132"/>
      <c r="I22" s="131">
        <f>SUM(I4:I21)</f>
        <v>9.5</v>
      </c>
      <c r="J22" s="132"/>
      <c r="K22" s="131">
        <f>SUM(K4:K21)</f>
        <v>9.5</v>
      </c>
      <c r="L22" s="132"/>
      <c r="M22" s="131">
        <f>SUM(M4:M21)</f>
        <v>9.5</v>
      </c>
      <c r="N22" s="132"/>
      <c r="O22" s="131">
        <f>SUM(O4:O21)</f>
        <v>4</v>
      </c>
      <c r="P22" s="132"/>
      <c r="Q22" s="131">
        <f>SUM(Q4:Q21)</f>
        <v>0</v>
      </c>
      <c r="R22" s="132"/>
      <c r="S22" s="12">
        <f t="shared" si="1"/>
        <v>50.25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0.5</v>
      </c>
      <c r="G24" s="14"/>
      <c r="H24" s="14">
        <f>SUM(G22)-H23</f>
        <v>1.25</v>
      </c>
      <c r="I24" s="14"/>
      <c r="J24" s="14">
        <f>SUM(I22)-J23</f>
        <v>1.5</v>
      </c>
      <c r="K24" s="14"/>
      <c r="L24" s="14">
        <f>SUM(K22)-L23</f>
        <v>1.5</v>
      </c>
      <c r="M24" s="14"/>
      <c r="N24" s="14">
        <f>SUM(M22)-N23</f>
        <v>1.5</v>
      </c>
      <c r="O24" s="14"/>
      <c r="P24" s="14">
        <f>SUM(O22)</f>
        <v>4</v>
      </c>
      <c r="Q24" s="14"/>
      <c r="R24" s="14">
        <f>SUM(Q22)</f>
        <v>0</v>
      </c>
      <c r="S24" s="14">
        <f>SUM(E24:R24)</f>
        <v>10.25</v>
      </c>
      <c r="T24" s="14"/>
      <c r="U24" s="14">
        <f>SUM(U4:U23)</f>
        <v>10.25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10.25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50.25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7.3</v>
      </c>
      <c r="F3" s="56">
        <v>17.3</v>
      </c>
      <c r="G3" s="56">
        <v>8</v>
      </c>
      <c r="H3" s="56">
        <v>16.3</v>
      </c>
      <c r="I3" s="56">
        <v>9</v>
      </c>
      <c r="J3" s="56">
        <v>16.3</v>
      </c>
      <c r="K3" s="27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6715</v>
      </c>
      <c r="B4" s="115" t="s">
        <v>120</v>
      </c>
      <c r="C4" s="6">
        <v>3</v>
      </c>
      <c r="D4" s="22" t="s">
        <v>84</v>
      </c>
      <c r="E4" s="121">
        <v>6</v>
      </c>
      <c r="F4" s="118"/>
      <c r="G4" s="118"/>
      <c r="H4" s="118"/>
      <c r="I4" s="121"/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6687</v>
      </c>
      <c r="B5" s="115" t="s">
        <v>124</v>
      </c>
      <c r="C5" s="6">
        <v>56</v>
      </c>
      <c r="D5" s="22" t="s">
        <v>88</v>
      </c>
      <c r="E5" s="118">
        <v>1</v>
      </c>
      <c r="F5" s="118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 t="shared" ref="S5:S24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6781</v>
      </c>
      <c r="B6" s="115" t="s">
        <v>121</v>
      </c>
      <c r="C6" s="6">
        <v>80</v>
      </c>
      <c r="D6" s="22" t="s">
        <v>69</v>
      </c>
      <c r="E6" s="118">
        <v>2.5</v>
      </c>
      <c r="F6" s="118"/>
      <c r="G6" s="118">
        <v>4</v>
      </c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1"/>
        <v>6.5</v>
      </c>
      <c r="T6" s="58">
        <v>6</v>
      </c>
      <c r="U6" s="60">
        <v>0.5</v>
      </c>
      <c r="V6" s="60"/>
    </row>
    <row r="7" spans="1:22" x14ac:dyDescent="0.25">
      <c r="A7" s="6">
        <v>6781</v>
      </c>
      <c r="B7" s="115" t="s">
        <v>121</v>
      </c>
      <c r="C7" s="6">
        <v>79</v>
      </c>
      <c r="D7" s="22" t="s">
        <v>100</v>
      </c>
      <c r="E7" s="116"/>
      <c r="F7" s="117"/>
      <c r="G7" s="116">
        <v>4</v>
      </c>
      <c r="H7" s="117"/>
      <c r="I7" s="116">
        <v>5</v>
      </c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9</v>
      </c>
      <c r="T7" s="58">
        <f t="shared" si="0"/>
        <v>9</v>
      </c>
      <c r="U7" s="60"/>
      <c r="V7" s="60"/>
    </row>
    <row r="8" spans="1:22" x14ac:dyDescent="0.25">
      <c r="A8" s="6">
        <v>6781</v>
      </c>
      <c r="B8" s="115" t="s">
        <v>121</v>
      </c>
      <c r="C8" s="6">
        <v>66</v>
      </c>
      <c r="D8" s="22" t="s">
        <v>107</v>
      </c>
      <c r="E8" s="133"/>
      <c r="F8" s="134"/>
      <c r="G8" s="116"/>
      <c r="H8" s="117"/>
      <c r="I8" s="128">
        <v>2</v>
      </c>
      <c r="J8" s="117"/>
      <c r="K8" s="116">
        <v>2</v>
      </c>
      <c r="L8" s="117"/>
      <c r="M8" s="116"/>
      <c r="N8" s="117"/>
      <c r="O8" s="116"/>
      <c r="P8" s="117"/>
      <c r="Q8" s="116"/>
      <c r="R8" s="117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6781</v>
      </c>
      <c r="B9" s="115" t="s">
        <v>121</v>
      </c>
      <c r="C9" s="6">
        <v>67</v>
      </c>
      <c r="D9" s="22" t="s">
        <v>109</v>
      </c>
      <c r="E9" s="133"/>
      <c r="F9" s="134"/>
      <c r="G9" s="116"/>
      <c r="H9" s="117"/>
      <c r="I9" s="116"/>
      <c r="J9" s="117"/>
      <c r="K9" s="116">
        <v>6</v>
      </c>
      <c r="L9" s="117"/>
      <c r="M9" s="116"/>
      <c r="N9" s="117"/>
      <c r="O9" s="116"/>
      <c r="P9" s="117"/>
      <c r="Q9" s="116"/>
      <c r="R9" s="117"/>
      <c r="S9" s="58">
        <f t="shared" si="1"/>
        <v>6</v>
      </c>
      <c r="T9" s="58">
        <f t="shared" si="0"/>
        <v>6</v>
      </c>
      <c r="U9" s="60"/>
      <c r="V9" s="60"/>
    </row>
    <row r="10" spans="1:22" x14ac:dyDescent="0.25">
      <c r="A10" s="6"/>
      <c r="B10" s="6"/>
      <c r="C10" s="6"/>
      <c r="D10" s="22"/>
      <c r="E10" s="133"/>
      <c r="F10" s="134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33"/>
      <c r="F11" s="134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3"/>
      <c r="F12" s="134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33"/>
      <c r="F13" s="134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115" t="s">
        <v>123</v>
      </c>
      <c r="C14" s="6"/>
      <c r="D14" s="22" t="s">
        <v>64</v>
      </c>
      <c r="E14" s="133"/>
      <c r="F14" s="134"/>
      <c r="G14" s="116"/>
      <c r="H14" s="117"/>
      <c r="I14" s="116"/>
      <c r="J14" s="117"/>
      <c r="K14" s="116"/>
      <c r="L14" s="117"/>
      <c r="M14" s="116">
        <v>8</v>
      </c>
      <c r="N14" s="117"/>
      <c r="O14" s="116"/>
      <c r="P14" s="117"/>
      <c r="Q14" s="116"/>
      <c r="R14" s="117"/>
      <c r="S14" s="58">
        <f t="shared" ref="S14:S18" si="2">E14+G14+I14+K14+M14+O14+Q14</f>
        <v>8</v>
      </c>
      <c r="T14" s="58">
        <f t="shared" ref="T14:T18" si="3">SUM(S14-U14-V14)</f>
        <v>8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33"/>
      <c r="F15" s="134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3"/>
      <c r="F16" s="134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33"/>
      <c r="F17" s="134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33"/>
      <c r="F18" s="134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33"/>
      <c r="F19" s="134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33"/>
      <c r="F20" s="134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33"/>
      <c r="F21" s="134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9.5</v>
      </c>
      <c r="F24" s="120"/>
      <c r="G24" s="119">
        <f>SUM(G4:G23)</f>
        <v>8</v>
      </c>
      <c r="H24" s="120"/>
      <c r="I24" s="119">
        <f>SUM(I4:I23)</f>
        <v>7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40.5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1.5</v>
      </c>
      <c r="G26" s="60"/>
      <c r="H26" s="60">
        <f>SUM(G24)-H25</f>
        <v>0</v>
      </c>
      <c r="I26" s="60"/>
      <c r="J26" s="60">
        <f>SUM(I24)-J25</f>
        <v>-1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0.5</v>
      </c>
      <c r="T26" s="60"/>
      <c r="U26" s="60">
        <f>SUM(U4:U25)</f>
        <v>0.5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0.5</v>
      </c>
      <c r="D30" s="63"/>
      <c r="I30" s="64">
        <v>8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Q24" sqref="Q24:R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94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15" t="s">
        <v>123</v>
      </c>
      <c r="C4" s="6"/>
      <c r="D4" s="22" t="s">
        <v>95</v>
      </c>
      <c r="E4" s="118">
        <v>8</v>
      </c>
      <c r="F4" s="118"/>
      <c r="G4" s="118">
        <v>8</v>
      </c>
      <c r="H4" s="118"/>
      <c r="I4" s="118">
        <v>8</v>
      </c>
      <c r="J4" s="118"/>
      <c r="K4" s="118">
        <v>8</v>
      </c>
      <c r="L4" s="118"/>
      <c r="M4" s="118">
        <v>8</v>
      </c>
      <c r="N4" s="118"/>
      <c r="O4" s="116"/>
      <c r="P4" s="117"/>
      <c r="Q4" s="116"/>
      <c r="R4" s="117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R24" sqref="R24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94</v>
      </c>
      <c r="B2" s="110"/>
      <c r="C2" s="110"/>
      <c r="D2" s="32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7</v>
      </c>
      <c r="F3" s="68">
        <v>17.3</v>
      </c>
      <c r="G3" s="27">
        <v>7</v>
      </c>
      <c r="H3" s="68">
        <v>17.149999999999999</v>
      </c>
      <c r="I3" s="27">
        <v>7</v>
      </c>
      <c r="J3" s="68">
        <v>17.149999999999999</v>
      </c>
      <c r="K3" s="27">
        <v>7</v>
      </c>
      <c r="L3" s="68">
        <v>17.3</v>
      </c>
      <c r="M3" s="27">
        <v>7</v>
      </c>
      <c r="N3" s="68">
        <v>17.3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6781</v>
      </c>
      <c r="B4" s="115" t="s">
        <v>121</v>
      </c>
      <c r="C4" s="6">
        <v>64</v>
      </c>
      <c r="D4" s="22" t="s">
        <v>78</v>
      </c>
      <c r="E4" s="137">
        <v>9</v>
      </c>
      <c r="F4" s="137"/>
      <c r="G4" s="137">
        <v>3</v>
      </c>
      <c r="H4" s="137"/>
      <c r="I4" s="137">
        <v>7</v>
      </c>
      <c r="J4" s="137"/>
      <c r="K4" s="137"/>
      <c r="L4" s="137"/>
      <c r="M4" s="116"/>
      <c r="N4" s="117"/>
      <c r="O4" s="137"/>
      <c r="P4" s="137"/>
      <c r="Q4" s="135"/>
      <c r="R4" s="136"/>
      <c r="S4" s="38">
        <f>E4+G4+I4+K4+M4+O4+Q4</f>
        <v>19</v>
      </c>
      <c r="T4" s="38">
        <f>SUM(S4-U4-V4)</f>
        <v>13.5</v>
      </c>
      <c r="U4" s="40">
        <v>5.5</v>
      </c>
      <c r="V4" s="40"/>
    </row>
    <row r="5" spans="1:22" x14ac:dyDescent="0.25">
      <c r="A5" s="6">
        <v>6781</v>
      </c>
      <c r="B5" s="115" t="s">
        <v>121</v>
      </c>
      <c r="C5" s="6">
        <v>68</v>
      </c>
      <c r="D5" s="22" t="s">
        <v>86</v>
      </c>
      <c r="E5" s="118">
        <v>0.75</v>
      </c>
      <c r="F5" s="118"/>
      <c r="G5" s="118">
        <v>0.25</v>
      </c>
      <c r="H5" s="118"/>
      <c r="I5" s="118">
        <v>0.25</v>
      </c>
      <c r="J5" s="118"/>
      <c r="K5" s="118">
        <v>7</v>
      </c>
      <c r="L5" s="118"/>
      <c r="M5" s="116">
        <v>10</v>
      </c>
      <c r="N5" s="117"/>
      <c r="O5" s="137"/>
      <c r="P5" s="137"/>
      <c r="Q5" s="135"/>
      <c r="R5" s="136"/>
      <c r="S5" s="38">
        <f t="shared" ref="S5:S22" si="0">E5+G5+I5+K5+M5+O5+Q5</f>
        <v>18.25</v>
      </c>
      <c r="T5" s="38">
        <f t="shared" ref="T5:T20" si="1">SUM(S5-U5-V5)</f>
        <v>14.25</v>
      </c>
      <c r="U5" s="40">
        <v>4</v>
      </c>
      <c r="V5" s="40"/>
    </row>
    <row r="6" spans="1:22" x14ac:dyDescent="0.25">
      <c r="A6" s="6">
        <v>6781</v>
      </c>
      <c r="B6" s="115" t="s">
        <v>121</v>
      </c>
      <c r="C6" s="6">
        <v>53</v>
      </c>
      <c r="D6" s="22" t="s">
        <v>78</v>
      </c>
      <c r="E6" s="118"/>
      <c r="F6" s="118"/>
      <c r="G6" s="118">
        <v>6.25</v>
      </c>
      <c r="H6" s="118"/>
      <c r="I6" s="118">
        <v>2.25</v>
      </c>
      <c r="J6" s="118"/>
      <c r="K6" s="121">
        <v>2.75</v>
      </c>
      <c r="L6" s="118"/>
      <c r="M6" s="116"/>
      <c r="N6" s="117"/>
      <c r="O6" s="137"/>
      <c r="P6" s="137"/>
      <c r="Q6" s="135"/>
      <c r="R6" s="136"/>
      <c r="S6" s="38">
        <f t="shared" si="0"/>
        <v>11.25</v>
      </c>
      <c r="T6" s="38">
        <f t="shared" si="1"/>
        <v>11.25</v>
      </c>
      <c r="U6" s="40"/>
      <c r="V6" s="4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37"/>
      <c r="J7" s="137"/>
      <c r="K7" s="137"/>
      <c r="L7" s="137"/>
      <c r="M7" s="116"/>
      <c r="N7" s="117"/>
      <c r="O7" s="137"/>
      <c r="P7" s="137"/>
      <c r="Q7" s="135"/>
      <c r="R7" s="13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7"/>
      <c r="G8" s="137"/>
      <c r="H8" s="137"/>
      <c r="I8" s="137"/>
      <c r="J8" s="137"/>
      <c r="K8" s="137"/>
      <c r="L8" s="137"/>
      <c r="M8" s="116"/>
      <c r="N8" s="117"/>
      <c r="O8" s="137"/>
      <c r="P8" s="137"/>
      <c r="Q8" s="135"/>
      <c r="R8" s="13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7"/>
      <c r="G9" s="137"/>
      <c r="H9" s="137"/>
      <c r="I9" s="137"/>
      <c r="J9" s="137"/>
      <c r="K9" s="137"/>
      <c r="L9" s="137"/>
      <c r="M9" s="116"/>
      <c r="N9" s="117"/>
      <c r="O9" s="137"/>
      <c r="P9" s="137"/>
      <c r="Q9" s="135"/>
      <c r="R9" s="13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16"/>
      <c r="N10" s="117"/>
      <c r="O10" s="135"/>
      <c r="P10" s="136"/>
      <c r="Q10" s="135"/>
      <c r="R10" s="1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16"/>
      <c r="N11" s="117"/>
      <c r="O11" s="135"/>
      <c r="P11" s="136"/>
      <c r="Q11" s="135"/>
      <c r="R11" s="1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35"/>
      <c r="P12" s="136"/>
      <c r="Q12" s="135"/>
      <c r="R12" s="1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35"/>
      <c r="P13" s="136"/>
      <c r="Q13" s="135"/>
      <c r="R13" s="13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35"/>
      <c r="P16" s="136"/>
      <c r="Q16" s="135"/>
      <c r="R16" s="1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35"/>
      <c r="P17" s="136"/>
      <c r="Q17" s="135"/>
      <c r="R17" s="13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7"/>
      <c r="F18" s="137"/>
      <c r="G18" s="137"/>
      <c r="H18" s="137"/>
      <c r="I18" s="137"/>
      <c r="J18" s="137"/>
      <c r="K18" s="137"/>
      <c r="L18" s="137"/>
      <c r="M18" s="116"/>
      <c r="N18" s="117"/>
      <c r="O18" s="137"/>
      <c r="P18" s="137"/>
      <c r="Q18" s="135"/>
      <c r="R18" s="13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15" t="s">
        <v>123</v>
      </c>
      <c r="C19" s="6"/>
      <c r="D19" s="10" t="s">
        <v>77</v>
      </c>
      <c r="E19" s="135">
        <v>0.25</v>
      </c>
      <c r="F19" s="136"/>
      <c r="G19" s="135">
        <v>0.25</v>
      </c>
      <c r="H19" s="136"/>
      <c r="I19" s="128">
        <v>0.25</v>
      </c>
      <c r="J19" s="136"/>
      <c r="K19" s="135">
        <v>0.25</v>
      </c>
      <c r="L19" s="136"/>
      <c r="M19" s="116"/>
      <c r="N19" s="117"/>
      <c r="O19" s="137"/>
      <c r="P19" s="137"/>
      <c r="Q19" s="135"/>
      <c r="R19" s="136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25">
      <c r="A20" s="6"/>
      <c r="B20" s="6"/>
      <c r="C20" s="6"/>
      <c r="D20" s="10"/>
      <c r="E20" s="135"/>
      <c r="F20" s="136"/>
      <c r="G20" s="137"/>
      <c r="H20" s="137"/>
      <c r="I20" s="135"/>
      <c r="J20" s="136"/>
      <c r="K20" s="137"/>
      <c r="L20" s="137"/>
      <c r="M20" s="116"/>
      <c r="N20" s="117"/>
      <c r="O20" s="137"/>
      <c r="P20" s="137"/>
      <c r="Q20" s="135"/>
      <c r="R20" s="13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7"/>
      <c r="G21" s="137"/>
      <c r="H21" s="137"/>
      <c r="I21" s="137"/>
      <c r="J21" s="137"/>
      <c r="K21" s="137"/>
      <c r="L21" s="137"/>
      <c r="M21" s="116"/>
      <c r="N21" s="117"/>
      <c r="O21" s="137"/>
      <c r="P21" s="137"/>
      <c r="Q21" s="135"/>
      <c r="R21" s="13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7"/>
      <c r="F22" s="137"/>
      <c r="G22" s="137"/>
      <c r="H22" s="137"/>
      <c r="I22" s="137"/>
      <c r="J22" s="137"/>
      <c r="K22" s="137"/>
      <c r="L22" s="137"/>
      <c r="M22" s="135"/>
      <c r="N22" s="136"/>
      <c r="O22" s="137"/>
      <c r="P22" s="137"/>
      <c r="Q22" s="135"/>
      <c r="R22" s="13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9">
        <f>SUM(E4:E22)</f>
        <v>10</v>
      </c>
      <c r="F23" s="140"/>
      <c r="G23" s="139">
        <f>SUM(G4:G22)</f>
        <v>9.75</v>
      </c>
      <c r="H23" s="140"/>
      <c r="I23" s="139">
        <f>SUM(I4:I22)</f>
        <v>9.75</v>
      </c>
      <c r="J23" s="140"/>
      <c r="K23" s="139">
        <f>SUM(K4:K22)</f>
        <v>10</v>
      </c>
      <c r="L23" s="140"/>
      <c r="M23" s="139">
        <f>SUM(M4:M22)</f>
        <v>10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38">
        <f>E23+G23+I23+K23+M23+O23+Q23</f>
        <v>49.5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2</v>
      </c>
      <c r="G25" s="40"/>
      <c r="H25" s="40">
        <f>SUM(G23)-H24</f>
        <v>1.75</v>
      </c>
      <c r="I25" s="40"/>
      <c r="J25" s="40">
        <f>SUM(I23)-J24</f>
        <v>1.75</v>
      </c>
      <c r="K25" s="40"/>
      <c r="L25" s="40">
        <f>SUM(K23)-L24</f>
        <v>2</v>
      </c>
      <c r="M25" s="40"/>
      <c r="N25" s="40">
        <f>SUM(M23)-N24</f>
        <v>2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9.5</v>
      </c>
      <c r="T25" s="40"/>
      <c r="U25" s="40">
        <f>SUM(U4:U24)</f>
        <v>9.5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9.5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49.5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1" zoomScaleNormal="91" zoomScaleSheetLayoutView="91" workbookViewId="0">
      <selection activeCell="J28" sqref="J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15" t="s">
        <v>120</v>
      </c>
      <c r="C4" s="6">
        <v>4</v>
      </c>
      <c r="D4" s="22" t="s">
        <v>70</v>
      </c>
      <c r="E4" s="121">
        <v>9</v>
      </c>
      <c r="F4" s="121"/>
      <c r="G4" s="121">
        <v>9</v>
      </c>
      <c r="H4" s="121"/>
      <c r="I4" s="121"/>
      <c r="J4" s="121"/>
      <c r="K4" s="121">
        <v>9</v>
      </c>
      <c r="L4" s="121"/>
      <c r="M4" s="121"/>
      <c r="N4" s="121"/>
      <c r="O4" s="128"/>
      <c r="P4" s="129"/>
      <c r="Q4" s="128"/>
      <c r="R4" s="129"/>
      <c r="S4" s="12">
        <f>E4+G4+I4+K4+M4+O4+Q4</f>
        <v>27</v>
      </c>
      <c r="T4" s="12">
        <f t="shared" ref="T4:T19" si="0">SUM(S4-U4-V4)</f>
        <v>22</v>
      </c>
      <c r="U4" s="14">
        <v>5</v>
      </c>
      <c r="V4" s="14"/>
    </row>
    <row r="5" spans="1:22" x14ac:dyDescent="0.25">
      <c r="A5" s="6">
        <v>6781</v>
      </c>
      <c r="B5" s="115" t="s">
        <v>121</v>
      </c>
      <c r="C5" s="6">
        <v>79</v>
      </c>
      <c r="D5" s="22" t="s">
        <v>119</v>
      </c>
      <c r="E5" s="121"/>
      <c r="F5" s="121"/>
      <c r="G5" s="121"/>
      <c r="H5" s="121"/>
      <c r="I5" s="121"/>
      <c r="J5" s="121"/>
      <c r="K5" s="121"/>
      <c r="L5" s="121"/>
      <c r="M5" s="121">
        <v>6</v>
      </c>
      <c r="N5" s="121"/>
      <c r="O5" s="128"/>
      <c r="P5" s="129"/>
      <c r="Q5" s="128"/>
      <c r="R5" s="129"/>
      <c r="S5" s="12">
        <f t="shared" ref="S5:S21" si="1">E5+G5+I5+K5+M5+O5+Q5</f>
        <v>6</v>
      </c>
      <c r="T5" s="12">
        <f t="shared" si="0"/>
        <v>6</v>
      </c>
      <c r="U5" s="14"/>
      <c r="V5" s="14"/>
    </row>
    <row r="6" spans="1:22" x14ac:dyDescent="0.25">
      <c r="A6" s="6"/>
      <c r="B6" s="6"/>
      <c r="C6" s="6"/>
      <c r="D6" s="10"/>
      <c r="E6" s="141"/>
      <c r="F6" s="129"/>
      <c r="G6" s="141"/>
      <c r="H6" s="129"/>
      <c r="I6" s="141"/>
      <c r="J6" s="129"/>
      <c r="K6" s="141"/>
      <c r="L6" s="129"/>
      <c r="M6" s="141"/>
      <c r="N6" s="129"/>
      <c r="O6" s="128"/>
      <c r="P6" s="129"/>
      <c r="Q6" s="128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41"/>
      <c r="F7" s="129"/>
      <c r="G7" s="141"/>
      <c r="H7" s="129"/>
      <c r="I7" s="141"/>
      <c r="J7" s="129"/>
      <c r="K7" s="141"/>
      <c r="L7" s="129"/>
      <c r="M7" s="141"/>
      <c r="N7" s="129"/>
      <c r="O7" s="128"/>
      <c r="P7" s="129"/>
      <c r="Q7" s="128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41"/>
      <c r="F8" s="129"/>
      <c r="G8" s="141"/>
      <c r="H8" s="129"/>
      <c r="I8" s="141"/>
      <c r="J8" s="129"/>
      <c r="K8" s="141"/>
      <c r="L8" s="129"/>
      <c r="M8" s="141"/>
      <c r="N8" s="129"/>
      <c r="O8" s="128"/>
      <c r="P8" s="129"/>
      <c r="Q8" s="128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41"/>
      <c r="F9" s="129"/>
      <c r="G9" s="128"/>
      <c r="H9" s="129"/>
      <c r="I9" s="128"/>
      <c r="J9" s="129"/>
      <c r="K9" s="128"/>
      <c r="L9" s="129"/>
      <c r="M9" s="128"/>
      <c r="N9" s="129"/>
      <c r="O9" s="128"/>
      <c r="P9" s="129"/>
      <c r="Q9" s="128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41"/>
      <c r="F10" s="129"/>
      <c r="G10" s="128"/>
      <c r="H10" s="129"/>
      <c r="I10" s="128"/>
      <c r="J10" s="129"/>
      <c r="K10" s="128"/>
      <c r="L10" s="129"/>
      <c r="M10" s="128"/>
      <c r="N10" s="129"/>
      <c r="O10" s="128"/>
      <c r="P10" s="129"/>
      <c r="Q10" s="128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41"/>
      <c r="F11" s="129"/>
      <c r="G11" s="141"/>
      <c r="H11" s="129"/>
      <c r="I11" s="141"/>
      <c r="J11" s="129"/>
      <c r="K11" s="141"/>
      <c r="L11" s="129"/>
      <c r="M11" s="141"/>
      <c r="N11" s="129"/>
      <c r="O11" s="128"/>
      <c r="P11" s="129"/>
      <c r="Q11" s="128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41"/>
      <c r="F12" s="129"/>
      <c r="G12" s="141"/>
      <c r="H12" s="129"/>
      <c r="I12" s="141"/>
      <c r="J12" s="129"/>
      <c r="K12" s="141"/>
      <c r="L12" s="129"/>
      <c r="M12" s="141"/>
      <c r="N12" s="129"/>
      <c r="O12" s="128"/>
      <c r="P12" s="129"/>
      <c r="Q12" s="128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41"/>
      <c r="F13" s="129"/>
      <c r="G13" s="141"/>
      <c r="H13" s="129"/>
      <c r="I13" s="141"/>
      <c r="J13" s="129"/>
      <c r="K13" s="141"/>
      <c r="L13" s="129"/>
      <c r="M13" s="141"/>
      <c r="N13" s="129"/>
      <c r="O13" s="128"/>
      <c r="P13" s="129"/>
      <c r="Q13" s="128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42"/>
      <c r="F14" s="143"/>
      <c r="G14" s="141"/>
      <c r="H14" s="129"/>
      <c r="I14" s="141"/>
      <c r="J14" s="129"/>
      <c r="K14" s="141"/>
      <c r="L14" s="129"/>
      <c r="M14" s="141"/>
      <c r="N14" s="129"/>
      <c r="O14" s="128"/>
      <c r="P14" s="129"/>
      <c r="Q14" s="128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8"/>
      <c r="F15" s="129"/>
      <c r="G15" s="141"/>
      <c r="H15" s="129"/>
      <c r="I15" s="141"/>
      <c r="J15" s="129"/>
      <c r="K15" s="141"/>
      <c r="L15" s="129"/>
      <c r="M15" s="141"/>
      <c r="N15" s="129"/>
      <c r="O15" s="128"/>
      <c r="P15" s="129"/>
      <c r="Q15" s="128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41"/>
      <c r="F16" s="129"/>
      <c r="G16" s="128"/>
      <c r="H16" s="129"/>
      <c r="I16" s="128"/>
      <c r="J16" s="129"/>
      <c r="K16" s="128"/>
      <c r="L16" s="129"/>
      <c r="M16" s="128"/>
      <c r="N16" s="129"/>
      <c r="O16" s="128"/>
      <c r="P16" s="129"/>
      <c r="Q16" s="128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44"/>
      <c r="F17" s="117"/>
      <c r="G17" s="116"/>
      <c r="H17" s="117"/>
      <c r="I17" s="116"/>
      <c r="J17" s="117"/>
      <c r="K17" s="116"/>
      <c r="L17" s="117"/>
      <c r="M17" s="116"/>
      <c r="N17" s="117"/>
      <c r="O17" s="128"/>
      <c r="P17" s="129"/>
      <c r="Q17" s="128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41"/>
      <c r="F18" s="129"/>
      <c r="G18" s="128"/>
      <c r="H18" s="129"/>
      <c r="I18" s="128"/>
      <c r="J18" s="129"/>
      <c r="K18" s="128"/>
      <c r="L18" s="129"/>
      <c r="M18" s="128"/>
      <c r="N18" s="129"/>
      <c r="O18" s="128"/>
      <c r="P18" s="129"/>
      <c r="Q18" s="128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>
        <v>3600</v>
      </c>
      <c r="B19" s="115" t="s">
        <v>123</v>
      </c>
      <c r="C19" s="110"/>
      <c r="D19" s="10" t="s">
        <v>118</v>
      </c>
      <c r="E19" s="141"/>
      <c r="F19" s="129"/>
      <c r="G19" s="141"/>
      <c r="H19" s="129"/>
      <c r="I19" s="141">
        <v>9</v>
      </c>
      <c r="J19" s="129"/>
      <c r="K19" s="141"/>
      <c r="L19" s="129"/>
      <c r="M19" s="141">
        <v>3</v>
      </c>
      <c r="N19" s="129"/>
      <c r="O19" s="128"/>
      <c r="P19" s="129"/>
      <c r="Q19" s="128"/>
      <c r="R19" s="129"/>
      <c r="S19" s="12">
        <f t="shared" si="1"/>
        <v>12</v>
      </c>
      <c r="T19" s="12">
        <f t="shared" si="0"/>
        <v>12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8"/>
      <c r="P20" s="129"/>
      <c r="Q20" s="128"/>
      <c r="R20" s="12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9</v>
      </c>
      <c r="F22" s="132"/>
      <c r="G22" s="131">
        <f>SUM(G4:G21)</f>
        <v>9</v>
      </c>
      <c r="H22" s="132"/>
      <c r="I22" s="131">
        <f>SUM(I4:I21)</f>
        <v>9</v>
      </c>
      <c r="J22" s="132"/>
      <c r="K22" s="131">
        <f>SUM(K4:K21)</f>
        <v>9</v>
      </c>
      <c r="L22" s="132"/>
      <c r="M22" s="131">
        <f>SUM(M4:M21)</f>
        <v>9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ref="S22" si="2">E22+G22+I22+K22+M22+O22+Q22</f>
        <v>45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</v>
      </c>
      <c r="G24" s="14"/>
      <c r="H24" s="14">
        <f>SUM(G22)-H23</f>
        <v>1</v>
      </c>
      <c r="I24" s="14"/>
      <c r="J24" s="14">
        <f>SUM(I22)-J23</f>
        <v>1</v>
      </c>
      <c r="K24" s="14"/>
      <c r="L24" s="14">
        <f>SUM(K22)-L23</f>
        <v>1</v>
      </c>
      <c r="M24" s="14"/>
      <c r="N24" s="14">
        <f>SUM(M22)-N23</f>
        <v>1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5</v>
      </c>
      <c r="T24" s="14"/>
      <c r="U24" s="14">
        <f>SUM(U4:U23)</f>
        <v>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5</v>
      </c>
      <c r="D28" s="17"/>
      <c r="I28" s="24">
        <v>12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Q24" sqref="Q24:R2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94</v>
      </c>
      <c r="B2" s="110"/>
      <c r="C2" s="110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16.3</v>
      </c>
      <c r="G3" s="27">
        <v>7</v>
      </c>
      <c r="H3" s="27">
        <v>16.3</v>
      </c>
      <c r="I3" s="27">
        <v>7</v>
      </c>
      <c r="J3" s="27">
        <v>16.3</v>
      </c>
      <c r="K3" s="27">
        <v>7</v>
      </c>
      <c r="L3" s="27">
        <v>16.3</v>
      </c>
      <c r="M3" s="27">
        <v>7</v>
      </c>
      <c r="N3" s="27">
        <v>16.3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121</v>
      </c>
      <c r="C4" s="6">
        <v>32</v>
      </c>
      <c r="D4" s="22" t="s">
        <v>70</v>
      </c>
      <c r="E4" s="128">
        <v>6</v>
      </c>
      <c r="F4" s="129"/>
      <c r="G4" s="128">
        <v>5</v>
      </c>
      <c r="H4" s="129"/>
      <c r="I4" s="128"/>
      <c r="J4" s="129"/>
      <c r="K4" s="128"/>
      <c r="L4" s="129"/>
      <c r="M4" s="128"/>
      <c r="N4" s="129"/>
      <c r="O4" s="128"/>
      <c r="P4" s="129"/>
      <c r="Q4" s="128"/>
      <c r="R4" s="129"/>
      <c r="S4" s="12">
        <f>E4+G4+I4+K4+M4+O4+Q4</f>
        <v>11</v>
      </c>
      <c r="T4" s="12">
        <f>SUM(S4-U4-V4)</f>
        <v>9</v>
      </c>
      <c r="U4" s="14">
        <v>2</v>
      </c>
      <c r="V4" s="14"/>
    </row>
    <row r="5" spans="1:22" ht="15.75" customHeight="1" x14ac:dyDescent="0.25">
      <c r="A5" s="6">
        <v>6781</v>
      </c>
      <c r="B5" s="115" t="s">
        <v>121</v>
      </c>
      <c r="C5" s="6">
        <v>53</v>
      </c>
      <c r="D5" s="22" t="s">
        <v>78</v>
      </c>
      <c r="E5" s="128">
        <v>2</v>
      </c>
      <c r="F5" s="129"/>
      <c r="G5" s="128"/>
      <c r="H5" s="129"/>
      <c r="I5" s="128"/>
      <c r="J5" s="129"/>
      <c r="K5" s="128"/>
      <c r="L5" s="129"/>
      <c r="M5" s="128"/>
      <c r="N5" s="129"/>
      <c r="O5" s="128"/>
      <c r="P5" s="129"/>
      <c r="Q5" s="128"/>
      <c r="R5" s="129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6781</v>
      </c>
      <c r="B6" s="115" t="s">
        <v>121</v>
      </c>
      <c r="C6" s="6">
        <v>56</v>
      </c>
      <c r="D6" s="22" t="s">
        <v>78</v>
      </c>
      <c r="E6" s="128"/>
      <c r="F6" s="129"/>
      <c r="G6" s="128"/>
      <c r="H6" s="129"/>
      <c r="I6" s="128">
        <v>3</v>
      </c>
      <c r="J6" s="129"/>
      <c r="K6" s="128">
        <v>4</v>
      </c>
      <c r="L6" s="129"/>
      <c r="M6" s="128">
        <v>4</v>
      </c>
      <c r="N6" s="129"/>
      <c r="O6" s="128">
        <v>2.5</v>
      </c>
      <c r="P6" s="129"/>
      <c r="Q6" s="128"/>
      <c r="R6" s="129"/>
      <c r="S6" s="12">
        <f t="shared" ref="S6:S24" si="0">E6+G6+I6+K6+M6+O6+Q6</f>
        <v>13.5</v>
      </c>
      <c r="T6" s="12">
        <f t="shared" ref="T6:T21" si="1">SUM(S6-U6-V6)</f>
        <v>9.5</v>
      </c>
      <c r="U6" s="14">
        <v>4</v>
      </c>
      <c r="V6" s="14"/>
    </row>
    <row r="7" spans="1:22" x14ac:dyDescent="0.25">
      <c r="A7" s="6">
        <v>6781</v>
      </c>
      <c r="B7" s="115" t="s">
        <v>121</v>
      </c>
      <c r="C7" s="6">
        <v>64</v>
      </c>
      <c r="D7" s="22" t="s">
        <v>78</v>
      </c>
      <c r="E7" s="128"/>
      <c r="F7" s="129"/>
      <c r="G7" s="128"/>
      <c r="H7" s="129"/>
      <c r="I7" s="128">
        <v>3</v>
      </c>
      <c r="J7" s="129"/>
      <c r="K7" s="128">
        <v>4</v>
      </c>
      <c r="L7" s="129"/>
      <c r="M7" s="128">
        <v>4</v>
      </c>
      <c r="N7" s="129"/>
      <c r="O7" s="128">
        <v>2.5</v>
      </c>
      <c r="P7" s="129"/>
      <c r="Q7" s="128"/>
      <c r="R7" s="129"/>
      <c r="S7" s="12">
        <f>E7+G7+I7+K7+M7+O7+Q7</f>
        <v>13.5</v>
      </c>
      <c r="T7" s="12">
        <f t="shared" si="1"/>
        <v>9.5</v>
      </c>
      <c r="U7" s="14">
        <v>4</v>
      </c>
      <c r="V7" s="14"/>
    </row>
    <row r="8" spans="1:22" x14ac:dyDescent="0.25">
      <c r="A8" s="6"/>
      <c r="B8" s="6"/>
      <c r="C8" s="6"/>
      <c r="D8" s="22"/>
      <c r="E8" s="128"/>
      <c r="F8" s="129"/>
      <c r="G8" s="128"/>
      <c r="H8" s="129"/>
      <c r="I8" s="128"/>
      <c r="J8" s="129"/>
      <c r="K8" s="128"/>
      <c r="L8" s="129"/>
      <c r="M8" s="128"/>
      <c r="N8" s="129"/>
      <c r="O8" s="128"/>
      <c r="P8" s="129"/>
      <c r="Q8" s="128"/>
      <c r="R8" s="12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28"/>
      <c r="N9" s="129"/>
      <c r="O9" s="128"/>
      <c r="P9" s="129"/>
      <c r="Q9" s="128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28"/>
      <c r="N10" s="129"/>
      <c r="O10" s="128"/>
      <c r="P10" s="129"/>
      <c r="Q10" s="128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28"/>
      <c r="N11" s="129"/>
      <c r="O11" s="128"/>
      <c r="P11" s="129"/>
      <c r="Q11" s="128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28"/>
      <c r="P12" s="129"/>
      <c r="Q12" s="128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28"/>
      <c r="N13" s="129"/>
      <c r="O13" s="128"/>
      <c r="P13" s="129"/>
      <c r="Q13" s="128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28"/>
      <c r="N14" s="129"/>
      <c r="O14" s="128"/>
      <c r="P14" s="129"/>
      <c r="Q14" s="128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>
        <v>6781</v>
      </c>
      <c r="B15" s="115" t="s">
        <v>121</v>
      </c>
      <c r="C15" s="6" t="s">
        <v>104</v>
      </c>
      <c r="D15" s="22" t="s">
        <v>105</v>
      </c>
      <c r="E15" s="128"/>
      <c r="F15" s="129"/>
      <c r="G15" s="128">
        <v>3</v>
      </c>
      <c r="H15" s="129"/>
      <c r="I15" s="128">
        <v>2</v>
      </c>
      <c r="J15" s="129"/>
      <c r="K15" s="128"/>
      <c r="L15" s="129"/>
      <c r="M15" s="128"/>
      <c r="N15" s="129"/>
      <c r="O15" s="128"/>
      <c r="P15" s="129"/>
      <c r="Q15" s="128"/>
      <c r="R15" s="129"/>
      <c r="S15" s="12">
        <f>E15+G15+I15+K15+M15+O15+Q15</f>
        <v>5</v>
      </c>
      <c r="T15" s="12">
        <f>SUM(S15-U15-V15)</f>
        <v>5</v>
      </c>
      <c r="U15" s="14"/>
      <c r="V15" s="14"/>
    </row>
    <row r="16" spans="1:22" x14ac:dyDescent="0.25">
      <c r="A16" s="6"/>
      <c r="B16" s="25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8"/>
      <c r="P16" s="129"/>
      <c r="Q16" s="128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8"/>
      <c r="P17" s="129"/>
      <c r="Q17" s="128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28"/>
      <c r="N18" s="129"/>
      <c r="O18" s="128"/>
      <c r="P18" s="129"/>
      <c r="Q18" s="128"/>
      <c r="R18" s="1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8"/>
      <c r="P19" s="129"/>
      <c r="Q19" s="128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5" t="s">
        <v>123</v>
      </c>
      <c r="C20" s="6"/>
      <c r="D20" s="10" t="s">
        <v>68</v>
      </c>
      <c r="E20" s="128">
        <v>1</v>
      </c>
      <c r="F20" s="129"/>
      <c r="G20" s="128">
        <v>1</v>
      </c>
      <c r="H20" s="129"/>
      <c r="I20" s="128">
        <v>1</v>
      </c>
      <c r="J20" s="129"/>
      <c r="K20" s="128">
        <v>1</v>
      </c>
      <c r="L20" s="129"/>
      <c r="M20" s="128">
        <v>1</v>
      </c>
      <c r="N20" s="129"/>
      <c r="O20" s="128"/>
      <c r="P20" s="129"/>
      <c r="Q20" s="128"/>
      <c r="R20" s="129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8"/>
      <c r="P22" s="129"/>
      <c r="Q22" s="128"/>
      <c r="R22" s="12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8"/>
      <c r="F23" s="129"/>
      <c r="G23" s="128"/>
      <c r="H23" s="129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9</v>
      </c>
      <c r="F24" s="132"/>
      <c r="G24" s="131">
        <f>SUM(G4:G23)</f>
        <v>9</v>
      </c>
      <c r="H24" s="132"/>
      <c r="I24" s="131">
        <f>SUM(I4:I23)</f>
        <v>9</v>
      </c>
      <c r="J24" s="132"/>
      <c r="K24" s="131">
        <f>SUM(K4:K23)</f>
        <v>9</v>
      </c>
      <c r="L24" s="132"/>
      <c r="M24" s="131">
        <f>SUM(M4:M23)</f>
        <v>9</v>
      </c>
      <c r="N24" s="132"/>
      <c r="O24" s="131">
        <f>SUM(O4:O23)</f>
        <v>5</v>
      </c>
      <c r="P24" s="132"/>
      <c r="Q24" s="131">
        <f>SUM(Q4:Q23)</f>
        <v>0</v>
      </c>
      <c r="R24" s="132"/>
      <c r="S24" s="12">
        <f t="shared" si="0"/>
        <v>50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1</v>
      </c>
      <c r="G26" s="14"/>
      <c r="H26" s="14">
        <f>SUM(G24)-H25</f>
        <v>1</v>
      </c>
      <c r="I26" s="14"/>
      <c r="J26" s="14">
        <f>SUM(I24)-J25</f>
        <v>1</v>
      </c>
      <c r="K26" s="14"/>
      <c r="L26" s="14">
        <f>SUM(K24)-L25</f>
        <v>1</v>
      </c>
      <c r="M26" s="14"/>
      <c r="N26" s="14">
        <f>SUM(M24)-N25</f>
        <v>1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10</v>
      </c>
      <c r="T26" s="14"/>
      <c r="U26" s="14">
        <f>SUM(U4:U25)</f>
        <v>10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10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50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R24" sqref="R2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94</v>
      </c>
      <c r="B2" s="110"/>
      <c r="C2" s="110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5" t="s">
        <v>121</v>
      </c>
      <c r="C4" s="6">
        <v>32</v>
      </c>
      <c r="D4" s="22" t="s">
        <v>70</v>
      </c>
      <c r="E4" s="128">
        <v>6</v>
      </c>
      <c r="F4" s="129"/>
      <c r="G4" s="128">
        <v>5</v>
      </c>
      <c r="H4" s="129"/>
      <c r="I4" s="128"/>
      <c r="J4" s="129"/>
      <c r="K4" s="128"/>
      <c r="L4" s="129"/>
      <c r="M4" s="128"/>
      <c r="N4" s="129"/>
      <c r="O4" s="121"/>
      <c r="P4" s="121"/>
      <c r="Q4" s="121"/>
      <c r="R4" s="121"/>
      <c r="S4" s="12">
        <f t="shared" ref="S4:S11" si="0">E4+G4+I4+K4+M4+O4+Q4</f>
        <v>11</v>
      </c>
      <c r="T4" s="12">
        <f t="shared" ref="T4:T11" si="1">SUM(S4-U4-V4)</f>
        <v>9</v>
      </c>
      <c r="U4" s="14">
        <v>2</v>
      </c>
      <c r="V4" s="14"/>
    </row>
    <row r="5" spans="1:22" x14ac:dyDescent="0.25">
      <c r="A5" s="6">
        <v>6781</v>
      </c>
      <c r="B5" s="115" t="s">
        <v>121</v>
      </c>
      <c r="C5" s="6">
        <v>53</v>
      </c>
      <c r="D5" s="22" t="s">
        <v>78</v>
      </c>
      <c r="E5" s="128">
        <v>2</v>
      </c>
      <c r="F5" s="129"/>
      <c r="G5" s="128"/>
      <c r="H5" s="129"/>
      <c r="I5" s="128"/>
      <c r="J5" s="129"/>
      <c r="K5" s="128"/>
      <c r="L5" s="129"/>
      <c r="M5" s="128"/>
      <c r="N5" s="129"/>
      <c r="O5" s="121"/>
      <c r="P5" s="121"/>
      <c r="Q5" s="121"/>
      <c r="R5" s="121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6781</v>
      </c>
      <c r="B6" s="115" t="s">
        <v>121</v>
      </c>
      <c r="C6" s="6">
        <v>56</v>
      </c>
      <c r="D6" s="22" t="s">
        <v>78</v>
      </c>
      <c r="E6" s="128"/>
      <c r="F6" s="129"/>
      <c r="G6" s="128"/>
      <c r="H6" s="129"/>
      <c r="I6" s="128">
        <v>3</v>
      </c>
      <c r="J6" s="129"/>
      <c r="K6" s="128">
        <v>4</v>
      </c>
      <c r="L6" s="129"/>
      <c r="M6" s="128">
        <v>4</v>
      </c>
      <c r="N6" s="129"/>
      <c r="O6" s="121">
        <v>2.5</v>
      </c>
      <c r="P6" s="121"/>
      <c r="Q6" s="121"/>
      <c r="R6" s="121"/>
      <c r="S6" s="12">
        <f t="shared" si="0"/>
        <v>13.5</v>
      </c>
      <c r="T6" s="12">
        <f t="shared" si="1"/>
        <v>9.5</v>
      </c>
      <c r="U6" s="14">
        <v>4</v>
      </c>
      <c r="V6" s="14"/>
    </row>
    <row r="7" spans="1:22" x14ac:dyDescent="0.25">
      <c r="A7" s="6">
        <v>6781</v>
      </c>
      <c r="B7" s="115" t="s">
        <v>121</v>
      </c>
      <c r="C7" s="6">
        <v>64</v>
      </c>
      <c r="D7" s="22" t="s">
        <v>78</v>
      </c>
      <c r="E7" s="128"/>
      <c r="F7" s="129"/>
      <c r="G7" s="128"/>
      <c r="H7" s="129"/>
      <c r="I7" s="128">
        <v>3</v>
      </c>
      <c r="J7" s="129"/>
      <c r="K7" s="128">
        <v>4</v>
      </c>
      <c r="L7" s="129"/>
      <c r="M7" s="128">
        <v>4</v>
      </c>
      <c r="N7" s="129"/>
      <c r="O7" s="121">
        <v>2.5</v>
      </c>
      <c r="P7" s="121"/>
      <c r="Q7" s="121"/>
      <c r="R7" s="121"/>
      <c r="S7" s="12">
        <f t="shared" si="0"/>
        <v>13.5</v>
      </c>
      <c r="T7" s="12">
        <f t="shared" si="1"/>
        <v>9.5</v>
      </c>
      <c r="U7" s="14">
        <v>4</v>
      </c>
      <c r="V7" s="14"/>
    </row>
    <row r="8" spans="1:22" x14ac:dyDescent="0.25">
      <c r="A8" s="6"/>
      <c r="B8" s="6"/>
      <c r="C8" s="6"/>
      <c r="D8" s="22"/>
      <c r="E8" s="128"/>
      <c r="F8" s="129"/>
      <c r="G8" s="128"/>
      <c r="H8" s="129"/>
      <c r="I8" s="128"/>
      <c r="J8" s="129"/>
      <c r="K8" s="128"/>
      <c r="L8" s="129"/>
      <c r="M8" s="128"/>
      <c r="N8" s="129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28"/>
      <c r="N9" s="129"/>
      <c r="O9" s="128"/>
      <c r="P9" s="129"/>
      <c r="Q9" s="128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28"/>
      <c r="N10" s="129"/>
      <c r="O10" s="128"/>
      <c r="P10" s="129"/>
      <c r="Q10" s="128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28"/>
      <c r="N11" s="129"/>
      <c r="O11" s="128"/>
      <c r="P11" s="129"/>
      <c r="Q11" s="128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28"/>
      <c r="P12" s="129"/>
      <c r="Q12" s="128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28"/>
      <c r="N13" s="129"/>
      <c r="O13" s="128"/>
      <c r="P13" s="129"/>
      <c r="Q13" s="128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>
        <v>6781</v>
      </c>
      <c r="B14" s="115" t="s">
        <v>121</v>
      </c>
      <c r="C14" s="6" t="s">
        <v>104</v>
      </c>
      <c r="D14" s="22" t="s">
        <v>105</v>
      </c>
      <c r="E14" s="128"/>
      <c r="F14" s="129"/>
      <c r="G14" s="128">
        <v>3</v>
      </c>
      <c r="H14" s="129"/>
      <c r="I14" s="128">
        <v>2</v>
      </c>
      <c r="J14" s="129"/>
      <c r="K14" s="128"/>
      <c r="L14" s="129"/>
      <c r="M14" s="128"/>
      <c r="N14" s="129"/>
      <c r="O14" s="128"/>
      <c r="P14" s="129"/>
      <c r="Q14" s="128"/>
      <c r="R14" s="129"/>
      <c r="S14" s="12">
        <f t="shared" si="2"/>
        <v>5</v>
      </c>
      <c r="T14" s="12">
        <f>SUM(S14-U14-V14)</f>
        <v>5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8"/>
      <c r="P15" s="129"/>
      <c r="Q15" s="128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8"/>
      <c r="P16" s="129"/>
      <c r="Q16" s="128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8"/>
      <c r="P17" s="129"/>
      <c r="Q17" s="128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10"/>
      <c r="E18" s="128"/>
      <c r="F18" s="129"/>
      <c r="G18" s="128"/>
      <c r="H18" s="129"/>
      <c r="I18" s="128"/>
      <c r="J18" s="129"/>
      <c r="K18" s="128"/>
      <c r="L18" s="129"/>
      <c r="M18" s="128"/>
      <c r="N18" s="129"/>
      <c r="O18" s="128"/>
      <c r="P18" s="129"/>
      <c r="Q18" s="128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5" t="s">
        <v>123</v>
      </c>
      <c r="C19" s="6"/>
      <c r="D19" s="10" t="s">
        <v>68</v>
      </c>
      <c r="E19" s="128">
        <v>1</v>
      </c>
      <c r="F19" s="129"/>
      <c r="G19" s="128">
        <v>1</v>
      </c>
      <c r="H19" s="129"/>
      <c r="I19" s="128">
        <v>1</v>
      </c>
      <c r="J19" s="129"/>
      <c r="K19" s="128">
        <v>1</v>
      </c>
      <c r="L19" s="129"/>
      <c r="M19" s="128">
        <v>1</v>
      </c>
      <c r="N19" s="129"/>
      <c r="O19" s="128"/>
      <c r="P19" s="129"/>
      <c r="Q19" s="128"/>
      <c r="R19" s="12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8"/>
      <c r="P20" s="129"/>
      <c r="Q20" s="128"/>
      <c r="R20" s="12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8"/>
      <c r="P22" s="129"/>
      <c r="Q22" s="128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9</v>
      </c>
      <c r="F23" s="132"/>
      <c r="G23" s="131">
        <f>SUM(G4:G22)</f>
        <v>9</v>
      </c>
      <c r="H23" s="132"/>
      <c r="I23" s="131">
        <f>SUM(I4:I22)</f>
        <v>9</v>
      </c>
      <c r="J23" s="132"/>
      <c r="K23" s="131">
        <f>SUM(K4:K22)</f>
        <v>9</v>
      </c>
      <c r="L23" s="132"/>
      <c r="M23" s="131">
        <f>SUM(M4:M22)</f>
        <v>9</v>
      </c>
      <c r="N23" s="132"/>
      <c r="O23" s="131">
        <f>SUM(O4:O22)</f>
        <v>5</v>
      </c>
      <c r="P23" s="132"/>
      <c r="Q23" s="131">
        <f>SUM(Q4:Q22)</f>
        <v>0</v>
      </c>
      <c r="R23" s="132"/>
      <c r="S23" s="12">
        <f>SUM(S4:S22)</f>
        <v>50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1</v>
      </c>
      <c r="G25" s="14"/>
      <c r="H25" s="14">
        <f>SUM(G23)-H24</f>
        <v>1</v>
      </c>
      <c r="I25" s="14"/>
      <c r="J25" s="14">
        <f>SUM(I23)-J24</f>
        <v>1</v>
      </c>
      <c r="K25" s="14"/>
      <c r="L25" s="14">
        <f>SUM(K23)-L24</f>
        <v>1</v>
      </c>
      <c r="M25" s="14"/>
      <c r="N25" s="14">
        <f>SUM(M23)-N24</f>
        <v>1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10</v>
      </c>
      <c r="T25" s="14"/>
      <c r="U25" s="14">
        <f>SUM(U4:U24)</f>
        <v>10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10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50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2" sqref="E12:P2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94</v>
      </c>
      <c r="B2" s="110"/>
      <c r="C2" s="110"/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17.3</v>
      </c>
      <c r="G3" s="27">
        <v>7</v>
      </c>
      <c r="H3" s="27">
        <v>17.3</v>
      </c>
      <c r="I3" s="27">
        <v>7</v>
      </c>
      <c r="J3" s="27">
        <v>17.3</v>
      </c>
      <c r="K3" s="27">
        <v>7</v>
      </c>
      <c r="L3" s="27">
        <v>17.3</v>
      </c>
      <c r="M3" s="27">
        <v>7</v>
      </c>
      <c r="N3" s="27">
        <v>17.3</v>
      </c>
      <c r="O3" s="77">
        <v>7</v>
      </c>
      <c r="P3" s="77">
        <v>12.15</v>
      </c>
      <c r="Q3" s="78"/>
      <c r="R3" s="78"/>
      <c r="S3" s="79"/>
      <c r="T3" s="79"/>
      <c r="U3" s="80"/>
      <c r="V3" s="80"/>
    </row>
    <row r="4" spans="1:22" x14ac:dyDescent="0.25">
      <c r="A4" s="6">
        <v>6781</v>
      </c>
      <c r="B4" s="115" t="s">
        <v>121</v>
      </c>
      <c r="C4" s="6">
        <v>78</v>
      </c>
      <c r="D4" s="22" t="s">
        <v>87</v>
      </c>
      <c r="E4" s="121">
        <v>0.75</v>
      </c>
      <c r="F4" s="118"/>
      <c r="G4" s="128"/>
      <c r="H4" s="129"/>
      <c r="I4" s="128"/>
      <c r="J4" s="129"/>
      <c r="K4" s="128"/>
      <c r="L4" s="129"/>
      <c r="M4" s="128"/>
      <c r="N4" s="129"/>
      <c r="O4" s="145"/>
      <c r="P4" s="146"/>
      <c r="Q4" s="145"/>
      <c r="R4" s="146"/>
      <c r="S4" s="79">
        <f t="shared" ref="S4:S24" si="0">E4+G4+I4+K4+M4+O4+Q4</f>
        <v>0.75</v>
      </c>
      <c r="T4" s="79">
        <f t="shared" ref="T4:T24" si="1">SUM(S4-U4-V4)</f>
        <v>0</v>
      </c>
      <c r="U4" s="83">
        <v>0.75</v>
      </c>
      <c r="V4" s="83"/>
    </row>
    <row r="5" spans="1:22" x14ac:dyDescent="0.25">
      <c r="A5" s="6">
        <v>6781</v>
      </c>
      <c r="B5" s="115" t="s">
        <v>121</v>
      </c>
      <c r="C5" s="6">
        <v>33</v>
      </c>
      <c r="D5" s="22" t="s">
        <v>87</v>
      </c>
      <c r="E5" s="118">
        <v>0.25</v>
      </c>
      <c r="F5" s="118"/>
      <c r="G5" s="128"/>
      <c r="H5" s="129"/>
      <c r="I5" s="128"/>
      <c r="J5" s="129"/>
      <c r="K5" s="128"/>
      <c r="L5" s="129"/>
      <c r="M5" s="128"/>
      <c r="N5" s="129"/>
      <c r="O5" s="145"/>
      <c r="P5" s="146"/>
      <c r="Q5" s="145"/>
      <c r="R5" s="146"/>
      <c r="S5" s="79">
        <f t="shared" si="0"/>
        <v>0.25</v>
      </c>
      <c r="T5" s="79">
        <f t="shared" si="1"/>
        <v>0</v>
      </c>
      <c r="U5" s="83">
        <v>0.25</v>
      </c>
      <c r="V5" s="83"/>
    </row>
    <row r="6" spans="1:22" x14ac:dyDescent="0.25">
      <c r="A6" s="6">
        <v>6781</v>
      </c>
      <c r="B6" s="115" t="s">
        <v>121</v>
      </c>
      <c r="C6" s="6">
        <v>34</v>
      </c>
      <c r="D6" s="22" t="s">
        <v>87</v>
      </c>
      <c r="E6" s="128">
        <v>0.25</v>
      </c>
      <c r="F6" s="129"/>
      <c r="G6" s="128"/>
      <c r="H6" s="129"/>
      <c r="I6" s="128"/>
      <c r="J6" s="129"/>
      <c r="K6" s="128"/>
      <c r="L6" s="129"/>
      <c r="M6" s="128"/>
      <c r="N6" s="129"/>
      <c r="O6" s="145"/>
      <c r="P6" s="146"/>
      <c r="Q6" s="145"/>
      <c r="R6" s="146"/>
      <c r="S6" s="79">
        <f t="shared" si="0"/>
        <v>0.25</v>
      </c>
      <c r="T6" s="79">
        <f t="shared" si="1"/>
        <v>0</v>
      </c>
      <c r="U6" s="83">
        <v>0.25</v>
      </c>
      <c r="V6" s="83"/>
    </row>
    <row r="7" spans="1:22" x14ac:dyDescent="0.25">
      <c r="A7" s="6">
        <v>6781</v>
      </c>
      <c r="B7" s="115" t="s">
        <v>121</v>
      </c>
      <c r="C7" s="6">
        <v>35</v>
      </c>
      <c r="D7" s="22" t="s">
        <v>87</v>
      </c>
      <c r="E7" s="128">
        <v>0.25</v>
      </c>
      <c r="F7" s="129"/>
      <c r="G7" s="128"/>
      <c r="H7" s="129"/>
      <c r="I7" s="128"/>
      <c r="J7" s="129"/>
      <c r="K7" s="128"/>
      <c r="L7" s="129"/>
      <c r="M7" s="128"/>
      <c r="N7" s="129"/>
      <c r="O7" s="145"/>
      <c r="P7" s="146"/>
      <c r="Q7" s="145"/>
      <c r="R7" s="146"/>
      <c r="S7" s="79">
        <f t="shared" si="0"/>
        <v>0.25</v>
      </c>
      <c r="T7" s="79">
        <f t="shared" si="1"/>
        <v>0</v>
      </c>
      <c r="U7" s="83">
        <v>0.25</v>
      </c>
      <c r="V7" s="83"/>
    </row>
    <row r="8" spans="1:22" x14ac:dyDescent="0.25">
      <c r="A8" s="6">
        <v>6781</v>
      </c>
      <c r="B8" s="115" t="s">
        <v>121</v>
      </c>
      <c r="C8" s="6">
        <v>79</v>
      </c>
      <c r="D8" s="22" t="s">
        <v>100</v>
      </c>
      <c r="E8" s="128"/>
      <c r="F8" s="129"/>
      <c r="G8" s="128">
        <v>0.75</v>
      </c>
      <c r="H8" s="129"/>
      <c r="I8" s="128">
        <v>2</v>
      </c>
      <c r="J8" s="129"/>
      <c r="K8" s="128">
        <v>2</v>
      </c>
      <c r="L8" s="129"/>
      <c r="M8" s="128"/>
      <c r="N8" s="129"/>
      <c r="O8" s="145"/>
      <c r="P8" s="146"/>
      <c r="Q8" s="145"/>
      <c r="R8" s="146"/>
      <c r="S8" s="79">
        <f t="shared" si="0"/>
        <v>4.75</v>
      </c>
      <c r="T8" s="79">
        <f t="shared" si="1"/>
        <v>4.75</v>
      </c>
      <c r="U8" s="83"/>
      <c r="V8" s="83"/>
    </row>
    <row r="9" spans="1:22" x14ac:dyDescent="0.25">
      <c r="A9" s="6">
        <v>6781</v>
      </c>
      <c r="B9" s="115" t="s">
        <v>121</v>
      </c>
      <c r="C9" s="6">
        <v>80</v>
      </c>
      <c r="D9" s="22" t="s">
        <v>87</v>
      </c>
      <c r="E9" s="128"/>
      <c r="F9" s="129"/>
      <c r="G9" s="128"/>
      <c r="H9" s="129"/>
      <c r="I9" s="128">
        <v>0.5</v>
      </c>
      <c r="J9" s="129"/>
      <c r="K9" s="128"/>
      <c r="L9" s="129"/>
      <c r="M9" s="128"/>
      <c r="N9" s="129"/>
      <c r="O9" s="145"/>
      <c r="P9" s="146"/>
      <c r="Q9" s="145"/>
      <c r="R9" s="146"/>
      <c r="S9" s="79">
        <f t="shared" ref="S9:S11" si="2">E9+G9+I9+K9+M9+O9+Q9</f>
        <v>0.5</v>
      </c>
      <c r="T9" s="79">
        <f t="shared" ref="T9:T11" si="3">SUM(S9-U9-V9)</f>
        <v>0.5</v>
      </c>
      <c r="U9" s="83"/>
      <c r="V9" s="83"/>
    </row>
    <row r="10" spans="1:22" x14ac:dyDescent="0.25">
      <c r="A10" s="6">
        <v>6781</v>
      </c>
      <c r="B10" s="115" t="s">
        <v>121</v>
      </c>
      <c r="C10" s="6">
        <v>60</v>
      </c>
      <c r="D10" s="22" t="s">
        <v>70</v>
      </c>
      <c r="E10" s="128"/>
      <c r="F10" s="129"/>
      <c r="G10" s="128"/>
      <c r="H10" s="129"/>
      <c r="I10" s="128"/>
      <c r="J10" s="129"/>
      <c r="K10" s="128">
        <v>1.5</v>
      </c>
      <c r="L10" s="129"/>
      <c r="M10" s="128"/>
      <c r="N10" s="129"/>
      <c r="O10" s="145"/>
      <c r="P10" s="146"/>
      <c r="Q10" s="145"/>
      <c r="R10" s="146"/>
      <c r="S10" s="79">
        <f t="shared" si="2"/>
        <v>1.5</v>
      </c>
      <c r="T10" s="79">
        <f t="shared" si="3"/>
        <v>1.5</v>
      </c>
      <c r="U10" s="83"/>
      <c r="V10" s="83"/>
    </row>
    <row r="11" spans="1:22" x14ac:dyDescent="0.25">
      <c r="A11" s="6">
        <v>6781</v>
      </c>
      <c r="B11" s="115" t="s">
        <v>121</v>
      </c>
      <c r="C11" s="6">
        <v>67</v>
      </c>
      <c r="D11" s="22" t="s">
        <v>87</v>
      </c>
      <c r="E11" s="128"/>
      <c r="F11" s="129"/>
      <c r="G11" s="128"/>
      <c r="H11" s="129"/>
      <c r="I11" s="128"/>
      <c r="J11" s="129"/>
      <c r="K11" s="128"/>
      <c r="L11" s="129"/>
      <c r="M11" s="128">
        <v>0.5</v>
      </c>
      <c r="N11" s="129"/>
      <c r="O11" s="145"/>
      <c r="P11" s="146"/>
      <c r="Q11" s="145"/>
      <c r="R11" s="146"/>
      <c r="S11" s="79">
        <f t="shared" si="2"/>
        <v>0.5</v>
      </c>
      <c r="T11" s="79">
        <f t="shared" si="3"/>
        <v>0</v>
      </c>
      <c r="U11" s="83">
        <v>0.5</v>
      </c>
      <c r="V11" s="83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45"/>
      <c r="P12" s="146"/>
      <c r="Q12" s="145"/>
      <c r="R12" s="14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115" t="s">
        <v>123</v>
      </c>
      <c r="C13" s="6"/>
      <c r="D13" s="22" t="s">
        <v>111</v>
      </c>
      <c r="E13" s="128"/>
      <c r="F13" s="129"/>
      <c r="G13" s="128"/>
      <c r="H13" s="129"/>
      <c r="I13" s="128"/>
      <c r="J13" s="129"/>
      <c r="K13" s="128">
        <v>1.5</v>
      </c>
      <c r="L13" s="129"/>
      <c r="M13" s="128">
        <v>2</v>
      </c>
      <c r="N13" s="129"/>
      <c r="O13" s="145"/>
      <c r="P13" s="146"/>
      <c r="Q13" s="145"/>
      <c r="R13" s="146"/>
      <c r="S13" s="79">
        <f t="shared" ref="S13:S15" si="4">E13+G13+I13+K13+M13+O13+Q13</f>
        <v>3.5</v>
      </c>
      <c r="T13" s="79">
        <f t="shared" ref="T13:T15" si="5">SUM(S13-U13-V13)</f>
        <v>3.5</v>
      </c>
      <c r="U13" s="83"/>
      <c r="V13" s="83"/>
    </row>
    <row r="14" spans="1:22" x14ac:dyDescent="0.25">
      <c r="A14" s="6">
        <v>3600</v>
      </c>
      <c r="B14" s="115" t="s">
        <v>123</v>
      </c>
      <c r="C14" s="6"/>
      <c r="D14" s="22" t="s">
        <v>108</v>
      </c>
      <c r="E14" s="128"/>
      <c r="F14" s="129"/>
      <c r="G14" s="128">
        <v>2</v>
      </c>
      <c r="H14" s="129"/>
      <c r="I14" s="128"/>
      <c r="J14" s="129"/>
      <c r="K14" s="128"/>
      <c r="L14" s="129"/>
      <c r="M14" s="128"/>
      <c r="N14" s="129"/>
      <c r="O14" s="145"/>
      <c r="P14" s="146"/>
      <c r="Q14" s="145"/>
      <c r="R14" s="146"/>
      <c r="S14" s="79">
        <f t="shared" si="4"/>
        <v>2</v>
      </c>
      <c r="T14" s="79">
        <f t="shared" si="5"/>
        <v>2</v>
      </c>
      <c r="U14" s="83"/>
      <c r="V14" s="83"/>
    </row>
    <row r="15" spans="1:22" x14ac:dyDescent="0.25">
      <c r="A15" s="6">
        <v>3600</v>
      </c>
      <c r="B15" s="115" t="s">
        <v>123</v>
      </c>
      <c r="C15" s="6"/>
      <c r="D15" s="22" t="s">
        <v>92</v>
      </c>
      <c r="E15" s="128">
        <v>0.5</v>
      </c>
      <c r="F15" s="129"/>
      <c r="G15" s="128"/>
      <c r="H15" s="129"/>
      <c r="I15" s="128"/>
      <c r="J15" s="129"/>
      <c r="K15" s="128"/>
      <c r="L15" s="129"/>
      <c r="M15" s="128">
        <v>0.5</v>
      </c>
      <c r="N15" s="129"/>
      <c r="O15" s="145">
        <v>2</v>
      </c>
      <c r="P15" s="146"/>
      <c r="Q15" s="145"/>
      <c r="R15" s="146"/>
      <c r="S15" s="79">
        <f t="shared" si="4"/>
        <v>3</v>
      </c>
      <c r="T15" s="79">
        <f t="shared" si="5"/>
        <v>3</v>
      </c>
      <c r="U15" s="83"/>
      <c r="V15" s="83"/>
    </row>
    <row r="16" spans="1:22" x14ac:dyDescent="0.25">
      <c r="A16" s="6">
        <v>3600</v>
      </c>
      <c r="B16" s="115" t="s">
        <v>123</v>
      </c>
      <c r="C16" s="6"/>
      <c r="D16" s="22" t="s">
        <v>91</v>
      </c>
      <c r="E16" s="128">
        <v>2</v>
      </c>
      <c r="F16" s="129"/>
      <c r="G16" s="128">
        <v>1</v>
      </c>
      <c r="H16" s="129"/>
      <c r="I16" s="128"/>
      <c r="J16" s="129"/>
      <c r="K16" s="128"/>
      <c r="L16" s="129"/>
      <c r="M16" s="128"/>
      <c r="N16" s="129"/>
      <c r="O16" s="145"/>
      <c r="P16" s="146"/>
      <c r="Q16" s="145"/>
      <c r="R16" s="146"/>
      <c r="S16" s="79">
        <f t="shared" si="0"/>
        <v>3</v>
      </c>
      <c r="T16" s="79">
        <f t="shared" si="1"/>
        <v>3</v>
      </c>
      <c r="U16" s="83"/>
      <c r="V16" s="83"/>
    </row>
    <row r="17" spans="1:22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45"/>
      <c r="P17" s="146"/>
      <c r="Q17" s="145"/>
      <c r="R17" s="146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115" t="s">
        <v>123</v>
      </c>
      <c r="C18" s="6"/>
      <c r="D18" s="22" t="s">
        <v>71</v>
      </c>
      <c r="E18" s="128"/>
      <c r="F18" s="129"/>
      <c r="G18" s="128"/>
      <c r="H18" s="129"/>
      <c r="I18" s="128">
        <v>0.5</v>
      </c>
      <c r="J18" s="129"/>
      <c r="K18" s="128"/>
      <c r="L18" s="129"/>
      <c r="M18" s="128"/>
      <c r="N18" s="129"/>
      <c r="O18" s="145">
        <v>0.75</v>
      </c>
      <c r="P18" s="146"/>
      <c r="Q18" s="145"/>
      <c r="R18" s="146"/>
      <c r="S18" s="79">
        <f t="shared" si="0"/>
        <v>1.25</v>
      </c>
      <c r="T18" s="79">
        <f t="shared" si="1"/>
        <v>1.25</v>
      </c>
      <c r="U18" s="83"/>
      <c r="V18" s="83"/>
    </row>
    <row r="19" spans="1:22" x14ac:dyDescent="0.25">
      <c r="A19" s="6">
        <v>3600</v>
      </c>
      <c r="B19" s="115" t="s">
        <v>123</v>
      </c>
      <c r="C19" s="6"/>
      <c r="D19" s="22" t="s">
        <v>79</v>
      </c>
      <c r="E19" s="128"/>
      <c r="F19" s="129"/>
      <c r="G19" s="128">
        <v>0.5</v>
      </c>
      <c r="H19" s="129"/>
      <c r="I19" s="128">
        <v>1</v>
      </c>
      <c r="J19" s="129"/>
      <c r="K19" s="128">
        <v>0.5</v>
      </c>
      <c r="L19" s="129"/>
      <c r="M19" s="128"/>
      <c r="N19" s="129"/>
      <c r="O19" s="145"/>
      <c r="P19" s="146"/>
      <c r="Q19" s="145"/>
      <c r="R19" s="146"/>
      <c r="S19" s="79">
        <f t="shared" ref="S19:S20" si="6">E19+G19+I19+K19+M19+O19+Q19</f>
        <v>2</v>
      </c>
      <c r="T19" s="79">
        <f t="shared" si="1"/>
        <v>2</v>
      </c>
      <c r="U19" s="83"/>
      <c r="V19" s="83"/>
    </row>
    <row r="20" spans="1:22" x14ac:dyDescent="0.25">
      <c r="A20" s="6">
        <v>3600</v>
      </c>
      <c r="B20" s="115" t="s">
        <v>123</v>
      </c>
      <c r="C20" s="6"/>
      <c r="D20" s="22" t="s">
        <v>73</v>
      </c>
      <c r="E20" s="128">
        <v>0.25</v>
      </c>
      <c r="F20" s="129"/>
      <c r="G20" s="128">
        <v>0.25</v>
      </c>
      <c r="H20" s="129"/>
      <c r="I20" s="128"/>
      <c r="J20" s="129"/>
      <c r="K20" s="128"/>
      <c r="L20" s="129"/>
      <c r="M20" s="128">
        <v>2</v>
      </c>
      <c r="N20" s="129"/>
      <c r="O20" s="145"/>
      <c r="P20" s="146"/>
      <c r="Q20" s="145"/>
      <c r="R20" s="146"/>
      <c r="S20" s="79">
        <f t="shared" si="6"/>
        <v>2.5</v>
      </c>
      <c r="T20" s="79">
        <f t="shared" si="1"/>
        <v>2.5</v>
      </c>
      <c r="U20" s="83"/>
      <c r="V20" s="83"/>
    </row>
    <row r="21" spans="1:22" x14ac:dyDescent="0.25">
      <c r="A21" s="81">
        <v>3600</v>
      </c>
      <c r="B21" s="115" t="s">
        <v>123</v>
      </c>
      <c r="C21" s="81"/>
      <c r="D21" s="22" t="s">
        <v>74</v>
      </c>
      <c r="E21" s="128">
        <v>6</v>
      </c>
      <c r="F21" s="129"/>
      <c r="G21" s="128">
        <v>5.75</v>
      </c>
      <c r="H21" s="129"/>
      <c r="I21" s="128">
        <v>6.25</v>
      </c>
      <c r="J21" s="129"/>
      <c r="K21" s="128">
        <v>4.75</v>
      </c>
      <c r="L21" s="129"/>
      <c r="M21" s="128">
        <v>5.25</v>
      </c>
      <c r="N21" s="129"/>
      <c r="O21" s="145">
        <v>2.25</v>
      </c>
      <c r="P21" s="146"/>
      <c r="Q21" s="145"/>
      <c r="R21" s="146"/>
      <c r="S21" s="79">
        <f t="shared" si="0"/>
        <v>30.25</v>
      </c>
      <c r="T21" s="79">
        <v>14.5</v>
      </c>
      <c r="U21" s="83">
        <v>15.75</v>
      </c>
      <c r="V21" s="83"/>
    </row>
    <row r="22" spans="1:22" ht="15.75" customHeight="1" x14ac:dyDescent="0.25">
      <c r="A22" s="81">
        <v>3600</v>
      </c>
      <c r="B22" s="115" t="s">
        <v>123</v>
      </c>
      <c r="C22" s="81"/>
      <c r="D22" s="71" t="s">
        <v>75</v>
      </c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45"/>
      <c r="P22" s="146"/>
      <c r="Q22" s="145"/>
      <c r="R22" s="146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15" t="s">
        <v>123</v>
      </c>
      <c r="C23" s="81"/>
      <c r="D23" s="82" t="s">
        <v>76</v>
      </c>
      <c r="E23" s="128">
        <v>0.25</v>
      </c>
      <c r="F23" s="129"/>
      <c r="G23" s="128">
        <v>0.25</v>
      </c>
      <c r="H23" s="129"/>
      <c r="I23" s="128">
        <v>0.25</v>
      </c>
      <c r="J23" s="129"/>
      <c r="K23" s="128">
        <v>0.25</v>
      </c>
      <c r="L23" s="129"/>
      <c r="M23" s="128">
        <v>0.25</v>
      </c>
      <c r="N23" s="129"/>
      <c r="O23" s="145">
        <v>0.25</v>
      </c>
      <c r="P23" s="146"/>
      <c r="Q23" s="145"/>
      <c r="R23" s="146"/>
      <c r="S23" s="79">
        <f t="shared" si="0"/>
        <v>1.5</v>
      </c>
      <c r="T23" s="79">
        <f t="shared" si="1"/>
        <v>1.5</v>
      </c>
      <c r="U23" s="83"/>
      <c r="V23" s="83"/>
    </row>
    <row r="24" spans="1:22" x14ac:dyDescent="0.25">
      <c r="A24" s="6"/>
      <c r="B24" s="6"/>
      <c r="C24" s="6"/>
      <c r="D24" s="10"/>
      <c r="E24" s="128"/>
      <c r="F24" s="129"/>
      <c r="G24" s="128"/>
      <c r="H24" s="129"/>
      <c r="I24" s="128"/>
      <c r="J24" s="129"/>
      <c r="K24" s="128"/>
      <c r="L24" s="129"/>
      <c r="M24" s="128"/>
      <c r="N24" s="129"/>
      <c r="O24" s="145"/>
      <c r="P24" s="146"/>
      <c r="Q24" s="145"/>
      <c r="R24" s="14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28"/>
      <c r="F25" s="129"/>
      <c r="G25" s="128"/>
      <c r="H25" s="129"/>
      <c r="I25" s="128"/>
      <c r="J25" s="129"/>
      <c r="K25" s="128"/>
      <c r="L25" s="129"/>
      <c r="M25" s="128"/>
      <c r="N25" s="129"/>
      <c r="O25" s="145"/>
      <c r="P25" s="146"/>
      <c r="Q25" s="145"/>
      <c r="R25" s="146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28"/>
      <c r="F26" s="129"/>
      <c r="G26" s="128"/>
      <c r="H26" s="129"/>
      <c r="I26" s="128"/>
      <c r="J26" s="129"/>
      <c r="K26" s="128"/>
      <c r="L26" s="129"/>
      <c r="M26" s="128"/>
      <c r="N26" s="129"/>
      <c r="O26" s="145"/>
      <c r="P26" s="146"/>
      <c r="Q26" s="145"/>
      <c r="R26" s="146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47">
        <f>SUM(E4:E26)</f>
        <v>10.5</v>
      </c>
      <c r="F27" s="148"/>
      <c r="G27" s="147">
        <f>SUM(G4:G26)</f>
        <v>10.5</v>
      </c>
      <c r="H27" s="148"/>
      <c r="I27" s="147">
        <f>SUM(I4:I26)</f>
        <v>10.5</v>
      </c>
      <c r="J27" s="148"/>
      <c r="K27" s="147">
        <f>SUM(K4:K26)</f>
        <v>10.5</v>
      </c>
      <c r="L27" s="148"/>
      <c r="M27" s="147">
        <f t="shared" ref="M27" si="7">SUM(M4:M26)</f>
        <v>10.5</v>
      </c>
      <c r="N27" s="148"/>
      <c r="O27" s="147">
        <f>SUM(O4:O26)</f>
        <v>5.25</v>
      </c>
      <c r="P27" s="148"/>
      <c r="Q27" s="147">
        <f>SUM(Q4:Q26)</f>
        <v>0</v>
      </c>
      <c r="R27" s="148"/>
      <c r="S27" s="79">
        <f>SUM(S4:S26)</f>
        <v>57.75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2.5</v>
      </c>
      <c r="G29" s="83"/>
      <c r="H29" s="83">
        <f>SUM(G27)-H28</f>
        <v>2.5</v>
      </c>
      <c r="I29" s="83"/>
      <c r="J29" s="83">
        <f>SUM(I27)-J28</f>
        <v>2.5</v>
      </c>
      <c r="K29" s="83"/>
      <c r="L29" s="83">
        <f>SUM(K27)-L28</f>
        <v>2.5</v>
      </c>
      <c r="M29" s="83"/>
      <c r="N29" s="83">
        <f>SUM(M27)-N28</f>
        <v>2.5</v>
      </c>
      <c r="O29" s="83"/>
      <c r="P29" s="83">
        <f>SUM(O27)</f>
        <v>5.25</v>
      </c>
      <c r="Q29" s="83"/>
      <c r="R29" s="83">
        <f>SUM(Q27)</f>
        <v>0</v>
      </c>
      <c r="S29" s="83"/>
      <c r="T29" s="83"/>
      <c r="U29" s="83">
        <f>SUM(U4:U28)</f>
        <v>17.75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17.75</v>
      </c>
      <c r="D33" s="86"/>
      <c r="I33" s="87">
        <v>49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57.75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4" sqref="R2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2019-03-11T14:21:54Z</cp:lastPrinted>
  <dcterms:created xsi:type="dcterms:W3CDTF">2010-01-14T13:00:57Z</dcterms:created>
  <dcterms:modified xsi:type="dcterms:W3CDTF">2019-08-19T13:41:48Z</dcterms:modified>
</cp:coreProperties>
</file>