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C34CA1E2-C6F5-4F3D-AF1D-8A6B0775E944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zege" sheetId="46" r:id="rId3"/>
    <sheet name="Doran" sheetId="14" r:id="rId4"/>
    <sheet name="Hammond" sheetId="45" r:id="rId5"/>
    <sheet name="Harland" sheetId="44" r:id="rId6"/>
    <sheet name="McSharry" sheetId="42" r:id="rId7"/>
    <sheet name="Parker" sheetId="43" r:id="rId8"/>
    <sheet name="Taylor" sheetId="16" r:id="rId9"/>
    <sheet name="G.Ward" sheetId="24" r:id="rId10"/>
    <sheet name="N.Winterburn" sheetId="30" r:id="rId11"/>
    <sheet name="T.Winterburn" sheetId="18" r:id="rId12"/>
    <sheet name="Wright" sheetId="5" r:id="rId13"/>
    <sheet name="Sheet1" sheetId="29" r:id="rId14"/>
  </sheets>
  <definedNames>
    <definedName name="_xlnm.Print_Area" localSheetId="0">Analysis!$A$1:$K$25</definedName>
    <definedName name="_xlnm.Print_Area" localSheetId="1">Buckingham!$A$1:$V$45</definedName>
    <definedName name="_xlnm.Print_Area" localSheetId="2">Czege!$A$1:$V$40</definedName>
    <definedName name="_xlnm.Print_Area" localSheetId="3">Doran!$A$1:$V$41</definedName>
    <definedName name="_xlnm.Print_Area" localSheetId="9">G.Ward!$A$1:$V$40</definedName>
    <definedName name="_xlnm.Print_Area" localSheetId="4">Hammond!$A$1:$V$42</definedName>
    <definedName name="_xlnm.Print_Area" localSheetId="5">Harland!$A$1:$V$40</definedName>
    <definedName name="_xlnm.Print_Area" localSheetId="6">McSharry!$A$1:$V$40</definedName>
    <definedName name="_xlnm.Print_Area" localSheetId="10">N.Winterburn!$A$1:$V$43</definedName>
    <definedName name="_xlnm.Print_Area" localSheetId="7">Parker!$A$1:$V$42</definedName>
    <definedName name="_xlnm.Print_Area" localSheetId="11">T.Winterburn!$A$1:$V$41</definedName>
    <definedName name="_xlnm.Print_Area" localSheetId="8">Taylor!$A$1:$V$46</definedName>
    <definedName name="_xlnm.Print_Area" localSheetId="12">Wright!$A$1:$V$43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D18" i="1"/>
  <c r="B18" i="1"/>
  <c r="S20" i="16" l="1"/>
  <c r="T20" i="16" s="1"/>
  <c r="S19" i="16"/>
  <c r="T19" i="16" s="1"/>
  <c r="S15" i="45"/>
  <c r="T15" i="45" s="1"/>
  <c r="S21" i="16" l="1"/>
  <c r="T21" i="16" s="1"/>
  <c r="S18" i="16"/>
  <c r="T18" i="16" s="1"/>
  <c r="G27" i="47" l="1"/>
  <c r="H29" i="47" s="1"/>
  <c r="S16" i="16" l="1"/>
  <c r="T16" i="16" s="1"/>
  <c r="S15" i="16"/>
  <c r="T15" i="16" s="1"/>
  <c r="S17" i="14"/>
  <c r="T17" i="14" s="1"/>
  <c r="S17" i="16" l="1"/>
  <c r="T17" i="16" s="1"/>
  <c r="S17" i="43"/>
  <c r="T17" i="43" s="1"/>
  <c r="S16" i="43"/>
  <c r="T16" i="43" s="1"/>
  <c r="S15" i="43"/>
  <c r="T15" i="43" s="1"/>
  <c r="S13" i="5" l="1"/>
  <c r="T13" i="5" s="1"/>
  <c r="S12" i="5"/>
  <c r="T12" i="5" s="1"/>
  <c r="S11" i="5"/>
  <c r="T11" i="5" s="1"/>
  <c r="S16" i="47"/>
  <c r="T16" i="47" s="1"/>
  <c r="S15" i="47"/>
  <c r="T15" i="47" s="1"/>
  <c r="S16" i="45" l="1"/>
  <c r="T16" i="45" s="1"/>
  <c r="S14" i="45"/>
  <c r="T14" i="45" s="1"/>
  <c r="S19" i="47" l="1"/>
  <c r="T19" i="47" s="1"/>
  <c r="S20" i="47"/>
  <c r="T20" i="47" s="1"/>
  <c r="S14" i="16" l="1"/>
  <c r="T14" i="16" s="1"/>
  <c r="S18" i="43"/>
  <c r="T18" i="43" s="1"/>
  <c r="S19" i="43"/>
  <c r="T19" i="43" s="1"/>
  <c r="S14" i="43"/>
  <c r="T14" i="43" s="1"/>
  <c r="S21" i="47"/>
  <c r="T21" i="47" s="1"/>
  <c r="S18" i="47"/>
  <c r="T18" i="47" s="1"/>
  <c r="S17" i="47"/>
  <c r="T17" i="47" s="1"/>
  <c r="S22" i="16" l="1"/>
  <c r="T22" i="16" s="1"/>
  <c r="S15" i="18" l="1"/>
  <c r="T15" i="18" s="1"/>
  <c r="S18" i="30"/>
  <c r="T18" i="30" s="1"/>
  <c r="S20" i="30"/>
  <c r="T20" i="30" s="1"/>
  <c r="S19" i="30"/>
  <c r="T19" i="30" s="1"/>
  <c r="S17" i="30"/>
  <c r="T17" i="30" s="1"/>
  <c r="S17" i="18" l="1"/>
  <c r="T17" i="18" s="1"/>
  <c r="S16" i="18"/>
  <c r="T16" i="18" s="1"/>
  <c r="I12" i="1" l="1"/>
  <c r="I11" i="1"/>
  <c r="H12" i="1"/>
  <c r="H11" i="1"/>
  <c r="K12" i="1"/>
  <c r="K10" i="1"/>
  <c r="I10" i="1"/>
  <c r="H10" i="1"/>
  <c r="I9" i="1"/>
  <c r="H9" i="1"/>
  <c r="K9" i="1"/>
  <c r="K7" i="1"/>
  <c r="I7" i="1"/>
  <c r="H7" i="1"/>
  <c r="K6" i="1"/>
  <c r="I6" i="1"/>
  <c r="H6" i="1"/>
  <c r="V29" i="47"/>
  <c r="C34" i="47" s="1"/>
  <c r="D6" i="1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F6" i="1" s="1"/>
  <c r="S25" i="47"/>
  <c r="C35" i="47" s="1"/>
  <c r="E6" i="1" s="1"/>
  <c r="S24" i="47"/>
  <c r="T24" i="47" s="1"/>
  <c r="S23" i="47"/>
  <c r="T23" i="47" s="1"/>
  <c r="S22" i="47"/>
  <c r="T22" i="47" s="1"/>
  <c r="S14" i="47"/>
  <c r="T14" i="47" s="1"/>
  <c r="S13" i="47"/>
  <c r="T13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T18" i="46" s="1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6" i="45"/>
  <c r="C31" i="45" s="1"/>
  <c r="D9" i="1" s="1"/>
  <c r="U26" i="45"/>
  <c r="C30" i="45" s="1"/>
  <c r="C9" i="1" s="1"/>
  <c r="S25" i="45"/>
  <c r="Q24" i="45"/>
  <c r="R26" i="45" s="1"/>
  <c r="O24" i="45"/>
  <c r="P26" i="45" s="1"/>
  <c r="M24" i="45"/>
  <c r="N26" i="45" s="1"/>
  <c r="K24" i="45"/>
  <c r="L26" i="45" s="1"/>
  <c r="I24" i="45"/>
  <c r="J26" i="45" s="1"/>
  <c r="G24" i="45"/>
  <c r="H26" i="45" s="1"/>
  <c r="E24" i="45"/>
  <c r="F26" i="45" s="1"/>
  <c r="S23" i="45"/>
  <c r="C33" i="45" s="1"/>
  <c r="F9" i="1" s="1"/>
  <c r="S22" i="45"/>
  <c r="C32" i="45" s="1"/>
  <c r="E9" i="1" s="1"/>
  <c r="S21" i="45"/>
  <c r="T21" i="45" s="1"/>
  <c r="S20" i="45"/>
  <c r="T20" i="45" s="1"/>
  <c r="S19" i="45"/>
  <c r="T19" i="45" s="1"/>
  <c r="S18" i="45"/>
  <c r="T18" i="45" s="1"/>
  <c r="S17" i="45"/>
  <c r="T17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2" i="1" s="1"/>
  <c r="U26" i="43"/>
  <c r="C30" i="43" s="1"/>
  <c r="C12" i="1" s="1"/>
  <c r="S25" i="43"/>
  <c r="Q24" i="43"/>
  <c r="R26" i="43" s="1"/>
  <c r="O24" i="43"/>
  <c r="P26" i="43" s="1"/>
  <c r="M24" i="43"/>
  <c r="N26" i="43" s="1"/>
  <c r="K24" i="43"/>
  <c r="L26" i="43" s="1"/>
  <c r="I24" i="43"/>
  <c r="J26" i="43" s="1"/>
  <c r="G24" i="43"/>
  <c r="H26" i="43" s="1"/>
  <c r="E24" i="43"/>
  <c r="F26" i="43" s="1"/>
  <c r="S23" i="43"/>
  <c r="C33" i="43" s="1"/>
  <c r="F12" i="1" s="1"/>
  <c r="S22" i="43"/>
  <c r="C32" i="43" s="1"/>
  <c r="E12" i="1" s="1"/>
  <c r="S21" i="43"/>
  <c r="T21" i="43" s="1"/>
  <c r="S20" i="43"/>
  <c r="T20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T17" i="24" s="1"/>
  <c r="S18" i="24"/>
  <c r="T18" i="24" s="1"/>
  <c r="S19" i="24"/>
  <c r="T19" i="24" s="1"/>
  <c r="S20" i="24"/>
  <c r="S21" i="24"/>
  <c r="T23" i="46" l="1"/>
  <c r="C27" i="46" s="1"/>
  <c r="C32" i="46" s="1"/>
  <c r="T28" i="47"/>
  <c r="C32" i="47" s="1"/>
  <c r="B6" i="1" s="1"/>
  <c r="T23" i="44"/>
  <c r="C27" i="44" s="1"/>
  <c r="B10" i="1" s="1"/>
  <c r="S29" i="47"/>
  <c r="S27" i="47"/>
  <c r="S24" i="46"/>
  <c r="S22" i="46"/>
  <c r="S26" i="45"/>
  <c r="T25" i="45"/>
  <c r="C29" i="45" s="1"/>
  <c r="S24" i="45"/>
  <c r="S24" i="44"/>
  <c r="S22" i="44"/>
  <c r="S26" i="43"/>
  <c r="T25" i="43"/>
  <c r="C29" i="43" s="1"/>
  <c r="S24" i="43"/>
  <c r="G32" i="46" l="1"/>
  <c r="B7" i="1"/>
  <c r="C37" i="47"/>
  <c r="G37" i="47" s="1"/>
  <c r="C32" i="44"/>
  <c r="G32" i="44" s="1"/>
  <c r="C34" i="43"/>
  <c r="G34" i="43" s="1"/>
  <c r="B12" i="1"/>
  <c r="C34" i="45"/>
  <c r="G34" i="45" s="1"/>
  <c r="B9" i="1"/>
  <c r="G22" i="24"/>
  <c r="H24" i="24" s="1"/>
  <c r="E23" i="14"/>
  <c r="F25" i="14" s="1"/>
  <c r="G25" i="5" l="1"/>
  <c r="E25" i="5" l="1"/>
  <c r="F27" i="5" s="1"/>
  <c r="S16" i="5" l="1"/>
  <c r="T16" i="5" s="1"/>
  <c r="S18" i="5" l="1"/>
  <c r="T18" i="5" s="1"/>
  <c r="S17" i="5"/>
  <c r="T17" i="5" s="1"/>
  <c r="M25" i="5" l="1"/>
  <c r="N27" i="5" s="1"/>
  <c r="K25" i="5"/>
  <c r="I25" i="5"/>
  <c r="J27" i="5" s="1"/>
  <c r="V27" i="5" l="1"/>
  <c r="S16" i="42" l="1"/>
  <c r="T16" i="42" s="1"/>
  <c r="S15" i="42"/>
  <c r="T15" i="42" s="1"/>
  <c r="S14" i="42"/>
  <c r="T14" i="42" s="1"/>
  <c r="S13" i="42"/>
  <c r="T13" i="42" s="1"/>
  <c r="K11" i="1" l="1"/>
  <c r="D11" i="1"/>
  <c r="V24" i="42" l="1"/>
  <c r="C29" i="42" s="1"/>
  <c r="U24" i="42"/>
  <c r="C28" i="42" s="1"/>
  <c r="C11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1" i="1" s="1"/>
  <c r="S20" i="42"/>
  <c r="C30" i="42" s="1"/>
  <c r="E11" i="1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S24" i="42" l="1"/>
  <c r="T23" i="42"/>
  <c r="C27" i="42" s="1"/>
  <c r="S22" i="42"/>
  <c r="C32" i="42" l="1"/>
  <c r="G32" i="42" s="1"/>
  <c r="B11" i="1"/>
  <c r="G11" i="1" s="1"/>
  <c r="S27" i="16" l="1"/>
  <c r="S26" i="16"/>
  <c r="S25" i="16"/>
  <c r="T25" i="16" s="1"/>
  <c r="S24" i="16"/>
  <c r="T24" i="16" s="1"/>
  <c r="S23" i="16"/>
  <c r="T23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5" i="30"/>
  <c r="J27" i="30" s="1"/>
  <c r="S5" i="30" l="1"/>
  <c r="T5" i="30" s="1"/>
  <c r="S20" i="14" l="1"/>
  <c r="T20" i="14" s="1"/>
  <c r="S19" i="14"/>
  <c r="T19" i="14" s="1"/>
  <c r="S16" i="30" l="1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4" i="5"/>
  <c r="T14" i="5" s="1"/>
  <c r="S15" i="5"/>
  <c r="T15" i="5" s="1"/>
  <c r="S19" i="5"/>
  <c r="T19" i="5" s="1"/>
  <c r="S20" i="5"/>
  <c r="T20" i="5" s="1"/>
  <c r="S21" i="5"/>
  <c r="T21" i="5" s="1"/>
  <c r="S22" i="5"/>
  <c r="T22" i="5" s="1"/>
  <c r="S23" i="5"/>
  <c r="S24" i="5"/>
  <c r="T24" i="5" s="1"/>
  <c r="U27" i="5"/>
  <c r="S26" i="5"/>
  <c r="T26" i="5" l="1"/>
  <c r="S25" i="5"/>
  <c r="S14" i="18" l="1"/>
  <c r="T14" i="18" s="1"/>
  <c r="S13" i="18"/>
  <c r="T13" i="18" s="1"/>
  <c r="S12" i="18"/>
  <c r="T12" i="18" s="1"/>
  <c r="S18" i="14" l="1"/>
  <c r="T18" i="14" s="1"/>
  <c r="S16" i="14"/>
  <c r="T16" i="14" s="1"/>
  <c r="I15" i="1" l="1"/>
  <c r="H15" i="1"/>
  <c r="V27" i="30"/>
  <c r="C32" i="30" s="1"/>
  <c r="D15" i="1" s="1"/>
  <c r="U27" i="30"/>
  <c r="C31" i="30" s="1"/>
  <c r="C15" i="1" s="1"/>
  <c r="S26" i="30"/>
  <c r="Q25" i="30"/>
  <c r="R27" i="30" s="1"/>
  <c r="O25" i="30"/>
  <c r="P27" i="30" s="1"/>
  <c r="M25" i="30"/>
  <c r="N27" i="30" s="1"/>
  <c r="K25" i="30"/>
  <c r="L27" i="30" s="1"/>
  <c r="G25" i="30"/>
  <c r="H27" i="30" s="1"/>
  <c r="E25" i="30"/>
  <c r="F27" i="30" s="1"/>
  <c r="S24" i="30"/>
  <c r="C34" i="30" s="1"/>
  <c r="S23" i="30"/>
  <c r="C33" i="30" s="1"/>
  <c r="E15" i="1" s="1"/>
  <c r="S22" i="30"/>
  <c r="T22" i="30" s="1"/>
  <c r="S21" i="30"/>
  <c r="T21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4" i="1"/>
  <c r="K13" i="1"/>
  <c r="K8" i="1"/>
  <c r="I17" i="1"/>
  <c r="I16" i="1"/>
  <c r="I14" i="1"/>
  <c r="I13" i="1"/>
  <c r="I8" i="1"/>
  <c r="H17" i="1"/>
  <c r="H16" i="1"/>
  <c r="H14" i="1"/>
  <c r="H13" i="1"/>
  <c r="H8" i="1"/>
  <c r="C36" i="16"/>
  <c r="E13" i="1" s="1"/>
  <c r="V24" i="24"/>
  <c r="C29" i="24" s="1"/>
  <c r="U24" i="24"/>
  <c r="C28" i="24" s="1"/>
  <c r="C14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4" i="1" s="1"/>
  <c r="S4" i="24"/>
  <c r="T4" i="24" s="1"/>
  <c r="V30" i="16"/>
  <c r="C35" i="16" s="1"/>
  <c r="D13" i="1" s="1"/>
  <c r="U30" i="16"/>
  <c r="C34" i="16" s="1"/>
  <c r="C13" i="1" s="1"/>
  <c r="S29" i="16"/>
  <c r="Q28" i="16"/>
  <c r="R30" i="16" s="1"/>
  <c r="O28" i="16"/>
  <c r="P30" i="16" s="1"/>
  <c r="M28" i="16"/>
  <c r="N30" i="16" s="1"/>
  <c r="K28" i="16"/>
  <c r="L30" i="16" s="1"/>
  <c r="I28" i="16"/>
  <c r="J30" i="16" s="1"/>
  <c r="G28" i="16"/>
  <c r="H30" i="16" s="1"/>
  <c r="E28" i="16"/>
  <c r="F30" i="16" s="1"/>
  <c r="C37" i="16"/>
  <c r="S4" i="16"/>
  <c r="T4" i="16" s="1"/>
  <c r="V25" i="14"/>
  <c r="C30" i="14" s="1"/>
  <c r="D8" i="1" s="1"/>
  <c r="U25" i="14"/>
  <c r="C29" i="14" s="1"/>
  <c r="C8" i="1" s="1"/>
  <c r="S24" i="14"/>
  <c r="Q23" i="14"/>
  <c r="R25" i="14" s="1"/>
  <c r="O23" i="14"/>
  <c r="P25" i="14" s="1"/>
  <c r="M23" i="14"/>
  <c r="N25" i="14" s="1"/>
  <c r="K23" i="14"/>
  <c r="I23" i="14"/>
  <c r="J25" i="14" s="1"/>
  <c r="G23" i="14"/>
  <c r="H25" i="14" s="1"/>
  <c r="S22" i="14"/>
  <c r="C32" i="14" s="1"/>
  <c r="S21" i="14"/>
  <c r="C31" i="14" s="1"/>
  <c r="E8" i="1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1" i="5"/>
  <c r="C17" i="1" s="1"/>
  <c r="C32" i="5"/>
  <c r="D17" i="1" s="1"/>
  <c r="H27" i="5"/>
  <c r="L27" i="5"/>
  <c r="O25" i="5"/>
  <c r="P27" i="5" s="1"/>
  <c r="S18" i="18"/>
  <c r="T18" i="18" s="1"/>
  <c r="S19" i="18"/>
  <c r="S20" i="18"/>
  <c r="T20" i="18" s="1"/>
  <c r="S21" i="18"/>
  <c r="C31" i="18" s="1"/>
  <c r="E16" i="1" s="1"/>
  <c r="S22" i="18"/>
  <c r="C32" i="18" s="1"/>
  <c r="E23" i="18"/>
  <c r="F25" i="18" s="1"/>
  <c r="G23" i="18"/>
  <c r="H25" i="18" s="1"/>
  <c r="I23" i="18"/>
  <c r="J25" i="18" s="1"/>
  <c r="K23" i="18"/>
  <c r="L25" i="18" s="1"/>
  <c r="M23" i="18"/>
  <c r="N25" i="18" s="1"/>
  <c r="O23" i="18"/>
  <c r="P25" i="18" s="1"/>
  <c r="Q23" i="18"/>
  <c r="R25" i="18" s="1"/>
  <c r="S24" i="18"/>
  <c r="U25" i="18"/>
  <c r="C29" i="18" s="1"/>
  <c r="V25" i="18"/>
  <c r="C30" i="18" s="1"/>
  <c r="D16" i="1" s="1"/>
  <c r="K17" i="1"/>
  <c r="K18" i="1" s="1"/>
  <c r="C33" i="5"/>
  <c r="E17" i="1" s="1"/>
  <c r="C34" i="5"/>
  <c r="Q25" i="5"/>
  <c r="R27" i="5" s="1"/>
  <c r="D14" i="1" l="1"/>
  <c r="G9" i="1"/>
  <c r="G6" i="1"/>
  <c r="C30" i="5"/>
  <c r="B17" i="1" s="1"/>
  <c r="T13" i="30"/>
  <c r="T19" i="18"/>
  <c r="K16" i="1"/>
  <c r="K15" i="1"/>
  <c r="T29" i="16"/>
  <c r="C33" i="16" s="1"/>
  <c r="B13" i="1" s="1"/>
  <c r="T23" i="24"/>
  <c r="C27" i="24" s="1"/>
  <c r="B14" i="1" s="1"/>
  <c r="T24" i="14"/>
  <c r="C28" i="14" s="1"/>
  <c r="B8" i="1" s="1"/>
  <c r="C16" i="1"/>
  <c r="S22" i="24"/>
  <c r="F17" i="1"/>
  <c r="S25" i="18"/>
  <c r="S23" i="18"/>
  <c r="F16" i="1"/>
  <c r="F14" i="1"/>
  <c r="S27" i="30"/>
  <c r="F15" i="1"/>
  <c r="S25" i="30"/>
  <c r="S24" i="24"/>
  <c r="S28" i="16"/>
  <c r="S30" i="16"/>
  <c r="F13" i="1"/>
  <c r="S23" i="14"/>
  <c r="F8" i="1"/>
  <c r="L25" i="14"/>
  <c r="S25" i="14" s="1"/>
  <c r="I18" i="1"/>
  <c r="E18" i="1"/>
  <c r="G13" i="1" l="1"/>
  <c r="C22" i="1"/>
  <c r="T26" i="30"/>
  <c r="C30" i="30" s="1"/>
  <c r="B15" i="1" s="1"/>
  <c r="G15" i="1" s="1"/>
  <c r="T24" i="18"/>
  <c r="C28" i="18" s="1"/>
  <c r="B16" i="1" s="1"/>
  <c r="G16" i="1" s="1"/>
  <c r="C32" i="24"/>
  <c r="G32" i="24" s="1"/>
  <c r="G10" i="1"/>
  <c r="C38" i="16"/>
  <c r="G7" i="1"/>
  <c r="G14" i="1"/>
  <c r="G12" i="1"/>
  <c r="C35" i="5"/>
  <c r="G35" i="5" s="1"/>
  <c r="G17" i="1"/>
  <c r="G8" i="1"/>
  <c r="C33" i="14"/>
  <c r="H18" i="1" s="1"/>
  <c r="C35" i="30" l="1"/>
  <c r="G35" i="30" s="1"/>
  <c r="C33" i="18"/>
  <c r="G33" i="18" s="1"/>
  <c r="G33" i="14"/>
  <c r="C21" i="1" l="1"/>
  <c r="C23" i="1" s="1"/>
  <c r="G18" i="1"/>
  <c r="F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<sst xmlns="http://schemas.openxmlformats.org/spreadsheetml/2006/main" count="653" uniqueCount="111">
  <si>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</si>
  <si>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</si>
  <si>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</si>
  <si>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</si>
  <si>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</si>
  <si>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</si>
  <si>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</si>
  <si>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</si>
  <si>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</si>
  <si>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</si>
  <si>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</si>
  <si>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</si>
  <si>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</si>
  <si>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</si>
  <si>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</si>
  <si>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</si>
  <si>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</si>
  <si>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</si>
  <si>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</si>
  <si>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</si>
  <si>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</si>
  <si>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</si>
  <si>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</si>
  <si>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</si>
  <si>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</si>
  <si>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</si>
  <si>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</si>
  <si>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</si>
  <si>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</si>
  <si>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</si>
  <si>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</si>
  <si>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</si>
  <si>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</si>
  <si>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</si>
  <si>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</si>
  <si>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</si>
  <si>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</si>
  <si>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</si>
  <si>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</si>
  <si>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</si>
  <si>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</si>
  <si>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</si>
  <si>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</si>
  <si>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</si>
  <si>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</si>
  <si>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</si>
  <si>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</si>
  <si>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</si>
  <si>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</si>
  <si>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</si>
  <si>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</si>
  <si>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</si>
  <si>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</si>
  <si>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</si>
  <si>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</si>
  <si>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</si>
  <si>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</si>
  <si>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</si>
  <si>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</si>
  <si>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</si>
  <si>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</si>
  <si>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</si>
  <si>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paintshop maintenance</t>
  </si>
  <si>
    <t>labouring</t>
  </si>
  <si>
    <t>forklift</t>
  </si>
  <si>
    <t>tidy workshop</t>
  </si>
  <si>
    <t>college</t>
  </si>
  <si>
    <t>make tea</t>
  </si>
  <si>
    <t>tidy works</t>
  </si>
  <si>
    <t>frames</t>
  </si>
  <si>
    <t>machine maintenance</t>
  </si>
  <si>
    <t>bench</t>
  </si>
  <si>
    <t>move materials</t>
  </si>
  <si>
    <t>clean out light fire</t>
  </si>
  <si>
    <t>door frames</t>
  </si>
  <si>
    <t>fins</t>
  </si>
  <si>
    <t>wall reveals</t>
  </si>
  <si>
    <t>W/E 10.06.2018</t>
  </si>
  <si>
    <t>week ending 10.06.2018</t>
  </si>
  <si>
    <t>check tools</t>
  </si>
  <si>
    <t>fsc</t>
  </si>
  <si>
    <t xml:space="preserve">supervision / quality control </t>
  </si>
  <si>
    <t>production meeting</t>
  </si>
  <si>
    <t>extraction</t>
  </si>
  <si>
    <t>load van</t>
  </si>
  <si>
    <t>6519eg</t>
  </si>
  <si>
    <t>ply panels</t>
  </si>
  <si>
    <t>deliveries 6633 / 6721</t>
  </si>
  <si>
    <t>desk</t>
  </si>
  <si>
    <t>wrapping</t>
  </si>
  <si>
    <t>linings</t>
  </si>
  <si>
    <t>delivery 6761</t>
  </si>
  <si>
    <t>frames into store 6687</t>
  </si>
  <si>
    <t>load lorry frmes to hq</t>
  </si>
  <si>
    <t>checking frames 6687</t>
  </si>
  <si>
    <t>fraikin collect lorry</t>
  </si>
  <si>
    <t>infill</t>
  </si>
  <si>
    <t>9 to 19</t>
  </si>
  <si>
    <t>drive to dulux 6721</t>
  </si>
  <si>
    <t>frames to hq 6687</t>
  </si>
  <si>
    <t>repair signage in mill</t>
  </si>
  <si>
    <t>fraikin return lorry</t>
  </si>
  <si>
    <t>fraikin collect / return lorry</t>
  </si>
  <si>
    <t>paint coat hooks</t>
  </si>
  <si>
    <t>WEMB03</t>
  </si>
  <si>
    <t>WOKI01</t>
  </si>
  <si>
    <t>WALS01</t>
  </si>
  <si>
    <t>WIMB01</t>
  </si>
  <si>
    <t>offi01</t>
  </si>
  <si>
    <t>USEM01</t>
  </si>
  <si>
    <t>PAUL01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</si>
</sst>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0" borderId="6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"/>
  <sheetViews>
    <sheetView tabSelected="1" zoomScale="90" zoomScaleNormal="90" workbookViewId="0">
      <selection activeCell="K6" sqref="K6:K17"/>
    </sheetView>
  </sheetViews>
  <sheetFormatPr defaultRowHeight="18" x14ac:dyDescent="0.25"/>
  <cols>
    <col min="1" max="1" width="25.85546875" style="122" customWidth="1"/>
    <col min="2" max="2" width="16.28515625" style="122" customWidth="1"/>
    <col min="3" max="3" width="15.7109375" style="122" bestFit="1" customWidth="1"/>
    <col min="4" max="4" width="16" style="122" customWidth="1"/>
    <col min="5" max="5" width="26.85546875" style="122" bestFit="1" customWidth="1"/>
    <col min="6" max="6" width="24.140625" style="122" customWidth="1"/>
    <col min="7" max="7" width="16" style="124" customWidth="1"/>
    <col min="8" max="8" width="20.5703125" style="124" bestFit="1" customWidth="1"/>
    <col min="9" max="9" width="8.28515625" style="124" bestFit="1" customWidth="1"/>
    <col min="10" max="10" width="9.140625" style="122"/>
    <col min="11" max="11" width="10.42578125" style="122" customWidth="1"/>
    <col min="12" max="16384" width="9.140625" style="122"/>
  </cols>
  <sheetData>
    <row r="1" spans="1:11" x14ac:dyDescent="0.25">
      <c r="A1" s="121" t="s">
        <v>0</v>
      </c>
      <c r="D1" s="123"/>
      <c r="E1" s="122" t="s">
        <v>49</v>
      </c>
    </row>
    <row r="2" spans="1:11" x14ac:dyDescent="0.25">
      <c r="A2" s="121"/>
      <c r="D2" s="125"/>
      <c r="E2" s="122" t="s">
        <v>42</v>
      </c>
    </row>
    <row r="3" spans="1:11" x14ac:dyDescent="0.25">
      <c r="A3" s="121" t="s">
        <v>77</v>
      </c>
      <c r="D3" s="126"/>
      <c r="E3" s="122" t="s">
        <v>44</v>
      </c>
    </row>
    <row r="4" spans="1:11" ht="12.75" customHeight="1" x14ac:dyDescent="0.25"/>
    <row r="5" spans="1:11" x14ac:dyDescent="0.25">
      <c r="A5" s="127" t="s">
        <v>1</v>
      </c>
      <c r="B5" s="128" t="s">
        <v>2</v>
      </c>
      <c r="C5" s="128" t="s">
        <v>5</v>
      </c>
      <c r="D5" s="128" t="s">
        <v>3</v>
      </c>
      <c r="E5" s="128" t="s">
        <v>31</v>
      </c>
      <c r="F5" s="128" t="s">
        <v>32</v>
      </c>
      <c r="G5" s="128" t="s">
        <v>6</v>
      </c>
      <c r="H5" s="128" t="s">
        <v>27</v>
      </c>
      <c r="I5" s="128" t="s">
        <v>34</v>
      </c>
      <c r="K5" s="128" t="s">
        <v>41</v>
      </c>
    </row>
    <row r="6" spans="1:11" ht="17.25" customHeight="1" x14ac:dyDescent="0.25">
      <c r="A6" s="129" t="s">
        <v>51</v>
      </c>
      <c r="B6" s="130">
        <f>SUM(Buckingham!C32)</f>
        <v>40</v>
      </c>
      <c r="C6" s="130">
        <f>SUM(Buckingham!C33)</f>
        <v>2.5</v>
      </c>
      <c r="D6" s="130">
        <f>SUM(Buckingham!C34)</f>
        <v>1.25</v>
      </c>
      <c r="E6" s="130">
        <f>SUM(Buckingham!C35)</f>
        <v>0</v>
      </c>
      <c r="F6" s="130">
        <f>SUM(Buckingham!C36)</f>
        <v>0</v>
      </c>
      <c r="G6" s="131">
        <f>B6+C6+D6+E6+F6</f>
        <v>43.75</v>
      </c>
      <c r="H6" s="132">
        <f>SUM(Buckingham!C38)</f>
        <v>0</v>
      </c>
      <c r="I6" s="132">
        <f>SUM(Buckingham!C39)</f>
        <v>0</v>
      </c>
      <c r="K6" s="133">
        <f>SUM(Buckingham!I33)</f>
        <v>20.75</v>
      </c>
    </row>
    <row r="7" spans="1:11" x14ac:dyDescent="0.25">
      <c r="A7" s="129" t="s">
        <v>43</v>
      </c>
      <c r="B7" s="130">
        <f>SUM(Czege!C27)</f>
        <v>40</v>
      </c>
      <c r="C7" s="130">
        <f>SUM(Czege!C28)</f>
        <v>0</v>
      </c>
      <c r="D7" s="130">
        <f>SUM(Czege!C29)</f>
        <v>0</v>
      </c>
      <c r="E7" s="130">
        <f>SUM(Czege!C30)</f>
        <v>0</v>
      </c>
      <c r="F7" s="130">
        <f>SUM(Czege!C31)</f>
        <v>0</v>
      </c>
      <c r="G7" s="131">
        <f>B7+C7+D7+E7+F7</f>
        <v>40</v>
      </c>
      <c r="H7" s="134">
        <f>SUM(Czege!C33)</f>
        <v>0</v>
      </c>
      <c r="I7" s="134">
        <f>SUM(Czege!C34)</f>
        <v>0</v>
      </c>
      <c r="K7" s="133">
        <f>SUM(Czege!I28)</f>
        <v>0.5</v>
      </c>
    </row>
    <row r="8" spans="1:11" ht="17.25" customHeight="1" x14ac:dyDescent="0.25">
      <c r="A8" s="129" t="s">
        <v>7</v>
      </c>
      <c r="B8" s="130">
        <f>SUM(Doran!C28)</f>
        <v>40</v>
      </c>
      <c r="C8" s="130">
        <f>SUM(Doran!C29)</f>
        <v>0</v>
      </c>
      <c r="D8" s="130">
        <f>SUM(Doran!C30)</f>
        <v>0</v>
      </c>
      <c r="E8" s="130">
        <f>SUM(Doran!C31)</f>
        <v>0</v>
      </c>
      <c r="F8" s="130">
        <f>SUM(Doran!C32)</f>
        <v>0</v>
      </c>
      <c r="G8" s="131">
        <f t="shared" ref="G8:G17" si="0">B8+C8+D8+E8+F8</f>
        <v>40</v>
      </c>
      <c r="H8" s="134">
        <f>SUM(Doran!C34)</f>
        <v>0</v>
      </c>
      <c r="I8" s="134">
        <f>SUM(Doran!C35)</f>
        <v>0</v>
      </c>
      <c r="K8" s="133">
        <f>SUM(Doran!I29)</f>
        <v>0.75</v>
      </c>
    </row>
    <row r="9" spans="1:11" x14ac:dyDescent="0.25">
      <c r="A9" s="129" t="s">
        <v>50</v>
      </c>
      <c r="B9" s="130">
        <f>SUM(Hammond!C29)</f>
        <v>40.5</v>
      </c>
      <c r="C9" s="130">
        <f>SUM(Hammond!C30)</f>
        <v>2.5</v>
      </c>
      <c r="D9" s="130">
        <f>SUM(Hammond!C31)</f>
        <v>1.25</v>
      </c>
      <c r="E9" s="130">
        <f>SUM(Hammond!C32)</f>
        <v>0</v>
      </c>
      <c r="F9" s="130">
        <f>SUM(Hammond!C33)</f>
        <v>0</v>
      </c>
      <c r="G9" s="131">
        <f t="shared" si="0"/>
        <v>44.25</v>
      </c>
      <c r="H9" s="134">
        <f>SUM(Hammond!C35)</f>
        <v>0</v>
      </c>
      <c r="I9" s="134">
        <f>SUM(Hammond!C36)</f>
        <v>0</v>
      </c>
      <c r="K9" s="133">
        <f>SUM(Hammond!I30)</f>
        <v>32</v>
      </c>
    </row>
    <row r="10" spans="1:11" x14ac:dyDescent="0.25">
      <c r="A10" s="129" t="s">
        <v>8</v>
      </c>
      <c r="B10" s="130">
        <f>SUM(Harland!C27)</f>
        <v>0</v>
      </c>
      <c r="C10" s="130">
        <f>SUM(Harland!C28)</f>
        <v>0</v>
      </c>
      <c r="D10" s="130">
        <f>SUM(Harland!C29)</f>
        <v>0</v>
      </c>
      <c r="E10" s="130">
        <f>SUM(Harland!C30)</f>
        <v>40</v>
      </c>
      <c r="F10" s="130">
        <f>SUM(Harland!C31)</f>
        <v>0</v>
      </c>
      <c r="G10" s="131">
        <f>B10+C10+D10+E10+F10</f>
        <v>40</v>
      </c>
      <c r="H10" s="134">
        <f>SUM(Harland!C33)</f>
        <v>0</v>
      </c>
      <c r="I10" s="134">
        <f>SUM(Harland!C34)</f>
        <v>0</v>
      </c>
      <c r="K10" s="133">
        <f>SUM(Harland!I28)</f>
        <v>0</v>
      </c>
    </row>
    <row r="11" spans="1:11" ht="17.25" customHeight="1" x14ac:dyDescent="0.25">
      <c r="A11" s="129" t="s">
        <v>9</v>
      </c>
      <c r="B11" s="130">
        <f>SUM(McSharry!C27)</f>
        <v>38.5</v>
      </c>
      <c r="C11" s="130">
        <f>SUM(McSharry!C28)</f>
        <v>0</v>
      </c>
      <c r="D11" s="130">
        <f>SUM(McSharry!A29)</f>
        <v>0</v>
      </c>
      <c r="E11" s="130">
        <f>SUM(McSharry!C30)</f>
        <v>0</v>
      </c>
      <c r="F11" s="130">
        <f>SUM(McSharry!C31)</f>
        <v>0</v>
      </c>
      <c r="G11" s="131">
        <f>B11+C11+D11+E11+F11</f>
        <v>38.5</v>
      </c>
      <c r="H11" s="134">
        <f>SUM(McSharry!C33)</f>
        <v>0</v>
      </c>
      <c r="I11" s="134">
        <f>SUM(McSharry!C34)</f>
        <v>0</v>
      </c>
      <c r="K11" s="133">
        <f>SUM(McSharry!I28)</f>
        <v>4.5</v>
      </c>
    </row>
    <row r="12" spans="1:11" ht="18" customHeight="1" x14ac:dyDescent="0.25">
      <c r="A12" s="129" t="s">
        <v>52</v>
      </c>
      <c r="B12" s="130">
        <f>SUM(Parker!C29)</f>
        <v>40</v>
      </c>
      <c r="C12" s="130">
        <f>SUM(Parker!C30)</f>
        <v>0</v>
      </c>
      <c r="D12" s="130">
        <f>SUM(Parker!C31)</f>
        <v>0</v>
      </c>
      <c r="E12" s="130">
        <f>SUM(Parker!C32)</f>
        <v>0</v>
      </c>
      <c r="F12" s="130">
        <f>SUM(Parker!C33)</f>
        <v>0</v>
      </c>
      <c r="G12" s="131">
        <f t="shared" si="0"/>
        <v>40</v>
      </c>
      <c r="H12" s="134">
        <f>SUM(Parker!C35)</f>
        <v>0</v>
      </c>
      <c r="I12" s="134">
        <f>SUM(Parker!C36)</f>
        <v>0</v>
      </c>
      <c r="K12" s="133">
        <f>SUM(Parker!I30)</f>
        <v>20.5</v>
      </c>
    </row>
    <row r="13" spans="1:11" x14ac:dyDescent="0.25">
      <c r="A13" s="129" t="s">
        <v>10</v>
      </c>
      <c r="B13" s="130">
        <f>SUM(Taylor!C33)</f>
        <v>40</v>
      </c>
      <c r="C13" s="130">
        <f>SUM(Taylor!C34)</f>
        <v>0</v>
      </c>
      <c r="D13" s="130">
        <f>SUM(Taylor!C35)</f>
        <v>0</v>
      </c>
      <c r="E13" s="130">
        <f>SUM(Taylor!C36)</f>
        <v>0</v>
      </c>
      <c r="F13" s="130">
        <f>SUM(Taylor!C37)</f>
        <v>0</v>
      </c>
      <c r="G13" s="131">
        <f t="shared" si="0"/>
        <v>40</v>
      </c>
      <c r="H13" s="134">
        <f>SUM(Taylor!C39)</f>
        <v>0</v>
      </c>
      <c r="I13" s="134">
        <f>SUM(Taylor!C40)</f>
        <v>0</v>
      </c>
      <c r="K13" s="133">
        <f>SUM(Taylor!I34)</f>
        <v>4.25</v>
      </c>
    </row>
    <row r="14" spans="1:11" x14ac:dyDescent="0.25">
      <c r="A14" s="129" t="s">
        <v>45</v>
      </c>
      <c r="B14" s="130">
        <f>SUM(G.Ward!C27)</f>
        <v>40</v>
      </c>
      <c r="C14" s="130">
        <f>SUM(G.Ward!C28)</f>
        <v>0</v>
      </c>
      <c r="D14" s="130">
        <f>SUM(G.Ward!C29)</f>
        <v>0</v>
      </c>
      <c r="E14" s="130">
        <f>SUM(G.Ward!C30)</f>
        <v>0</v>
      </c>
      <c r="F14" s="130">
        <f>SUM(T.Winterburn!C32)</f>
        <v>0</v>
      </c>
      <c r="G14" s="131">
        <f t="shared" si="0"/>
        <v>40</v>
      </c>
      <c r="H14" s="134">
        <f>SUM(G.Ward!C33)</f>
        <v>0</v>
      </c>
      <c r="I14" s="134">
        <f>SUM(G.Ward!C34)</f>
        <v>0</v>
      </c>
      <c r="K14" s="133">
        <f>SUM(G.Ward!I28)</f>
        <v>8</v>
      </c>
    </row>
    <row r="15" spans="1:11" x14ac:dyDescent="0.25">
      <c r="A15" s="129" t="s">
        <v>47</v>
      </c>
      <c r="B15" s="130">
        <f>SUM(N.Winterburn!C30)</f>
        <v>0</v>
      </c>
      <c r="C15" s="130">
        <f>SUM(N.Winterburn!C31)</f>
        <v>0</v>
      </c>
      <c r="D15" s="130">
        <f>SUM(N.Winterburn!C32)</f>
        <v>0</v>
      </c>
      <c r="E15" s="130">
        <f>SUM(N.Winterburn!C33)</f>
        <v>40</v>
      </c>
      <c r="F15" s="130">
        <f>SUM(N.Winterburn!C34)</f>
        <v>0</v>
      </c>
      <c r="G15" s="131">
        <f t="shared" si="0"/>
        <v>40</v>
      </c>
      <c r="H15" s="134">
        <f>SUM(N.Winterburn!C36)</f>
        <v>0</v>
      </c>
      <c r="I15" s="134">
        <f>SUM(N.Winterburn!C37)</f>
        <v>0</v>
      </c>
      <c r="K15" s="133">
        <f>SUM(N.Winterburn!I31)</f>
        <v>0</v>
      </c>
    </row>
    <row r="16" spans="1:11" x14ac:dyDescent="0.25">
      <c r="A16" s="129" t="s">
        <v>11</v>
      </c>
      <c r="B16" s="130">
        <f>SUM(T.Winterburn!C28)</f>
        <v>40</v>
      </c>
      <c r="C16" s="130">
        <f>SUM(T.Winterburn!C29)</f>
        <v>0</v>
      </c>
      <c r="D16" s="130">
        <f>SUM(T.Winterburn!C30)</f>
        <v>0</v>
      </c>
      <c r="E16" s="130">
        <f>SUM(T.Winterburn!C31)</f>
        <v>0</v>
      </c>
      <c r="F16" s="130">
        <f>SUM(T.Winterburn!C32)</f>
        <v>0</v>
      </c>
      <c r="G16" s="131">
        <f t="shared" si="0"/>
        <v>40</v>
      </c>
      <c r="H16" s="134">
        <f>SUM(T.Winterburn!C34)</f>
        <v>0</v>
      </c>
      <c r="I16" s="134">
        <f>SUM(T.Winterburn!C35)</f>
        <v>0</v>
      </c>
      <c r="K16" s="133">
        <f>SUM(T.Winterburn!I29)</f>
        <v>15</v>
      </c>
    </row>
    <row r="17" spans="1:11" x14ac:dyDescent="0.25">
      <c r="A17" s="129" t="s">
        <v>12</v>
      </c>
      <c r="B17" s="130">
        <f>SUM(Wright!C30)</f>
        <v>40</v>
      </c>
      <c r="C17" s="130">
        <f>SUM(Wright!C31)</f>
        <v>2.5</v>
      </c>
      <c r="D17" s="130">
        <f>SUM(Wright!C32)</f>
        <v>0</v>
      </c>
      <c r="E17" s="130">
        <f>SUM(Wright!C33)</f>
        <v>0</v>
      </c>
      <c r="F17" s="130">
        <f>SUM(Wright!C34)</f>
        <v>0</v>
      </c>
      <c r="G17" s="131">
        <f t="shared" si="0"/>
        <v>42.5</v>
      </c>
      <c r="H17" s="134">
        <f>SUM(Wright!C36)</f>
        <v>0</v>
      </c>
      <c r="I17" s="134">
        <f>SUM(Wright!C37)</f>
        <v>0</v>
      </c>
      <c r="K17" s="133">
        <f>SUM(Wright!I31)</f>
        <v>39.75</v>
      </c>
    </row>
    <row r="18" spans="1:11" ht="17.25" customHeight="1" x14ac:dyDescent="0.25">
      <c r="A18" s="135" t="s">
        <v>22</v>
      </c>
      <c r="B18" s="136">
        <f>SUM(B6:B17)</f>
        <v>399</v>
      </c>
      <c r="C18" s="136">
        <f t="shared" ref="C18:D18" si="1">SUM(C6:C17)</f>
        <v>7.5</v>
      </c>
      <c r="D18" s="136">
        <f t="shared" si="1"/>
        <v>2.5</v>
      </c>
      <c r="E18" s="136">
        <f t="shared" ref="B18:I18" si="2">SUM(E7:E17)</f>
        <v>80</v>
      </c>
      <c r="F18" s="136">
        <f t="shared" si="2"/>
        <v>0</v>
      </c>
      <c r="G18" s="136">
        <f t="shared" si="2"/>
        <v>445.25</v>
      </c>
      <c r="H18" s="137">
        <f t="shared" si="2"/>
        <v>0</v>
      </c>
      <c r="I18" s="137">
        <f t="shared" si="2"/>
        <v>0</v>
      </c>
      <c r="J18" s="124"/>
      <c r="K18" s="136">
        <f>SUM(K6:K17)</f>
        <v>146</v>
      </c>
    </row>
    <row r="19" spans="1:11" s="124" customFormat="1" x14ac:dyDescent="0.25">
      <c r="A19" s="122"/>
      <c r="B19" s="122"/>
      <c r="C19" s="122"/>
      <c r="D19" s="122"/>
      <c r="E19" s="122"/>
      <c r="F19" s="122"/>
      <c r="J19" s="122"/>
      <c r="K19" s="122"/>
    </row>
    <row r="21" spans="1:11" x14ac:dyDescent="0.25">
      <c r="A21" s="122" t="s">
        <v>28</v>
      </c>
      <c r="C21" s="138">
        <f>B18+C18+D18</f>
        <v>409</v>
      </c>
    </row>
    <row r="22" spans="1:11" x14ac:dyDescent="0.25">
      <c r="A22" s="122" t="s">
        <v>29</v>
      </c>
      <c r="C22" s="138">
        <f>K18</f>
        <v>146</v>
      </c>
    </row>
    <row r="23" spans="1:11" x14ac:dyDescent="0.25">
      <c r="A23" s="122" t="s">
        <v>33</v>
      </c>
      <c r="C23" s="139">
        <f>C22/C21</f>
        <v>0.35696821515892418</v>
      </c>
    </row>
    <row r="24" spans="1:11" x14ac:dyDescent="0.25">
      <c r="C24" s="12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4"/>
  <sheetViews>
    <sheetView topLeftCell="A4" zoomScale="91" zoomScaleNormal="91" zoomScaleSheetLayoutView="100" workbookViewId="0">
      <selection activeCell="E27" sqref="E27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78</v>
      </c>
      <c r="B2" s="191"/>
      <c r="C2" s="191"/>
      <c r="D2" s="6"/>
      <c r="E2" s="215" t="s">
        <v>13</v>
      </c>
      <c r="F2" s="215"/>
      <c r="G2" s="215" t="s">
        <v>14</v>
      </c>
      <c r="H2" s="215"/>
      <c r="I2" s="215" t="s">
        <v>15</v>
      </c>
      <c r="J2" s="215"/>
      <c r="K2" s="215" t="s">
        <v>16</v>
      </c>
      <c r="L2" s="215"/>
      <c r="M2" s="215" t="s">
        <v>17</v>
      </c>
      <c r="N2" s="215"/>
      <c r="O2" s="215" t="s">
        <v>18</v>
      </c>
      <c r="P2" s="215"/>
      <c r="Q2" s="215" t="s">
        <v>19</v>
      </c>
      <c r="R2" s="21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7">
        <v>8</v>
      </c>
      <c r="F3" s="77">
        <v>16.3</v>
      </c>
      <c r="G3" s="77">
        <v>8</v>
      </c>
      <c r="H3" s="77">
        <v>16.3</v>
      </c>
      <c r="I3" s="77">
        <v>8</v>
      </c>
      <c r="J3" s="77">
        <v>16.3</v>
      </c>
      <c r="K3" s="77">
        <v>8</v>
      </c>
      <c r="L3" s="77">
        <v>16.3</v>
      </c>
      <c r="M3" s="77">
        <v>8</v>
      </c>
      <c r="N3" s="77">
        <v>16.3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41">
        <v>6687</v>
      </c>
      <c r="B4" s="200" t="s">
        <v>104</v>
      </c>
      <c r="C4" s="172">
        <v>19</v>
      </c>
      <c r="D4" s="25" t="s">
        <v>74</v>
      </c>
      <c r="E4" s="210">
        <v>5</v>
      </c>
      <c r="F4" s="210"/>
      <c r="G4" s="210">
        <v>7</v>
      </c>
      <c r="H4" s="210"/>
      <c r="I4" s="210"/>
      <c r="J4" s="210"/>
      <c r="K4" s="210"/>
      <c r="L4" s="210"/>
      <c r="M4" s="210"/>
      <c r="N4" s="210"/>
      <c r="O4" s="211"/>
      <c r="P4" s="212"/>
      <c r="Q4" s="213"/>
      <c r="R4" s="214"/>
      <c r="S4" s="12">
        <f>E4+G4+I4+K4+M4+O4+Q4</f>
        <v>12</v>
      </c>
      <c r="T4" s="12">
        <f t="shared" ref="T4:T19" si="0">SUM(S4-U4-V4)</f>
        <v>12</v>
      </c>
      <c r="U4" s="15"/>
      <c r="V4" s="15"/>
    </row>
    <row r="5" spans="1:22" x14ac:dyDescent="0.25">
      <c r="A5" s="141">
        <v>6633</v>
      </c>
      <c r="B5" s="200" t="s">
        <v>106</v>
      </c>
      <c r="C5" s="186">
        <v>23</v>
      </c>
      <c r="D5" s="25" t="s">
        <v>74</v>
      </c>
      <c r="E5" s="210">
        <v>3</v>
      </c>
      <c r="F5" s="210"/>
      <c r="G5" s="210"/>
      <c r="H5" s="210"/>
      <c r="I5" s="210"/>
      <c r="J5" s="210"/>
      <c r="K5" s="210"/>
      <c r="L5" s="210"/>
      <c r="M5" s="210"/>
      <c r="N5" s="210"/>
      <c r="O5" s="211"/>
      <c r="P5" s="212"/>
      <c r="Q5" s="213"/>
      <c r="R5" s="214"/>
      <c r="S5" s="12">
        <f t="shared" ref="S5:S21" si="1">E5+G5+I5+K5+M5+O5+Q5</f>
        <v>3</v>
      </c>
      <c r="T5" s="12">
        <f t="shared" si="0"/>
        <v>3</v>
      </c>
      <c r="U5" s="15"/>
      <c r="V5" s="15"/>
    </row>
    <row r="6" spans="1:22" x14ac:dyDescent="0.25">
      <c r="A6" s="141">
        <v>6687</v>
      </c>
      <c r="B6" s="200" t="s">
        <v>104</v>
      </c>
      <c r="C6" s="187">
        <v>37</v>
      </c>
      <c r="D6" s="25" t="s">
        <v>74</v>
      </c>
      <c r="E6" s="210"/>
      <c r="F6" s="210"/>
      <c r="G6" s="210">
        <v>1</v>
      </c>
      <c r="H6" s="210"/>
      <c r="I6" s="230"/>
      <c r="J6" s="212"/>
      <c r="K6" s="230">
        <v>1</v>
      </c>
      <c r="L6" s="212"/>
      <c r="M6" s="230"/>
      <c r="N6" s="212"/>
      <c r="O6" s="211"/>
      <c r="P6" s="212"/>
      <c r="Q6" s="213"/>
      <c r="R6" s="214"/>
      <c r="S6" s="12">
        <f t="shared" si="1"/>
        <v>2</v>
      </c>
      <c r="T6" s="12">
        <f t="shared" si="0"/>
        <v>2</v>
      </c>
      <c r="U6" s="15"/>
      <c r="V6" s="15"/>
    </row>
    <row r="7" spans="1:22" x14ac:dyDescent="0.25">
      <c r="A7" s="141">
        <v>6687</v>
      </c>
      <c r="B7" s="200" t="s">
        <v>104</v>
      </c>
      <c r="C7" s="196">
        <v>41</v>
      </c>
      <c r="D7" s="25" t="s">
        <v>74</v>
      </c>
      <c r="E7" s="210"/>
      <c r="F7" s="210"/>
      <c r="G7" s="210"/>
      <c r="H7" s="210"/>
      <c r="I7" s="230"/>
      <c r="J7" s="212"/>
      <c r="K7" s="230">
        <v>5</v>
      </c>
      <c r="L7" s="212"/>
      <c r="M7" s="230"/>
      <c r="N7" s="212"/>
      <c r="O7" s="211"/>
      <c r="P7" s="212"/>
      <c r="Q7" s="213"/>
      <c r="R7" s="214"/>
      <c r="S7" s="12">
        <f t="shared" si="1"/>
        <v>5</v>
      </c>
      <c r="T7" s="12">
        <f t="shared" si="0"/>
        <v>5</v>
      </c>
      <c r="U7" s="15"/>
      <c r="V7" s="15"/>
    </row>
    <row r="8" spans="1:22" x14ac:dyDescent="0.25">
      <c r="A8" s="141">
        <v>6687</v>
      </c>
      <c r="B8" s="200" t="s">
        <v>104</v>
      </c>
      <c r="C8" s="196">
        <v>36</v>
      </c>
      <c r="D8" s="25" t="s">
        <v>74</v>
      </c>
      <c r="E8" s="210"/>
      <c r="F8" s="210"/>
      <c r="G8" s="210"/>
      <c r="H8" s="210"/>
      <c r="I8" s="230"/>
      <c r="J8" s="212"/>
      <c r="K8" s="211">
        <v>2</v>
      </c>
      <c r="L8" s="212"/>
      <c r="M8" s="211">
        <v>4.5</v>
      </c>
      <c r="N8" s="212"/>
      <c r="O8" s="211"/>
      <c r="P8" s="212"/>
      <c r="Q8" s="213"/>
      <c r="R8" s="214"/>
      <c r="S8" s="12">
        <f t="shared" si="1"/>
        <v>6.5</v>
      </c>
      <c r="T8" s="12">
        <f t="shared" si="0"/>
        <v>6.5</v>
      </c>
      <c r="U8" s="15"/>
      <c r="V8" s="15"/>
    </row>
    <row r="9" spans="1:22" x14ac:dyDescent="0.25">
      <c r="A9" s="141">
        <v>6687</v>
      </c>
      <c r="B9" s="200" t="s">
        <v>104</v>
      </c>
      <c r="C9" s="199">
        <v>42</v>
      </c>
      <c r="D9" s="25" t="s">
        <v>74</v>
      </c>
      <c r="E9" s="211"/>
      <c r="F9" s="212"/>
      <c r="G9" s="211"/>
      <c r="H9" s="212"/>
      <c r="I9" s="211"/>
      <c r="J9" s="212"/>
      <c r="K9" s="211"/>
      <c r="L9" s="212"/>
      <c r="M9" s="211">
        <v>3.5</v>
      </c>
      <c r="N9" s="212"/>
      <c r="O9" s="211"/>
      <c r="P9" s="212"/>
      <c r="Q9" s="213"/>
      <c r="R9" s="214"/>
      <c r="S9" s="12">
        <f t="shared" si="1"/>
        <v>3.5</v>
      </c>
      <c r="T9" s="12">
        <f t="shared" si="0"/>
        <v>3.5</v>
      </c>
      <c r="U9" s="15"/>
      <c r="V9" s="15"/>
    </row>
    <row r="10" spans="1:22" x14ac:dyDescent="0.25">
      <c r="A10" s="141"/>
      <c r="B10" s="154"/>
      <c r="C10" s="154"/>
      <c r="D10" s="25"/>
      <c r="E10" s="211"/>
      <c r="F10" s="212"/>
      <c r="G10" s="211"/>
      <c r="H10" s="212"/>
      <c r="I10" s="211"/>
      <c r="J10" s="212"/>
      <c r="K10" s="211"/>
      <c r="L10" s="212"/>
      <c r="M10" s="211"/>
      <c r="N10" s="212"/>
      <c r="O10" s="211"/>
      <c r="P10" s="212"/>
      <c r="Q10" s="213"/>
      <c r="R10" s="214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41"/>
      <c r="B11" s="154"/>
      <c r="C11" s="154"/>
      <c r="D11" s="25"/>
      <c r="E11" s="210"/>
      <c r="F11" s="210"/>
      <c r="G11" s="210"/>
      <c r="H11" s="210"/>
      <c r="I11" s="230"/>
      <c r="J11" s="212"/>
      <c r="K11" s="211"/>
      <c r="L11" s="212"/>
      <c r="M11" s="211"/>
      <c r="N11" s="212"/>
      <c r="O11" s="211"/>
      <c r="P11" s="212"/>
      <c r="Q11" s="213"/>
      <c r="R11" s="21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41"/>
      <c r="B12" s="154"/>
      <c r="C12" s="154"/>
      <c r="D12" s="25"/>
      <c r="E12" s="210"/>
      <c r="F12" s="210"/>
      <c r="G12" s="210"/>
      <c r="H12" s="210"/>
      <c r="I12" s="230"/>
      <c r="J12" s="212"/>
      <c r="K12" s="211"/>
      <c r="L12" s="212"/>
      <c r="M12" s="211"/>
      <c r="N12" s="212"/>
      <c r="O12" s="211"/>
      <c r="P12" s="212"/>
      <c r="Q12" s="213"/>
      <c r="R12" s="214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41"/>
      <c r="B13" s="154"/>
      <c r="C13" s="154"/>
      <c r="D13" s="25"/>
      <c r="E13" s="211"/>
      <c r="F13" s="212"/>
      <c r="G13" s="211"/>
      <c r="H13" s="212"/>
      <c r="I13" s="230"/>
      <c r="J13" s="212"/>
      <c r="K13" s="211"/>
      <c r="L13" s="212"/>
      <c r="M13" s="211"/>
      <c r="N13" s="212"/>
      <c r="O13" s="211"/>
      <c r="P13" s="212"/>
      <c r="Q13" s="213"/>
      <c r="R13" s="214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41"/>
      <c r="B14" s="155"/>
      <c r="C14" s="155"/>
      <c r="D14" s="25"/>
      <c r="E14" s="210"/>
      <c r="F14" s="210"/>
      <c r="G14" s="210"/>
      <c r="H14" s="210"/>
      <c r="I14" s="230"/>
      <c r="J14" s="212"/>
      <c r="K14" s="211"/>
      <c r="L14" s="212"/>
      <c r="M14" s="211"/>
      <c r="N14" s="212"/>
      <c r="O14" s="211"/>
      <c r="P14" s="212"/>
      <c r="Q14" s="213"/>
      <c r="R14" s="214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7"/>
      <c r="B15" s="83"/>
      <c r="C15" s="147"/>
      <c r="D15" s="25"/>
      <c r="E15" s="210"/>
      <c r="F15" s="210"/>
      <c r="G15" s="210"/>
      <c r="H15" s="210"/>
      <c r="I15" s="230"/>
      <c r="J15" s="212"/>
      <c r="K15" s="211"/>
      <c r="L15" s="212"/>
      <c r="M15" s="211"/>
      <c r="N15" s="212"/>
      <c r="O15" s="211"/>
      <c r="P15" s="212"/>
      <c r="Q15" s="213"/>
      <c r="R15" s="214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41"/>
      <c r="B16" s="141"/>
      <c r="C16" s="141"/>
      <c r="D16" s="25"/>
      <c r="E16" s="211"/>
      <c r="F16" s="212"/>
      <c r="G16" s="211"/>
      <c r="H16" s="212"/>
      <c r="I16" s="211"/>
      <c r="J16" s="212"/>
      <c r="K16" s="211"/>
      <c r="L16" s="212"/>
      <c r="M16" s="211"/>
      <c r="N16" s="212"/>
      <c r="O16" s="211"/>
      <c r="P16" s="212"/>
      <c r="Q16" s="213"/>
      <c r="R16" s="214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41">
        <v>3600</v>
      </c>
      <c r="B17" s="141" t="s">
        <v>108</v>
      </c>
      <c r="C17" s="141"/>
      <c r="D17" s="14" t="s">
        <v>91</v>
      </c>
      <c r="E17" s="201"/>
      <c r="F17" s="202"/>
      <c r="G17" s="201"/>
      <c r="H17" s="202"/>
      <c r="I17" s="201">
        <v>8</v>
      </c>
      <c r="J17" s="202"/>
      <c r="K17" s="201"/>
      <c r="L17" s="202"/>
      <c r="M17" s="201"/>
      <c r="N17" s="202"/>
      <c r="O17" s="211"/>
      <c r="P17" s="212"/>
      <c r="Q17" s="213"/>
      <c r="R17" s="214"/>
      <c r="S17" s="12">
        <f t="shared" si="1"/>
        <v>8</v>
      </c>
      <c r="T17" s="12">
        <f t="shared" si="0"/>
        <v>8</v>
      </c>
      <c r="U17" s="15"/>
      <c r="V17" s="15"/>
    </row>
    <row r="18" spans="1:22" x14ac:dyDescent="0.25">
      <c r="A18" s="185"/>
      <c r="B18" s="83"/>
      <c r="C18" s="185"/>
      <c r="D18" s="25"/>
      <c r="E18" s="211"/>
      <c r="F18" s="212"/>
      <c r="G18" s="211"/>
      <c r="H18" s="212"/>
      <c r="I18" s="211"/>
      <c r="J18" s="212"/>
      <c r="K18" s="211"/>
      <c r="L18" s="212"/>
      <c r="M18" s="211"/>
      <c r="N18" s="212"/>
      <c r="O18" s="211"/>
      <c r="P18" s="212"/>
      <c r="Q18" s="213"/>
      <c r="R18" s="214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53"/>
      <c r="B19" s="83"/>
      <c r="C19" s="153"/>
      <c r="D19" s="14"/>
      <c r="E19" s="211"/>
      <c r="F19" s="212"/>
      <c r="G19" s="211"/>
      <c r="H19" s="212"/>
      <c r="I19" s="230"/>
      <c r="J19" s="212"/>
      <c r="K19" s="211"/>
      <c r="L19" s="212"/>
      <c r="M19" s="211"/>
      <c r="N19" s="212"/>
      <c r="O19" s="211"/>
      <c r="P19" s="212"/>
      <c r="Q19" s="213"/>
      <c r="R19" s="214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11"/>
      <c r="F20" s="212"/>
      <c r="G20" s="211"/>
      <c r="H20" s="212"/>
      <c r="I20" s="211"/>
      <c r="J20" s="212"/>
      <c r="K20" s="211"/>
      <c r="L20" s="212"/>
      <c r="M20" s="211"/>
      <c r="N20" s="212"/>
      <c r="O20" s="213"/>
      <c r="P20" s="214"/>
      <c r="Q20" s="213"/>
      <c r="R20" s="214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11"/>
      <c r="F21" s="212"/>
      <c r="G21" s="211"/>
      <c r="H21" s="212"/>
      <c r="I21" s="211"/>
      <c r="J21" s="212"/>
      <c r="K21" s="211"/>
      <c r="L21" s="212"/>
      <c r="M21" s="211"/>
      <c r="N21" s="212"/>
      <c r="O21" s="213"/>
      <c r="P21" s="214"/>
      <c r="Q21" s="213"/>
      <c r="R21" s="214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16">
        <f>SUM(E4:E21)</f>
        <v>8</v>
      </c>
      <c r="F22" s="217"/>
      <c r="G22" s="216">
        <f>SUM(G4:G21)</f>
        <v>8</v>
      </c>
      <c r="H22" s="217"/>
      <c r="I22" s="216">
        <f>SUM(I4:I21)</f>
        <v>8</v>
      </c>
      <c r="J22" s="217"/>
      <c r="K22" s="216">
        <f>SUM(K4:K21)</f>
        <v>8</v>
      </c>
      <c r="L22" s="217"/>
      <c r="M22" s="216">
        <f>SUM(M4:M21)</f>
        <v>8</v>
      </c>
      <c r="N22" s="217"/>
      <c r="O22" s="216">
        <f>SUM(O4:O21)</f>
        <v>0</v>
      </c>
      <c r="P22" s="217"/>
      <c r="Q22" s="216">
        <f>SUM(Q4:Q21)</f>
        <v>0</v>
      </c>
      <c r="R22" s="217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1"/>
      <c r="H23" s="42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8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0"/>
  <sheetViews>
    <sheetView zoomScale="90" zoomScaleNormal="90" workbookViewId="0">
      <selection activeCell="E27" sqref="E27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78</v>
      </c>
      <c r="B2" s="191"/>
      <c r="C2" s="191"/>
      <c r="D2" s="6"/>
      <c r="E2" s="215" t="s">
        <v>13</v>
      </c>
      <c r="F2" s="215"/>
      <c r="G2" s="215" t="s">
        <v>14</v>
      </c>
      <c r="H2" s="215"/>
      <c r="I2" s="215" t="s">
        <v>15</v>
      </c>
      <c r="J2" s="215"/>
      <c r="K2" s="215" t="s">
        <v>16</v>
      </c>
      <c r="L2" s="215"/>
      <c r="M2" s="215" t="s">
        <v>17</v>
      </c>
      <c r="N2" s="215"/>
      <c r="O2" s="215" t="s">
        <v>18</v>
      </c>
      <c r="P2" s="215"/>
      <c r="Q2" s="215" t="s">
        <v>19</v>
      </c>
      <c r="R2" s="21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74"/>
      <c r="F3" s="174"/>
      <c r="G3" s="190"/>
      <c r="H3" s="190"/>
      <c r="I3" s="190"/>
      <c r="J3" s="190"/>
      <c r="K3" s="190"/>
      <c r="L3" s="190"/>
      <c r="M3" s="190"/>
      <c r="N3" s="190"/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41"/>
      <c r="B4" s="184"/>
      <c r="C4" s="184"/>
      <c r="D4" s="25"/>
      <c r="E4" s="231"/>
      <c r="F4" s="232"/>
      <c r="G4" s="231"/>
      <c r="H4" s="232"/>
      <c r="I4" s="231"/>
      <c r="J4" s="232"/>
      <c r="K4" s="231"/>
      <c r="L4" s="232"/>
      <c r="M4" s="231"/>
      <c r="N4" s="232"/>
      <c r="O4" s="211"/>
      <c r="P4" s="212"/>
      <c r="Q4" s="213"/>
      <c r="R4" s="214"/>
      <c r="S4" s="12">
        <f>E4+G4+I4+K4+M4+O4+Q4</f>
        <v>0</v>
      </c>
      <c r="T4" s="12">
        <f>SUM(S4-U4-V4)</f>
        <v>0</v>
      </c>
      <c r="U4" s="15"/>
      <c r="V4" s="15"/>
    </row>
    <row r="5" spans="1:22" ht="15.75" customHeight="1" x14ac:dyDescent="0.25">
      <c r="A5" s="141"/>
      <c r="B5" s="184"/>
      <c r="C5" s="184"/>
      <c r="D5" s="25"/>
      <c r="E5" s="231"/>
      <c r="F5" s="232"/>
      <c r="G5" s="231"/>
      <c r="H5" s="232"/>
      <c r="I5" s="231"/>
      <c r="J5" s="232"/>
      <c r="K5" s="231"/>
      <c r="L5" s="232"/>
      <c r="M5" s="231"/>
      <c r="N5" s="232"/>
      <c r="O5" s="211"/>
      <c r="P5" s="212"/>
      <c r="Q5" s="213"/>
      <c r="R5" s="214"/>
      <c r="S5" s="12">
        <f>E5+G5+I5+K5+M5+O5+Q5</f>
        <v>0</v>
      </c>
      <c r="T5" s="12">
        <f>SUM(S5-U5-V5)</f>
        <v>0</v>
      </c>
      <c r="U5" s="15"/>
      <c r="V5" s="15"/>
    </row>
    <row r="6" spans="1:22" x14ac:dyDescent="0.25">
      <c r="A6" s="141"/>
      <c r="B6" s="30"/>
      <c r="C6" s="184"/>
      <c r="D6" s="25"/>
      <c r="E6" s="231"/>
      <c r="F6" s="232"/>
      <c r="G6" s="231"/>
      <c r="H6" s="232"/>
      <c r="I6" s="231"/>
      <c r="J6" s="232"/>
      <c r="K6" s="231"/>
      <c r="L6" s="232"/>
      <c r="M6" s="231"/>
      <c r="N6" s="232"/>
      <c r="O6" s="211"/>
      <c r="P6" s="212"/>
      <c r="Q6" s="213"/>
      <c r="R6" s="214"/>
      <c r="S6" s="12">
        <f t="shared" ref="S6:S25" si="0">E6+G6+I6+K6+M6+O6+Q6</f>
        <v>0</v>
      </c>
      <c r="T6" s="12">
        <f t="shared" ref="T6:T22" si="1">SUM(S6-U6-V6)</f>
        <v>0</v>
      </c>
      <c r="U6" s="15"/>
      <c r="V6" s="15"/>
    </row>
    <row r="7" spans="1:22" x14ac:dyDescent="0.25">
      <c r="A7" s="141"/>
      <c r="B7" s="184"/>
      <c r="C7" s="184"/>
      <c r="D7" s="25"/>
      <c r="E7" s="231"/>
      <c r="F7" s="232"/>
      <c r="G7" s="231"/>
      <c r="H7" s="232"/>
      <c r="I7" s="231"/>
      <c r="J7" s="232"/>
      <c r="K7" s="231"/>
      <c r="L7" s="232"/>
      <c r="M7" s="231"/>
      <c r="N7" s="232"/>
      <c r="O7" s="211"/>
      <c r="P7" s="212"/>
      <c r="Q7" s="213"/>
      <c r="R7" s="214"/>
      <c r="S7" s="12">
        <f>E7+G7+I7+K7+M7+O7+Q7</f>
        <v>0</v>
      </c>
      <c r="T7" s="12">
        <f t="shared" si="1"/>
        <v>0</v>
      </c>
      <c r="U7" s="15"/>
      <c r="V7" s="15"/>
    </row>
    <row r="8" spans="1:22" x14ac:dyDescent="0.25">
      <c r="A8" s="141"/>
      <c r="B8" s="188"/>
      <c r="C8" s="188"/>
      <c r="D8" s="25"/>
      <c r="E8" s="231"/>
      <c r="F8" s="232"/>
      <c r="G8" s="231"/>
      <c r="H8" s="232"/>
      <c r="I8" s="231"/>
      <c r="J8" s="232"/>
      <c r="K8" s="231"/>
      <c r="L8" s="232"/>
      <c r="M8" s="231"/>
      <c r="N8" s="232"/>
      <c r="O8" s="211"/>
      <c r="P8" s="212"/>
      <c r="Q8" s="213"/>
      <c r="R8" s="214"/>
      <c r="S8" s="12">
        <f>E8+G8+I8+K8+M8+O8+Q8</f>
        <v>0</v>
      </c>
      <c r="T8" s="12">
        <f t="shared" si="1"/>
        <v>0</v>
      </c>
      <c r="U8" s="15"/>
      <c r="V8" s="15"/>
    </row>
    <row r="9" spans="1:22" x14ac:dyDescent="0.25">
      <c r="A9" s="141"/>
      <c r="B9" s="189"/>
      <c r="C9" s="189"/>
      <c r="D9" s="25"/>
      <c r="E9" s="231"/>
      <c r="F9" s="232"/>
      <c r="G9" s="231"/>
      <c r="H9" s="232"/>
      <c r="I9" s="231"/>
      <c r="J9" s="232"/>
      <c r="K9" s="231"/>
      <c r="L9" s="232"/>
      <c r="M9" s="231"/>
      <c r="N9" s="232"/>
      <c r="O9" s="211"/>
      <c r="P9" s="212"/>
      <c r="Q9" s="213"/>
      <c r="R9" s="214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141"/>
      <c r="B10" s="30"/>
      <c r="C10" s="189"/>
      <c r="D10" s="25"/>
      <c r="E10" s="231"/>
      <c r="F10" s="232"/>
      <c r="G10" s="231"/>
      <c r="H10" s="232"/>
      <c r="I10" s="231"/>
      <c r="J10" s="232"/>
      <c r="K10" s="231"/>
      <c r="L10" s="232"/>
      <c r="M10" s="231"/>
      <c r="N10" s="232"/>
      <c r="O10" s="211"/>
      <c r="P10" s="212"/>
      <c r="Q10" s="213"/>
      <c r="R10" s="214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41"/>
      <c r="B11" s="189"/>
      <c r="C11" s="189"/>
      <c r="D11" s="25"/>
      <c r="E11" s="231"/>
      <c r="F11" s="232"/>
      <c r="G11" s="231"/>
      <c r="H11" s="232"/>
      <c r="I11" s="231"/>
      <c r="J11" s="232"/>
      <c r="K11" s="231"/>
      <c r="L11" s="232"/>
      <c r="M11" s="231"/>
      <c r="N11" s="232"/>
      <c r="O11" s="211"/>
      <c r="P11" s="212"/>
      <c r="Q11" s="213"/>
      <c r="R11" s="214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41"/>
      <c r="B12" s="189"/>
      <c r="C12" s="189"/>
      <c r="D12" s="25"/>
      <c r="E12" s="231"/>
      <c r="F12" s="232"/>
      <c r="G12" s="231"/>
      <c r="H12" s="232"/>
      <c r="I12" s="231"/>
      <c r="J12" s="232"/>
      <c r="K12" s="231"/>
      <c r="L12" s="232"/>
      <c r="M12" s="231"/>
      <c r="N12" s="232"/>
      <c r="O12" s="211"/>
      <c r="P12" s="212"/>
      <c r="Q12" s="213"/>
      <c r="R12" s="214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41"/>
      <c r="B13" s="176"/>
      <c r="C13" s="176"/>
      <c r="D13" s="25"/>
      <c r="E13" s="231"/>
      <c r="F13" s="232"/>
      <c r="G13" s="231"/>
      <c r="H13" s="232"/>
      <c r="I13" s="231"/>
      <c r="J13" s="232"/>
      <c r="K13" s="231"/>
      <c r="L13" s="232"/>
      <c r="M13" s="231"/>
      <c r="N13" s="232"/>
      <c r="O13" s="211"/>
      <c r="P13" s="212"/>
      <c r="Q13" s="213"/>
      <c r="R13" s="214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41"/>
      <c r="B14" s="177"/>
      <c r="C14" s="177"/>
      <c r="D14" s="25"/>
      <c r="E14" s="231"/>
      <c r="F14" s="232"/>
      <c r="G14" s="231"/>
      <c r="H14" s="232"/>
      <c r="I14" s="231"/>
      <c r="J14" s="232"/>
      <c r="K14" s="231"/>
      <c r="L14" s="232"/>
      <c r="M14" s="231"/>
      <c r="N14" s="232"/>
      <c r="O14" s="211"/>
      <c r="P14" s="212"/>
      <c r="Q14" s="213"/>
      <c r="R14" s="214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41"/>
      <c r="B15" s="177"/>
      <c r="C15" s="177"/>
      <c r="D15" s="25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11"/>
      <c r="P15" s="212"/>
      <c r="Q15" s="213"/>
      <c r="R15" s="214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41"/>
      <c r="B16" s="177"/>
      <c r="C16" s="177"/>
      <c r="D16" s="25"/>
      <c r="E16" s="231"/>
      <c r="F16" s="232"/>
      <c r="G16" s="231"/>
      <c r="H16" s="232"/>
      <c r="I16" s="231"/>
      <c r="J16" s="232"/>
      <c r="K16" s="231"/>
      <c r="L16" s="232"/>
      <c r="M16" s="231"/>
      <c r="N16" s="232"/>
      <c r="O16" s="211"/>
      <c r="P16" s="212"/>
      <c r="Q16" s="213"/>
      <c r="R16" s="214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41"/>
      <c r="B17" s="158"/>
      <c r="C17" s="158"/>
      <c r="D17" s="25"/>
      <c r="E17" s="231"/>
      <c r="F17" s="232"/>
      <c r="G17" s="231"/>
      <c r="H17" s="232"/>
      <c r="I17" s="231"/>
      <c r="J17" s="232"/>
      <c r="K17" s="231"/>
      <c r="L17" s="232"/>
      <c r="M17" s="231"/>
      <c r="N17" s="232"/>
      <c r="O17" s="211"/>
      <c r="P17" s="212"/>
      <c r="Q17" s="213"/>
      <c r="R17" s="214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141"/>
      <c r="B18" s="30"/>
      <c r="C18" s="141"/>
      <c r="D18" s="25"/>
      <c r="E18" s="231"/>
      <c r="F18" s="232"/>
      <c r="G18" s="231"/>
      <c r="H18" s="232"/>
      <c r="I18" s="231"/>
      <c r="J18" s="232"/>
      <c r="K18" s="231"/>
      <c r="L18" s="232"/>
      <c r="M18" s="231"/>
      <c r="N18" s="232"/>
      <c r="O18" s="211"/>
      <c r="P18" s="212"/>
      <c r="Q18" s="213"/>
      <c r="R18" s="214"/>
      <c r="S18" s="12">
        <f t="shared" ref="S18" si="2">E18+G18+I18+K18+M18+O18+Q18</f>
        <v>0</v>
      </c>
      <c r="T18" s="12">
        <f t="shared" ref="T18" si="3">SUM(S18-U18-V18)</f>
        <v>0</v>
      </c>
      <c r="U18" s="15"/>
      <c r="V18" s="15"/>
    </row>
    <row r="19" spans="1:22" x14ac:dyDescent="0.25">
      <c r="A19" s="152"/>
      <c r="B19" s="83"/>
      <c r="C19" s="152"/>
      <c r="D19" s="14"/>
      <c r="E19" s="231"/>
      <c r="F19" s="232"/>
      <c r="G19" s="231"/>
      <c r="H19" s="232"/>
      <c r="I19" s="231"/>
      <c r="J19" s="232"/>
      <c r="K19" s="231"/>
      <c r="L19" s="232"/>
      <c r="M19" s="231"/>
      <c r="N19" s="232"/>
      <c r="O19" s="211"/>
      <c r="P19" s="212"/>
      <c r="Q19" s="213"/>
      <c r="R19" s="214"/>
      <c r="S19" s="12">
        <f t="shared" ref="S19:S20" si="4">E19+G19+I19+K19+M19+O19+Q19</f>
        <v>0</v>
      </c>
      <c r="T19" s="12">
        <f t="shared" ref="T19:T20" si="5">SUM(S19-U19-V19)</f>
        <v>0</v>
      </c>
      <c r="U19" s="15"/>
      <c r="V19" s="15"/>
    </row>
    <row r="20" spans="1:22" x14ac:dyDescent="0.25">
      <c r="A20" s="151"/>
      <c r="B20" s="83"/>
      <c r="C20" s="151"/>
      <c r="D20" s="25"/>
      <c r="E20" s="231"/>
      <c r="F20" s="232"/>
      <c r="G20" s="231"/>
      <c r="H20" s="232"/>
      <c r="I20" s="231"/>
      <c r="J20" s="232"/>
      <c r="K20" s="231"/>
      <c r="L20" s="232"/>
      <c r="M20" s="231"/>
      <c r="N20" s="232"/>
      <c r="O20" s="211"/>
      <c r="P20" s="212"/>
      <c r="Q20" s="213"/>
      <c r="R20" s="214"/>
      <c r="S20" s="12">
        <f t="shared" si="4"/>
        <v>0</v>
      </c>
      <c r="T20" s="12">
        <f t="shared" si="5"/>
        <v>0</v>
      </c>
      <c r="U20" s="15"/>
      <c r="V20" s="15"/>
    </row>
    <row r="21" spans="1:22" x14ac:dyDescent="0.25">
      <c r="A21" s="141"/>
      <c r="B21" s="141"/>
      <c r="C21" s="141"/>
      <c r="D21" s="14"/>
      <c r="E21" s="231"/>
      <c r="F21" s="232"/>
      <c r="G21" s="231"/>
      <c r="H21" s="232"/>
      <c r="I21" s="231"/>
      <c r="J21" s="232"/>
      <c r="K21" s="231"/>
      <c r="L21" s="232"/>
      <c r="M21" s="231"/>
      <c r="N21" s="232"/>
      <c r="O21" s="211"/>
      <c r="P21" s="212"/>
      <c r="Q21" s="213"/>
      <c r="R21" s="214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40"/>
      <c r="B22" s="140"/>
      <c r="C22" s="140"/>
      <c r="D22" s="14"/>
      <c r="E22" s="231"/>
      <c r="F22" s="232"/>
      <c r="G22" s="231"/>
      <c r="H22" s="232"/>
      <c r="I22" s="231"/>
      <c r="J22" s="232"/>
      <c r="K22" s="231"/>
      <c r="L22" s="232"/>
      <c r="M22" s="231"/>
      <c r="N22" s="232"/>
      <c r="O22" s="211"/>
      <c r="P22" s="212"/>
      <c r="Q22" s="213"/>
      <c r="R22" s="214"/>
      <c r="S22" s="12">
        <f t="shared" si="0"/>
        <v>0</v>
      </c>
      <c r="T22" s="12">
        <f t="shared" si="1"/>
        <v>0</v>
      </c>
      <c r="U22" s="15"/>
      <c r="V22" s="15"/>
    </row>
    <row r="23" spans="1:22" s="4" customFormat="1" x14ac:dyDescent="0.25">
      <c r="A23" s="10" t="s">
        <v>35</v>
      </c>
      <c r="B23" s="31"/>
      <c r="C23" s="6"/>
      <c r="D23" s="6"/>
      <c r="E23" s="231">
        <v>8</v>
      </c>
      <c r="F23" s="232"/>
      <c r="G23" s="231">
        <v>8</v>
      </c>
      <c r="H23" s="232"/>
      <c r="I23" s="231">
        <v>8</v>
      </c>
      <c r="J23" s="232"/>
      <c r="K23" s="231">
        <v>8</v>
      </c>
      <c r="L23" s="232"/>
      <c r="M23" s="231">
        <v>8</v>
      </c>
      <c r="N23" s="232"/>
      <c r="O23" s="211"/>
      <c r="P23" s="212"/>
      <c r="Q23" s="213"/>
      <c r="R23" s="214"/>
      <c r="S23" s="12">
        <f t="shared" si="0"/>
        <v>40</v>
      </c>
      <c r="T23" s="12"/>
      <c r="U23" s="16"/>
      <c r="V23" s="15"/>
    </row>
    <row r="24" spans="1:22" x14ac:dyDescent="0.25">
      <c r="A24" s="31" t="s">
        <v>36</v>
      </c>
      <c r="B24" s="31"/>
      <c r="C24" s="6"/>
      <c r="D24" s="6"/>
      <c r="E24" s="211"/>
      <c r="F24" s="212"/>
      <c r="G24" s="211"/>
      <c r="H24" s="212"/>
      <c r="I24" s="211"/>
      <c r="J24" s="212"/>
      <c r="K24" s="211"/>
      <c r="L24" s="212"/>
      <c r="M24" s="211"/>
      <c r="N24" s="212"/>
      <c r="O24" s="213"/>
      <c r="P24" s="214"/>
      <c r="Q24" s="213"/>
      <c r="R24" s="214"/>
      <c r="S24" s="12">
        <f t="shared" si="0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216">
        <f>SUM(E4:E24)</f>
        <v>8</v>
      </c>
      <c r="F25" s="217"/>
      <c r="G25" s="216">
        <f>SUM(G4:G24)</f>
        <v>8</v>
      </c>
      <c r="H25" s="217"/>
      <c r="I25" s="216">
        <f>SUM(I4:I24)</f>
        <v>8</v>
      </c>
      <c r="J25" s="217"/>
      <c r="K25" s="216">
        <f>SUM(K4:K24)</f>
        <v>8</v>
      </c>
      <c r="L25" s="217"/>
      <c r="M25" s="216">
        <f>SUM(M4:M24)</f>
        <v>8</v>
      </c>
      <c r="N25" s="217"/>
      <c r="O25" s="216">
        <f>SUM(O4:O24)</f>
        <v>0</v>
      </c>
      <c r="P25" s="217"/>
      <c r="Q25" s="216">
        <f>SUM(Q4:Q24)</f>
        <v>0</v>
      </c>
      <c r="R25" s="217"/>
      <c r="S25" s="12">
        <f t="shared" si="0"/>
        <v>40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34"/>
      <c r="J26" s="35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SUM(T4:T25)</f>
        <v>0</v>
      </c>
      <c r="U26" s="15"/>
      <c r="V26" s="15"/>
    </row>
    <row r="27" spans="1:22" x14ac:dyDescent="0.25">
      <c r="A27" s="16" t="s">
        <v>39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0</v>
      </c>
      <c r="T27" s="15"/>
      <c r="U27" s="15">
        <f>SUM(U4:U26)</f>
        <v>0</v>
      </c>
      <c r="V27" s="15">
        <f>SUM(V4:V26)</f>
        <v>0</v>
      </c>
    </row>
    <row r="28" spans="1:22" x14ac:dyDescent="0.25">
      <c r="E28" s="29"/>
      <c r="F28" s="29"/>
      <c r="M28" s="29"/>
      <c r="N28" s="29"/>
      <c r="S28" s="3"/>
    </row>
    <row r="29" spans="1:22" x14ac:dyDescent="0.25">
      <c r="A29" s="1" t="s">
        <v>23</v>
      </c>
      <c r="B29" s="2"/>
      <c r="S29" s="3"/>
    </row>
    <row r="30" spans="1:22" x14ac:dyDescent="0.25">
      <c r="A30" s="3" t="s">
        <v>2</v>
      </c>
      <c r="C30" s="27">
        <f>SUM(T26)</f>
        <v>0</v>
      </c>
      <c r="I30" s="1">
        <v>3600</v>
      </c>
      <c r="S30" s="3"/>
    </row>
    <row r="31" spans="1:22" x14ac:dyDescent="0.25">
      <c r="A31" s="3" t="s">
        <v>24</v>
      </c>
      <c r="C31" s="27">
        <f>U27</f>
        <v>0</v>
      </c>
      <c r="D31" s="20"/>
      <c r="I31" s="28"/>
      <c r="S31" s="3"/>
    </row>
    <row r="32" spans="1:22" x14ac:dyDescent="0.25">
      <c r="A32" s="3" t="s">
        <v>25</v>
      </c>
      <c r="C32" s="20">
        <f>V27</f>
        <v>0</v>
      </c>
      <c r="I32" s="29"/>
      <c r="S32" s="3"/>
    </row>
    <row r="33" spans="1:19" x14ac:dyDescent="0.25">
      <c r="A33" s="3" t="s">
        <v>26</v>
      </c>
      <c r="C33" s="20">
        <f>S23</f>
        <v>40</v>
      </c>
      <c r="I33" s="27"/>
      <c r="S33" s="3"/>
    </row>
    <row r="34" spans="1:19" x14ac:dyDescent="0.25">
      <c r="A34" s="3" t="s">
        <v>4</v>
      </c>
      <c r="C34" s="20">
        <f>S24</f>
        <v>0</v>
      </c>
      <c r="S34" s="3"/>
    </row>
    <row r="35" spans="1:19" ht="16.5" thickBot="1" x14ac:dyDescent="0.3">
      <c r="A35" s="4" t="s">
        <v>6</v>
      </c>
      <c r="C35" s="26">
        <f>SUM(C30:C34)</f>
        <v>40</v>
      </c>
      <c r="E35" s="4" t="s">
        <v>40</v>
      </c>
      <c r="F35" s="4"/>
      <c r="G35" s="22">
        <f>S25-C35</f>
        <v>0</v>
      </c>
      <c r="S35" s="3"/>
    </row>
    <row r="36" spans="1:19" ht="16.5" thickTop="1" x14ac:dyDescent="0.25">
      <c r="A36" s="3" t="s">
        <v>27</v>
      </c>
      <c r="C36" s="23">
        <v>0</v>
      </c>
      <c r="D36" s="23"/>
      <c r="S36" s="3"/>
    </row>
    <row r="37" spans="1:19" x14ac:dyDescent="0.25">
      <c r="A37" s="3" t="s">
        <v>34</v>
      </c>
      <c r="C37" s="23">
        <v>0</v>
      </c>
      <c r="D37" s="23"/>
      <c r="S37" s="3"/>
    </row>
    <row r="38" spans="1:19" x14ac:dyDescent="0.25">
      <c r="S38" s="3"/>
    </row>
    <row r="39" spans="1:19" x14ac:dyDescent="0.25">
      <c r="S39" s="3"/>
    </row>
    <row r="40" spans="1:19" x14ac:dyDescent="0.25">
      <c r="S40" s="3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E22:F22"/>
    <mergeCell ref="G22:H22"/>
    <mergeCell ref="O23:P23"/>
    <mergeCell ref="Q23:R23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Q24:R24"/>
    <mergeCell ref="O21:P21"/>
    <mergeCell ref="Q21:R21"/>
    <mergeCell ref="O13:P13"/>
    <mergeCell ref="I22:J22"/>
    <mergeCell ref="K22:L22"/>
    <mergeCell ref="M22:N22"/>
    <mergeCell ref="O22:P22"/>
    <mergeCell ref="Q13:R13"/>
    <mergeCell ref="E21:F21"/>
    <mergeCell ref="G21:H21"/>
    <mergeCell ref="I21:J21"/>
    <mergeCell ref="K21:L21"/>
    <mergeCell ref="M21:N21"/>
    <mergeCell ref="Q22:R22"/>
    <mergeCell ref="E14:F14"/>
    <mergeCell ref="G14:H14"/>
    <mergeCell ref="I14:J14"/>
    <mergeCell ref="K14:L14"/>
    <mergeCell ref="M14:N14"/>
    <mergeCell ref="E19:F19"/>
    <mergeCell ref="G19:H19"/>
    <mergeCell ref="I19:J19"/>
    <mergeCell ref="K19:L19"/>
    <mergeCell ref="M19:N19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5"/>
  <sheetViews>
    <sheetView topLeftCell="A13" zoomScale="90" zoomScaleNormal="90" workbookViewId="0">
      <selection activeCell="E16" sqref="E16:N20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78</v>
      </c>
      <c r="B2" s="191"/>
      <c r="C2" s="191"/>
      <c r="D2" s="6"/>
      <c r="E2" s="215" t="s">
        <v>13</v>
      </c>
      <c r="F2" s="215"/>
      <c r="G2" s="215" t="s">
        <v>14</v>
      </c>
      <c r="H2" s="215"/>
      <c r="I2" s="215" t="s">
        <v>15</v>
      </c>
      <c r="J2" s="215"/>
      <c r="K2" s="215" t="s">
        <v>16</v>
      </c>
      <c r="L2" s="215"/>
      <c r="M2" s="215" t="s">
        <v>17</v>
      </c>
      <c r="N2" s="215"/>
      <c r="O2" s="215" t="s">
        <v>18</v>
      </c>
      <c r="P2" s="215"/>
      <c r="Q2" s="215" t="s">
        <v>19</v>
      </c>
      <c r="R2" s="21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7">
        <v>8</v>
      </c>
      <c r="F3" s="77">
        <v>16.3</v>
      </c>
      <c r="G3" s="77">
        <v>8</v>
      </c>
      <c r="H3" s="77">
        <v>16.3</v>
      </c>
      <c r="I3" s="77">
        <v>8</v>
      </c>
      <c r="J3" s="77">
        <v>16.3</v>
      </c>
      <c r="K3" s="77">
        <v>8</v>
      </c>
      <c r="L3" s="77">
        <v>16.3</v>
      </c>
      <c r="M3" s="77">
        <v>8</v>
      </c>
      <c r="N3" s="77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41">
        <v>6633</v>
      </c>
      <c r="B4" s="200" t="s">
        <v>106</v>
      </c>
      <c r="C4" s="195">
        <v>23</v>
      </c>
      <c r="D4" s="25" t="s">
        <v>76</v>
      </c>
      <c r="E4" s="211">
        <v>6</v>
      </c>
      <c r="F4" s="212"/>
      <c r="G4" s="211">
        <v>1</v>
      </c>
      <c r="H4" s="212"/>
      <c r="I4" s="211"/>
      <c r="J4" s="212"/>
      <c r="K4" s="211"/>
      <c r="L4" s="212"/>
      <c r="M4" s="211">
        <v>4.5</v>
      </c>
      <c r="N4" s="212"/>
      <c r="O4" s="210"/>
      <c r="P4" s="210"/>
      <c r="Q4" s="233"/>
      <c r="R4" s="233"/>
      <c r="S4" s="12">
        <f t="shared" ref="S4:S11" si="0">E4+G4+I4+K4+M4+O4+Q4</f>
        <v>11.5</v>
      </c>
      <c r="T4" s="12">
        <f t="shared" ref="T4:T11" si="1">SUM(S4-U4-V4)</f>
        <v>11.5</v>
      </c>
      <c r="U4" s="15"/>
      <c r="V4" s="15"/>
    </row>
    <row r="5" spans="1:22" x14ac:dyDescent="0.25">
      <c r="A5" s="141">
        <v>6598</v>
      </c>
      <c r="B5" s="200" t="s">
        <v>110</v>
      </c>
      <c r="C5" s="189">
        <v>100</v>
      </c>
      <c r="D5" s="25" t="s">
        <v>71</v>
      </c>
      <c r="E5" s="211">
        <v>1</v>
      </c>
      <c r="F5" s="212"/>
      <c r="G5" s="211">
        <v>3</v>
      </c>
      <c r="H5" s="212"/>
      <c r="I5" s="211">
        <v>3</v>
      </c>
      <c r="J5" s="212"/>
      <c r="K5" s="211"/>
      <c r="L5" s="212"/>
      <c r="M5" s="211"/>
      <c r="N5" s="212"/>
      <c r="O5" s="210"/>
      <c r="P5" s="210"/>
      <c r="Q5" s="233"/>
      <c r="R5" s="233"/>
      <c r="S5" s="12">
        <f t="shared" si="0"/>
        <v>7</v>
      </c>
      <c r="T5" s="12">
        <f t="shared" si="1"/>
        <v>7</v>
      </c>
      <c r="U5" s="15"/>
      <c r="V5" s="15"/>
    </row>
    <row r="6" spans="1:22" x14ac:dyDescent="0.25">
      <c r="A6" s="141">
        <v>6721</v>
      </c>
      <c r="B6" s="200" t="s">
        <v>107</v>
      </c>
      <c r="C6" s="189">
        <v>69</v>
      </c>
      <c r="D6" s="25" t="s">
        <v>75</v>
      </c>
      <c r="E6" s="211"/>
      <c r="F6" s="212"/>
      <c r="G6" s="211">
        <v>3</v>
      </c>
      <c r="H6" s="212"/>
      <c r="I6" s="211">
        <v>2.5</v>
      </c>
      <c r="J6" s="212"/>
      <c r="K6" s="211"/>
      <c r="L6" s="212"/>
      <c r="M6" s="211"/>
      <c r="N6" s="212"/>
      <c r="O6" s="210"/>
      <c r="P6" s="210"/>
      <c r="Q6" s="233"/>
      <c r="R6" s="233"/>
      <c r="S6" s="12">
        <f t="shared" si="0"/>
        <v>5.5</v>
      </c>
      <c r="T6" s="12">
        <f t="shared" si="1"/>
        <v>5.5</v>
      </c>
      <c r="U6" s="15"/>
      <c r="V6" s="15"/>
    </row>
    <row r="7" spans="1:22" x14ac:dyDescent="0.25">
      <c r="A7" s="141">
        <v>6761</v>
      </c>
      <c r="B7" s="200" t="s">
        <v>105</v>
      </c>
      <c r="C7" s="189">
        <v>9</v>
      </c>
      <c r="D7" s="25" t="s">
        <v>103</v>
      </c>
      <c r="E7" s="211"/>
      <c r="F7" s="212"/>
      <c r="G7" s="211"/>
      <c r="H7" s="212"/>
      <c r="I7" s="211"/>
      <c r="J7" s="212"/>
      <c r="K7" s="211"/>
      <c r="L7" s="212"/>
      <c r="M7" s="211">
        <v>1</v>
      </c>
      <c r="N7" s="212"/>
      <c r="O7" s="210"/>
      <c r="P7" s="210"/>
      <c r="Q7" s="233"/>
      <c r="R7" s="233"/>
      <c r="S7" s="12">
        <f t="shared" si="0"/>
        <v>1</v>
      </c>
      <c r="T7" s="12">
        <f t="shared" si="1"/>
        <v>1</v>
      </c>
      <c r="U7" s="15"/>
      <c r="V7" s="15"/>
    </row>
    <row r="8" spans="1:22" x14ac:dyDescent="0.25">
      <c r="A8" s="141"/>
      <c r="B8" s="189"/>
      <c r="C8" s="189"/>
      <c r="D8" s="25"/>
      <c r="E8" s="211"/>
      <c r="F8" s="212"/>
      <c r="G8" s="211"/>
      <c r="H8" s="212"/>
      <c r="I8" s="211"/>
      <c r="J8" s="212"/>
      <c r="K8" s="211"/>
      <c r="L8" s="212"/>
      <c r="M8" s="211"/>
      <c r="N8" s="212"/>
      <c r="O8" s="210"/>
      <c r="P8" s="210"/>
      <c r="Q8" s="233"/>
      <c r="R8" s="233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41"/>
      <c r="B9" s="189"/>
      <c r="C9" s="189"/>
      <c r="D9" s="25"/>
      <c r="E9" s="211"/>
      <c r="F9" s="212"/>
      <c r="G9" s="211"/>
      <c r="H9" s="212"/>
      <c r="I9" s="211"/>
      <c r="J9" s="212"/>
      <c r="K9" s="211"/>
      <c r="L9" s="212"/>
      <c r="M9" s="211"/>
      <c r="N9" s="212"/>
      <c r="O9" s="211"/>
      <c r="P9" s="212"/>
      <c r="Q9" s="213"/>
      <c r="R9" s="214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41"/>
      <c r="B10" s="30"/>
      <c r="C10" s="188"/>
      <c r="D10" s="25"/>
      <c r="E10" s="211"/>
      <c r="F10" s="212"/>
      <c r="G10" s="211"/>
      <c r="H10" s="212"/>
      <c r="I10" s="211"/>
      <c r="J10" s="212"/>
      <c r="K10" s="211"/>
      <c r="L10" s="212"/>
      <c r="M10" s="211"/>
      <c r="N10" s="212"/>
      <c r="O10" s="211"/>
      <c r="P10" s="212"/>
      <c r="Q10" s="213"/>
      <c r="R10" s="214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41"/>
      <c r="B11" s="188"/>
      <c r="C11" s="188"/>
      <c r="D11" s="25"/>
      <c r="E11" s="211"/>
      <c r="F11" s="212"/>
      <c r="G11" s="211"/>
      <c r="H11" s="212"/>
      <c r="I11" s="211"/>
      <c r="J11" s="212"/>
      <c r="K11" s="211"/>
      <c r="L11" s="212"/>
      <c r="M11" s="211"/>
      <c r="N11" s="212"/>
      <c r="O11" s="211"/>
      <c r="P11" s="212"/>
      <c r="Q11" s="213"/>
      <c r="R11" s="214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41"/>
      <c r="B12" s="188"/>
      <c r="C12" s="188"/>
      <c r="D12" s="25"/>
      <c r="E12" s="211"/>
      <c r="F12" s="212"/>
      <c r="G12" s="211"/>
      <c r="H12" s="212"/>
      <c r="I12" s="211"/>
      <c r="J12" s="212"/>
      <c r="K12" s="211"/>
      <c r="L12" s="212"/>
      <c r="M12" s="211"/>
      <c r="N12" s="212"/>
      <c r="O12" s="211"/>
      <c r="P12" s="212"/>
      <c r="Q12" s="213"/>
      <c r="R12" s="214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41"/>
      <c r="B13" s="188"/>
      <c r="C13" s="188"/>
      <c r="D13" s="25"/>
      <c r="E13" s="211"/>
      <c r="F13" s="212"/>
      <c r="G13" s="211"/>
      <c r="H13" s="212"/>
      <c r="I13" s="211"/>
      <c r="J13" s="212"/>
      <c r="K13" s="211"/>
      <c r="L13" s="212"/>
      <c r="M13" s="211"/>
      <c r="N13" s="212"/>
      <c r="O13" s="211"/>
      <c r="P13" s="212"/>
      <c r="Q13" s="213"/>
      <c r="R13" s="214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41"/>
      <c r="B14" s="182"/>
      <c r="C14" s="182"/>
      <c r="D14" s="25"/>
      <c r="E14" s="211"/>
      <c r="F14" s="212"/>
      <c r="G14" s="211"/>
      <c r="H14" s="212"/>
      <c r="I14" s="211"/>
      <c r="J14" s="212"/>
      <c r="K14" s="211"/>
      <c r="L14" s="212"/>
      <c r="M14" s="211"/>
      <c r="N14" s="212"/>
      <c r="O14" s="211"/>
      <c r="P14" s="212"/>
      <c r="Q14" s="213"/>
      <c r="R14" s="214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41"/>
      <c r="B15" s="30"/>
      <c r="C15" s="182"/>
      <c r="D15" s="25"/>
      <c r="E15" s="211"/>
      <c r="F15" s="212"/>
      <c r="G15" s="211"/>
      <c r="H15" s="212"/>
      <c r="I15" s="211"/>
      <c r="J15" s="212"/>
      <c r="K15" s="211"/>
      <c r="L15" s="212"/>
      <c r="M15" s="211"/>
      <c r="N15" s="212"/>
      <c r="O15" s="211"/>
      <c r="P15" s="212"/>
      <c r="Q15" s="213"/>
      <c r="R15" s="214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41"/>
      <c r="B16" s="162"/>
      <c r="C16" s="162"/>
      <c r="D16" s="25"/>
      <c r="E16" s="211"/>
      <c r="F16" s="212"/>
      <c r="G16" s="211"/>
      <c r="H16" s="212"/>
      <c r="I16" s="211"/>
      <c r="J16" s="212"/>
      <c r="K16" s="211"/>
      <c r="L16" s="212"/>
      <c r="M16" s="211"/>
      <c r="N16" s="212"/>
      <c r="O16" s="211"/>
      <c r="P16" s="212"/>
      <c r="Q16" s="213"/>
      <c r="R16" s="214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41">
        <v>3600</v>
      </c>
      <c r="B17" s="30" t="s">
        <v>108</v>
      </c>
      <c r="C17" s="141"/>
      <c r="D17" s="25" t="s">
        <v>99</v>
      </c>
      <c r="E17" s="211"/>
      <c r="F17" s="212"/>
      <c r="G17" s="211"/>
      <c r="H17" s="212"/>
      <c r="I17" s="211"/>
      <c r="J17" s="212"/>
      <c r="K17" s="211">
        <v>8</v>
      </c>
      <c r="L17" s="212"/>
      <c r="M17" s="211"/>
      <c r="N17" s="212"/>
      <c r="O17" s="211"/>
      <c r="P17" s="212"/>
      <c r="Q17" s="213"/>
      <c r="R17" s="214"/>
      <c r="S17" s="12">
        <f t="shared" si="5"/>
        <v>8</v>
      </c>
      <c r="T17" s="12">
        <f t="shared" si="6"/>
        <v>8</v>
      </c>
      <c r="U17" s="15"/>
      <c r="V17" s="15"/>
    </row>
    <row r="18" spans="1:22" x14ac:dyDescent="0.25">
      <c r="A18" s="141">
        <v>3600</v>
      </c>
      <c r="B18" s="141" t="s">
        <v>108</v>
      </c>
      <c r="C18" s="141"/>
      <c r="D18" s="25" t="s">
        <v>102</v>
      </c>
      <c r="E18" s="211"/>
      <c r="F18" s="212"/>
      <c r="G18" s="211"/>
      <c r="H18" s="212"/>
      <c r="I18" s="211">
        <v>1.5</v>
      </c>
      <c r="J18" s="212"/>
      <c r="K18" s="211"/>
      <c r="L18" s="212"/>
      <c r="M18" s="211">
        <v>1.5</v>
      </c>
      <c r="N18" s="212"/>
      <c r="O18" s="211"/>
      <c r="P18" s="212"/>
      <c r="Q18" s="213"/>
      <c r="R18" s="214"/>
      <c r="S18" s="12">
        <f t="shared" si="2"/>
        <v>3</v>
      </c>
      <c r="T18" s="12">
        <f t="shared" ref="T18:T20" si="7">SUM(S18-U18-V18)</f>
        <v>3</v>
      </c>
      <c r="U18" s="15"/>
      <c r="V18" s="15"/>
    </row>
    <row r="19" spans="1:22" x14ac:dyDescent="0.25">
      <c r="A19" s="141">
        <v>3600</v>
      </c>
      <c r="B19" s="141" t="s">
        <v>108</v>
      </c>
      <c r="C19" s="141"/>
      <c r="D19" s="14" t="s">
        <v>62</v>
      </c>
      <c r="E19" s="211">
        <v>1</v>
      </c>
      <c r="F19" s="212"/>
      <c r="G19" s="211">
        <v>1</v>
      </c>
      <c r="H19" s="212"/>
      <c r="I19" s="211">
        <v>1</v>
      </c>
      <c r="J19" s="212"/>
      <c r="K19" s="211"/>
      <c r="L19" s="212"/>
      <c r="M19" s="211">
        <v>1</v>
      </c>
      <c r="N19" s="212"/>
      <c r="O19" s="211"/>
      <c r="P19" s="212"/>
      <c r="Q19" s="213"/>
      <c r="R19" s="214"/>
      <c r="S19" s="12">
        <f t="shared" si="2"/>
        <v>4</v>
      </c>
      <c r="T19" s="12">
        <f t="shared" si="7"/>
        <v>4</v>
      </c>
      <c r="U19" s="15"/>
      <c r="V19" s="15"/>
    </row>
    <row r="20" spans="1:22" x14ac:dyDescent="0.25">
      <c r="A20" s="141"/>
      <c r="B20" s="141"/>
      <c r="C20" s="141"/>
      <c r="D20" s="14"/>
      <c r="E20" s="211"/>
      <c r="F20" s="212"/>
      <c r="G20" s="211"/>
      <c r="H20" s="212"/>
      <c r="I20" s="211"/>
      <c r="J20" s="212"/>
      <c r="K20" s="211"/>
      <c r="L20" s="212"/>
      <c r="M20" s="211"/>
      <c r="N20" s="212"/>
      <c r="O20" s="211"/>
      <c r="P20" s="212"/>
      <c r="Q20" s="213"/>
      <c r="R20" s="214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11"/>
      <c r="F21" s="212"/>
      <c r="G21" s="211"/>
      <c r="H21" s="212"/>
      <c r="I21" s="211"/>
      <c r="J21" s="212"/>
      <c r="K21" s="211"/>
      <c r="L21" s="212"/>
      <c r="M21" s="211"/>
      <c r="N21" s="212"/>
      <c r="O21" s="211"/>
      <c r="P21" s="212"/>
      <c r="Q21" s="213"/>
      <c r="R21" s="214"/>
      <c r="S21" s="12">
        <f t="shared" si="2"/>
        <v>0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11"/>
      <c r="F22" s="212"/>
      <c r="G22" s="211"/>
      <c r="H22" s="212"/>
      <c r="I22" s="211"/>
      <c r="J22" s="212"/>
      <c r="K22" s="211"/>
      <c r="L22" s="212"/>
      <c r="M22" s="211"/>
      <c r="N22" s="212"/>
      <c r="O22" s="211"/>
      <c r="P22" s="212"/>
      <c r="Q22" s="213"/>
      <c r="R22" s="214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16">
        <f>SUM(E4:E22)</f>
        <v>8</v>
      </c>
      <c r="F23" s="217"/>
      <c r="G23" s="216">
        <f>SUM(G4:G22)</f>
        <v>8</v>
      </c>
      <c r="H23" s="217"/>
      <c r="I23" s="216">
        <f>SUM(I4:I22)</f>
        <v>8</v>
      </c>
      <c r="J23" s="217"/>
      <c r="K23" s="216">
        <f>SUM(K4:K22)</f>
        <v>8</v>
      </c>
      <c r="L23" s="217"/>
      <c r="M23" s="216">
        <f>SUM(M4:M22)</f>
        <v>8</v>
      </c>
      <c r="N23" s="217"/>
      <c r="O23" s="216">
        <f>SUM(O4:O22)</f>
        <v>0</v>
      </c>
      <c r="P23" s="217"/>
      <c r="Q23" s="216">
        <f>SUM(Q4:Q22)</f>
        <v>0</v>
      </c>
      <c r="R23" s="217"/>
      <c r="S23" s="12">
        <f>SUM(S4:S22)</f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40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40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15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0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40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8"/>
  <sheetViews>
    <sheetView zoomScale="90" zoomScaleNormal="90" workbookViewId="0">
      <selection activeCell="I32" sqref="I32"/>
    </sheetView>
  </sheetViews>
  <sheetFormatPr defaultRowHeight="15.75" x14ac:dyDescent="0.25"/>
  <cols>
    <col min="1" max="1" width="10.5703125" style="96" customWidth="1"/>
    <col min="2" max="2" width="10.7109375" style="96" customWidth="1"/>
    <col min="3" max="3" width="10.42578125" style="96" customWidth="1"/>
    <col min="4" max="4" width="28.7109375" style="96" customWidth="1"/>
    <col min="5" max="13" width="7" style="96" customWidth="1"/>
    <col min="14" max="14" width="6.85546875" style="96" customWidth="1"/>
    <col min="15" max="17" width="7" style="96" customWidth="1"/>
    <col min="18" max="18" width="6.85546875" style="97" customWidth="1"/>
    <col min="19" max="19" width="7.7109375" style="96" customWidth="1"/>
    <col min="20" max="21" width="7.85546875" style="96" customWidth="1"/>
    <col min="22" max="22" width="7.7109375" style="96" customWidth="1"/>
    <col min="23" max="16384" width="9.140625" style="96"/>
  </cols>
  <sheetData>
    <row r="1" spans="1:22" x14ac:dyDescent="0.25">
      <c r="A1" s="1" t="s">
        <v>60</v>
      </c>
      <c r="B1" s="95"/>
      <c r="C1" s="95"/>
    </row>
    <row r="2" spans="1:22" s="101" customFormat="1" x14ac:dyDescent="0.25">
      <c r="A2" s="5" t="s">
        <v>78</v>
      </c>
      <c r="B2" s="191"/>
      <c r="C2" s="191"/>
      <c r="D2" s="98"/>
      <c r="E2" s="240" t="s">
        <v>13</v>
      </c>
      <c r="F2" s="240"/>
      <c r="G2" s="240" t="s">
        <v>14</v>
      </c>
      <c r="H2" s="240"/>
      <c r="I2" s="240" t="s">
        <v>15</v>
      </c>
      <c r="J2" s="240"/>
      <c r="K2" s="240" t="s">
        <v>16</v>
      </c>
      <c r="L2" s="240"/>
      <c r="M2" s="240" t="s">
        <v>17</v>
      </c>
      <c r="N2" s="240"/>
      <c r="O2" s="240" t="s">
        <v>18</v>
      </c>
      <c r="P2" s="240"/>
      <c r="Q2" s="240" t="s">
        <v>19</v>
      </c>
      <c r="R2" s="240"/>
      <c r="S2" s="99" t="s">
        <v>22</v>
      </c>
      <c r="T2" s="99" t="s">
        <v>37</v>
      </c>
      <c r="U2" s="100" t="s">
        <v>24</v>
      </c>
      <c r="V2" s="100" t="s">
        <v>25</v>
      </c>
    </row>
    <row r="3" spans="1:22" x14ac:dyDescent="0.25">
      <c r="A3" s="102" t="s">
        <v>20</v>
      </c>
      <c r="B3" s="102" t="s">
        <v>21</v>
      </c>
      <c r="C3" s="102" t="s">
        <v>46</v>
      </c>
      <c r="D3" s="102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103"/>
      <c r="P3" s="103"/>
      <c r="Q3" s="104"/>
      <c r="R3" s="104"/>
      <c r="S3" s="105"/>
      <c r="T3" s="105"/>
      <c r="U3" s="106"/>
      <c r="V3" s="106"/>
    </row>
    <row r="4" spans="1:22" x14ac:dyDescent="0.25">
      <c r="A4" s="141">
        <v>6633</v>
      </c>
      <c r="B4" s="200" t="s">
        <v>106</v>
      </c>
      <c r="C4" s="184">
        <v>17</v>
      </c>
      <c r="D4" s="25" t="s">
        <v>84</v>
      </c>
      <c r="E4" s="211"/>
      <c r="F4" s="212"/>
      <c r="G4" s="211">
        <v>0.5</v>
      </c>
      <c r="H4" s="212"/>
      <c r="I4" s="230"/>
      <c r="J4" s="212"/>
      <c r="K4" s="211"/>
      <c r="L4" s="212"/>
      <c r="M4" s="211"/>
      <c r="N4" s="212"/>
      <c r="O4" s="234"/>
      <c r="P4" s="235"/>
      <c r="Q4" s="236"/>
      <c r="R4" s="237"/>
      <c r="S4" s="105">
        <f t="shared" ref="S4:S22" si="0">E4+G4+I4+K4+M4+O4+Q4</f>
        <v>0.5</v>
      </c>
      <c r="T4" s="105">
        <f t="shared" ref="T4:T24" si="1">SUM(S4-U4-V4)</f>
        <v>0.5</v>
      </c>
      <c r="U4" s="109"/>
      <c r="V4" s="109"/>
    </row>
    <row r="5" spans="1:22" x14ac:dyDescent="0.25">
      <c r="A5" s="141">
        <v>6687</v>
      </c>
      <c r="B5" s="200" t="s">
        <v>104</v>
      </c>
      <c r="C5" s="196">
        <v>14</v>
      </c>
      <c r="D5" s="25" t="s">
        <v>93</v>
      </c>
      <c r="E5" s="201"/>
      <c r="F5" s="202"/>
      <c r="G5" s="201"/>
      <c r="H5" s="202"/>
      <c r="I5" s="201">
        <v>0.5</v>
      </c>
      <c r="J5" s="202"/>
      <c r="K5" s="211"/>
      <c r="L5" s="212"/>
      <c r="M5" s="211"/>
      <c r="N5" s="212"/>
      <c r="O5" s="234"/>
      <c r="P5" s="235"/>
      <c r="Q5" s="236"/>
      <c r="R5" s="237"/>
      <c r="S5" s="105">
        <f t="shared" si="0"/>
        <v>0.5</v>
      </c>
      <c r="T5" s="105">
        <f t="shared" si="1"/>
        <v>0.5</v>
      </c>
      <c r="U5" s="109"/>
      <c r="V5" s="109"/>
    </row>
    <row r="6" spans="1:22" x14ac:dyDescent="0.25">
      <c r="A6" s="141">
        <v>6687</v>
      </c>
      <c r="B6" s="200" t="s">
        <v>104</v>
      </c>
      <c r="C6" s="196">
        <v>15</v>
      </c>
      <c r="D6" s="25" t="s">
        <v>93</v>
      </c>
      <c r="E6" s="201"/>
      <c r="F6" s="202"/>
      <c r="G6" s="201"/>
      <c r="H6" s="202"/>
      <c r="I6" s="201">
        <v>1</v>
      </c>
      <c r="J6" s="202"/>
      <c r="K6" s="211"/>
      <c r="L6" s="212"/>
      <c r="M6" s="211"/>
      <c r="N6" s="212"/>
      <c r="O6" s="234"/>
      <c r="P6" s="235"/>
      <c r="Q6" s="236"/>
      <c r="R6" s="237"/>
      <c r="S6" s="105">
        <f t="shared" si="0"/>
        <v>1</v>
      </c>
      <c r="T6" s="105">
        <f t="shared" si="1"/>
        <v>1</v>
      </c>
      <c r="U6" s="109"/>
      <c r="V6" s="109"/>
    </row>
    <row r="7" spans="1:22" x14ac:dyDescent="0.25">
      <c r="A7" s="141">
        <v>6687</v>
      </c>
      <c r="B7" s="200" t="s">
        <v>104</v>
      </c>
      <c r="C7" s="196">
        <v>17</v>
      </c>
      <c r="D7" s="25" t="s">
        <v>93</v>
      </c>
      <c r="E7" s="201"/>
      <c r="F7" s="202"/>
      <c r="G7" s="201"/>
      <c r="H7" s="202"/>
      <c r="I7" s="201">
        <v>0.5</v>
      </c>
      <c r="J7" s="202"/>
      <c r="K7" s="211"/>
      <c r="L7" s="212"/>
      <c r="M7" s="211"/>
      <c r="N7" s="212"/>
      <c r="O7" s="234"/>
      <c r="P7" s="235"/>
      <c r="Q7" s="236"/>
      <c r="R7" s="237"/>
      <c r="S7" s="105">
        <f t="shared" si="0"/>
        <v>0.5</v>
      </c>
      <c r="T7" s="105">
        <f t="shared" si="1"/>
        <v>0.5</v>
      </c>
      <c r="U7" s="109"/>
      <c r="V7" s="109"/>
    </row>
    <row r="8" spans="1:22" x14ac:dyDescent="0.25">
      <c r="A8" s="141">
        <v>6721</v>
      </c>
      <c r="B8" s="200" t="s">
        <v>107</v>
      </c>
      <c r="C8" s="179">
        <v>69</v>
      </c>
      <c r="D8" s="25" t="s">
        <v>84</v>
      </c>
      <c r="E8" s="211"/>
      <c r="F8" s="212"/>
      <c r="G8" s="211"/>
      <c r="H8" s="212"/>
      <c r="I8" s="211"/>
      <c r="J8" s="212"/>
      <c r="K8" s="211"/>
      <c r="L8" s="212"/>
      <c r="M8" s="211">
        <v>0.25</v>
      </c>
      <c r="N8" s="212"/>
      <c r="O8" s="234"/>
      <c r="P8" s="235"/>
      <c r="Q8" s="236"/>
      <c r="R8" s="237"/>
      <c r="S8" s="105">
        <f t="shared" si="0"/>
        <v>0.25</v>
      </c>
      <c r="T8" s="105">
        <f t="shared" si="1"/>
        <v>0.25</v>
      </c>
      <c r="U8" s="109"/>
      <c r="V8" s="109"/>
    </row>
    <row r="9" spans="1:22" x14ac:dyDescent="0.25">
      <c r="A9" s="141"/>
      <c r="B9" s="179"/>
      <c r="C9" s="179"/>
      <c r="D9" s="25"/>
      <c r="E9" s="211"/>
      <c r="F9" s="212"/>
      <c r="G9" s="211"/>
      <c r="H9" s="212"/>
      <c r="I9" s="211"/>
      <c r="J9" s="212"/>
      <c r="K9" s="211"/>
      <c r="L9" s="212"/>
      <c r="M9" s="211"/>
      <c r="N9" s="212"/>
      <c r="O9" s="234"/>
      <c r="P9" s="235"/>
      <c r="Q9" s="236"/>
      <c r="R9" s="237"/>
      <c r="S9" s="105">
        <f t="shared" si="0"/>
        <v>0</v>
      </c>
      <c r="T9" s="105">
        <f t="shared" si="1"/>
        <v>0</v>
      </c>
      <c r="U9" s="109"/>
      <c r="V9" s="109"/>
    </row>
    <row r="10" spans="1:22" x14ac:dyDescent="0.25">
      <c r="A10" s="141"/>
      <c r="B10" s="179"/>
      <c r="C10" s="179"/>
      <c r="D10" s="25"/>
      <c r="E10" s="211"/>
      <c r="F10" s="212"/>
      <c r="G10" s="211"/>
      <c r="H10" s="212"/>
      <c r="I10" s="211"/>
      <c r="J10" s="212"/>
      <c r="K10" s="211"/>
      <c r="L10" s="212"/>
      <c r="M10" s="211"/>
      <c r="N10" s="212"/>
      <c r="O10" s="234"/>
      <c r="P10" s="235"/>
      <c r="Q10" s="236"/>
      <c r="R10" s="237"/>
      <c r="S10" s="105">
        <f t="shared" si="0"/>
        <v>0</v>
      </c>
      <c r="T10" s="105">
        <f t="shared" si="1"/>
        <v>0</v>
      </c>
      <c r="U10" s="109"/>
      <c r="V10" s="109"/>
    </row>
    <row r="11" spans="1:22" x14ac:dyDescent="0.25">
      <c r="A11" s="141"/>
      <c r="B11" s="30"/>
      <c r="C11" s="180"/>
      <c r="D11" s="25"/>
      <c r="E11" s="211"/>
      <c r="F11" s="212"/>
      <c r="G11" s="211"/>
      <c r="H11" s="212"/>
      <c r="I11" s="211"/>
      <c r="J11" s="212"/>
      <c r="K11" s="211"/>
      <c r="L11" s="212"/>
      <c r="M11" s="211"/>
      <c r="N11" s="212"/>
      <c r="O11" s="234"/>
      <c r="P11" s="235"/>
      <c r="Q11" s="236"/>
      <c r="R11" s="237"/>
      <c r="S11" s="105">
        <f t="shared" ref="S11:S13" si="2">E11+G11+I11+K11+M11+O11+Q11</f>
        <v>0</v>
      </c>
      <c r="T11" s="105">
        <f t="shared" ref="T11:T13" si="3">SUM(S11-U11-V11)</f>
        <v>0</v>
      </c>
      <c r="U11" s="109"/>
      <c r="V11" s="109"/>
    </row>
    <row r="12" spans="1:22" x14ac:dyDescent="0.25">
      <c r="A12" s="141"/>
      <c r="B12" s="182"/>
      <c r="C12" s="182"/>
      <c r="D12" s="25"/>
      <c r="E12" s="211"/>
      <c r="F12" s="212"/>
      <c r="G12" s="211"/>
      <c r="H12" s="212"/>
      <c r="I12" s="211"/>
      <c r="J12" s="212"/>
      <c r="K12" s="211"/>
      <c r="L12" s="212"/>
      <c r="M12" s="211"/>
      <c r="N12" s="212"/>
      <c r="O12" s="234"/>
      <c r="P12" s="235"/>
      <c r="Q12" s="236"/>
      <c r="R12" s="237"/>
      <c r="S12" s="105">
        <f t="shared" si="2"/>
        <v>0</v>
      </c>
      <c r="T12" s="105">
        <f t="shared" si="3"/>
        <v>0</v>
      </c>
      <c r="U12" s="109"/>
      <c r="V12" s="109"/>
    </row>
    <row r="13" spans="1:22" x14ac:dyDescent="0.25">
      <c r="A13" s="141"/>
      <c r="B13" s="182"/>
      <c r="C13" s="182"/>
      <c r="D13" s="25"/>
      <c r="E13" s="211"/>
      <c r="F13" s="212"/>
      <c r="G13" s="211"/>
      <c r="H13" s="212"/>
      <c r="I13" s="211"/>
      <c r="J13" s="212"/>
      <c r="K13" s="211"/>
      <c r="L13" s="212"/>
      <c r="M13" s="211"/>
      <c r="N13" s="212"/>
      <c r="O13" s="234"/>
      <c r="P13" s="235"/>
      <c r="Q13" s="236"/>
      <c r="R13" s="237"/>
      <c r="S13" s="105">
        <f t="shared" si="2"/>
        <v>0</v>
      </c>
      <c r="T13" s="105">
        <f t="shared" si="3"/>
        <v>0</v>
      </c>
      <c r="U13" s="109"/>
      <c r="V13" s="109"/>
    </row>
    <row r="14" spans="1:22" x14ac:dyDescent="0.25">
      <c r="A14" s="141"/>
      <c r="B14" s="169"/>
      <c r="C14" s="169"/>
      <c r="D14" s="25"/>
      <c r="E14" s="211"/>
      <c r="F14" s="212"/>
      <c r="G14" s="211"/>
      <c r="H14" s="212"/>
      <c r="I14" s="211"/>
      <c r="J14" s="212"/>
      <c r="K14" s="211"/>
      <c r="L14" s="212"/>
      <c r="M14" s="211"/>
      <c r="N14" s="212"/>
      <c r="O14" s="234"/>
      <c r="P14" s="235"/>
      <c r="Q14" s="236"/>
      <c r="R14" s="237"/>
      <c r="S14" s="105">
        <f t="shared" si="0"/>
        <v>0</v>
      </c>
      <c r="T14" s="105">
        <f t="shared" si="1"/>
        <v>0</v>
      </c>
      <c r="U14" s="109"/>
      <c r="V14" s="109"/>
    </row>
    <row r="15" spans="1:22" x14ac:dyDescent="0.25">
      <c r="A15" s="160"/>
      <c r="B15" s="83"/>
      <c r="C15" s="160"/>
      <c r="D15" s="14"/>
      <c r="E15" s="211"/>
      <c r="F15" s="212"/>
      <c r="G15" s="211"/>
      <c r="H15" s="212"/>
      <c r="I15" s="211"/>
      <c r="J15" s="212"/>
      <c r="K15" s="211"/>
      <c r="L15" s="212"/>
      <c r="M15" s="211"/>
      <c r="N15" s="212"/>
      <c r="O15" s="234"/>
      <c r="P15" s="235"/>
      <c r="Q15" s="236"/>
      <c r="R15" s="237"/>
      <c r="S15" s="105">
        <f t="shared" si="0"/>
        <v>0</v>
      </c>
      <c r="T15" s="105">
        <f t="shared" si="1"/>
        <v>0</v>
      </c>
      <c r="U15" s="109"/>
      <c r="V15" s="109"/>
    </row>
    <row r="16" spans="1:22" x14ac:dyDescent="0.25">
      <c r="A16" s="141">
        <v>3600</v>
      </c>
      <c r="B16" s="30" t="s">
        <v>108</v>
      </c>
      <c r="C16" s="141"/>
      <c r="D16" s="25" t="s">
        <v>92</v>
      </c>
      <c r="E16" s="211"/>
      <c r="F16" s="212"/>
      <c r="G16" s="211"/>
      <c r="H16" s="212"/>
      <c r="I16" s="211"/>
      <c r="J16" s="212"/>
      <c r="K16" s="211">
        <v>2.5</v>
      </c>
      <c r="L16" s="212"/>
      <c r="M16" s="211"/>
      <c r="N16" s="212"/>
      <c r="O16" s="234"/>
      <c r="P16" s="235"/>
      <c r="Q16" s="236"/>
      <c r="R16" s="237"/>
      <c r="S16" s="105">
        <f t="shared" si="0"/>
        <v>2.5</v>
      </c>
      <c r="T16" s="105">
        <f t="shared" si="1"/>
        <v>2.5</v>
      </c>
      <c r="U16" s="109"/>
      <c r="V16" s="109"/>
    </row>
    <row r="17" spans="1:22" x14ac:dyDescent="0.25">
      <c r="A17" s="141">
        <v>3600</v>
      </c>
      <c r="B17" s="30" t="s">
        <v>108</v>
      </c>
      <c r="C17" s="141"/>
      <c r="D17" s="14" t="s">
        <v>64</v>
      </c>
      <c r="E17" s="211"/>
      <c r="F17" s="212"/>
      <c r="G17" s="211">
        <v>0.25</v>
      </c>
      <c r="H17" s="212"/>
      <c r="I17" s="211"/>
      <c r="J17" s="212"/>
      <c r="K17" s="211"/>
      <c r="L17" s="212"/>
      <c r="M17" s="211"/>
      <c r="N17" s="212"/>
      <c r="O17" s="234"/>
      <c r="P17" s="235"/>
      <c r="Q17" s="236"/>
      <c r="R17" s="237"/>
      <c r="S17" s="105">
        <f t="shared" ref="S17:S18" si="4">E17+G17+I17+K17+M17+O17+Q17</f>
        <v>0.25</v>
      </c>
      <c r="T17" s="105">
        <f t="shared" si="1"/>
        <v>0.25</v>
      </c>
      <c r="U17" s="109"/>
      <c r="V17" s="109"/>
    </row>
    <row r="18" spans="1:22" x14ac:dyDescent="0.25">
      <c r="A18" s="141">
        <v>3600</v>
      </c>
      <c r="B18" s="30" t="s">
        <v>108</v>
      </c>
      <c r="C18" s="192"/>
      <c r="D18" s="31" t="s">
        <v>79</v>
      </c>
      <c r="E18" s="211"/>
      <c r="F18" s="212"/>
      <c r="G18" s="211"/>
      <c r="H18" s="212"/>
      <c r="I18" s="211"/>
      <c r="J18" s="212"/>
      <c r="K18" s="211"/>
      <c r="L18" s="212"/>
      <c r="M18" s="211">
        <v>1.5</v>
      </c>
      <c r="N18" s="212"/>
      <c r="O18" s="234"/>
      <c r="P18" s="235"/>
      <c r="Q18" s="236"/>
      <c r="R18" s="237"/>
      <c r="S18" s="105">
        <f t="shared" si="4"/>
        <v>1.5</v>
      </c>
      <c r="T18" s="105">
        <f t="shared" si="1"/>
        <v>1.5</v>
      </c>
      <c r="U18" s="109"/>
      <c r="V18" s="109"/>
    </row>
    <row r="19" spans="1:22" x14ac:dyDescent="0.25">
      <c r="A19" s="193">
        <v>3600</v>
      </c>
      <c r="B19" s="30" t="s">
        <v>108</v>
      </c>
      <c r="C19" s="193"/>
      <c r="D19" s="25" t="s">
        <v>80</v>
      </c>
      <c r="E19" s="211">
        <v>1</v>
      </c>
      <c r="F19" s="212"/>
      <c r="G19" s="211">
        <v>2</v>
      </c>
      <c r="H19" s="212"/>
      <c r="I19" s="211">
        <v>0.5</v>
      </c>
      <c r="J19" s="212"/>
      <c r="K19" s="211"/>
      <c r="L19" s="212"/>
      <c r="M19" s="211">
        <v>0.25</v>
      </c>
      <c r="N19" s="212"/>
      <c r="O19" s="234"/>
      <c r="P19" s="235"/>
      <c r="Q19" s="236"/>
      <c r="R19" s="237"/>
      <c r="S19" s="105">
        <f t="shared" si="0"/>
        <v>3.75</v>
      </c>
      <c r="T19" s="105">
        <f t="shared" si="1"/>
        <v>3.75</v>
      </c>
      <c r="U19" s="109"/>
      <c r="V19" s="109"/>
    </row>
    <row r="20" spans="1:22" ht="15.75" customHeight="1" x14ac:dyDescent="0.25">
      <c r="A20" s="107">
        <v>3600</v>
      </c>
      <c r="B20" s="30" t="s">
        <v>108</v>
      </c>
      <c r="C20" s="107"/>
      <c r="D20" s="96" t="s">
        <v>81</v>
      </c>
      <c r="E20" s="211">
        <v>5.75</v>
      </c>
      <c r="F20" s="212"/>
      <c r="G20" s="211">
        <v>5.5</v>
      </c>
      <c r="H20" s="212"/>
      <c r="I20" s="211">
        <v>5.75</v>
      </c>
      <c r="J20" s="212"/>
      <c r="K20" s="211">
        <v>5.75</v>
      </c>
      <c r="L20" s="212"/>
      <c r="M20" s="211">
        <v>6.25</v>
      </c>
      <c r="N20" s="212"/>
      <c r="O20" s="234"/>
      <c r="P20" s="235"/>
      <c r="Q20" s="236"/>
      <c r="R20" s="237"/>
      <c r="S20" s="105">
        <f t="shared" si="0"/>
        <v>29</v>
      </c>
      <c r="T20" s="105">
        <f t="shared" si="1"/>
        <v>26.5</v>
      </c>
      <c r="U20" s="109">
        <v>2.5</v>
      </c>
      <c r="V20" s="109"/>
    </row>
    <row r="21" spans="1:22" x14ac:dyDescent="0.25">
      <c r="A21" s="193">
        <v>3600</v>
      </c>
      <c r="B21" s="30" t="s">
        <v>108</v>
      </c>
      <c r="C21" s="193"/>
      <c r="D21" s="108" t="s">
        <v>82</v>
      </c>
      <c r="E21" s="211">
        <v>1.5</v>
      </c>
      <c r="F21" s="212"/>
      <c r="G21" s="211"/>
      <c r="H21" s="212"/>
      <c r="I21" s="211"/>
      <c r="J21" s="212"/>
      <c r="K21" s="211"/>
      <c r="L21" s="212"/>
      <c r="M21" s="211"/>
      <c r="N21" s="212"/>
      <c r="O21" s="234"/>
      <c r="P21" s="235"/>
      <c r="Q21" s="236"/>
      <c r="R21" s="237"/>
      <c r="S21" s="105">
        <f t="shared" si="0"/>
        <v>1.5</v>
      </c>
      <c r="T21" s="105">
        <f t="shared" si="1"/>
        <v>1.5</v>
      </c>
      <c r="U21" s="109"/>
      <c r="V21" s="109"/>
    </row>
    <row r="22" spans="1:22" x14ac:dyDescent="0.25">
      <c r="A22" s="141">
        <v>3600</v>
      </c>
      <c r="B22" s="30" t="s">
        <v>108</v>
      </c>
      <c r="C22" s="141"/>
      <c r="D22" s="14" t="s">
        <v>83</v>
      </c>
      <c r="E22" s="211">
        <v>0.25</v>
      </c>
      <c r="F22" s="212"/>
      <c r="G22" s="211">
        <v>0.25</v>
      </c>
      <c r="H22" s="212"/>
      <c r="I22" s="211">
        <v>0.25</v>
      </c>
      <c r="J22" s="212"/>
      <c r="K22" s="211">
        <v>0.25</v>
      </c>
      <c r="L22" s="212"/>
      <c r="M22" s="211">
        <v>0.25</v>
      </c>
      <c r="N22" s="212"/>
      <c r="O22" s="234"/>
      <c r="P22" s="235"/>
      <c r="Q22" s="236"/>
      <c r="R22" s="237"/>
      <c r="S22" s="105">
        <f t="shared" si="0"/>
        <v>1.25</v>
      </c>
      <c r="T22" s="105">
        <f t="shared" si="1"/>
        <v>1.25</v>
      </c>
      <c r="U22" s="109"/>
      <c r="V22" s="109"/>
    </row>
    <row r="23" spans="1:22" x14ac:dyDescent="0.25">
      <c r="A23" s="102" t="s">
        <v>35</v>
      </c>
      <c r="B23" s="102"/>
      <c r="C23" s="102"/>
      <c r="D23" s="102"/>
      <c r="E23" s="211"/>
      <c r="F23" s="212"/>
      <c r="G23" s="211"/>
      <c r="H23" s="212"/>
      <c r="I23" s="211"/>
      <c r="J23" s="212"/>
      <c r="K23" s="211"/>
      <c r="L23" s="212"/>
      <c r="M23" s="211"/>
      <c r="N23" s="212"/>
      <c r="O23" s="236"/>
      <c r="P23" s="237"/>
      <c r="Q23" s="236"/>
      <c r="R23" s="237"/>
      <c r="S23" s="105">
        <f>E23+G23+I23+K23+M23+O23+Q23</f>
        <v>0</v>
      </c>
      <c r="T23" s="105"/>
      <c r="U23" s="110"/>
      <c r="V23" s="109"/>
    </row>
    <row r="24" spans="1:22" x14ac:dyDescent="0.25">
      <c r="A24" s="102" t="s">
        <v>36</v>
      </c>
      <c r="B24" s="102"/>
      <c r="C24" s="102"/>
      <c r="D24" s="102"/>
      <c r="E24" s="211"/>
      <c r="F24" s="212"/>
      <c r="G24" s="211"/>
      <c r="H24" s="212"/>
      <c r="I24" s="211"/>
      <c r="J24" s="212"/>
      <c r="K24" s="211"/>
      <c r="L24" s="212"/>
      <c r="M24" s="211"/>
      <c r="N24" s="212"/>
      <c r="O24" s="236"/>
      <c r="P24" s="237"/>
      <c r="Q24" s="236"/>
      <c r="R24" s="237"/>
      <c r="S24" s="105">
        <f>E24+G24+I24+K24+M24+O24+Q24</f>
        <v>0</v>
      </c>
      <c r="T24" s="105">
        <f t="shared" si="1"/>
        <v>0</v>
      </c>
      <c r="U24" s="110"/>
      <c r="V24" s="109"/>
    </row>
    <row r="25" spans="1:22" x14ac:dyDescent="0.25">
      <c r="A25" s="110" t="s">
        <v>6</v>
      </c>
      <c r="B25" s="110"/>
      <c r="C25" s="110"/>
      <c r="D25" s="110"/>
      <c r="E25" s="238">
        <f>SUM(E4:E24)</f>
        <v>8.5</v>
      </c>
      <c r="F25" s="239"/>
      <c r="G25" s="238">
        <f>SUM(G4:G24)</f>
        <v>8.5</v>
      </c>
      <c r="H25" s="239"/>
      <c r="I25" s="238">
        <f>SUM(I4:I24)</f>
        <v>8.5</v>
      </c>
      <c r="J25" s="239"/>
      <c r="K25" s="238">
        <f>SUM(K4:K24)</f>
        <v>8.5</v>
      </c>
      <c r="L25" s="239"/>
      <c r="M25" s="238">
        <f t="shared" ref="M25" si="5">SUM(M4:M24)</f>
        <v>8.5</v>
      </c>
      <c r="N25" s="239"/>
      <c r="O25" s="238">
        <f>SUM(O4:O24)</f>
        <v>0</v>
      </c>
      <c r="P25" s="239"/>
      <c r="Q25" s="238">
        <f>SUM(Q4:Q24)</f>
        <v>0</v>
      </c>
      <c r="R25" s="239"/>
      <c r="S25" s="105">
        <f>SUM(S4:S24)</f>
        <v>42.5</v>
      </c>
      <c r="T25" s="105"/>
      <c r="U25" s="110"/>
      <c r="V25" s="109"/>
    </row>
    <row r="26" spans="1:22" x14ac:dyDescent="0.25">
      <c r="A26" s="110" t="s">
        <v>2</v>
      </c>
      <c r="B26" s="110"/>
      <c r="C26" s="110"/>
      <c r="D26" s="110"/>
      <c r="E26" s="111"/>
      <c r="F26" s="112">
        <v>8</v>
      </c>
      <c r="G26" s="111"/>
      <c r="H26" s="112">
        <v>8</v>
      </c>
      <c r="I26" s="111"/>
      <c r="J26" s="112">
        <v>8</v>
      </c>
      <c r="K26" s="111"/>
      <c r="L26" s="112">
        <v>8</v>
      </c>
      <c r="M26" s="111"/>
      <c r="N26" s="112">
        <v>8</v>
      </c>
      <c r="O26" s="111"/>
      <c r="P26" s="112"/>
      <c r="Q26" s="111"/>
      <c r="R26" s="112"/>
      <c r="S26" s="105">
        <f>SUM(E26:R26)</f>
        <v>40</v>
      </c>
      <c r="T26" s="105">
        <f>SUM(T4:T23)</f>
        <v>40</v>
      </c>
      <c r="U26" s="109"/>
      <c r="V26" s="109"/>
    </row>
    <row r="27" spans="1:22" x14ac:dyDescent="0.25">
      <c r="A27" s="110" t="s">
        <v>39</v>
      </c>
      <c r="B27" s="110"/>
      <c r="C27" s="110"/>
      <c r="D27" s="110"/>
      <c r="E27" s="113"/>
      <c r="F27" s="113">
        <f>SUM(E25)-F26</f>
        <v>0.5</v>
      </c>
      <c r="G27" s="113"/>
      <c r="H27" s="113">
        <f>SUM(G25)-H26</f>
        <v>0.5</v>
      </c>
      <c r="I27" s="113"/>
      <c r="J27" s="113">
        <f>SUM(I25)-J26</f>
        <v>0.5</v>
      </c>
      <c r="K27" s="113"/>
      <c r="L27" s="113">
        <f>SUM(K25)-L26</f>
        <v>0.5</v>
      </c>
      <c r="M27" s="113"/>
      <c r="N27" s="113">
        <f>SUM(M25)-N26</f>
        <v>0.5</v>
      </c>
      <c r="O27" s="113"/>
      <c r="P27" s="113">
        <f>SUM(O25)</f>
        <v>0</v>
      </c>
      <c r="Q27" s="113"/>
      <c r="R27" s="113">
        <f>SUM(Q25)</f>
        <v>0</v>
      </c>
      <c r="S27" s="109">
        <v>4</v>
      </c>
      <c r="T27" s="109"/>
      <c r="U27" s="109">
        <f>SUM(U4:U26)</f>
        <v>2.5</v>
      </c>
      <c r="V27" s="109">
        <f>SUM(V4:V26)</f>
        <v>0</v>
      </c>
    </row>
    <row r="29" spans="1:22" x14ac:dyDescent="0.25">
      <c r="A29" s="94" t="s">
        <v>23</v>
      </c>
      <c r="B29" s="95"/>
    </row>
    <row r="30" spans="1:22" x14ac:dyDescent="0.25">
      <c r="A30" s="96" t="s">
        <v>2</v>
      </c>
      <c r="C30" s="114">
        <f>SUM(T26)</f>
        <v>40</v>
      </c>
      <c r="I30" s="94">
        <v>3600</v>
      </c>
    </row>
    <row r="31" spans="1:22" x14ac:dyDescent="0.25">
      <c r="A31" s="96" t="s">
        <v>24</v>
      </c>
      <c r="C31" s="114">
        <f>U27</f>
        <v>2.5</v>
      </c>
      <c r="D31" s="115"/>
      <c r="I31" s="116">
        <v>39.75</v>
      </c>
    </row>
    <row r="32" spans="1:22" x14ac:dyDescent="0.25">
      <c r="A32" s="96" t="s">
        <v>25</v>
      </c>
      <c r="C32" s="115">
        <f>V27</f>
        <v>0</v>
      </c>
      <c r="I32" s="117"/>
    </row>
    <row r="33" spans="1:9" x14ac:dyDescent="0.25">
      <c r="A33" s="96" t="s">
        <v>26</v>
      </c>
      <c r="C33" s="115">
        <f>S23</f>
        <v>0</v>
      </c>
      <c r="I33" s="114"/>
    </row>
    <row r="34" spans="1:9" x14ac:dyDescent="0.25">
      <c r="A34" s="96" t="s">
        <v>4</v>
      </c>
      <c r="C34" s="115">
        <f>S24</f>
        <v>0</v>
      </c>
    </row>
    <row r="35" spans="1:9" ht="16.5" thickBot="1" x14ac:dyDescent="0.3">
      <c r="A35" s="97" t="s">
        <v>6</v>
      </c>
      <c r="C35" s="118">
        <f>SUM(C30:C34)</f>
        <v>42.5</v>
      </c>
      <c r="E35" s="97" t="s">
        <v>40</v>
      </c>
      <c r="F35" s="97"/>
      <c r="G35" s="119">
        <f>S25-C35</f>
        <v>0</v>
      </c>
    </row>
    <row r="36" spans="1:9" ht="16.5" thickTop="1" x14ac:dyDescent="0.25">
      <c r="A36" s="96" t="s">
        <v>27</v>
      </c>
      <c r="C36" s="120">
        <v>0</v>
      </c>
      <c r="D36" s="120"/>
    </row>
    <row r="37" spans="1:9" x14ac:dyDescent="0.25">
      <c r="A37" s="96" t="s">
        <v>34</v>
      </c>
      <c r="C37" s="120">
        <v>0</v>
      </c>
      <c r="D37" s="120"/>
    </row>
    <row r="38" spans="1:9" ht="13.5" customHeight="1" x14ac:dyDescent="0.25"/>
  </sheetData>
  <mergeCells count="161">
    <mergeCell ref="E7:F7"/>
    <mergeCell ref="G7:H7"/>
    <mergeCell ref="I7:J7"/>
    <mergeCell ref="K7:L7"/>
    <mergeCell ref="E14:F14"/>
    <mergeCell ref="G14:H14"/>
    <mergeCell ref="I14:J14"/>
    <mergeCell ref="K14:L14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M14:N14"/>
    <mergeCell ref="E11:F11"/>
    <mergeCell ref="G11:H11"/>
    <mergeCell ref="I11:J11"/>
    <mergeCell ref="K11:L11"/>
    <mergeCell ref="E18:F18"/>
    <mergeCell ref="G18:H18"/>
    <mergeCell ref="I18:J18"/>
    <mergeCell ref="E17:F17"/>
    <mergeCell ref="G17:H17"/>
    <mergeCell ref="I17:J17"/>
    <mergeCell ref="K17:L17"/>
    <mergeCell ref="O6:P6"/>
    <mergeCell ref="O20:P20"/>
    <mergeCell ref="M9:N9"/>
    <mergeCell ref="E9:F9"/>
    <mergeCell ref="G9:H9"/>
    <mergeCell ref="E15:F15"/>
    <mergeCell ref="M17:N17"/>
    <mergeCell ref="M16:N16"/>
    <mergeCell ref="E16:F16"/>
    <mergeCell ref="G16:H16"/>
    <mergeCell ref="I16:J16"/>
    <mergeCell ref="K16:L16"/>
    <mergeCell ref="I9:J9"/>
    <mergeCell ref="K9:L9"/>
    <mergeCell ref="E19:F19"/>
    <mergeCell ref="G19:H19"/>
    <mergeCell ref="O9:P9"/>
    <mergeCell ref="Q6:R6"/>
    <mergeCell ref="Q5:R5"/>
    <mergeCell ref="O15:P15"/>
    <mergeCell ref="Q15:R15"/>
    <mergeCell ref="O14:P14"/>
    <mergeCell ref="O19:P19"/>
    <mergeCell ref="Q14:R14"/>
    <mergeCell ref="Q19:R19"/>
    <mergeCell ref="O5:P5"/>
    <mergeCell ref="Q7:R7"/>
    <mergeCell ref="Q8:R8"/>
    <mergeCell ref="O17:P17"/>
    <mergeCell ref="Q17:R17"/>
    <mergeCell ref="Q10:R10"/>
    <mergeCell ref="Q16:R16"/>
    <mergeCell ref="Q9:R9"/>
    <mergeCell ref="O18:P18"/>
    <mergeCell ref="Q18:R18"/>
    <mergeCell ref="O7:P7"/>
    <mergeCell ref="O8:P8"/>
    <mergeCell ref="O10:P10"/>
    <mergeCell ref="O16:P1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0:F20"/>
    <mergeCell ref="K20:L20"/>
    <mergeCell ref="G22:H22"/>
    <mergeCell ref="I22:J22"/>
    <mergeCell ref="K22:L22"/>
    <mergeCell ref="E22:F22"/>
    <mergeCell ref="I21:J21"/>
    <mergeCell ref="K21:L21"/>
    <mergeCell ref="E21:F21"/>
    <mergeCell ref="G21:H21"/>
    <mergeCell ref="M19:N19"/>
    <mergeCell ref="K15:L15"/>
    <mergeCell ref="M15:N15"/>
    <mergeCell ref="G20:H20"/>
    <mergeCell ref="G15:H15"/>
    <mergeCell ref="I15:J15"/>
    <mergeCell ref="M22:N22"/>
    <mergeCell ref="M21:N21"/>
    <mergeCell ref="M18:N18"/>
    <mergeCell ref="K18:L18"/>
    <mergeCell ref="M20:N20"/>
    <mergeCell ref="I19:J19"/>
    <mergeCell ref="K19:L19"/>
    <mergeCell ref="I20:J20"/>
    <mergeCell ref="G24:H24"/>
    <mergeCell ref="M24:N24"/>
    <mergeCell ref="I24:J24"/>
    <mergeCell ref="K24:L24"/>
    <mergeCell ref="K23:L23"/>
    <mergeCell ref="I23:J23"/>
    <mergeCell ref="E25:F25"/>
    <mergeCell ref="G25:H25"/>
    <mergeCell ref="I25:J25"/>
    <mergeCell ref="K25:L25"/>
    <mergeCell ref="M25:N25"/>
    <mergeCell ref="E23:F23"/>
    <mergeCell ref="G23:H23"/>
    <mergeCell ref="E24:F24"/>
    <mergeCell ref="Q20:R20"/>
    <mergeCell ref="Q22:R22"/>
    <mergeCell ref="Q21:R21"/>
    <mergeCell ref="O22:P22"/>
    <mergeCell ref="O21:P21"/>
    <mergeCell ref="Q25:R25"/>
    <mergeCell ref="Q23:R23"/>
    <mergeCell ref="M23:N23"/>
    <mergeCell ref="Q24:R24"/>
    <mergeCell ref="O24:P24"/>
    <mergeCell ref="O23:P23"/>
    <mergeCell ref="O25:P25"/>
    <mergeCell ref="E13:F13"/>
    <mergeCell ref="G13:H13"/>
    <mergeCell ref="I13:J13"/>
    <mergeCell ref="K13:L13"/>
    <mergeCell ref="M13:N13"/>
    <mergeCell ref="O13:P13"/>
    <mergeCell ref="Q13:R13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>
      <selection activeCell="E27" sqref="E27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opLeftCell="A4" zoomScale="90" zoomScaleNormal="90" workbookViewId="0">
      <selection activeCell="E17" sqref="E17:N24"/>
    </sheetView>
  </sheetViews>
  <sheetFormatPr defaultRowHeight="15.75" x14ac:dyDescent="0.25"/>
  <cols>
    <col min="1" max="1" width="11" style="71" customWidth="1"/>
    <col min="2" max="2" width="10.7109375" style="71" customWidth="1"/>
    <col min="3" max="3" width="10.140625" style="71" customWidth="1"/>
    <col min="4" max="4" width="28.7109375" style="71" customWidth="1"/>
    <col min="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55</v>
      </c>
      <c r="B1" s="70"/>
      <c r="C1" s="70"/>
    </row>
    <row r="2" spans="1:22" s="75" customFormat="1" x14ac:dyDescent="0.25">
      <c r="A2" s="5" t="s">
        <v>78</v>
      </c>
      <c r="B2" s="142"/>
      <c r="C2" s="142"/>
      <c r="D2" s="142"/>
      <c r="E2" s="209" t="s">
        <v>13</v>
      </c>
      <c r="F2" s="209"/>
      <c r="G2" s="208" t="s">
        <v>14</v>
      </c>
      <c r="H2" s="208"/>
      <c r="I2" s="209" t="s">
        <v>15</v>
      </c>
      <c r="J2" s="209"/>
      <c r="K2" s="208" t="s">
        <v>16</v>
      </c>
      <c r="L2" s="208"/>
      <c r="M2" s="208" t="s">
        <v>17</v>
      </c>
      <c r="N2" s="208"/>
      <c r="O2" s="208" t="s">
        <v>18</v>
      </c>
      <c r="P2" s="208"/>
      <c r="Q2" s="208" t="s">
        <v>19</v>
      </c>
      <c r="R2" s="208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76" t="s">
        <v>20</v>
      </c>
      <c r="B3" s="76" t="s">
        <v>21</v>
      </c>
      <c r="C3" s="76" t="s">
        <v>46</v>
      </c>
      <c r="D3" s="76" t="s">
        <v>30</v>
      </c>
      <c r="E3" s="77">
        <v>8</v>
      </c>
      <c r="F3" s="77">
        <v>16.3</v>
      </c>
      <c r="G3" s="77">
        <v>8</v>
      </c>
      <c r="H3" s="77">
        <v>20.149999999999999</v>
      </c>
      <c r="I3" s="77">
        <v>8</v>
      </c>
      <c r="J3" s="77">
        <v>16.3</v>
      </c>
      <c r="K3" s="77">
        <v>8</v>
      </c>
      <c r="L3" s="77">
        <v>16.3</v>
      </c>
      <c r="M3" s="77">
        <v>8</v>
      </c>
      <c r="N3" s="7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141">
        <v>6687</v>
      </c>
      <c r="B4" s="200" t="s">
        <v>104</v>
      </c>
      <c r="C4" s="184">
        <v>18</v>
      </c>
      <c r="D4" s="25" t="s">
        <v>74</v>
      </c>
      <c r="E4" s="207">
        <v>4</v>
      </c>
      <c r="F4" s="207"/>
      <c r="G4" s="207"/>
      <c r="H4" s="207"/>
      <c r="I4" s="207"/>
      <c r="J4" s="207"/>
      <c r="K4" s="207"/>
      <c r="L4" s="207"/>
      <c r="M4" s="207"/>
      <c r="N4" s="207"/>
      <c r="O4" s="201"/>
      <c r="P4" s="202"/>
      <c r="Q4" s="203"/>
      <c r="R4" s="204"/>
      <c r="S4" s="79">
        <f>E4+G4+I4+K4+M4+O4+Q4</f>
        <v>4</v>
      </c>
      <c r="T4" s="79">
        <f t="shared" ref="T4:T12" si="0">SUM(S4-U4-V4)</f>
        <v>4</v>
      </c>
      <c r="U4" s="82"/>
      <c r="V4" s="82"/>
    </row>
    <row r="5" spans="1:22" x14ac:dyDescent="0.25">
      <c r="A5" s="141">
        <v>6687</v>
      </c>
      <c r="B5" s="200" t="s">
        <v>104</v>
      </c>
      <c r="C5" s="178">
        <v>19</v>
      </c>
      <c r="D5" s="25" t="s">
        <v>74</v>
      </c>
      <c r="E5" s="207">
        <v>4</v>
      </c>
      <c r="F5" s="207"/>
      <c r="G5" s="207"/>
      <c r="H5" s="207"/>
      <c r="I5" s="207"/>
      <c r="J5" s="207"/>
      <c r="K5" s="207"/>
      <c r="L5" s="207"/>
      <c r="M5" s="207"/>
      <c r="N5" s="207"/>
      <c r="O5" s="201"/>
      <c r="P5" s="202"/>
      <c r="Q5" s="203"/>
      <c r="R5" s="204"/>
      <c r="S5" s="79">
        <f>E5+G5+I5+K5+M5+O5+Q5</f>
        <v>4</v>
      </c>
      <c r="T5" s="79">
        <f t="shared" si="0"/>
        <v>4</v>
      </c>
      <c r="U5" s="82"/>
      <c r="V5" s="82"/>
    </row>
    <row r="6" spans="1:22" x14ac:dyDescent="0.25">
      <c r="A6" s="141">
        <v>6633</v>
      </c>
      <c r="B6" s="200" t="s">
        <v>106</v>
      </c>
      <c r="C6" s="186">
        <v>17</v>
      </c>
      <c r="D6" s="25" t="s">
        <v>84</v>
      </c>
      <c r="E6" s="207"/>
      <c r="F6" s="207"/>
      <c r="G6" s="207">
        <v>1</v>
      </c>
      <c r="H6" s="207"/>
      <c r="I6" s="207"/>
      <c r="J6" s="207"/>
      <c r="K6" s="207"/>
      <c r="L6" s="207"/>
      <c r="M6" s="207"/>
      <c r="N6" s="207"/>
      <c r="O6" s="201"/>
      <c r="P6" s="202"/>
      <c r="Q6" s="203"/>
      <c r="R6" s="204"/>
      <c r="S6" s="79">
        <f t="shared" ref="S6:S27" si="1">E6+G6+I6+K6+M6+O6+Q6</f>
        <v>1</v>
      </c>
      <c r="T6" s="79">
        <f t="shared" si="0"/>
        <v>1</v>
      </c>
      <c r="U6" s="82"/>
      <c r="V6" s="82"/>
    </row>
    <row r="7" spans="1:22" x14ac:dyDescent="0.25">
      <c r="A7" s="141">
        <v>6687</v>
      </c>
      <c r="B7" s="200" t="s">
        <v>104</v>
      </c>
      <c r="C7" s="196">
        <v>41</v>
      </c>
      <c r="D7" s="25" t="s">
        <v>74</v>
      </c>
      <c r="E7" s="207"/>
      <c r="F7" s="207"/>
      <c r="G7" s="207"/>
      <c r="H7" s="207"/>
      <c r="I7" s="207">
        <v>5</v>
      </c>
      <c r="J7" s="207"/>
      <c r="K7" s="207"/>
      <c r="L7" s="207"/>
      <c r="M7" s="207"/>
      <c r="N7" s="207"/>
      <c r="O7" s="201"/>
      <c r="P7" s="202"/>
      <c r="Q7" s="203"/>
      <c r="R7" s="204"/>
      <c r="S7" s="79">
        <f t="shared" si="1"/>
        <v>5</v>
      </c>
      <c r="T7" s="79">
        <f t="shared" si="0"/>
        <v>5</v>
      </c>
      <c r="U7" s="82"/>
      <c r="V7" s="82"/>
    </row>
    <row r="8" spans="1:22" x14ac:dyDescent="0.25">
      <c r="A8" s="141">
        <v>6687</v>
      </c>
      <c r="B8" s="200" t="s">
        <v>104</v>
      </c>
      <c r="C8" s="196">
        <v>14</v>
      </c>
      <c r="D8" s="25" t="s">
        <v>93</v>
      </c>
      <c r="E8" s="201"/>
      <c r="F8" s="202"/>
      <c r="G8" s="201"/>
      <c r="H8" s="202"/>
      <c r="I8" s="201">
        <v>0.5</v>
      </c>
      <c r="J8" s="202"/>
      <c r="K8" s="201"/>
      <c r="L8" s="202"/>
      <c r="M8" s="201"/>
      <c r="N8" s="202"/>
      <c r="O8" s="201"/>
      <c r="P8" s="202"/>
      <c r="Q8" s="203"/>
      <c r="R8" s="204"/>
      <c r="S8" s="79">
        <f t="shared" si="1"/>
        <v>0.5</v>
      </c>
      <c r="T8" s="79">
        <f t="shared" si="0"/>
        <v>0.5</v>
      </c>
      <c r="U8" s="82"/>
      <c r="V8" s="82"/>
    </row>
    <row r="9" spans="1:22" x14ac:dyDescent="0.25">
      <c r="A9" s="141">
        <v>6687</v>
      </c>
      <c r="B9" s="200" t="s">
        <v>104</v>
      </c>
      <c r="C9" s="196">
        <v>15</v>
      </c>
      <c r="D9" s="25" t="s">
        <v>93</v>
      </c>
      <c r="E9" s="201"/>
      <c r="F9" s="202"/>
      <c r="G9" s="201"/>
      <c r="H9" s="202"/>
      <c r="I9" s="201">
        <v>1</v>
      </c>
      <c r="J9" s="202"/>
      <c r="K9" s="201"/>
      <c r="L9" s="202"/>
      <c r="M9" s="201"/>
      <c r="N9" s="202"/>
      <c r="O9" s="201"/>
      <c r="P9" s="202"/>
      <c r="Q9" s="203"/>
      <c r="R9" s="204"/>
      <c r="S9" s="79">
        <f t="shared" si="1"/>
        <v>1</v>
      </c>
      <c r="T9" s="79">
        <f t="shared" si="0"/>
        <v>1</v>
      </c>
      <c r="U9" s="82"/>
      <c r="V9" s="82"/>
    </row>
    <row r="10" spans="1:22" x14ac:dyDescent="0.25">
      <c r="A10" s="141">
        <v>6687</v>
      </c>
      <c r="B10" s="200" t="s">
        <v>104</v>
      </c>
      <c r="C10" s="196">
        <v>17</v>
      </c>
      <c r="D10" s="25" t="s">
        <v>93</v>
      </c>
      <c r="E10" s="201"/>
      <c r="F10" s="202"/>
      <c r="G10" s="201"/>
      <c r="H10" s="202"/>
      <c r="I10" s="201">
        <v>0.5</v>
      </c>
      <c r="J10" s="202"/>
      <c r="K10" s="201"/>
      <c r="L10" s="202"/>
      <c r="M10" s="201"/>
      <c r="N10" s="202"/>
      <c r="O10" s="201"/>
      <c r="P10" s="202"/>
      <c r="Q10" s="203"/>
      <c r="R10" s="204"/>
      <c r="S10" s="79">
        <f t="shared" si="1"/>
        <v>0.5</v>
      </c>
      <c r="T10" s="79">
        <f t="shared" si="0"/>
        <v>0.5</v>
      </c>
      <c r="U10" s="82"/>
      <c r="V10" s="82"/>
    </row>
    <row r="11" spans="1:22" x14ac:dyDescent="0.25">
      <c r="A11" s="141">
        <v>6687</v>
      </c>
      <c r="B11" s="200" t="s">
        <v>104</v>
      </c>
      <c r="C11" s="199">
        <v>42</v>
      </c>
      <c r="D11" s="25" t="s">
        <v>74</v>
      </c>
      <c r="E11" s="201"/>
      <c r="F11" s="202"/>
      <c r="G11" s="201"/>
      <c r="H11" s="202"/>
      <c r="I11" s="201"/>
      <c r="J11" s="202"/>
      <c r="K11" s="201"/>
      <c r="L11" s="202"/>
      <c r="M11" s="201">
        <v>7</v>
      </c>
      <c r="N11" s="202"/>
      <c r="O11" s="201"/>
      <c r="P11" s="202"/>
      <c r="Q11" s="203"/>
      <c r="R11" s="204"/>
      <c r="S11" s="79">
        <f>E11+G11+I11+K11+M11+O11+Q11</f>
        <v>7</v>
      </c>
      <c r="T11" s="79">
        <f t="shared" si="0"/>
        <v>7</v>
      </c>
      <c r="U11" s="82"/>
      <c r="V11" s="82"/>
    </row>
    <row r="12" spans="1:22" x14ac:dyDescent="0.25">
      <c r="A12" s="141"/>
      <c r="B12" s="175"/>
      <c r="C12" s="175"/>
      <c r="D12" s="25"/>
      <c r="E12" s="201"/>
      <c r="F12" s="202"/>
      <c r="G12" s="201"/>
      <c r="H12" s="202"/>
      <c r="I12" s="201"/>
      <c r="J12" s="202"/>
      <c r="K12" s="201"/>
      <c r="L12" s="202"/>
      <c r="M12" s="201"/>
      <c r="N12" s="202"/>
      <c r="O12" s="201"/>
      <c r="P12" s="202"/>
      <c r="Q12" s="203"/>
      <c r="R12" s="204"/>
      <c r="S12" s="79">
        <f t="shared" si="1"/>
        <v>0</v>
      </c>
      <c r="T12" s="79">
        <f t="shared" si="0"/>
        <v>0</v>
      </c>
      <c r="U12" s="82"/>
      <c r="V12" s="82"/>
    </row>
    <row r="13" spans="1:22" x14ac:dyDescent="0.25">
      <c r="A13" s="141"/>
      <c r="B13" s="175"/>
      <c r="C13" s="175"/>
      <c r="D13" s="25"/>
      <c r="E13" s="201"/>
      <c r="F13" s="202"/>
      <c r="G13" s="201"/>
      <c r="H13" s="202"/>
      <c r="I13" s="201"/>
      <c r="J13" s="202"/>
      <c r="K13" s="201"/>
      <c r="L13" s="202"/>
      <c r="M13" s="201"/>
      <c r="N13" s="202"/>
      <c r="O13" s="201"/>
      <c r="P13" s="202"/>
      <c r="Q13" s="203"/>
      <c r="R13" s="204"/>
      <c r="S13" s="79">
        <f>E13+G13+I13+K13+M13+O13+Q13</f>
        <v>0</v>
      </c>
      <c r="T13" s="79">
        <f>SUM(S13-U13-V13)</f>
        <v>0</v>
      </c>
      <c r="U13" s="82"/>
      <c r="V13" s="82"/>
    </row>
    <row r="14" spans="1:22" x14ac:dyDescent="0.25">
      <c r="A14" s="141"/>
      <c r="B14" s="175"/>
      <c r="C14" s="175"/>
      <c r="D14" s="25"/>
      <c r="E14" s="201"/>
      <c r="F14" s="202"/>
      <c r="G14" s="201"/>
      <c r="H14" s="202"/>
      <c r="I14" s="201"/>
      <c r="J14" s="202"/>
      <c r="K14" s="201"/>
      <c r="L14" s="202"/>
      <c r="M14" s="201"/>
      <c r="N14" s="202"/>
      <c r="O14" s="201"/>
      <c r="P14" s="202"/>
      <c r="Q14" s="203"/>
      <c r="R14" s="204"/>
      <c r="S14" s="79">
        <f>E14+G14+I14+K14+M14+O14+Q14</f>
        <v>0</v>
      </c>
      <c r="T14" s="79">
        <f>SUM(S14-U14-V14)</f>
        <v>0</v>
      </c>
      <c r="U14" s="82"/>
      <c r="V14" s="82"/>
    </row>
    <row r="15" spans="1:22" x14ac:dyDescent="0.25">
      <c r="A15" s="141"/>
      <c r="B15" s="83"/>
      <c r="C15" s="164"/>
      <c r="D15" s="25"/>
      <c r="E15" s="201"/>
      <c r="F15" s="202"/>
      <c r="G15" s="201"/>
      <c r="H15" s="202"/>
      <c r="I15" s="201"/>
      <c r="J15" s="202"/>
      <c r="K15" s="201"/>
      <c r="L15" s="202"/>
      <c r="M15" s="201"/>
      <c r="N15" s="202"/>
      <c r="O15" s="201"/>
      <c r="P15" s="202"/>
      <c r="Q15" s="203"/>
      <c r="R15" s="204"/>
      <c r="S15" s="79">
        <f t="shared" ref="S15:S16" si="2">E15+G15+I15+K15+M15+O15+Q15</f>
        <v>0</v>
      </c>
      <c r="T15" s="79">
        <f t="shared" ref="T15:T16" si="3">SUM(S15-U15-V15)</f>
        <v>0</v>
      </c>
      <c r="U15" s="82"/>
      <c r="V15" s="82"/>
    </row>
    <row r="16" spans="1:22" x14ac:dyDescent="0.25">
      <c r="A16" s="141"/>
      <c r="B16" s="83"/>
      <c r="C16" s="164"/>
      <c r="D16" s="25"/>
      <c r="E16" s="201"/>
      <c r="F16" s="202"/>
      <c r="G16" s="201"/>
      <c r="H16" s="202"/>
      <c r="I16" s="201"/>
      <c r="J16" s="202"/>
      <c r="K16" s="201"/>
      <c r="L16" s="202"/>
      <c r="M16" s="201"/>
      <c r="N16" s="202"/>
      <c r="O16" s="201"/>
      <c r="P16" s="202"/>
      <c r="Q16" s="203"/>
      <c r="R16" s="204"/>
      <c r="S16" s="79">
        <f t="shared" si="2"/>
        <v>0</v>
      </c>
      <c r="T16" s="79">
        <f t="shared" si="3"/>
        <v>0</v>
      </c>
      <c r="U16" s="82"/>
      <c r="V16" s="82"/>
    </row>
    <row r="17" spans="1:22" ht="15.75" customHeight="1" x14ac:dyDescent="0.25">
      <c r="A17" s="141"/>
      <c r="B17" s="30"/>
      <c r="C17" s="141"/>
      <c r="D17" s="25"/>
      <c r="E17" s="201"/>
      <c r="F17" s="202"/>
      <c r="G17" s="201"/>
      <c r="H17" s="202"/>
      <c r="I17" s="201"/>
      <c r="J17" s="202"/>
      <c r="K17" s="201"/>
      <c r="L17" s="202"/>
      <c r="M17" s="201"/>
      <c r="N17" s="202"/>
      <c r="O17" s="201"/>
      <c r="P17" s="202"/>
      <c r="Q17" s="203"/>
      <c r="R17" s="204"/>
      <c r="S17" s="79">
        <f t="shared" ref="S17:S21" si="4">E17+G17+I17+K17+M17+O17+Q17</f>
        <v>0</v>
      </c>
      <c r="T17" s="79">
        <f t="shared" ref="T17:T21" si="5">SUM(S17-U17-V17)</f>
        <v>0</v>
      </c>
      <c r="U17" s="82"/>
      <c r="V17" s="82"/>
    </row>
    <row r="18" spans="1:22" ht="15.75" customHeight="1" x14ac:dyDescent="0.25">
      <c r="A18" s="141">
        <v>3600</v>
      </c>
      <c r="B18" s="30" t="s">
        <v>108</v>
      </c>
      <c r="C18" s="141"/>
      <c r="D18" s="25" t="s">
        <v>100</v>
      </c>
      <c r="E18" s="201"/>
      <c r="F18" s="202"/>
      <c r="G18" s="201"/>
      <c r="H18" s="202"/>
      <c r="I18" s="201"/>
      <c r="J18" s="202"/>
      <c r="K18" s="201"/>
      <c r="L18" s="202"/>
      <c r="M18" s="201">
        <v>0.5</v>
      </c>
      <c r="N18" s="202"/>
      <c r="O18" s="201"/>
      <c r="P18" s="202"/>
      <c r="Q18" s="203"/>
      <c r="R18" s="204"/>
      <c r="S18" s="79">
        <f t="shared" si="4"/>
        <v>0.5</v>
      </c>
      <c r="T18" s="79">
        <f t="shared" si="5"/>
        <v>0.5</v>
      </c>
      <c r="U18" s="82"/>
      <c r="V18" s="82"/>
    </row>
    <row r="19" spans="1:22" ht="15.75" customHeight="1" x14ac:dyDescent="0.25">
      <c r="A19" s="141">
        <v>3600</v>
      </c>
      <c r="B19" s="30" t="s">
        <v>108</v>
      </c>
      <c r="C19" s="141"/>
      <c r="D19" s="25" t="s">
        <v>99</v>
      </c>
      <c r="E19" s="201"/>
      <c r="F19" s="202"/>
      <c r="G19" s="201"/>
      <c r="H19" s="202"/>
      <c r="I19" s="201"/>
      <c r="J19" s="202"/>
      <c r="K19" s="201">
        <v>8</v>
      </c>
      <c r="L19" s="202"/>
      <c r="M19" s="201"/>
      <c r="N19" s="202"/>
      <c r="O19" s="201"/>
      <c r="P19" s="202"/>
      <c r="Q19" s="203"/>
      <c r="R19" s="204"/>
      <c r="S19" s="79">
        <f t="shared" si="4"/>
        <v>8</v>
      </c>
      <c r="T19" s="79">
        <f t="shared" si="5"/>
        <v>8</v>
      </c>
      <c r="U19" s="82"/>
      <c r="V19" s="82"/>
    </row>
    <row r="20" spans="1:22" ht="15.75" customHeight="1" x14ac:dyDescent="0.25">
      <c r="A20" s="141">
        <v>3600</v>
      </c>
      <c r="B20" s="30" t="s">
        <v>108</v>
      </c>
      <c r="C20" s="141"/>
      <c r="D20" s="25" t="s">
        <v>92</v>
      </c>
      <c r="E20" s="201"/>
      <c r="F20" s="202"/>
      <c r="G20" s="201"/>
      <c r="H20" s="202"/>
      <c r="I20" s="201">
        <v>1</v>
      </c>
      <c r="J20" s="202"/>
      <c r="K20" s="201"/>
      <c r="L20" s="202"/>
      <c r="M20" s="201"/>
      <c r="N20" s="202"/>
      <c r="O20" s="201"/>
      <c r="P20" s="202"/>
      <c r="Q20" s="203"/>
      <c r="R20" s="204"/>
      <c r="S20" s="79">
        <f t="shared" ref="S20" si="6">E20+G20+I20+K20+M20+O20+Q20</f>
        <v>1</v>
      </c>
      <c r="T20" s="79">
        <f t="shared" ref="T20" si="7">SUM(S20-U20-V20)</f>
        <v>1</v>
      </c>
      <c r="U20" s="82"/>
      <c r="V20" s="82"/>
    </row>
    <row r="21" spans="1:22" ht="15.75" customHeight="1" x14ac:dyDescent="0.25">
      <c r="A21" s="141">
        <v>3600</v>
      </c>
      <c r="B21" s="30" t="s">
        <v>108</v>
      </c>
      <c r="C21" s="141"/>
      <c r="D21" s="14" t="s">
        <v>87</v>
      </c>
      <c r="E21" s="201"/>
      <c r="F21" s="202"/>
      <c r="G21" s="201">
        <v>10.75</v>
      </c>
      <c r="H21" s="202"/>
      <c r="I21" s="201"/>
      <c r="J21" s="202"/>
      <c r="K21" s="201"/>
      <c r="L21" s="202"/>
      <c r="M21" s="201"/>
      <c r="N21" s="202"/>
      <c r="O21" s="201"/>
      <c r="P21" s="202"/>
      <c r="Q21" s="203"/>
      <c r="R21" s="204"/>
      <c r="S21" s="79">
        <f t="shared" si="4"/>
        <v>10.75</v>
      </c>
      <c r="T21" s="79">
        <f t="shared" si="5"/>
        <v>7</v>
      </c>
      <c r="U21" s="82">
        <v>2.5</v>
      </c>
      <c r="V21" s="82">
        <v>1.25</v>
      </c>
    </row>
    <row r="22" spans="1:22" x14ac:dyDescent="0.25">
      <c r="A22" s="141">
        <v>3600</v>
      </c>
      <c r="B22" s="30" t="s">
        <v>108</v>
      </c>
      <c r="C22" s="141"/>
      <c r="D22" s="25" t="s">
        <v>68</v>
      </c>
      <c r="E22" s="201"/>
      <c r="F22" s="202"/>
      <c r="G22" s="201"/>
      <c r="H22" s="202"/>
      <c r="I22" s="201"/>
      <c r="J22" s="202"/>
      <c r="K22" s="201"/>
      <c r="L22" s="202"/>
      <c r="M22" s="201"/>
      <c r="N22" s="202"/>
      <c r="O22" s="201"/>
      <c r="P22" s="202"/>
      <c r="Q22" s="203"/>
      <c r="R22" s="204"/>
      <c r="S22" s="79">
        <f t="shared" ref="S22" si="8">E22+G22+I22+K22+M22+O22+Q22</f>
        <v>0</v>
      </c>
      <c r="T22" s="79">
        <f t="shared" ref="T22" si="9">SUM(S22-U22-V22)</f>
        <v>0</v>
      </c>
      <c r="U22" s="82"/>
      <c r="V22" s="82"/>
    </row>
    <row r="23" spans="1:22" x14ac:dyDescent="0.25">
      <c r="A23" s="141">
        <v>3600</v>
      </c>
      <c r="B23" s="30" t="s">
        <v>108</v>
      </c>
      <c r="C23" s="141"/>
      <c r="D23" s="25" t="s">
        <v>67</v>
      </c>
      <c r="E23" s="201"/>
      <c r="F23" s="202"/>
      <c r="G23" s="201"/>
      <c r="H23" s="202"/>
      <c r="I23" s="201"/>
      <c r="J23" s="202"/>
      <c r="K23" s="201"/>
      <c r="L23" s="202"/>
      <c r="M23" s="201">
        <v>0.5</v>
      </c>
      <c r="N23" s="202"/>
      <c r="O23" s="201"/>
      <c r="P23" s="202"/>
      <c r="Q23" s="203"/>
      <c r="R23" s="204"/>
      <c r="S23" s="79">
        <f>E23+G23+I23+K23+M23+O23+Q23</f>
        <v>0.5</v>
      </c>
      <c r="T23" s="79">
        <f>SUM(S23-U23-V23)</f>
        <v>0.5</v>
      </c>
      <c r="U23" s="82"/>
      <c r="V23" s="82"/>
    </row>
    <row r="24" spans="1:22" x14ac:dyDescent="0.25">
      <c r="A24" s="107"/>
      <c r="B24" s="146"/>
      <c r="C24" s="146"/>
      <c r="D24" s="25"/>
      <c r="E24" s="201"/>
      <c r="F24" s="202"/>
      <c r="G24" s="201"/>
      <c r="H24" s="202"/>
      <c r="I24" s="201"/>
      <c r="J24" s="202"/>
      <c r="K24" s="201"/>
      <c r="L24" s="202"/>
      <c r="M24" s="201"/>
      <c r="N24" s="202"/>
      <c r="O24" s="201"/>
      <c r="P24" s="202"/>
      <c r="Q24" s="203"/>
      <c r="R24" s="204"/>
      <c r="S24" s="79">
        <f>E24+G24+I24+K24+M24+O24+Q24</f>
        <v>0</v>
      </c>
      <c r="T24" s="79">
        <f>SUM(S24-U24-V24)</f>
        <v>0</v>
      </c>
      <c r="U24" s="82"/>
      <c r="V24" s="82"/>
    </row>
    <row r="25" spans="1:22" x14ac:dyDescent="0.25">
      <c r="A25" s="76" t="s">
        <v>35</v>
      </c>
      <c r="B25" s="76"/>
      <c r="C25" s="76"/>
      <c r="D25" s="76"/>
      <c r="E25" s="201"/>
      <c r="F25" s="202"/>
      <c r="G25" s="201"/>
      <c r="H25" s="202"/>
      <c r="I25" s="201"/>
      <c r="J25" s="202"/>
      <c r="K25" s="201"/>
      <c r="L25" s="202"/>
      <c r="M25" s="201"/>
      <c r="N25" s="202"/>
      <c r="O25" s="201"/>
      <c r="P25" s="202"/>
      <c r="Q25" s="203"/>
      <c r="R25" s="204"/>
      <c r="S25" s="79">
        <f t="shared" si="1"/>
        <v>0</v>
      </c>
      <c r="T25" s="79"/>
      <c r="U25" s="84"/>
      <c r="V25" s="82"/>
    </row>
    <row r="26" spans="1:22" x14ac:dyDescent="0.25">
      <c r="A26" s="76" t="s">
        <v>36</v>
      </c>
      <c r="B26" s="76"/>
      <c r="C26" s="76"/>
      <c r="D26" s="76"/>
      <c r="E26" s="201"/>
      <c r="F26" s="202"/>
      <c r="G26" s="201"/>
      <c r="H26" s="202"/>
      <c r="I26" s="201"/>
      <c r="J26" s="202"/>
      <c r="K26" s="201"/>
      <c r="L26" s="202"/>
      <c r="M26" s="201"/>
      <c r="N26" s="202"/>
      <c r="O26" s="203"/>
      <c r="P26" s="204"/>
      <c r="Q26" s="203"/>
      <c r="R26" s="204"/>
      <c r="S26" s="79">
        <f t="shared" si="1"/>
        <v>0</v>
      </c>
      <c r="T26" s="79"/>
      <c r="U26" s="84"/>
      <c r="V26" s="82"/>
    </row>
    <row r="27" spans="1:22" x14ac:dyDescent="0.25">
      <c r="A27" s="84" t="s">
        <v>6</v>
      </c>
      <c r="B27" s="84"/>
      <c r="C27" s="84"/>
      <c r="D27" s="84"/>
      <c r="E27" s="205">
        <f>SUM(E4:E26)</f>
        <v>8</v>
      </c>
      <c r="F27" s="206"/>
      <c r="G27" s="205">
        <f>SUM(G4:G26)</f>
        <v>11.75</v>
      </c>
      <c r="H27" s="206"/>
      <c r="I27" s="205">
        <f>SUM(I4:I26)</f>
        <v>8</v>
      </c>
      <c r="J27" s="206"/>
      <c r="K27" s="205">
        <f>SUM(K4:K26)</f>
        <v>8</v>
      </c>
      <c r="L27" s="206"/>
      <c r="M27" s="205">
        <f>SUM(M4:M26)</f>
        <v>8</v>
      </c>
      <c r="N27" s="206"/>
      <c r="O27" s="205">
        <f>SUM(O4:O26)</f>
        <v>0</v>
      </c>
      <c r="P27" s="206"/>
      <c r="Q27" s="205">
        <f>SUM(Q4:Q26)</f>
        <v>0</v>
      </c>
      <c r="R27" s="206"/>
      <c r="S27" s="79">
        <f t="shared" si="1"/>
        <v>43.75</v>
      </c>
      <c r="T27" s="79"/>
      <c r="U27" s="84"/>
      <c r="V27" s="82"/>
    </row>
    <row r="28" spans="1:22" x14ac:dyDescent="0.25">
      <c r="A28" s="84" t="s">
        <v>2</v>
      </c>
      <c r="B28" s="84"/>
      <c r="C28" s="84"/>
      <c r="D28" s="84"/>
      <c r="E28" s="144"/>
      <c r="F28" s="145">
        <v>8</v>
      </c>
      <c r="G28" s="170"/>
      <c r="H28" s="171">
        <v>8</v>
      </c>
      <c r="I28" s="144"/>
      <c r="J28" s="145">
        <v>8</v>
      </c>
      <c r="K28" s="144"/>
      <c r="L28" s="145">
        <v>8</v>
      </c>
      <c r="M28" s="144"/>
      <c r="N28" s="145">
        <v>8</v>
      </c>
      <c r="O28" s="144"/>
      <c r="P28" s="145"/>
      <c r="Q28" s="144"/>
      <c r="R28" s="145"/>
      <c r="S28" s="79">
        <f>SUM(E28:R28)</f>
        <v>40</v>
      </c>
      <c r="T28" s="79">
        <f>SUM(T4:T27)</f>
        <v>40</v>
      </c>
      <c r="U28" s="82"/>
      <c r="V28" s="82"/>
    </row>
    <row r="29" spans="1:22" x14ac:dyDescent="0.25">
      <c r="A29" s="84" t="s">
        <v>39</v>
      </c>
      <c r="B29" s="84"/>
      <c r="C29" s="84"/>
      <c r="D29" s="84"/>
      <c r="E29" s="85"/>
      <c r="F29" s="85">
        <f>SUM(E27)-F28</f>
        <v>0</v>
      </c>
      <c r="G29" s="85"/>
      <c r="H29" s="85">
        <f>SUM(G27)-H28</f>
        <v>3.75</v>
      </c>
      <c r="I29" s="85"/>
      <c r="J29" s="85">
        <f>SUM(I27)-J28</f>
        <v>0</v>
      </c>
      <c r="K29" s="85"/>
      <c r="L29" s="85">
        <f>SUM(K27)-L28</f>
        <v>0</v>
      </c>
      <c r="M29" s="85"/>
      <c r="N29" s="85">
        <f>SUM(M27)-N28</f>
        <v>0</v>
      </c>
      <c r="O29" s="85"/>
      <c r="P29" s="85">
        <f>SUM(O27)</f>
        <v>0</v>
      </c>
      <c r="Q29" s="85"/>
      <c r="R29" s="85">
        <f>SUM(Q27)</f>
        <v>0</v>
      </c>
      <c r="S29" s="82">
        <f>SUM(E29:R29)</f>
        <v>3.75</v>
      </c>
      <c r="T29" s="82"/>
      <c r="U29" s="82">
        <f>SUM(U4:U28)</f>
        <v>2.5</v>
      </c>
      <c r="V29" s="82">
        <f>SUM(V4:V28)</f>
        <v>1.25</v>
      </c>
    </row>
    <row r="30" spans="1:22" x14ac:dyDescent="0.25">
      <c r="E30" s="86"/>
      <c r="F30" s="86"/>
      <c r="G30" s="86"/>
      <c r="H30" s="86"/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7">
        <f>SUM(T28)</f>
        <v>40</v>
      </c>
      <c r="I32" s="69">
        <v>3600</v>
      </c>
    </row>
    <row r="33" spans="1:9" x14ac:dyDescent="0.25">
      <c r="A33" s="71" t="s">
        <v>24</v>
      </c>
      <c r="C33" s="87">
        <f>U29</f>
        <v>2.5</v>
      </c>
      <c r="D33" s="88"/>
      <c r="I33" s="89">
        <v>20.75</v>
      </c>
    </row>
    <row r="34" spans="1:9" x14ac:dyDescent="0.25">
      <c r="A34" s="71" t="s">
        <v>25</v>
      </c>
      <c r="C34" s="88">
        <f>V29</f>
        <v>1.25</v>
      </c>
      <c r="I34" s="86"/>
    </row>
    <row r="35" spans="1:9" x14ac:dyDescent="0.25">
      <c r="A35" s="71" t="s">
        <v>26</v>
      </c>
      <c r="C35" s="88">
        <f>S25</f>
        <v>0</v>
      </c>
      <c r="I35" s="87"/>
    </row>
    <row r="36" spans="1:9" x14ac:dyDescent="0.25">
      <c r="A36" s="71" t="s">
        <v>4</v>
      </c>
      <c r="C36" s="88">
        <f>S26</f>
        <v>0</v>
      </c>
    </row>
    <row r="37" spans="1:9" ht="16.5" thickBot="1" x14ac:dyDescent="0.3">
      <c r="A37" s="72" t="s">
        <v>6</v>
      </c>
      <c r="C37" s="90">
        <f>SUM(C32:C36)</f>
        <v>43.75</v>
      </c>
      <c r="E37" s="72" t="s">
        <v>40</v>
      </c>
      <c r="F37" s="72"/>
      <c r="G37" s="91">
        <f>S27-C37</f>
        <v>0</v>
      </c>
    </row>
    <row r="38" spans="1:9" ht="16.5" thickTop="1" x14ac:dyDescent="0.25">
      <c r="A38" s="71" t="s">
        <v>27</v>
      </c>
      <c r="C38" s="92">
        <v>0</v>
      </c>
      <c r="D38" s="92"/>
    </row>
    <row r="39" spans="1:9" x14ac:dyDescent="0.25">
      <c r="A39" s="71" t="s">
        <v>34</v>
      </c>
      <c r="C39" s="92">
        <v>0</v>
      </c>
      <c r="D39" s="92"/>
    </row>
  </sheetData>
  <mergeCells count="175"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4:F4"/>
    <mergeCell ref="G5:H5"/>
    <mergeCell ref="I5:J5"/>
    <mergeCell ref="K5:L5"/>
    <mergeCell ref="M5:N5"/>
    <mergeCell ref="O5:P5"/>
    <mergeCell ref="E5:F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4"/>
  <sheetViews>
    <sheetView zoomScale="90" zoomScaleNormal="90" workbookViewId="0">
      <selection activeCell="E27" sqref="E27"/>
    </sheetView>
  </sheetViews>
  <sheetFormatPr defaultRowHeight="15.75" x14ac:dyDescent="0.25"/>
  <cols>
    <col min="1" max="1" width="11" style="71" customWidth="1"/>
    <col min="2" max="2" width="10.7109375" style="71" customWidth="1"/>
    <col min="3" max="3" width="10.140625" style="71" customWidth="1"/>
    <col min="4" max="4" width="28.7109375" style="71" customWidth="1"/>
    <col min="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56</v>
      </c>
      <c r="B1" s="70"/>
      <c r="C1" s="70"/>
    </row>
    <row r="2" spans="1:22" s="75" customFormat="1" x14ac:dyDescent="0.25">
      <c r="A2" s="5" t="s">
        <v>78</v>
      </c>
      <c r="B2" s="191"/>
      <c r="C2" s="191"/>
      <c r="D2" s="142"/>
      <c r="E2" s="209" t="s">
        <v>13</v>
      </c>
      <c r="F2" s="209"/>
      <c r="G2" s="208" t="s">
        <v>14</v>
      </c>
      <c r="H2" s="208"/>
      <c r="I2" s="209" t="s">
        <v>15</v>
      </c>
      <c r="J2" s="209"/>
      <c r="K2" s="208" t="s">
        <v>16</v>
      </c>
      <c r="L2" s="208"/>
      <c r="M2" s="208" t="s">
        <v>17</v>
      </c>
      <c r="N2" s="208"/>
      <c r="O2" s="208" t="s">
        <v>18</v>
      </c>
      <c r="P2" s="208"/>
      <c r="Q2" s="208" t="s">
        <v>19</v>
      </c>
      <c r="R2" s="208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76" t="s">
        <v>20</v>
      </c>
      <c r="B3" s="76" t="s">
        <v>21</v>
      </c>
      <c r="C3" s="76" t="s">
        <v>46</v>
      </c>
      <c r="D3" s="76" t="s">
        <v>30</v>
      </c>
      <c r="E3" s="77">
        <v>8</v>
      </c>
      <c r="F3" s="77">
        <v>16.3</v>
      </c>
      <c r="G3" s="77">
        <v>8</v>
      </c>
      <c r="H3" s="77">
        <v>16.3</v>
      </c>
      <c r="I3" s="77">
        <v>8</v>
      </c>
      <c r="J3" s="77">
        <v>16.3</v>
      </c>
      <c r="K3" s="77">
        <v>8</v>
      </c>
      <c r="L3" s="77">
        <v>16.3</v>
      </c>
      <c r="M3" s="77">
        <v>8</v>
      </c>
      <c r="N3" s="7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141">
        <v>6687</v>
      </c>
      <c r="B4" s="200" t="s">
        <v>104</v>
      </c>
      <c r="C4" s="195">
        <v>17</v>
      </c>
      <c r="D4" s="25" t="s">
        <v>74</v>
      </c>
      <c r="E4" s="201">
        <v>1</v>
      </c>
      <c r="F4" s="202"/>
      <c r="G4" s="201"/>
      <c r="H4" s="202"/>
      <c r="I4" s="201"/>
      <c r="J4" s="202"/>
      <c r="K4" s="201"/>
      <c r="L4" s="202"/>
      <c r="M4" s="201"/>
      <c r="N4" s="202"/>
      <c r="O4" s="201"/>
      <c r="P4" s="202"/>
      <c r="Q4" s="203"/>
      <c r="R4" s="204"/>
      <c r="S4" s="79">
        <f>E4+G4+I4+K4+M4+O4+Q4</f>
        <v>1</v>
      </c>
      <c r="T4" s="79">
        <f t="shared" ref="T4:T12" si="0">SUM(S4-U4-V4)</f>
        <v>1</v>
      </c>
      <c r="U4" s="82"/>
      <c r="V4" s="82"/>
    </row>
    <row r="5" spans="1:22" x14ac:dyDescent="0.25">
      <c r="A5" s="141">
        <v>6687</v>
      </c>
      <c r="B5" s="200" t="s">
        <v>104</v>
      </c>
      <c r="C5" s="184">
        <v>41</v>
      </c>
      <c r="D5" s="25" t="s">
        <v>74</v>
      </c>
      <c r="E5" s="201">
        <v>3</v>
      </c>
      <c r="F5" s="202"/>
      <c r="G5" s="201">
        <v>3</v>
      </c>
      <c r="H5" s="202"/>
      <c r="I5" s="201"/>
      <c r="J5" s="202"/>
      <c r="K5" s="201"/>
      <c r="L5" s="202"/>
      <c r="M5" s="201"/>
      <c r="N5" s="202"/>
      <c r="O5" s="201"/>
      <c r="P5" s="202"/>
      <c r="Q5" s="203"/>
      <c r="R5" s="204"/>
      <c r="S5" s="79">
        <f t="shared" ref="S5:S22" si="1">E5+G5+I5+K5+M5+O5+Q5</f>
        <v>6</v>
      </c>
      <c r="T5" s="79">
        <f t="shared" si="0"/>
        <v>6</v>
      </c>
      <c r="U5" s="82"/>
      <c r="V5" s="82"/>
    </row>
    <row r="6" spans="1:22" x14ac:dyDescent="0.25">
      <c r="A6" s="141">
        <v>6687</v>
      </c>
      <c r="B6" s="200" t="s">
        <v>104</v>
      </c>
      <c r="C6" s="195">
        <v>42</v>
      </c>
      <c r="D6" s="25" t="s">
        <v>74</v>
      </c>
      <c r="E6" s="201">
        <v>3.5</v>
      </c>
      <c r="F6" s="202"/>
      <c r="G6" s="201"/>
      <c r="H6" s="202"/>
      <c r="I6" s="201"/>
      <c r="J6" s="202"/>
      <c r="K6" s="201"/>
      <c r="L6" s="202"/>
      <c r="M6" s="201"/>
      <c r="N6" s="202"/>
      <c r="O6" s="201"/>
      <c r="P6" s="202"/>
      <c r="Q6" s="203"/>
      <c r="R6" s="204"/>
      <c r="S6" s="79">
        <f t="shared" si="1"/>
        <v>3.5</v>
      </c>
      <c r="T6" s="79">
        <f t="shared" si="0"/>
        <v>3.5</v>
      </c>
      <c r="U6" s="82"/>
      <c r="V6" s="82"/>
    </row>
    <row r="7" spans="1:22" x14ac:dyDescent="0.25">
      <c r="A7" s="141">
        <v>6687</v>
      </c>
      <c r="B7" s="200" t="s">
        <v>104</v>
      </c>
      <c r="C7" s="195">
        <v>28</v>
      </c>
      <c r="D7" s="25" t="s">
        <v>74</v>
      </c>
      <c r="E7" s="201"/>
      <c r="F7" s="202"/>
      <c r="G7" s="201">
        <v>1</v>
      </c>
      <c r="H7" s="202"/>
      <c r="I7" s="201"/>
      <c r="J7" s="202"/>
      <c r="K7" s="201"/>
      <c r="L7" s="202"/>
      <c r="M7" s="201"/>
      <c r="N7" s="202"/>
      <c r="O7" s="201"/>
      <c r="P7" s="202"/>
      <c r="Q7" s="203"/>
      <c r="R7" s="204"/>
      <c r="S7" s="79">
        <f t="shared" si="1"/>
        <v>1</v>
      </c>
      <c r="T7" s="79">
        <f t="shared" si="0"/>
        <v>1</v>
      </c>
      <c r="U7" s="82"/>
      <c r="V7" s="82"/>
    </row>
    <row r="8" spans="1:22" x14ac:dyDescent="0.25">
      <c r="A8" s="141">
        <v>6633</v>
      </c>
      <c r="B8" s="200" t="s">
        <v>106</v>
      </c>
      <c r="C8" s="181">
        <v>24</v>
      </c>
      <c r="D8" s="25" t="s">
        <v>88</v>
      </c>
      <c r="E8" s="201"/>
      <c r="F8" s="202"/>
      <c r="G8" s="201">
        <v>3.5</v>
      </c>
      <c r="H8" s="202"/>
      <c r="I8" s="201">
        <v>8</v>
      </c>
      <c r="J8" s="202"/>
      <c r="K8" s="201">
        <v>8</v>
      </c>
      <c r="L8" s="202"/>
      <c r="M8" s="201">
        <v>8</v>
      </c>
      <c r="N8" s="202"/>
      <c r="O8" s="201"/>
      <c r="P8" s="202"/>
      <c r="Q8" s="203"/>
      <c r="R8" s="204"/>
      <c r="S8" s="79">
        <f t="shared" si="1"/>
        <v>27.5</v>
      </c>
      <c r="T8" s="79">
        <f t="shared" si="0"/>
        <v>27.5</v>
      </c>
      <c r="U8" s="82"/>
      <c r="V8" s="82"/>
    </row>
    <row r="9" spans="1:22" x14ac:dyDescent="0.25">
      <c r="A9" s="141">
        <v>6633</v>
      </c>
      <c r="B9" s="200" t="s">
        <v>106</v>
      </c>
      <c r="C9" s="195">
        <v>17</v>
      </c>
      <c r="D9" s="25" t="s">
        <v>84</v>
      </c>
      <c r="E9" s="201"/>
      <c r="F9" s="202"/>
      <c r="G9" s="201">
        <v>0.5</v>
      </c>
      <c r="H9" s="202"/>
      <c r="I9" s="201"/>
      <c r="J9" s="202"/>
      <c r="K9" s="201"/>
      <c r="L9" s="202"/>
      <c r="M9" s="201"/>
      <c r="N9" s="202"/>
      <c r="O9" s="201"/>
      <c r="P9" s="202"/>
      <c r="Q9" s="203"/>
      <c r="R9" s="204"/>
      <c r="S9" s="79">
        <f t="shared" si="1"/>
        <v>0.5</v>
      </c>
      <c r="T9" s="79">
        <f t="shared" si="0"/>
        <v>0.5</v>
      </c>
      <c r="U9" s="82"/>
      <c r="V9" s="82"/>
    </row>
    <row r="10" spans="1:22" x14ac:dyDescent="0.25">
      <c r="A10" s="141"/>
      <c r="B10" s="177"/>
      <c r="C10" s="177"/>
      <c r="D10" s="25"/>
      <c r="E10" s="201"/>
      <c r="F10" s="202"/>
      <c r="G10" s="201"/>
      <c r="H10" s="202"/>
      <c r="I10" s="201"/>
      <c r="J10" s="202"/>
      <c r="K10" s="201"/>
      <c r="L10" s="202"/>
      <c r="M10" s="201"/>
      <c r="N10" s="202"/>
      <c r="O10" s="201"/>
      <c r="P10" s="202"/>
      <c r="Q10" s="203"/>
      <c r="R10" s="204"/>
      <c r="S10" s="79">
        <f t="shared" si="1"/>
        <v>0</v>
      </c>
      <c r="T10" s="79">
        <f t="shared" si="0"/>
        <v>0</v>
      </c>
      <c r="U10" s="82"/>
      <c r="V10" s="82"/>
    </row>
    <row r="11" spans="1:22" x14ac:dyDescent="0.25">
      <c r="A11" s="141"/>
      <c r="B11" s="177"/>
      <c r="C11" s="177"/>
      <c r="D11" s="25"/>
      <c r="E11" s="201"/>
      <c r="F11" s="202"/>
      <c r="G11" s="201"/>
      <c r="H11" s="202"/>
      <c r="I11" s="201"/>
      <c r="J11" s="202"/>
      <c r="K11" s="201"/>
      <c r="L11" s="202"/>
      <c r="M11" s="201"/>
      <c r="N11" s="202"/>
      <c r="O11" s="201"/>
      <c r="P11" s="202"/>
      <c r="Q11" s="203"/>
      <c r="R11" s="204"/>
      <c r="S11" s="79">
        <f>E11+G11+I11+K11+M11+O11+Q11</f>
        <v>0</v>
      </c>
      <c r="T11" s="79">
        <f t="shared" si="0"/>
        <v>0</v>
      </c>
      <c r="U11" s="82"/>
      <c r="V11" s="82"/>
    </row>
    <row r="12" spans="1:22" x14ac:dyDescent="0.25">
      <c r="A12" s="141"/>
      <c r="B12" s="166"/>
      <c r="C12" s="166"/>
      <c r="D12" s="25"/>
      <c r="E12" s="201"/>
      <c r="F12" s="202"/>
      <c r="G12" s="201"/>
      <c r="H12" s="202"/>
      <c r="I12" s="201"/>
      <c r="J12" s="202"/>
      <c r="K12" s="201"/>
      <c r="L12" s="202"/>
      <c r="M12" s="201"/>
      <c r="N12" s="202"/>
      <c r="O12" s="201"/>
      <c r="P12" s="202"/>
      <c r="Q12" s="203"/>
      <c r="R12" s="204"/>
      <c r="S12" s="79">
        <f t="shared" si="1"/>
        <v>0</v>
      </c>
      <c r="T12" s="79">
        <f t="shared" si="0"/>
        <v>0</v>
      </c>
      <c r="U12" s="82"/>
      <c r="V12" s="82"/>
    </row>
    <row r="13" spans="1:22" x14ac:dyDescent="0.25">
      <c r="A13" s="141"/>
      <c r="B13" s="83"/>
      <c r="C13" s="143"/>
      <c r="D13" s="25"/>
      <c r="E13" s="201"/>
      <c r="F13" s="202"/>
      <c r="G13" s="201"/>
      <c r="H13" s="202"/>
      <c r="I13" s="201"/>
      <c r="J13" s="202"/>
      <c r="K13" s="201"/>
      <c r="L13" s="202"/>
      <c r="M13" s="201"/>
      <c r="N13" s="202"/>
      <c r="O13" s="201"/>
      <c r="P13" s="202"/>
      <c r="Q13" s="203"/>
      <c r="R13" s="204"/>
      <c r="S13" s="79">
        <f>E13+G13+I13+K13+M13+O13+Q13</f>
        <v>0</v>
      </c>
      <c r="T13" s="79">
        <f>SUM(S13-U13-V13)</f>
        <v>0</v>
      </c>
      <c r="U13" s="82"/>
      <c r="V13" s="82"/>
    </row>
    <row r="14" spans="1:22" x14ac:dyDescent="0.25">
      <c r="A14" s="143"/>
      <c r="B14" s="83"/>
      <c r="C14" s="143"/>
      <c r="D14" s="25"/>
      <c r="E14" s="201"/>
      <c r="F14" s="202"/>
      <c r="G14" s="201"/>
      <c r="H14" s="202"/>
      <c r="I14" s="201"/>
      <c r="J14" s="202"/>
      <c r="K14" s="201"/>
      <c r="L14" s="202"/>
      <c r="M14" s="201"/>
      <c r="N14" s="202"/>
      <c r="O14" s="201"/>
      <c r="P14" s="202"/>
      <c r="Q14" s="203"/>
      <c r="R14" s="204"/>
      <c r="S14" s="79">
        <f>E14+G14+I14+K14+M14+O14+Q14</f>
        <v>0</v>
      </c>
      <c r="T14" s="79">
        <f>SUM(S14-U14-V14)</f>
        <v>0</v>
      </c>
      <c r="U14" s="82"/>
      <c r="V14" s="82"/>
    </row>
    <row r="15" spans="1:22" ht="15.75" customHeight="1" x14ac:dyDescent="0.25">
      <c r="A15" s="143"/>
      <c r="B15" s="83"/>
      <c r="C15" s="143"/>
      <c r="D15" s="81"/>
      <c r="E15" s="201"/>
      <c r="F15" s="202"/>
      <c r="G15" s="201"/>
      <c r="H15" s="202"/>
      <c r="I15" s="201"/>
      <c r="J15" s="202"/>
      <c r="K15" s="201"/>
      <c r="L15" s="202"/>
      <c r="M15" s="201"/>
      <c r="N15" s="202"/>
      <c r="O15" s="201"/>
      <c r="P15" s="202"/>
      <c r="Q15" s="203"/>
      <c r="R15" s="204"/>
      <c r="S15" s="79">
        <f t="shared" ref="S15:S17" si="2">E15+G15+I15+K15+M15+O15+Q15</f>
        <v>0</v>
      </c>
      <c r="T15" s="79">
        <f t="shared" ref="T15:T17" si="3">SUM(S15-U15-V15)</f>
        <v>0</v>
      </c>
      <c r="U15" s="82"/>
      <c r="V15" s="82"/>
    </row>
    <row r="16" spans="1:22" ht="15.75" customHeight="1" x14ac:dyDescent="0.25">
      <c r="A16" s="143"/>
      <c r="B16" s="83"/>
      <c r="C16" s="143"/>
      <c r="D16" s="25"/>
      <c r="E16" s="201"/>
      <c r="F16" s="202"/>
      <c r="G16" s="201"/>
      <c r="H16" s="202"/>
      <c r="I16" s="201"/>
      <c r="J16" s="202"/>
      <c r="K16" s="201"/>
      <c r="L16" s="202"/>
      <c r="M16" s="201"/>
      <c r="N16" s="202"/>
      <c r="O16" s="201"/>
      <c r="P16" s="202"/>
      <c r="Q16" s="203"/>
      <c r="R16" s="204"/>
      <c r="S16" s="79">
        <f t="shared" si="2"/>
        <v>0</v>
      </c>
      <c r="T16" s="79">
        <f t="shared" si="3"/>
        <v>0</v>
      </c>
      <c r="U16" s="82"/>
      <c r="V16" s="82"/>
    </row>
    <row r="17" spans="1:22" x14ac:dyDescent="0.25">
      <c r="A17" s="143"/>
      <c r="B17" s="83"/>
      <c r="C17" s="143"/>
      <c r="D17" s="25"/>
      <c r="E17" s="201"/>
      <c r="F17" s="202"/>
      <c r="G17" s="201"/>
      <c r="H17" s="202"/>
      <c r="I17" s="201"/>
      <c r="J17" s="202"/>
      <c r="K17" s="201"/>
      <c r="L17" s="202"/>
      <c r="M17" s="201"/>
      <c r="N17" s="202"/>
      <c r="O17" s="201"/>
      <c r="P17" s="202"/>
      <c r="Q17" s="203"/>
      <c r="R17" s="204"/>
      <c r="S17" s="79">
        <f t="shared" si="2"/>
        <v>0</v>
      </c>
      <c r="T17" s="79">
        <f t="shared" si="3"/>
        <v>0</v>
      </c>
      <c r="U17" s="82"/>
      <c r="V17" s="82"/>
    </row>
    <row r="18" spans="1:22" x14ac:dyDescent="0.25">
      <c r="A18" s="143">
        <v>3600</v>
      </c>
      <c r="B18" s="30" t="s">
        <v>108</v>
      </c>
      <c r="C18" s="143"/>
      <c r="D18" s="25" t="s">
        <v>65</v>
      </c>
      <c r="E18" s="201">
        <v>0.5</v>
      </c>
      <c r="F18" s="202"/>
      <c r="G18" s="201"/>
      <c r="H18" s="202"/>
      <c r="I18" s="201"/>
      <c r="J18" s="202"/>
      <c r="K18" s="201"/>
      <c r="L18" s="202"/>
      <c r="M18" s="201"/>
      <c r="N18" s="202"/>
      <c r="O18" s="201"/>
      <c r="P18" s="202"/>
      <c r="Q18" s="203"/>
      <c r="R18" s="204"/>
      <c r="S18" s="79">
        <f>E18+G18+I18+K18+M18+O18+Q18</f>
        <v>0.5</v>
      </c>
      <c r="T18" s="79">
        <f>SUM(S18-U18-V18)</f>
        <v>0.5</v>
      </c>
      <c r="U18" s="82"/>
      <c r="V18" s="82"/>
    </row>
    <row r="19" spans="1:22" x14ac:dyDescent="0.25">
      <c r="A19" s="141"/>
      <c r="B19" s="30"/>
      <c r="C19" s="141"/>
      <c r="D19" s="25"/>
      <c r="E19" s="201"/>
      <c r="F19" s="202"/>
      <c r="G19" s="201"/>
      <c r="H19" s="202"/>
      <c r="I19" s="201"/>
      <c r="J19" s="202"/>
      <c r="K19" s="201"/>
      <c r="L19" s="202"/>
      <c r="M19" s="201"/>
      <c r="N19" s="202"/>
      <c r="O19" s="201"/>
      <c r="P19" s="202"/>
      <c r="Q19" s="203"/>
      <c r="R19" s="204"/>
      <c r="S19" s="79">
        <f>E19+G19+I19+K19+M19+O19+Q19</f>
        <v>0</v>
      </c>
      <c r="T19" s="79">
        <f>SUM(S19-U19-V19)</f>
        <v>0</v>
      </c>
      <c r="U19" s="82"/>
      <c r="V19" s="82"/>
    </row>
    <row r="20" spans="1:22" x14ac:dyDescent="0.25">
      <c r="A20" s="76" t="s">
        <v>35</v>
      </c>
      <c r="B20" s="76"/>
      <c r="C20" s="76"/>
      <c r="D20" s="76"/>
      <c r="E20" s="201"/>
      <c r="F20" s="202"/>
      <c r="G20" s="201"/>
      <c r="H20" s="202"/>
      <c r="I20" s="201"/>
      <c r="J20" s="202"/>
      <c r="K20" s="201"/>
      <c r="L20" s="202"/>
      <c r="M20" s="201"/>
      <c r="N20" s="202"/>
      <c r="O20" s="201"/>
      <c r="P20" s="202"/>
      <c r="Q20" s="203"/>
      <c r="R20" s="204"/>
      <c r="S20" s="79">
        <f t="shared" si="1"/>
        <v>0</v>
      </c>
      <c r="T20" s="79"/>
      <c r="U20" s="84"/>
      <c r="V20" s="82"/>
    </row>
    <row r="21" spans="1:22" x14ac:dyDescent="0.25">
      <c r="A21" s="76" t="s">
        <v>36</v>
      </c>
      <c r="B21" s="76"/>
      <c r="C21" s="76"/>
      <c r="D21" s="76"/>
      <c r="E21" s="201"/>
      <c r="F21" s="202"/>
      <c r="G21" s="201"/>
      <c r="H21" s="202"/>
      <c r="I21" s="201"/>
      <c r="J21" s="202"/>
      <c r="K21" s="201"/>
      <c r="L21" s="202"/>
      <c r="M21" s="201"/>
      <c r="N21" s="202"/>
      <c r="O21" s="203"/>
      <c r="P21" s="204"/>
      <c r="Q21" s="203"/>
      <c r="R21" s="204"/>
      <c r="S21" s="79">
        <f t="shared" si="1"/>
        <v>0</v>
      </c>
      <c r="T21" s="79"/>
      <c r="U21" s="84"/>
      <c r="V21" s="82"/>
    </row>
    <row r="22" spans="1:22" x14ac:dyDescent="0.25">
      <c r="A22" s="84" t="s">
        <v>6</v>
      </c>
      <c r="B22" s="84"/>
      <c r="C22" s="84"/>
      <c r="D22" s="84"/>
      <c r="E22" s="205">
        <f>SUM(E4:E21)</f>
        <v>8</v>
      </c>
      <c r="F22" s="206"/>
      <c r="G22" s="205">
        <f>SUM(G4:G21)</f>
        <v>8</v>
      </c>
      <c r="H22" s="206"/>
      <c r="I22" s="205">
        <f>SUM(I4:I21)</f>
        <v>8</v>
      </c>
      <c r="J22" s="206"/>
      <c r="K22" s="205">
        <f>SUM(K4:K21)</f>
        <v>8</v>
      </c>
      <c r="L22" s="206"/>
      <c r="M22" s="205">
        <f>SUM(M4:M21)</f>
        <v>8</v>
      </c>
      <c r="N22" s="206"/>
      <c r="O22" s="205">
        <f>SUM(O4:O21)</f>
        <v>0</v>
      </c>
      <c r="P22" s="206"/>
      <c r="Q22" s="205">
        <f>SUM(Q4:Q21)</f>
        <v>0</v>
      </c>
      <c r="R22" s="206"/>
      <c r="S22" s="79">
        <f t="shared" si="1"/>
        <v>40</v>
      </c>
      <c r="T22" s="79"/>
      <c r="U22" s="84"/>
      <c r="V22" s="82"/>
    </row>
    <row r="23" spans="1:22" x14ac:dyDescent="0.25">
      <c r="A23" s="84" t="s">
        <v>2</v>
      </c>
      <c r="B23" s="84"/>
      <c r="C23" s="84"/>
      <c r="D23" s="84"/>
      <c r="E23" s="144"/>
      <c r="F23" s="145">
        <v>8</v>
      </c>
      <c r="G23" s="144"/>
      <c r="H23" s="145">
        <v>8</v>
      </c>
      <c r="I23" s="144"/>
      <c r="J23" s="145">
        <v>8</v>
      </c>
      <c r="K23" s="144"/>
      <c r="L23" s="145">
        <v>8</v>
      </c>
      <c r="M23" s="144"/>
      <c r="N23" s="145">
        <v>8</v>
      </c>
      <c r="O23" s="144"/>
      <c r="P23" s="145"/>
      <c r="Q23" s="144"/>
      <c r="R23" s="145"/>
      <c r="S23" s="79">
        <f>SUM(E23:R23)</f>
        <v>40</v>
      </c>
      <c r="T23" s="79">
        <f>SUM(T4:T22)</f>
        <v>40</v>
      </c>
      <c r="U23" s="82"/>
      <c r="V23" s="82"/>
    </row>
    <row r="24" spans="1:22" x14ac:dyDescent="0.25">
      <c r="A24" s="84" t="s">
        <v>39</v>
      </c>
      <c r="B24" s="84"/>
      <c r="C24" s="84"/>
      <c r="D24" s="84"/>
      <c r="E24" s="85"/>
      <c r="F24" s="85">
        <f>SUM(E22)-F23</f>
        <v>0</v>
      </c>
      <c r="G24" s="85"/>
      <c r="H24" s="85">
        <f>SUM(G22)-H23</f>
        <v>0</v>
      </c>
      <c r="I24" s="85"/>
      <c r="J24" s="85">
        <f>SUM(I22)-J23</f>
        <v>0</v>
      </c>
      <c r="K24" s="85"/>
      <c r="L24" s="85">
        <f>SUM(K22)-L23</f>
        <v>0</v>
      </c>
      <c r="M24" s="85"/>
      <c r="N24" s="85">
        <f>SUM(M22)-N23</f>
        <v>0</v>
      </c>
      <c r="O24" s="85"/>
      <c r="P24" s="85">
        <f>SUM(O22)</f>
        <v>0</v>
      </c>
      <c r="Q24" s="85"/>
      <c r="R24" s="85">
        <f>SUM(Q22)</f>
        <v>0</v>
      </c>
      <c r="S24" s="82">
        <f>SUM(E24:R24)</f>
        <v>0</v>
      </c>
      <c r="T24" s="82"/>
      <c r="U24" s="82">
        <f>SUM(U4:U23)</f>
        <v>0</v>
      </c>
      <c r="V24" s="82">
        <f>SUM(V4:V23)</f>
        <v>0</v>
      </c>
    </row>
    <row r="25" spans="1:22" x14ac:dyDescent="0.25">
      <c r="E25" s="86"/>
      <c r="F25" s="86"/>
      <c r="G25" s="86"/>
      <c r="H25" s="86"/>
    </row>
    <row r="26" spans="1:22" x14ac:dyDescent="0.25">
      <c r="A26" s="69" t="s">
        <v>23</v>
      </c>
      <c r="B26" s="70"/>
    </row>
    <row r="27" spans="1:22" x14ac:dyDescent="0.25">
      <c r="A27" s="71" t="s">
        <v>2</v>
      </c>
      <c r="C27" s="87">
        <f>SUM(T23)</f>
        <v>40</v>
      </c>
      <c r="I27" s="69">
        <v>3600</v>
      </c>
    </row>
    <row r="28" spans="1:22" x14ac:dyDescent="0.25">
      <c r="A28" s="71" t="s">
        <v>24</v>
      </c>
      <c r="C28" s="87">
        <f>U24</f>
        <v>0</v>
      </c>
      <c r="D28" s="88"/>
      <c r="I28" s="89">
        <v>0.5</v>
      </c>
    </row>
    <row r="29" spans="1:22" x14ac:dyDescent="0.25">
      <c r="A29" s="71" t="s">
        <v>25</v>
      </c>
      <c r="C29" s="88">
        <f>V24</f>
        <v>0</v>
      </c>
      <c r="I29" s="86"/>
    </row>
    <row r="30" spans="1:22" x14ac:dyDescent="0.25">
      <c r="A30" s="71" t="s">
        <v>26</v>
      </c>
      <c r="C30" s="88">
        <f>S20</f>
        <v>0</v>
      </c>
      <c r="I30" s="87"/>
    </row>
    <row r="31" spans="1:22" x14ac:dyDescent="0.25">
      <c r="A31" s="71" t="s">
        <v>4</v>
      </c>
      <c r="C31" s="88">
        <f>S21</f>
        <v>0</v>
      </c>
    </row>
    <row r="32" spans="1:22" ht="16.5" thickBot="1" x14ac:dyDescent="0.3">
      <c r="A32" s="72" t="s">
        <v>6</v>
      </c>
      <c r="C32" s="90">
        <f>SUM(C27:C31)</f>
        <v>40</v>
      </c>
      <c r="E32" s="72" t="s">
        <v>40</v>
      </c>
      <c r="F32" s="72"/>
      <c r="G32" s="91">
        <f>S22-C32</f>
        <v>0</v>
      </c>
    </row>
    <row r="33" spans="1:4" ht="16.5" thickTop="1" x14ac:dyDescent="0.25">
      <c r="A33" s="71" t="s">
        <v>27</v>
      </c>
      <c r="C33" s="92">
        <v>0</v>
      </c>
      <c r="D33" s="92"/>
    </row>
    <row r="34" spans="1:4" x14ac:dyDescent="0.25">
      <c r="A34" s="71" t="s">
        <v>34</v>
      </c>
      <c r="C34" s="92">
        <v>0</v>
      </c>
      <c r="D34" s="92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5"/>
  <sheetViews>
    <sheetView zoomScale="90" zoomScaleNormal="90" workbookViewId="0">
      <selection activeCell="E27" sqref="E27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78</v>
      </c>
      <c r="B2" s="191"/>
      <c r="C2" s="191"/>
      <c r="D2" s="6"/>
      <c r="E2" s="215" t="s">
        <v>13</v>
      </c>
      <c r="F2" s="215"/>
      <c r="G2" s="215" t="s">
        <v>14</v>
      </c>
      <c r="H2" s="215"/>
      <c r="I2" s="215" t="s">
        <v>15</v>
      </c>
      <c r="J2" s="215"/>
      <c r="K2" s="215" t="s">
        <v>16</v>
      </c>
      <c r="L2" s="215"/>
      <c r="M2" s="215" t="s">
        <v>17</v>
      </c>
      <c r="N2" s="215"/>
      <c r="O2" s="215" t="s">
        <v>18</v>
      </c>
      <c r="P2" s="215"/>
      <c r="Q2" s="215" t="s">
        <v>19</v>
      </c>
      <c r="R2" s="21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7">
        <v>8</v>
      </c>
      <c r="F3" s="77">
        <v>16.3</v>
      </c>
      <c r="G3" s="77">
        <v>8</v>
      </c>
      <c r="H3" s="77">
        <v>16.3</v>
      </c>
      <c r="I3" s="77">
        <v>8</v>
      </c>
      <c r="J3" s="77">
        <v>16.3</v>
      </c>
      <c r="K3" s="77">
        <v>8</v>
      </c>
      <c r="L3" s="77">
        <v>16.3</v>
      </c>
      <c r="M3" s="77">
        <v>8</v>
      </c>
      <c r="N3" s="77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41">
        <v>6687</v>
      </c>
      <c r="B4" s="200" t="s">
        <v>104</v>
      </c>
      <c r="C4" s="195">
        <v>41</v>
      </c>
      <c r="D4" s="25" t="s">
        <v>74</v>
      </c>
      <c r="E4" s="210">
        <v>4</v>
      </c>
      <c r="F4" s="210"/>
      <c r="G4" s="210"/>
      <c r="H4" s="210"/>
      <c r="I4" s="210"/>
      <c r="J4" s="210"/>
      <c r="K4" s="210"/>
      <c r="L4" s="210"/>
      <c r="M4" s="210"/>
      <c r="N4" s="210"/>
      <c r="O4" s="211"/>
      <c r="P4" s="212"/>
      <c r="Q4" s="213"/>
      <c r="R4" s="214"/>
      <c r="S4" s="12">
        <f>E4+G4+I4+K4+M4+O4+Q4</f>
        <v>4</v>
      </c>
      <c r="T4" s="12">
        <f t="shared" ref="T4:T15" si="0">SUM(S4-U4-V4)</f>
        <v>4</v>
      </c>
      <c r="U4" s="15"/>
      <c r="V4" s="15"/>
    </row>
    <row r="5" spans="1:22" x14ac:dyDescent="0.25">
      <c r="A5" s="141">
        <v>6687</v>
      </c>
      <c r="B5" s="200" t="s">
        <v>104</v>
      </c>
      <c r="C5" s="172">
        <v>42</v>
      </c>
      <c r="D5" s="25" t="s">
        <v>74</v>
      </c>
      <c r="E5" s="210">
        <v>4</v>
      </c>
      <c r="F5" s="210"/>
      <c r="G5" s="210"/>
      <c r="H5" s="210"/>
      <c r="I5" s="210"/>
      <c r="J5" s="210"/>
      <c r="K5" s="210"/>
      <c r="L5" s="210"/>
      <c r="M5" s="210"/>
      <c r="N5" s="210"/>
      <c r="O5" s="211"/>
      <c r="P5" s="212"/>
      <c r="Q5" s="213"/>
      <c r="R5" s="214"/>
      <c r="S5" s="12">
        <f t="shared" ref="S5:S23" si="1">E5+G5+I5+K5+M5+O5+Q5</f>
        <v>4</v>
      </c>
      <c r="T5" s="12">
        <f t="shared" si="0"/>
        <v>4</v>
      </c>
      <c r="U5" s="15"/>
      <c r="V5" s="15"/>
    </row>
    <row r="6" spans="1:22" x14ac:dyDescent="0.25">
      <c r="A6" s="141">
        <v>6687</v>
      </c>
      <c r="B6" s="200" t="s">
        <v>104</v>
      </c>
      <c r="C6" s="186">
        <v>20</v>
      </c>
      <c r="D6" s="25" t="s">
        <v>74</v>
      </c>
      <c r="E6" s="210"/>
      <c r="F6" s="210"/>
      <c r="G6" s="210">
        <v>7.25</v>
      </c>
      <c r="H6" s="210"/>
      <c r="I6" s="210">
        <v>8</v>
      </c>
      <c r="J6" s="210"/>
      <c r="K6" s="210">
        <v>0.5</v>
      </c>
      <c r="L6" s="210"/>
      <c r="M6" s="210"/>
      <c r="N6" s="210"/>
      <c r="O6" s="211"/>
      <c r="P6" s="212"/>
      <c r="Q6" s="213"/>
      <c r="R6" s="214"/>
      <c r="S6" s="12">
        <f t="shared" si="1"/>
        <v>15.75</v>
      </c>
      <c r="T6" s="12">
        <f t="shared" si="0"/>
        <v>15.75</v>
      </c>
      <c r="U6" s="15"/>
      <c r="V6" s="15"/>
    </row>
    <row r="7" spans="1:22" x14ac:dyDescent="0.25">
      <c r="A7" s="141">
        <v>6687</v>
      </c>
      <c r="B7" s="200" t="s">
        <v>104</v>
      </c>
      <c r="C7" s="198">
        <v>21</v>
      </c>
      <c r="D7" s="25" t="s">
        <v>74</v>
      </c>
      <c r="E7" s="210"/>
      <c r="F7" s="210"/>
      <c r="G7" s="210"/>
      <c r="H7" s="210"/>
      <c r="I7" s="210"/>
      <c r="J7" s="210"/>
      <c r="K7" s="210">
        <v>2.5</v>
      </c>
      <c r="L7" s="210"/>
      <c r="M7" s="210"/>
      <c r="N7" s="210"/>
      <c r="O7" s="211"/>
      <c r="P7" s="212"/>
      <c r="Q7" s="213"/>
      <c r="R7" s="214"/>
      <c r="S7" s="12">
        <f t="shared" si="1"/>
        <v>2.5</v>
      </c>
      <c r="T7" s="12">
        <f t="shared" si="0"/>
        <v>2.5</v>
      </c>
      <c r="U7" s="15"/>
      <c r="V7" s="15"/>
    </row>
    <row r="8" spans="1:22" x14ac:dyDescent="0.25">
      <c r="A8" s="141">
        <v>6687</v>
      </c>
      <c r="B8" s="200" t="s">
        <v>104</v>
      </c>
      <c r="C8" s="198">
        <v>22</v>
      </c>
      <c r="D8" s="25" t="s">
        <v>74</v>
      </c>
      <c r="E8" s="210"/>
      <c r="F8" s="210"/>
      <c r="G8" s="210"/>
      <c r="H8" s="210"/>
      <c r="I8" s="210"/>
      <c r="J8" s="210"/>
      <c r="K8" s="210">
        <v>2.5</v>
      </c>
      <c r="L8" s="210"/>
      <c r="M8" s="210">
        <v>1</v>
      </c>
      <c r="N8" s="210"/>
      <c r="O8" s="211"/>
      <c r="P8" s="212"/>
      <c r="Q8" s="213"/>
      <c r="R8" s="214"/>
      <c r="S8" s="12">
        <f t="shared" si="1"/>
        <v>3.5</v>
      </c>
      <c r="T8" s="12">
        <f t="shared" si="0"/>
        <v>3.5</v>
      </c>
      <c r="U8" s="15"/>
      <c r="V8" s="15"/>
    </row>
    <row r="9" spans="1:22" x14ac:dyDescent="0.25">
      <c r="A9" s="141">
        <v>6687</v>
      </c>
      <c r="B9" s="200" t="s">
        <v>104</v>
      </c>
      <c r="C9" s="198">
        <v>32</v>
      </c>
      <c r="D9" s="25" t="s">
        <v>74</v>
      </c>
      <c r="E9" s="210"/>
      <c r="F9" s="210"/>
      <c r="G9" s="210"/>
      <c r="H9" s="210"/>
      <c r="I9" s="210"/>
      <c r="J9" s="210"/>
      <c r="K9" s="210">
        <v>2.5</v>
      </c>
      <c r="L9" s="210"/>
      <c r="M9" s="210">
        <v>1</v>
      </c>
      <c r="N9" s="210"/>
      <c r="O9" s="211"/>
      <c r="P9" s="212"/>
      <c r="Q9" s="213"/>
      <c r="R9" s="214"/>
      <c r="S9" s="12">
        <f t="shared" si="1"/>
        <v>3.5</v>
      </c>
      <c r="T9" s="12">
        <f t="shared" si="0"/>
        <v>3.5</v>
      </c>
      <c r="U9" s="15"/>
      <c r="V9" s="15"/>
    </row>
    <row r="10" spans="1:22" x14ac:dyDescent="0.25">
      <c r="A10" s="141">
        <v>6687</v>
      </c>
      <c r="B10" s="200" t="s">
        <v>104</v>
      </c>
      <c r="C10" s="199">
        <v>15</v>
      </c>
      <c r="D10" s="25" t="s">
        <v>74</v>
      </c>
      <c r="E10" s="210"/>
      <c r="F10" s="210"/>
      <c r="G10" s="210"/>
      <c r="H10" s="210"/>
      <c r="I10" s="210"/>
      <c r="J10" s="210"/>
      <c r="K10" s="210"/>
      <c r="L10" s="210"/>
      <c r="M10" s="210">
        <v>1</v>
      </c>
      <c r="N10" s="210"/>
      <c r="O10" s="211"/>
      <c r="P10" s="212"/>
      <c r="Q10" s="213"/>
      <c r="R10" s="214"/>
      <c r="S10" s="12">
        <f t="shared" si="1"/>
        <v>1</v>
      </c>
      <c r="T10" s="12">
        <f t="shared" si="0"/>
        <v>1</v>
      </c>
      <c r="U10" s="15"/>
      <c r="V10" s="15"/>
    </row>
    <row r="11" spans="1:22" x14ac:dyDescent="0.25">
      <c r="A11" s="141">
        <v>6687</v>
      </c>
      <c r="B11" s="200" t="s">
        <v>104</v>
      </c>
      <c r="C11" s="199">
        <v>17</v>
      </c>
      <c r="D11" s="25" t="s">
        <v>74</v>
      </c>
      <c r="E11" s="210"/>
      <c r="F11" s="210"/>
      <c r="G11" s="210"/>
      <c r="H11" s="210"/>
      <c r="I11" s="210"/>
      <c r="J11" s="210"/>
      <c r="K11" s="210"/>
      <c r="L11" s="210"/>
      <c r="M11" s="210">
        <v>1</v>
      </c>
      <c r="N11" s="210"/>
      <c r="O11" s="211"/>
      <c r="P11" s="212"/>
      <c r="Q11" s="213"/>
      <c r="R11" s="214"/>
      <c r="S11" s="12">
        <f t="shared" si="1"/>
        <v>1</v>
      </c>
      <c r="T11" s="12">
        <f t="shared" si="0"/>
        <v>1</v>
      </c>
      <c r="U11" s="15"/>
      <c r="V11" s="15"/>
    </row>
    <row r="12" spans="1:22" x14ac:dyDescent="0.25">
      <c r="A12" s="141">
        <v>6687</v>
      </c>
      <c r="B12" s="200" t="s">
        <v>104</v>
      </c>
      <c r="C12" s="199">
        <v>18</v>
      </c>
      <c r="D12" s="25" t="s">
        <v>74</v>
      </c>
      <c r="E12" s="210"/>
      <c r="F12" s="210"/>
      <c r="G12" s="210"/>
      <c r="H12" s="210"/>
      <c r="I12" s="210"/>
      <c r="J12" s="210"/>
      <c r="K12" s="210"/>
      <c r="L12" s="210"/>
      <c r="M12" s="210">
        <v>1</v>
      </c>
      <c r="N12" s="210"/>
      <c r="O12" s="211"/>
      <c r="P12" s="212"/>
      <c r="Q12" s="213"/>
      <c r="R12" s="214"/>
      <c r="S12" s="12">
        <f t="shared" si="1"/>
        <v>1</v>
      </c>
      <c r="T12" s="12">
        <f t="shared" si="0"/>
        <v>1</v>
      </c>
      <c r="U12" s="15"/>
      <c r="V12" s="15"/>
    </row>
    <row r="13" spans="1:22" x14ac:dyDescent="0.25">
      <c r="A13" s="141">
        <v>6687</v>
      </c>
      <c r="B13" s="200" t="s">
        <v>104</v>
      </c>
      <c r="C13" s="199">
        <v>19</v>
      </c>
      <c r="D13" s="25" t="s">
        <v>74</v>
      </c>
      <c r="E13" s="210"/>
      <c r="F13" s="210"/>
      <c r="G13" s="210"/>
      <c r="H13" s="210"/>
      <c r="I13" s="210"/>
      <c r="J13" s="210"/>
      <c r="K13" s="210"/>
      <c r="L13" s="210"/>
      <c r="M13" s="210">
        <v>1</v>
      </c>
      <c r="N13" s="210"/>
      <c r="O13" s="211"/>
      <c r="P13" s="212"/>
      <c r="Q13" s="213"/>
      <c r="R13" s="214"/>
      <c r="S13" s="12">
        <f>E13+G13+I13+K13+M13+O13+Q13</f>
        <v>1</v>
      </c>
      <c r="T13" s="12">
        <f>SUM(S13-U13-V13)</f>
        <v>1</v>
      </c>
      <c r="U13" s="15"/>
      <c r="V13" s="15"/>
    </row>
    <row r="14" spans="1:22" x14ac:dyDescent="0.25">
      <c r="A14" s="141">
        <v>6687</v>
      </c>
      <c r="B14" s="200" t="s">
        <v>104</v>
      </c>
      <c r="C14" s="199">
        <v>33</v>
      </c>
      <c r="D14" s="25" t="s">
        <v>74</v>
      </c>
      <c r="E14" s="210"/>
      <c r="F14" s="210"/>
      <c r="G14" s="210"/>
      <c r="H14" s="210"/>
      <c r="I14" s="210"/>
      <c r="J14" s="210"/>
      <c r="K14" s="210"/>
      <c r="L14" s="210"/>
      <c r="M14" s="210">
        <v>1</v>
      </c>
      <c r="N14" s="210"/>
      <c r="O14" s="211"/>
      <c r="P14" s="212"/>
      <c r="Q14" s="213"/>
      <c r="R14" s="214"/>
      <c r="S14" s="12">
        <f t="shared" si="1"/>
        <v>1</v>
      </c>
      <c r="T14" s="12">
        <f t="shared" si="0"/>
        <v>1</v>
      </c>
      <c r="U14" s="15"/>
      <c r="V14" s="15"/>
    </row>
    <row r="15" spans="1:22" x14ac:dyDescent="0.25">
      <c r="A15" s="141">
        <v>6687</v>
      </c>
      <c r="B15" s="200" t="s">
        <v>104</v>
      </c>
      <c r="C15" s="199">
        <v>34</v>
      </c>
      <c r="D15" s="25" t="s">
        <v>74</v>
      </c>
      <c r="E15" s="211"/>
      <c r="F15" s="212"/>
      <c r="G15" s="211"/>
      <c r="H15" s="212"/>
      <c r="I15" s="211"/>
      <c r="J15" s="212"/>
      <c r="K15" s="211"/>
      <c r="L15" s="212"/>
      <c r="M15" s="211">
        <v>1</v>
      </c>
      <c r="N15" s="212"/>
      <c r="O15" s="211"/>
      <c r="P15" s="212"/>
      <c r="Q15" s="213"/>
      <c r="R15" s="214"/>
      <c r="S15" s="12">
        <f t="shared" si="1"/>
        <v>1</v>
      </c>
      <c r="T15" s="12">
        <f t="shared" si="0"/>
        <v>1</v>
      </c>
      <c r="U15" s="15"/>
      <c r="V15" s="15"/>
    </row>
    <row r="16" spans="1:22" x14ac:dyDescent="0.25">
      <c r="A16" s="141"/>
      <c r="B16" s="30"/>
      <c r="C16" s="44"/>
      <c r="D16" s="25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1"/>
      <c r="P16" s="212"/>
      <c r="Q16" s="213"/>
      <c r="R16" s="214"/>
      <c r="S16" s="12">
        <f t="shared" ref="S16:S18" si="2">E16+G16+I16+K16+M16+O16+Q16</f>
        <v>0</v>
      </c>
      <c r="T16" s="12">
        <f t="shared" ref="T16:T18" si="3">SUM(S16-U16-V16)</f>
        <v>0</v>
      </c>
      <c r="U16" s="15"/>
      <c r="V16" s="15"/>
    </row>
    <row r="17" spans="1:22" x14ac:dyDescent="0.25">
      <c r="A17" s="141"/>
      <c r="B17" s="30"/>
      <c r="C17" s="141"/>
      <c r="D17" s="25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1"/>
      <c r="P17" s="212"/>
      <c r="Q17" s="213"/>
      <c r="R17" s="214"/>
      <c r="S17" s="12">
        <f t="shared" ref="S17" si="4">E17+G17+I17+K17+M17+O17+Q17</f>
        <v>0</v>
      </c>
      <c r="T17" s="12">
        <f t="shared" ref="T17" si="5">SUM(S17-U17-V17)</f>
        <v>0</v>
      </c>
      <c r="U17" s="15"/>
      <c r="V17" s="15"/>
    </row>
    <row r="18" spans="1:22" ht="15" customHeight="1" x14ac:dyDescent="0.25">
      <c r="A18" s="141"/>
      <c r="B18" s="43"/>
      <c r="C18" s="43"/>
      <c r="D18" s="25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1"/>
      <c r="P18" s="212"/>
      <c r="Q18" s="213"/>
      <c r="R18" s="214"/>
      <c r="S18" s="12">
        <f t="shared" si="2"/>
        <v>0</v>
      </c>
      <c r="T18" s="12">
        <f t="shared" si="3"/>
        <v>0</v>
      </c>
      <c r="U18" s="15"/>
      <c r="V18" s="15"/>
    </row>
    <row r="19" spans="1:22" ht="15" customHeight="1" x14ac:dyDescent="0.25">
      <c r="A19" s="141">
        <v>3600</v>
      </c>
      <c r="B19" s="141" t="s">
        <v>108</v>
      </c>
      <c r="C19" s="141"/>
      <c r="D19" s="25" t="s">
        <v>70</v>
      </c>
      <c r="E19" s="210"/>
      <c r="F19" s="210"/>
      <c r="G19" s="210">
        <v>0.75</v>
      </c>
      <c r="H19" s="210"/>
      <c r="I19" s="210"/>
      <c r="J19" s="210"/>
      <c r="K19" s="210"/>
      <c r="L19" s="210"/>
      <c r="M19" s="210"/>
      <c r="N19" s="210"/>
      <c r="O19" s="211"/>
      <c r="P19" s="212"/>
      <c r="Q19" s="213"/>
      <c r="R19" s="214"/>
      <c r="S19" s="12">
        <f>E19+G19+I19+K19+M19+O19+Q19</f>
        <v>0.75</v>
      </c>
      <c r="T19" s="12">
        <f>SUM(S19-U19-V19)</f>
        <v>0.75</v>
      </c>
      <c r="U19" s="15"/>
      <c r="V19" s="15"/>
    </row>
    <row r="20" spans="1:22" ht="15" customHeight="1" x14ac:dyDescent="0.25">
      <c r="A20" s="141"/>
      <c r="B20" s="30"/>
      <c r="C20" s="168"/>
      <c r="D20" s="25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1"/>
      <c r="P20" s="212"/>
      <c r="Q20" s="213"/>
      <c r="R20" s="214"/>
      <c r="S20" s="12">
        <f>E20+G20+I20+K20+M20+O20+Q20</f>
        <v>0</v>
      </c>
      <c r="T20" s="12">
        <f>SUM(S20-U20-V20)</f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11"/>
      <c r="F21" s="212"/>
      <c r="G21" s="211"/>
      <c r="H21" s="212"/>
      <c r="I21" s="211"/>
      <c r="J21" s="212"/>
      <c r="K21" s="211"/>
      <c r="L21" s="212"/>
      <c r="M21" s="211"/>
      <c r="N21" s="212"/>
      <c r="O21" s="211"/>
      <c r="P21" s="212"/>
      <c r="Q21" s="213"/>
      <c r="R21" s="214"/>
      <c r="S21" s="12">
        <f t="shared" si="1"/>
        <v>0</v>
      </c>
      <c r="T21" s="12"/>
      <c r="U21" s="16"/>
      <c r="V21" s="15"/>
    </row>
    <row r="22" spans="1:22" x14ac:dyDescent="0.25">
      <c r="A22" s="10" t="s">
        <v>36</v>
      </c>
      <c r="B22" s="10"/>
      <c r="C22" s="10"/>
      <c r="D22" s="10"/>
      <c r="E22" s="211"/>
      <c r="F22" s="212"/>
      <c r="G22" s="211"/>
      <c r="H22" s="212"/>
      <c r="I22" s="211"/>
      <c r="J22" s="212"/>
      <c r="K22" s="211"/>
      <c r="L22" s="212"/>
      <c r="M22" s="211"/>
      <c r="N22" s="212"/>
      <c r="O22" s="213"/>
      <c r="P22" s="214"/>
      <c r="Q22" s="213"/>
      <c r="R22" s="214"/>
      <c r="S22" s="12">
        <f t="shared" si="1"/>
        <v>0</v>
      </c>
      <c r="T22" s="12"/>
      <c r="U22" s="16"/>
      <c r="V22" s="15"/>
    </row>
    <row r="23" spans="1:22" x14ac:dyDescent="0.25">
      <c r="A23" s="16" t="s">
        <v>6</v>
      </c>
      <c r="B23" s="16"/>
      <c r="C23" s="16"/>
      <c r="D23" s="16"/>
      <c r="E23" s="216">
        <f>SUM(E4:E22)</f>
        <v>8</v>
      </c>
      <c r="F23" s="217"/>
      <c r="G23" s="216">
        <f>SUM(G4:G22)</f>
        <v>8</v>
      </c>
      <c r="H23" s="217"/>
      <c r="I23" s="216">
        <f>SUM(I4:I22)</f>
        <v>8</v>
      </c>
      <c r="J23" s="217"/>
      <c r="K23" s="216">
        <f>SUM(K4:K22)</f>
        <v>8</v>
      </c>
      <c r="L23" s="217"/>
      <c r="M23" s="216">
        <f>SUM(M4:M22)</f>
        <v>8</v>
      </c>
      <c r="N23" s="217"/>
      <c r="O23" s="216">
        <f>SUM(O4:O22)</f>
        <v>0</v>
      </c>
      <c r="P23" s="217"/>
      <c r="Q23" s="216">
        <f>SUM(Q4:Q22)</f>
        <v>0</v>
      </c>
      <c r="R23" s="217"/>
      <c r="S23" s="12">
        <f t="shared" si="1"/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41"/>
      <c r="F24" s="42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SUM(T4:T23)</f>
        <v>40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6" spans="1:22" x14ac:dyDescent="0.25">
      <c r="I26" s="29"/>
      <c r="J26" s="29"/>
      <c r="K26" s="29"/>
      <c r="L26" s="29"/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27">
        <f>SUM(T24)</f>
        <v>40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0.75</v>
      </c>
    </row>
    <row r="30" spans="1:22" x14ac:dyDescent="0.25">
      <c r="A30" s="3" t="s">
        <v>25</v>
      </c>
      <c r="C30" s="20">
        <f>V25</f>
        <v>0</v>
      </c>
      <c r="I30" s="29"/>
    </row>
    <row r="31" spans="1:22" x14ac:dyDescent="0.25">
      <c r="A31" s="3" t="s">
        <v>26</v>
      </c>
      <c r="C31" s="20">
        <f>S21</f>
        <v>0</v>
      </c>
      <c r="I31" s="27"/>
    </row>
    <row r="32" spans="1:22" x14ac:dyDescent="0.25">
      <c r="A32" s="3" t="s">
        <v>4</v>
      </c>
      <c r="C32" s="20">
        <f>S22</f>
        <v>0</v>
      </c>
    </row>
    <row r="33" spans="1:7" ht="16.5" thickBot="1" x14ac:dyDescent="0.3">
      <c r="A33" s="4" t="s">
        <v>6</v>
      </c>
      <c r="C33" s="26">
        <f>SUM(C28:C32)</f>
        <v>40</v>
      </c>
      <c r="E33" s="4" t="s">
        <v>40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E16:F16"/>
    <mergeCell ref="G16:H16"/>
    <mergeCell ref="I16:J16"/>
    <mergeCell ref="K16:L16"/>
    <mergeCell ref="M16:N16"/>
    <mergeCell ref="O16:P16"/>
    <mergeCell ref="Q16:R16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21:F21"/>
    <mergeCell ref="G21:H21"/>
    <mergeCell ref="I21:J21"/>
    <mergeCell ref="K21:L21"/>
    <mergeCell ref="M21:N21"/>
    <mergeCell ref="O21:P21"/>
    <mergeCell ref="Q21:R21"/>
    <mergeCell ref="Q23:R23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90" zoomScaleNormal="90" workbookViewId="0">
      <selection activeCell="J30" sqref="J30"/>
    </sheetView>
  </sheetViews>
  <sheetFormatPr defaultRowHeight="15.75" x14ac:dyDescent="0.25"/>
  <cols>
    <col min="1" max="1" width="11" style="71" customWidth="1"/>
    <col min="2" max="2" width="10.7109375" style="71" customWidth="1"/>
    <col min="3" max="3" width="10.140625" style="71" customWidth="1"/>
    <col min="4" max="4" width="28.7109375" style="71" customWidth="1"/>
    <col min="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53</v>
      </c>
      <c r="B1" s="70"/>
      <c r="C1" s="70"/>
    </row>
    <row r="2" spans="1:22" s="75" customFormat="1" x14ac:dyDescent="0.25">
      <c r="A2" s="5" t="s">
        <v>78</v>
      </c>
      <c r="B2" s="191"/>
      <c r="C2" s="191"/>
      <c r="D2" s="142"/>
      <c r="E2" s="209" t="s">
        <v>13</v>
      </c>
      <c r="F2" s="209"/>
      <c r="G2" s="208" t="s">
        <v>14</v>
      </c>
      <c r="H2" s="208"/>
      <c r="I2" s="209" t="s">
        <v>15</v>
      </c>
      <c r="J2" s="209"/>
      <c r="K2" s="208" t="s">
        <v>16</v>
      </c>
      <c r="L2" s="208"/>
      <c r="M2" s="208" t="s">
        <v>17</v>
      </c>
      <c r="N2" s="208"/>
      <c r="O2" s="208" t="s">
        <v>18</v>
      </c>
      <c r="P2" s="208"/>
      <c r="Q2" s="208" t="s">
        <v>19</v>
      </c>
      <c r="R2" s="208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76" t="s">
        <v>20</v>
      </c>
      <c r="B3" s="76" t="s">
        <v>21</v>
      </c>
      <c r="C3" s="76" t="s">
        <v>46</v>
      </c>
      <c r="D3" s="76" t="s">
        <v>30</v>
      </c>
      <c r="E3" s="77">
        <v>8</v>
      </c>
      <c r="F3" s="77">
        <v>16.3</v>
      </c>
      <c r="G3" s="77">
        <v>8</v>
      </c>
      <c r="H3" s="77">
        <v>20.149999999999999</v>
      </c>
      <c r="I3" s="77">
        <v>8</v>
      </c>
      <c r="J3" s="77">
        <v>16.3</v>
      </c>
      <c r="K3" s="77">
        <v>8</v>
      </c>
      <c r="L3" s="77">
        <v>16.3</v>
      </c>
      <c r="M3" s="77">
        <v>8</v>
      </c>
      <c r="N3" s="77">
        <v>5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141">
        <v>6687</v>
      </c>
      <c r="B4" s="200" t="s">
        <v>104</v>
      </c>
      <c r="C4" s="195">
        <v>27</v>
      </c>
      <c r="D4" s="25" t="s">
        <v>74</v>
      </c>
      <c r="E4" s="207">
        <v>0.25</v>
      </c>
      <c r="F4" s="207"/>
      <c r="G4" s="207"/>
      <c r="H4" s="207"/>
      <c r="I4" s="207"/>
      <c r="J4" s="207"/>
      <c r="K4" s="207"/>
      <c r="L4" s="207"/>
      <c r="M4" s="207"/>
      <c r="N4" s="207"/>
      <c r="O4" s="201"/>
      <c r="P4" s="202"/>
      <c r="Q4" s="203"/>
      <c r="R4" s="204"/>
      <c r="S4" s="79">
        <f>E4+G4+I4+K4+M4+O4+Q4</f>
        <v>0.25</v>
      </c>
      <c r="T4" s="79">
        <f t="shared" ref="T4:T12" si="0">SUM(S4-U4-V4)</f>
        <v>0.25</v>
      </c>
      <c r="U4" s="82"/>
      <c r="V4" s="82"/>
    </row>
    <row r="5" spans="1:22" x14ac:dyDescent="0.25">
      <c r="A5" s="141">
        <v>6687</v>
      </c>
      <c r="B5" s="200" t="s">
        <v>104</v>
      </c>
      <c r="C5" s="195">
        <v>28</v>
      </c>
      <c r="D5" s="25" t="s">
        <v>74</v>
      </c>
      <c r="E5" s="207">
        <v>0.5</v>
      </c>
      <c r="F5" s="207"/>
      <c r="G5" s="207"/>
      <c r="H5" s="207"/>
      <c r="I5" s="207"/>
      <c r="J5" s="207"/>
      <c r="K5" s="207"/>
      <c r="L5" s="207"/>
      <c r="M5" s="207"/>
      <c r="N5" s="207"/>
      <c r="O5" s="201"/>
      <c r="P5" s="202"/>
      <c r="Q5" s="203"/>
      <c r="R5" s="204"/>
      <c r="S5" s="79">
        <f t="shared" ref="S5:S24" si="1">E5+G5+I5+K5+M5+O5+Q5</f>
        <v>0.5</v>
      </c>
      <c r="T5" s="79">
        <f t="shared" si="0"/>
        <v>0.5</v>
      </c>
      <c r="U5" s="82"/>
      <c r="V5" s="82"/>
    </row>
    <row r="6" spans="1:22" x14ac:dyDescent="0.25">
      <c r="A6" s="141">
        <v>6687</v>
      </c>
      <c r="B6" s="200" t="s">
        <v>104</v>
      </c>
      <c r="C6" s="195">
        <v>30</v>
      </c>
      <c r="D6" s="25" t="s">
        <v>74</v>
      </c>
      <c r="E6" s="207">
        <v>0.5</v>
      </c>
      <c r="F6" s="207"/>
      <c r="G6" s="207"/>
      <c r="H6" s="207"/>
      <c r="I6" s="207"/>
      <c r="J6" s="207"/>
      <c r="K6" s="207"/>
      <c r="L6" s="207"/>
      <c r="M6" s="207"/>
      <c r="N6" s="207"/>
      <c r="O6" s="201"/>
      <c r="P6" s="202"/>
      <c r="Q6" s="203"/>
      <c r="R6" s="204"/>
      <c r="S6" s="79">
        <f t="shared" si="1"/>
        <v>0.5</v>
      </c>
      <c r="T6" s="79">
        <f t="shared" si="0"/>
        <v>0.5</v>
      </c>
      <c r="U6" s="82"/>
      <c r="V6" s="82"/>
    </row>
    <row r="7" spans="1:22" x14ac:dyDescent="0.25">
      <c r="A7" s="141">
        <v>6687</v>
      </c>
      <c r="B7" s="200" t="s">
        <v>104</v>
      </c>
      <c r="C7" s="195">
        <v>31</v>
      </c>
      <c r="D7" s="25" t="s">
        <v>74</v>
      </c>
      <c r="E7" s="201">
        <v>0.75</v>
      </c>
      <c r="F7" s="202"/>
      <c r="G7" s="201"/>
      <c r="H7" s="202"/>
      <c r="I7" s="207"/>
      <c r="J7" s="207"/>
      <c r="K7" s="207"/>
      <c r="L7" s="207"/>
      <c r="M7" s="207"/>
      <c r="N7" s="207"/>
      <c r="O7" s="201"/>
      <c r="P7" s="202"/>
      <c r="Q7" s="203"/>
      <c r="R7" s="204"/>
      <c r="S7" s="79">
        <f t="shared" si="1"/>
        <v>0.75</v>
      </c>
      <c r="T7" s="79">
        <f t="shared" si="0"/>
        <v>0.75</v>
      </c>
      <c r="U7" s="82"/>
      <c r="V7" s="82"/>
    </row>
    <row r="8" spans="1:22" x14ac:dyDescent="0.25">
      <c r="A8" s="141">
        <v>6687</v>
      </c>
      <c r="B8" s="200" t="s">
        <v>104</v>
      </c>
      <c r="C8" s="195">
        <v>35</v>
      </c>
      <c r="D8" s="25" t="s">
        <v>74</v>
      </c>
      <c r="E8" s="201">
        <v>1</v>
      </c>
      <c r="F8" s="202"/>
      <c r="G8" s="201"/>
      <c r="H8" s="202"/>
      <c r="I8" s="201"/>
      <c r="J8" s="202"/>
      <c r="K8" s="201"/>
      <c r="L8" s="202"/>
      <c r="M8" s="201"/>
      <c r="N8" s="202"/>
      <c r="O8" s="201"/>
      <c r="P8" s="202"/>
      <c r="Q8" s="203"/>
      <c r="R8" s="204"/>
      <c r="S8" s="79">
        <f t="shared" si="1"/>
        <v>1</v>
      </c>
      <c r="T8" s="79">
        <f t="shared" si="0"/>
        <v>1</v>
      </c>
      <c r="U8" s="82"/>
      <c r="V8" s="82"/>
    </row>
    <row r="9" spans="1:22" x14ac:dyDescent="0.25">
      <c r="A9" s="141">
        <v>6687</v>
      </c>
      <c r="B9" s="200" t="s">
        <v>104</v>
      </c>
      <c r="C9" s="195">
        <v>17</v>
      </c>
      <c r="D9" s="25" t="s">
        <v>74</v>
      </c>
      <c r="E9" s="201">
        <v>1</v>
      </c>
      <c r="F9" s="202"/>
      <c r="G9" s="201"/>
      <c r="H9" s="202"/>
      <c r="I9" s="201"/>
      <c r="J9" s="202"/>
      <c r="K9" s="201"/>
      <c r="L9" s="202"/>
      <c r="M9" s="201"/>
      <c r="N9" s="202"/>
      <c r="O9" s="201"/>
      <c r="P9" s="202"/>
      <c r="Q9" s="203"/>
      <c r="R9" s="204"/>
      <c r="S9" s="79">
        <f t="shared" si="1"/>
        <v>1</v>
      </c>
      <c r="T9" s="79">
        <f t="shared" si="0"/>
        <v>1</v>
      </c>
      <c r="U9" s="82"/>
      <c r="V9" s="82"/>
    </row>
    <row r="10" spans="1:22" x14ac:dyDescent="0.25">
      <c r="A10" s="141">
        <v>6633</v>
      </c>
      <c r="B10" s="200" t="s">
        <v>106</v>
      </c>
      <c r="C10" s="195">
        <v>17</v>
      </c>
      <c r="D10" s="25" t="s">
        <v>84</v>
      </c>
      <c r="E10" s="201"/>
      <c r="F10" s="202"/>
      <c r="G10" s="201">
        <v>1</v>
      </c>
      <c r="H10" s="202"/>
      <c r="I10" s="201"/>
      <c r="J10" s="202"/>
      <c r="K10" s="201"/>
      <c r="L10" s="202"/>
      <c r="M10" s="201"/>
      <c r="N10" s="202"/>
      <c r="O10" s="201"/>
      <c r="P10" s="202"/>
      <c r="Q10" s="203"/>
      <c r="R10" s="204"/>
      <c r="S10" s="79">
        <f t="shared" si="1"/>
        <v>1</v>
      </c>
      <c r="T10" s="79">
        <f t="shared" si="0"/>
        <v>1</v>
      </c>
      <c r="U10" s="82"/>
      <c r="V10" s="82"/>
    </row>
    <row r="11" spans="1:22" x14ac:dyDescent="0.25">
      <c r="A11" s="141">
        <v>6687</v>
      </c>
      <c r="B11" s="200" t="s">
        <v>104</v>
      </c>
      <c r="C11" s="196">
        <v>18</v>
      </c>
      <c r="D11" s="25" t="s">
        <v>74</v>
      </c>
      <c r="E11" s="201"/>
      <c r="F11" s="202"/>
      <c r="G11" s="201"/>
      <c r="H11" s="202"/>
      <c r="I11" s="201">
        <v>2</v>
      </c>
      <c r="J11" s="202"/>
      <c r="K11" s="201"/>
      <c r="L11" s="202"/>
      <c r="M11" s="201"/>
      <c r="N11" s="202"/>
      <c r="O11" s="201"/>
      <c r="P11" s="202"/>
      <c r="Q11" s="203"/>
      <c r="R11" s="204"/>
      <c r="S11" s="79">
        <f>E11+G11+I11+K11+M11+O11+Q11</f>
        <v>2</v>
      </c>
      <c r="T11" s="79">
        <f t="shared" si="0"/>
        <v>2</v>
      </c>
      <c r="U11" s="82"/>
      <c r="V11" s="82"/>
    </row>
    <row r="12" spans="1:22" x14ac:dyDescent="0.25">
      <c r="A12" s="141">
        <v>6687</v>
      </c>
      <c r="B12" s="200" t="s">
        <v>104</v>
      </c>
      <c r="C12" s="196">
        <v>19</v>
      </c>
      <c r="D12" s="25" t="s">
        <v>74</v>
      </c>
      <c r="E12" s="201"/>
      <c r="F12" s="202"/>
      <c r="G12" s="201"/>
      <c r="H12" s="202"/>
      <c r="I12" s="201">
        <v>1</v>
      </c>
      <c r="J12" s="202"/>
      <c r="K12" s="201">
        <v>1</v>
      </c>
      <c r="L12" s="202"/>
      <c r="M12" s="201"/>
      <c r="N12" s="202"/>
      <c r="O12" s="201"/>
      <c r="P12" s="202"/>
      <c r="Q12" s="203"/>
      <c r="R12" s="204"/>
      <c r="S12" s="79">
        <f t="shared" si="1"/>
        <v>2</v>
      </c>
      <c r="T12" s="79">
        <f t="shared" si="0"/>
        <v>2</v>
      </c>
      <c r="U12" s="82"/>
      <c r="V12" s="82"/>
    </row>
    <row r="13" spans="1:22" x14ac:dyDescent="0.25">
      <c r="A13" s="141">
        <v>6687</v>
      </c>
      <c r="B13" s="200" t="s">
        <v>104</v>
      </c>
      <c r="C13" s="196">
        <v>41</v>
      </c>
      <c r="D13" s="25" t="s">
        <v>74</v>
      </c>
      <c r="E13" s="201"/>
      <c r="F13" s="202"/>
      <c r="G13" s="201"/>
      <c r="H13" s="202"/>
      <c r="I13" s="201"/>
      <c r="J13" s="202"/>
      <c r="K13" s="201">
        <v>2.5</v>
      </c>
      <c r="L13" s="202"/>
      <c r="M13" s="201"/>
      <c r="N13" s="202"/>
      <c r="O13" s="201"/>
      <c r="P13" s="202"/>
      <c r="Q13" s="203"/>
      <c r="R13" s="204"/>
      <c r="S13" s="79">
        <f>E13+G13+I13+K13+M13+O13+Q13</f>
        <v>2.5</v>
      </c>
      <c r="T13" s="79">
        <f>SUM(S13-U13-V13)</f>
        <v>2.5</v>
      </c>
      <c r="U13" s="82"/>
      <c r="V13" s="82"/>
    </row>
    <row r="14" spans="1:22" x14ac:dyDescent="0.25">
      <c r="A14" s="141">
        <v>6687</v>
      </c>
      <c r="B14" s="200" t="s">
        <v>104</v>
      </c>
      <c r="C14" s="196">
        <v>37</v>
      </c>
      <c r="D14" s="25" t="s">
        <v>74</v>
      </c>
      <c r="E14" s="201"/>
      <c r="F14" s="202"/>
      <c r="G14" s="201"/>
      <c r="H14" s="202"/>
      <c r="I14" s="201"/>
      <c r="J14" s="202"/>
      <c r="K14" s="201">
        <v>0.75</v>
      </c>
      <c r="L14" s="202"/>
      <c r="M14" s="201"/>
      <c r="N14" s="202"/>
      <c r="O14" s="201"/>
      <c r="P14" s="202"/>
      <c r="Q14" s="203"/>
      <c r="R14" s="204"/>
      <c r="S14" s="79">
        <f t="shared" ref="S14:S16" si="2">E14+G14+I14+K14+M14+O14+Q14</f>
        <v>0.75</v>
      </c>
      <c r="T14" s="79">
        <f t="shared" ref="T14:T16" si="3">SUM(S14-U14-V14)</f>
        <v>0.75</v>
      </c>
      <c r="U14" s="82"/>
      <c r="V14" s="82"/>
    </row>
    <row r="15" spans="1:22" x14ac:dyDescent="0.25">
      <c r="A15" s="141"/>
      <c r="B15" s="199"/>
      <c r="C15" s="199"/>
      <c r="D15" s="25"/>
      <c r="E15" s="201"/>
      <c r="F15" s="202"/>
      <c r="G15" s="201"/>
      <c r="H15" s="202"/>
      <c r="I15" s="201"/>
      <c r="J15" s="202"/>
      <c r="K15" s="201"/>
      <c r="L15" s="202"/>
      <c r="M15" s="201"/>
      <c r="N15" s="202"/>
      <c r="O15" s="201"/>
      <c r="P15" s="202"/>
      <c r="Q15" s="203"/>
      <c r="R15" s="204"/>
      <c r="S15" s="79">
        <f t="shared" ref="S15" si="4">E15+G15+I15+K15+M15+O15+Q15</f>
        <v>0</v>
      </c>
      <c r="T15" s="79">
        <f t="shared" ref="T15" si="5">SUM(S15-U15-V15)</f>
        <v>0</v>
      </c>
      <c r="U15" s="82"/>
      <c r="V15" s="82"/>
    </row>
    <row r="16" spans="1:22" x14ac:dyDescent="0.25">
      <c r="A16" s="141"/>
      <c r="B16" s="83"/>
      <c r="C16" s="161"/>
      <c r="D16" s="14"/>
      <c r="E16" s="201"/>
      <c r="F16" s="202"/>
      <c r="G16" s="201"/>
      <c r="H16" s="202"/>
      <c r="I16" s="201"/>
      <c r="J16" s="202"/>
      <c r="K16" s="201"/>
      <c r="L16" s="202"/>
      <c r="M16" s="201"/>
      <c r="N16" s="202"/>
      <c r="O16" s="201"/>
      <c r="P16" s="202"/>
      <c r="Q16" s="203"/>
      <c r="R16" s="204"/>
      <c r="S16" s="79">
        <f t="shared" si="2"/>
        <v>0</v>
      </c>
      <c r="T16" s="79">
        <f t="shared" si="3"/>
        <v>0</v>
      </c>
      <c r="U16" s="82"/>
      <c r="V16" s="82"/>
    </row>
    <row r="17" spans="1:22" ht="15.75" customHeight="1" x14ac:dyDescent="0.25">
      <c r="A17" s="141">
        <v>3600</v>
      </c>
      <c r="B17" s="30" t="s">
        <v>108</v>
      </c>
      <c r="C17" s="141"/>
      <c r="D17" s="25" t="s">
        <v>92</v>
      </c>
      <c r="E17" s="201"/>
      <c r="F17" s="202"/>
      <c r="G17" s="201"/>
      <c r="H17" s="202"/>
      <c r="I17" s="201">
        <v>3</v>
      </c>
      <c r="J17" s="202"/>
      <c r="K17" s="201">
        <v>0.75</v>
      </c>
      <c r="L17" s="202"/>
      <c r="M17" s="201"/>
      <c r="N17" s="202"/>
      <c r="O17" s="201"/>
      <c r="P17" s="202"/>
      <c r="Q17" s="203"/>
      <c r="R17" s="204"/>
      <c r="S17" s="79">
        <f t="shared" ref="S17:S19" si="6">E17+G17+I17+K17+M17+O17+Q17</f>
        <v>3.75</v>
      </c>
      <c r="T17" s="79">
        <f t="shared" ref="T17:T19" si="7">SUM(S17-U17-V17)</f>
        <v>3.75</v>
      </c>
      <c r="U17" s="82"/>
      <c r="V17" s="82"/>
    </row>
    <row r="18" spans="1:22" ht="15.75" customHeight="1" x14ac:dyDescent="0.25">
      <c r="A18" s="141">
        <v>3600</v>
      </c>
      <c r="B18" s="30" t="s">
        <v>108</v>
      </c>
      <c r="C18" s="141"/>
      <c r="D18" s="14" t="s">
        <v>87</v>
      </c>
      <c r="E18" s="201"/>
      <c r="F18" s="202"/>
      <c r="G18" s="201">
        <v>10.75</v>
      </c>
      <c r="H18" s="202"/>
      <c r="I18" s="201"/>
      <c r="J18" s="202"/>
      <c r="K18" s="201"/>
      <c r="L18" s="202"/>
      <c r="M18" s="201">
        <v>8.5</v>
      </c>
      <c r="N18" s="202"/>
      <c r="O18" s="201"/>
      <c r="P18" s="202"/>
      <c r="Q18" s="203"/>
      <c r="R18" s="204"/>
      <c r="S18" s="79">
        <f t="shared" si="6"/>
        <v>19.25</v>
      </c>
      <c r="T18" s="79">
        <f t="shared" si="7"/>
        <v>15.5</v>
      </c>
      <c r="U18" s="82">
        <v>2.5</v>
      </c>
      <c r="V18" s="82">
        <v>1.25</v>
      </c>
    </row>
    <row r="19" spans="1:22" x14ac:dyDescent="0.25">
      <c r="A19" s="141">
        <v>3600</v>
      </c>
      <c r="B19" s="30" t="s">
        <v>108</v>
      </c>
      <c r="C19" s="167"/>
      <c r="D19" s="25" t="s">
        <v>94</v>
      </c>
      <c r="E19" s="201">
        <v>4</v>
      </c>
      <c r="F19" s="202"/>
      <c r="G19" s="201"/>
      <c r="H19" s="202"/>
      <c r="I19" s="201">
        <v>2</v>
      </c>
      <c r="J19" s="202"/>
      <c r="K19" s="201">
        <v>2.5</v>
      </c>
      <c r="L19" s="202"/>
      <c r="M19" s="201"/>
      <c r="N19" s="202"/>
      <c r="O19" s="201"/>
      <c r="P19" s="202"/>
      <c r="Q19" s="203"/>
      <c r="R19" s="204"/>
      <c r="S19" s="79">
        <f t="shared" si="6"/>
        <v>8.5</v>
      </c>
      <c r="T19" s="79">
        <f t="shared" si="7"/>
        <v>8.5</v>
      </c>
      <c r="U19" s="82"/>
      <c r="V19" s="82"/>
    </row>
    <row r="20" spans="1:22" x14ac:dyDescent="0.25">
      <c r="A20" s="183">
        <v>3600</v>
      </c>
      <c r="B20" s="30" t="s">
        <v>108</v>
      </c>
      <c r="C20" s="183"/>
      <c r="D20" s="25" t="s">
        <v>65</v>
      </c>
      <c r="E20" s="201"/>
      <c r="F20" s="202"/>
      <c r="G20" s="201"/>
      <c r="H20" s="202"/>
      <c r="I20" s="201"/>
      <c r="J20" s="202"/>
      <c r="K20" s="201">
        <v>0.5</v>
      </c>
      <c r="L20" s="202"/>
      <c r="M20" s="201"/>
      <c r="N20" s="202"/>
      <c r="O20" s="201"/>
      <c r="P20" s="202"/>
      <c r="Q20" s="203"/>
      <c r="R20" s="204"/>
      <c r="S20" s="79">
        <f>E20+G20+I20+K20+M20+O20+Q20</f>
        <v>0.5</v>
      </c>
      <c r="T20" s="79">
        <f>SUM(S20-U20-V20)</f>
        <v>0.5</v>
      </c>
      <c r="U20" s="82"/>
      <c r="V20" s="82"/>
    </row>
    <row r="21" spans="1:22" x14ac:dyDescent="0.25">
      <c r="A21" s="141"/>
      <c r="B21" s="30"/>
      <c r="C21" s="141"/>
      <c r="D21" s="25"/>
      <c r="E21" s="201"/>
      <c r="F21" s="202"/>
      <c r="G21" s="201"/>
      <c r="H21" s="202"/>
      <c r="I21" s="201"/>
      <c r="J21" s="202"/>
      <c r="K21" s="201"/>
      <c r="L21" s="202"/>
      <c r="M21" s="201"/>
      <c r="N21" s="202"/>
      <c r="O21" s="201"/>
      <c r="P21" s="202"/>
      <c r="Q21" s="203"/>
      <c r="R21" s="204"/>
      <c r="S21" s="79">
        <f>E21+G21+I21+K21+M21+O21+Q21</f>
        <v>0</v>
      </c>
      <c r="T21" s="79">
        <f>SUM(S21-U21-V21)</f>
        <v>0</v>
      </c>
      <c r="U21" s="82"/>
      <c r="V21" s="82"/>
    </row>
    <row r="22" spans="1:22" x14ac:dyDescent="0.25">
      <c r="A22" s="76" t="s">
        <v>35</v>
      </c>
      <c r="B22" s="76"/>
      <c r="C22" s="76"/>
      <c r="D22" s="76"/>
      <c r="E22" s="201"/>
      <c r="F22" s="202"/>
      <c r="G22" s="201"/>
      <c r="H22" s="202"/>
      <c r="I22" s="201"/>
      <c r="J22" s="202"/>
      <c r="K22" s="201"/>
      <c r="L22" s="202"/>
      <c r="M22" s="201"/>
      <c r="N22" s="202"/>
      <c r="O22" s="201"/>
      <c r="P22" s="202"/>
      <c r="Q22" s="203"/>
      <c r="R22" s="204"/>
      <c r="S22" s="79">
        <f t="shared" si="1"/>
        <v>0</v>
      </c>
      <c r="T22" s="79"/>
      <c r="U22" s="84"/>
      <c r="V22" s="82"/>
    </row>
    <row r="23" spans="1:22" x14ac:dyDescent="0.25">
      <c r="A23" s="76" t="s">
        <v>36</v>
      </c>
      <c r="B23" s="76"/>
      <c r="C23" s="76"/>
      <c r="D23" s="76"/>
      <c r="E23" s="201"/>
      <c r="F23" s="202"/>
      <c r="G23" s="201"/>
      <c r="H23" s="202"/>
      <c r="I23" s="201"/>
      <c r="J23" s="202"/>
      <c r="K23" s="201"/>
      <c r="L23" s="202"/>
      <c r="M23" s="201"/>
      <c r="N23" s="202"/>
      <c r="O23" s="203"/>
      <c r="P23" s="204"/>
      <c r="Q23" s="203"/>
      <c r="R23" s="204"/>
      <c r="S23" s="79">
        <f t="shared" si="1"/>
        <v>0</v>
      </c>
      <c r="T23" s="79"/>
      <c r="U23" s="84"/>
      <c r="V23" s="82"/>
    </row>
    <row r="24" spans="1:22" x14ac:dyDescent="0.25">
      <c r="A24" s="84" t="s">
        <v>6</v>
      </c>
      <c r="B24" s="84"/>
      <c r="C24" s="84"/>
      <c r="D24" s="84"/>
      <c r="E24" s="205">
        <f>SUM(E4:E23)</f>
        <v>8</v>
      </c>
      <c r="F24" s="206"/>
      <c r="G24" s="205">
        <f>SUM(G4:G23)</f>
        <v>11.75</v>
      </c>
      <c r="H24" s="206"/>
      <c r="I24" s="205">
        <f>SUM(I4:I23)</f>
        <v>8</v>
      </c>
      <c r="J24" s="206"/>
      <c r="K24" s="205">
        <f>SUM(K4:K23)</f>
        <v>8</v>
      </c>
      <c r="L24" s="206"/>
      <c r="M24" s="205">
        <f>SUM(M4:M23)</f>
        <v>8.5</v>
      </c>
      <c r="N24" s="206"/>
      <c r="O24" s="205">
        <f>SUM(O4:O23)</f>
        <v>0</v>
      </c>
      <c r="P24" s="206"/>
      <c r="Q24" s="205">
        <f>SUM(Q4:Q23)</f>
        <v>0</v>
      </c>
      <c r="R24" s="206"/>
      <c r="S24" s="79">
        <f t="shared" si="1"/>
        <v>44.25</v>
      </c>
      <c r="T24" s="79"/>
      <c r="U24" s="84"/>
      <c r="V24" s="82"/>
    </row>
    <row r="25" spans="1:22" x14ac:dyDescent="0.25">
      <c r="A25" s="84" t="s">
        <v>2</v>
      </c>
      <c r="B25" s="84"/>
      <c r="C25" s="84"/>
      <c r="D25" s="84"/>
      <c r="E25" s="144"/>
      <c r="F25" s="145">
        <v>8</v>
      </c>
      <c r="G25" s="144"/>
      <c r="H25" s="145">
        <v>8</v>
      </c>
      <c r="I25" s="144"/>
      <c r="J25" s="145">
        <v>8</v>
      </c>
      <c r="K25" s="144"/>
      <c r="L25" s="145">
        <v>8</v>
      </c>
      <c r="M25" s="144"/>
      <c r="N25" s="145">
        <v>8</v>
      </c>
      <c r="O25" s="144"/>
      <c r="P25" s="145"/>
      <c r="Q25" s="144"/>
      <c r="R25" s="145"/>
      <c r="S25" s="79">
        <f>SUM(E25:R25)</f>
        <v>40</v>
      </c>
      <c r="T25" s="79">
        <f>SUM(T4:T24)</f>
        <v>40.5</v>
      </c>
      <c r="U25" s="82"/>
      <c r="V25" s="82"/>
    </row>
    <row r="26" spans="1:22" x14ac:dyDescent="0.25">
      <c r="A26" s="84" t="s">
        <v>39</v>
      </c>
      <c r="B26" s="84"/>
      <c r="C26" s="84"/>
      <c r="D26" s="84"/>
      <c r="E26" s="85"/>
      <c r="F26" s="85">
        <f>SUM(E24)-F25</f>
        <v>0</v>
      </c>
      <c r="G26" s="85"/>
      <c r="H26" s="85">
        <f>SUM(G24)-H25</f>
        <v>3.75</v>
      </c>
      <c r="I26" s="85"/>
      <c r="J26" s="85">
        <f>SUM(I24)-J25</f>
        <v>0</v>
      </c>
      <c r="K26" s="85"/>
      <c r="L26" s="85">
        <f>SUM(K24)-L25</f>
        <v>0</v>
      </c>
      <c r="M26" s="85"/>
      <c r="N26" s="85">
        <f>SUM(M24)-N25</f>
        <v>0.5</v>
      </c>
      <c r="O26" s="85"/>
      <c r="P26" s="85">
        <f>SUM(O24)</f>
        <v>0</v>
      </c>
      <c r="Q26" s="85"/>
      <c r="R26" s="85">
        <f>SUM(Q24)</f>
        <v>0</v>
      </c>
      <c r="S26" s="82">
        <f>SUM(E26:R26)</f>
        <v>4.25</v>
      </c>
      <c r="T26" s="82"/>
      <c r="U26" s="82">
        <f>SUM(U4:U25)</f>
        <v>2.5</v>
      </c>
      <c r="V26" s="82">
        <f>SUM(V4:V25)</f>
        <v>1.25</v>
      </c>
    </row>
    <row r="27" spans="1:22" x14ac:dyDescent="0.25">
      <c r="E27" s="86"/>
      <c r="F27" s="86"/>
      <c r="G27" s="86"/>
      <c r="H27" s="86"/>
    </row>
    <row r="28" spans="1:22" x14ac:dyDescent="0.25">
      <c r="A28" s="69" t="s">
        <v>23</v>
      </c>
      <c r="B28" s="70"/>
    </row>
    <row r="29" spans="1:22" x14ac:dyDescent="0.25">
      <c r="A29" s="71" t="s">
        <v>2</v>
      </c>
      <c r="C29" s="87">
        <f>SUM(T25)</f>
        <v>40.5</v>
      </c>
      <c r="I29" s="69">
        <v>3600</v>
      </c>
    </row>
    <row r="30" spans="1:22" x14ac:dyDescent="0.25">
      <c r="A30" s="71" t="s">
        <v>24</v>
      </c>
      <c r="C30" s="87">
        <f>U26</f>
        <v>2.5</v>
      </c>
      <c r="D30" s="88"/>
      <c r="I30" s="89">
        <v>32</v>
      </c>
    </row>
    <row r="31" spans="1:22" x14ac:dyDescent="0.25">
      <c r="A31" s="71" t="s">
        <v>25</v>
      </c>
      <c r="C31" s="88">
        <f>V26</f>
        <v>1.25</v>
      </c>
      <c r="I31" s="86"/>
    </row>
    <row r="32" spans="1:22" x14ac:dyDescent="0.25">
      <c r="A32" s="71" t="s">
        <v>26</v>
      </c>
      <c r="C32" s="88">
        <f>S22</f>
        <v>0</v>
      </c>
      <c r="I32" s="87"/>
    </row>
    <row r="33" spans="1:7" x14ac:dyDescent="0.25">
      <c r="A33" s="71" t="s">
        <v>4</v>
      </c>
      <c r="C33" s="88">
        <f>S23</f>
        <v>0</v>
      </c>
    </row>
    <row r="34" spans="1:7" ht="16.5" thickBot="1" x14ac:dyDescent="0.3">
      <c r="A34" s="72" t="s">
        <v>6</v>
      </c>
      <c r="C34" s="90">
        <f>SUM(C29:C33)</f>
        <v>44.25</v>
      </c>
      <c r="E34" s="72" t="s">
        <v>40</v>
      </c>
      <c r="F34" s="72"/>
      <c r="G34" s="91">
        <f>S24-C34</f>
        <v>0</v>
      </c>
    </row>
    <row r="35" spans="1:7" ht="16.5" thickTop="1" x14ac:dyDescent="0.25">
      <c r="A35" s="71" t="s">
        <v>27</v>
      </c>
      <c r="C35" s="92">
        <v>0</v>
      </c>
      <c r="D35" s="92"/>
    </row>
    <row r="36" spans="1:7" x14ac:dyDescent="0.25">
      <c r="A36" s="71" t="s">
        <v>34</v>
      </c>
      <c r="C36" s="92">
        <v>0</v>
      </c>
      <c r="D36" s="92"/>
    </row>
  </sheetData>
  <mergeCells count="154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4"/>
  <sheetViews>
    <sheetView zoomScale="90" zoomScaleNormal="90" workbookViewId="0">
      <selection activeCell="E27" sqref="E27"/>
    </sheetView>
  </sheetViews>
  <sheetFormatPr defaultRowHeight="15.75" x14ac:dyDescent="0.25"/>
  <cols>
    <col min="1" max="1" width="11" style="71" customWidth="1"/>
    <col min="2" max="2" width="10.7109375" style="71" customWidth="1"/>
    <col min="3" max="3" width="10.140625" style="71" customWidth="1"/>
    <col min="4" max="4" width="28.7109375" style="71" customWidth="1"/>
    <col min="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54</v>
      </c>
      <c r="B1" s="70"/>
      <c r="C1" s="70"/>
    </row>
    <row r="2" spans="1:22" s="75" customFormat="1" x14ac:dyDescent="0.25">
      <c r="A2" s="5" t="s">
        <v>78</v>
      </c>
      <c r="B2" s="191"/>
      <c r="C2" s="191"/>
      <c r="D2" s="142"/>
      <c r="E2" s="209" t="s">
        <v>13</v>
      </c>
      <c r="F2" s="209"/>
      <c r="G2" s="208" t="s">
        <v>14</v>
      </c>
      <c r="H2" s="208"/>
      <c r="I2" s="209" t="s">
        <v>15</v>
      </c>
      <c r="J2" s="209"/>
      <c r="K2" s="208" t="s">
        <v>16</v>
      </c>
      <c r="L2" s="208"/>
      <c r="M2" s="208" t="s">
        <v>17</v>
      </c>
      <c r="N2" s="208"/>
      <c r="O2" s="208" t="s">
        <v>18</v>
      </c>
      <c r="P2" s="208"/>
      <c r="Q2" s="208" t="s">
        <v>19</v>
      </c>
      <c r="R2" s="208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76" t="s">
        <v>20</v>
      </c>
      <c r="B3" s="76" t="s">
        <v>21</v>
      </c>
      <c r="C3" s="76" t="s">
        <v>46</v>
      </c>
      <c r="D3" s="76" t="s">
        <v>30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141"/>
      <c r="B4" s="30"/>
      <c r="C4" s="189"/>
      <c r="D4" s="25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01"/>
      <c r="P4" s="202"/>
      <c r="Q4" s="203"/>
      <c r="R4" s="204"/>
      <c r="S4" s="79">
        <f>E4+G4+I4+K4+M4+O4+Q4</f>
        <v>0</v>
      </c>
      <c r="T4" s="79">
        <f t="shared" ref="T4:T12" si="0">SUM(S4-U4-V4)</f>
        <v>0</v>
      </c>
      <c r="U4" s="82"/>
      <c r="V4" s="82"/>
    </row>
    <row r="5" spans="1:22" x14ac:dyDescent="0.25">
      <c r="A5" s="141"/>
      <c r="B5" s="30"/>
      <c r="C5" s="180"/>
      <c r="D5" s="25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01"/>
      <c r="P5" s="202"/>
      <c r="Q5" s="203"/>
      <c r="R5" s="204"/>
      <c r="S5" s="79">
        <f t="shared" ref="S5:S22" si="1">E5+G5+I5+K5+M5+O5+Q5</f>
        <v>0</v>
      </c>
      <c r="T5" s="79">
        <f t="shared" si="0"/>
        <v>0</v>
      </c>
      <c r="U5" s="82"/>
      <c r="V5" s="82"/>
    </row>
    <row r="6" spans="1:22" x14ac:dyDescent="0.25">
      <c r="A6" s="141"/>
      <c r="B6" s="30"/>
      <c r="C6" s="180"/>
      <c r="D6" s="25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01"/>
      <c r="P6" s="202"/>
      <c r="Q6" s="203"/>
      <c r="R6" s="204"/>
      <c r="S6" s="79">
        <f t="shared" si="1"/>
        <v>0</v>
      </c>
      <c r="T6" s="79">
        <f t="shared" si="0"/>
        <v>0</v>
      </c>
      <c r="U6" s="82"/>
      <c r="V6" s="82"/>
    </row>
    <row r="7" spans="1:22" x14ac:dyDescent="0.25">
      <c r="A7" s="141"/>
      <c r="B7" s="30"/>
      <c r="C7" s="181"/>
      <c r="D7" s="25"/>
      <c r="E7" s="218"/>
      <c r="F7" s="219"/>
      <c r="G7" s="218"/>
      <c r="H7" s="219"/>
      <c r="I7" s="220"/>
      <c r="J7" s="220"/>
      <c r="K7" s="220"/>
      <c r="L7" s="220"/>
      <c r="M7" s="220"/>
      <c r="N7" s="220"/>
      <c r="O7" s="201"/>
      <c r="P7" s="202"/>
      <c r="Q7" s="203"/>
      <c r="R7" s="204"/>
      <c r="S7" s="79">
        <f t="shared" si="1"/>
        <v>0</v>
      </c>
      <c r="T7" s="79">
        <f t="shared" si="0"/>
        <v>0</v>
      </c>
      <c r="U7" s="82"/>
      <c r="V7" s="82"/>
    </row>
    <row r="8" spans="1:22" x14ac:dyDescent="0.25">
      <c r="A8" s="141"/>
      <c r="B8" s="83"/>
      <c r="C8" s="163"/>
      <c r="D8" s="25"/>
      <c r="E8" s="218"/>
      <c r="F8" s="219"/>
      <c r="G8" s="218"/>
      <c r="H8" s="219"/>
      <c r="I8" s="218"/>
      <c r="J8" s="219"/>
      <c r="K8" s="218"/>
      <c r="L8" s="219"/>
      <c r="M8" s="218"/>
      <c r="N8" s="219"/>
      <c r="O8" s="201"/>
      <c r="P8" s="202"/>
      <c r="Q8" s="203"/>
      <c r="R8" s="204"/>
      <c r="S8" s="79">
        <f t="shared" si="1"/>
        <v>0</v>
      </c>
      <c r="T8" s="79">
        <f t="shared" si="0"/>
        <v>0</v>
      </c>
      <c r="U8" s="82"/>
      <c r="V8" s="82"/>
    </row>
    <row r="9" spans="1:22" x14ac:dyDescent="0.25">
      <c r="A9" s="141"/>
      <c r="B9" s="148"/>
      <c r="C9" s="148"/>
      <c r="D9" s="25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01"/>
      <c r="P9" s="202"/>
      <c r="Q9" s="203"/>
      <c r="R9" s="204"/>
      <c r="S9" s="79">
        <f t="shared" si="1"/>
        <v>0</v>
      </c>
      <c r="T9" s="79">
        <f t="shared" si="0"/>
        <v>0</v>
      </c>
      <c r="U9" s="82"/>
      <c r="V9" s="82"/>
    </row>
    <row r="10" spans="1:22" x14ac:dyDescent="0.25">
      <c r="A10" s="141"/>
      <c r="B10" s="149"/>
      <c r="C10" s="149"/>
      <c r="D10" s="25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01"/>
      <c r="P10" s="202"/>
      <c r="Q10" s="203"/>
      <c r="R10" s="204"/>
      <c r="S10" s="79">
        <f t="shared" si="1"/>
        <v>0</v>
      </c>
      <c r="T10" s="79">
        <f t="shared" si="0"/>
        <v>0</v>
      </c>
      <c r="U10" s="82"/>
      <c r="V10" s="82"/>
    </row>
    <row r="11" spans="1:22" x14ac:dyDescent="0.25">
      <c r="A11" s="141"/>
      <c r="B11" s="149"/>
      <c r="C11" s="149"/>
      <c r="D11" s="25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01"/>
      <c r="P11" s="202"/>
      <c r="Q11" s="203"/>
      <c r="R11" s="204"/>
      <c r="S11" s="79">
        <f>E11+G11+I11+K11+M11+O11+Q11</f>
        <v>0</v>
      </c>
      <c r="T11" s="79">
        <f t="shared" si="0"/>
        <v>0</v>
      </c>
      <c r="U11" s="82"/>
      <c r="V11" s="82"/>
    </row>
    <row r="12" spans="1:22" x14ac:dyDescent="0.25">
      <c r="A12" s="141"/>
      <c r="B12" s="149"/>
      <c r="C12" s="149"/>
      <c r="D12" s="25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01"/>
      <c r="P12" s="202"/>
      <c r="Q12" s="203"/>
      <c r="R12" s="204"/>
      <c r="S12" s="79">
        <f t="shared" si="1"/>
        <v>0</v>
      </c>
      <c r="T12" s="79">
        <f t="shared" si="0"/>
        <v>0</v>
      </c>
      <c r="U12" s="82"/>
      <c r="V12" s="82"/>
    </row>
    <row r="13" spans="1:22" x14ac:dyDescent="0.25">
      <c r="A13" s="141"/>
      <c r="B13" s="149"/>
      <c r="C13" s="149"/>
      <c r="D13" s="25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01"/>
      <c r="P13" s="202"/>
      <c r="Q13" s="203"/>
      <c r="R13" s="204"/>
      <c r="S13" s="79">
        <f>E13+G13+I13+K13+M13+O13+Q13</f>
        <v>0</v>
      </c>
      <c r="T13" s="79">
        <f>SUM(S13-U13-V13)</f>
        <v>0</v>
      </c>
      <c r="U13" s="82"/>
      <c r="V13" s="82"/>
    </row>
    <row r="14" spans="1:22" x14ac:dyDescent="0.25">
      <c r="A14" s="141"/>
      <c r="B14" s="149"/>
      <c r="C14" s="149"/>
      <c r="D14" s="25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01"/>
      <c r="P14" s="202"/>
      <c r="Q14" s="203"/>
      <c r="R14" s="204"/>
      <c r="S14" s="79">
        <f>E14+G14+I14+K14+M14+O14+Q14</f>
        <v>0</v>
      </c>
      <c r="T14" s="79">
        <f>SUM(S14-U14-V14)</f>
        <v>0</v>
      </c>
      <c r="U14" s="82"/>
      <c r="V14" s="82"/>
    </row>
    <row r="15" spans="1:22" ht="15.75" customHeight="1" x14ac:dyDescent="0.25">
      <c r="A15" s="141"/>
      <c r="B15" s="30"/>
      <c r="C15" s="141"/>
      <c r="D15" s="25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01"/>
      <c r="P15" s="202"/>
      <c r="Q15" s="203"/>
      <c r="R15" s="204"/>
      <c r="S15" s="79">
        <f t="shared" ref="S15:S17" si="2">E15+G15+I15+K15+M15+O15+Q15</f>
        <v>0</v>
      </c>
      <c r="T15" s="79">
        <f t="shared" ref="T15:T17" si="3">SUM(S15-U15-V15)</f>
        <v>0</v>
      </c>
      <c r="U15" s="82"/>
      <c r="V15" s="82"/>
    </row>
    <row r="16" spans="1:22" ht="15.75" customHeight="1" x14ac:dyDescent="0.25">
      <c r="A16" s="143"/>
      <c r="B16" s="83"/>
      <c r="C16" s="143"/>
      <c r="D16" s="81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01"/>
      <c r="P16" s="202"/>
      <c r="Q16" s="203"/>
      <c r="R16" s="204"/>
      <c r="S16" s="79">
        <f t="shared" si="2"/>
        <v>0</v>
      </c>
      <c r="T16" s="79">
        <f t="shared" si="3"/>
        <v>0</v>
      </c>
      <c r="U16" s="82"/>
      <c r="V16" s="82"/>
    </row>
    <row r="17" spans="1:22" x14ac:dyDescent="0.25">
      <c r="A17" s="141"/>
      <c r="B17" s="141"/>
      <c r="C17" s="141"/>
      <c r="D17" s="14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01"/>
      <c r="P17" s="202"/>
      <c r="Q17" s="203"/>
      <c r="R17" s="204"/>
      <c r="S17" s="79">
        <f t="shared" si="2"/>
        <v>0</v>
      </c>
      <c r="T17" s="79">
        <f t="shared" si="3"/>
        <v>0</v>
      </c>
      <c r="U17" s="82"/>
      <c r="V17" s="82"/>
    </row>
    <row r="18" spans="1:22" x14ac:dyDescent="0.25">
      <c r="A18" s="143"/>
      <c r="B18" s="83"/>
      <c r="C18" s="143"/>
      <c r="D18" s="25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01"/>
      <c r="P18" s="202"/>
      <c r="Q18" s="203"/>
      <c r="R18" s="204"/>
      <c r="S18" s="79">
        <f>E18+G18+I18+K18+M18+O18+Q18</f>
        <v>0</v>
      </c>
      <c r="T18" s="79">
        <f>SUM(S18-U18-V18)</f>
        <v>0</v>
      </c>
      <c r="U18" s="82"/>
      <c r="V18" s="82"/>
    </row>
    <row r="19" spans="1:22" x14ac:dyDescent="0.25">
      <c r="A19" s="141"/>
      <c r="B19" s="30"/>
      <c r="C19" s="141"/>
      <c r="D19" s="25"/>
      <c r="E19" s="218"/>
      <c r="F19" s="219"/>
      <c r="G19" s="218"/>
      <c r="H19" s="219"/>
      <c r="I19" s="218"/>
      <c r="J19" s="219"/>
      <c r="K19" s="218"/>
      <c r="L19" s="219"/>
      <c r="M19" s="218"/>
      <c r="N19" s="219"/>
      <c r="O19" s="201"/>
      <c r="P19" s="202"/>
      <c r="Q19" s="203"/>
      <c r="R19" s="204"/>
      <c r="S19" s="79">
        <f>E19+G19+I19+K19+M19+O19+Q19</f>
        <v>0</v>
      </c>
      <c r="T19" s="79">
        <f>SUM(S19-U19-V19)</f>
        <v>0</v>
      </c>
      <c r="U19" s="82"/>
      <c r="V19" s="82"/>
    </row>
    <row r="20" spans="1:22" x14ac:dyDescent="0.25">
      <c r="A20" s="76" t="s">
        <v>35</v>
      </c>
      <c r="B20" s="76"/>
      <c r="C20" s="76"/>
      <c r="D20" s="76"/>
      <c r="E20" s="218">
        <v>8</v>
      </c>
      <c r="F20" s="219"/>
      <c r="G20" s="218">
        <v>8</v>
      </c>
      <c r="H20" s="219"/>
      <c r="I20" s="218">
        <v>8</v>
      </c>
      <c r="J20" s="219"/>
      <c r="K20" s="218">
        <v>8</v>
      </c>
      <c r="L20" s="219"/>
      <c r="M20" s="218">
        <v>8</v>
      </c>
      <c r="N20" s="219"/>
      <c r="O20" s="201"/>
      <c r="P20" s="202"/>
      <c r="Q20" s="203"/>
      <c r="R20" s="204"/>
      <c r="S20" s="79">
        <f t="shared" si="1"/>
        <v>40</v>
      </c>
      <c r="T20" s="79"/>
      <c r="U20" s="84"/>
      <c r="V20" s="82"/>
    </row>
    <row r="21" spans="1:22" x14ac:dyDescent="0.25">
      <c r="A21" s="76" t="s">
        <v>36</v>
      </c>
      <c r="B21" s="76"/>
      <c r="C21" s="76"/>
      <c r="D21" s="76"/>
      <c r="E21" s="201"/>
      <c r="F21" s="202"/>
      <c r="G21" s="201"/>
      <c r="H21" s="202"/>
      <c r="I21" s="201"/>
      <c r="J21" s="202"/>
      <c r="K21" s="201"/>
      <c r="L21" s="202"/>
      <c r="M21" s="201"/>
      <c r="N21" s="202"/>
      <c r="O21" s="203"/>
      <c r="P21" s="204"/>
      <c r="Q21" s="203"/>
      <c r="R21" s="204"/>
      <c r="S21" s="79">
        <f t="shared" si="1"/>
        <v>0</v>
      </c>
      <c r="T21" s="79"/>
      <c r="U21" s="84"/>
      <c r="V21" s="82"/>
    </row>
    <row r="22" spans="1:22" x14ac:dyDescent="0.25">
      <c r="A22" s="84" t="s">
        <v>6</v>
      </c>
      <c r="B22" s="84"/>
      <c r="C22" s="84"/>
      <c r="D22" s="84"/>
      <c r="E22" s="205">
        <f>SUM(E4:E21)</f>
        <v>8</v>
      </c>
      <c r="F22" s="206"/>
      <c r="G22" s="205">
        <f>SUM(G4:G21)</f>
        <v>8</v>
      </c>
      <c r="H22" s="206"/>
      <c r="I22" s="205">
        <f>SUM(I4:I21)</f>
        <v>8</v>
      </c>
      <c r="J22" s="206"/>
      <c r="K22" s="205">
        <f>SUM(K4:K21)</f>
        <v>8</v>
      </c>
      <c r="L22" s="206"/>
      <c r="M22" s="205">
        <f>SUM(M4:M21)</f>
        <v>8</v>
      </c>
      <c r="N22" s="206"/>
      <c r="O22" s="205">
        <f>SUM(O4:O21)</f>
        <v>0</v>
      </c>
      <c r="P22" s="206"/>
      <c r="Q22" s="205">
        <f>SUM(Q4:Q21)</f>
        <v>0</v>
      </c>
      <c r="R22" s="206"/>
      <c r="S22" s="79">
        <f t="shared" si="1"/>
        <v>40</v>
      </c>
      <c r="T22" s="79"/>
      <c r="U22" s="84"/>
      <c r="V22" s="82"/>
    </row>
    <row r="23" spans="1:22" x14ac:dyDescent="0.25">
      <c r="A23" s="84" t="s">
        <v>2</v>
      </c>
      <c r="B23" s="84"/>
      <c r="C23" s="84"/>
      <c r="D23" s="84"/>
      <c r="E23" s="144"/>
      <c r="F23" s="145">
        <v>8</v>
      </c>
      <c r="G23" s="144"/>
      <c r="H23" s="145">
        <v>8</v>
      </c>
      <c r="I23" s="144"/>
      <c r="J23" s="145">
        <v>8</v>
      </c>
      <c r="K23" s="144"/>
      <c r="L23" s="145">
        <v>8</v>
      </c>
      <c r="M23" s="144"/>
      <c r="N23" s="145">
        <v>8</v>
      </c>
      <c r="O23" s="144"/>
      <c r="P23" s="145"/>
      <c r="Q23" s="144"/>
      <c r="R23" s="145"/>
      <c r="S23" s="79">
        <f>SUM(E23:R23)</f>
        <v>40</v>
      </c>
      <c r="T23" s="79">
        <f>SUM(T4:T22)</f>
        <v>0</v>
      </c>
      <c r="U23" s="82"/>
      <c r="V23" s="82"/>
    </row>
    <row r="24" spans="1:22" x14ac:dyDescent="0.25">
      <c r="A24" s="84" t="s">
        <v>39</v>
      </c>
      <c r="B24" s="84"/>
      <c r="C24" s="84"/>
      <c r="D24" s="84"/>
      <c r="E24" s="85"/>
      <c r="F24" s="85">
        <f>SUM(E22)-F23</f>
        <v>0</v>
      </c>
      <c r="G24" s="85"/>
      <c r="H24" s="85">
        <f>SUM(G22)-H23</f>
        <v>0</v>
      </c>
      <c r="I24" s="85"/>
      <c r="J24" s="85">
        <f>SUM(I22)-J23</f>
        <v>0</v>
      </c>
      <c r="K24" s="85"/>
      <c r="L24" s="85">
        <f>SUM(K22)-L23</f>
        <v>0</v>
      </c>
      <c r="M24" s="85"/>
      <c r="N24" s="85">
        <v>1</v>
      </c>
      <c r="O24" s="85"/>
      <c r="P24" s="85">
        <f>SUM(O22)</f>
        <v>0</v>
      </c>
      <c r="Q24" s="85"/>
      <c r="R24" s="85">
        <f>SUM(Q22)</f>
        <v>0</v>
      </c>
      <c r="S24" s="82">
        <f>SUM(E24:R24)</f>
        <v>1</v>
      </c>
      <c r="T24" s="82"/>
      <c r="U24" s="82">
        <f>SUM(U4:U23)</f>
        <v>0</v>
      </c>
      <c r="V24" s="82">
        <f>SUM(V4:V23)</f>
        <v>0</v>
      </c>
    </row>
    <row r="25" spans="1:22" x14ac:dyDescent="0.25">
      <c r="E25" s="86"/>
      <c r="F25" s="86"/>
      <c r="G25" s="86"/>
      <c r="H25" s="86"/>
    </row>
    <row r="26" spans="1:22" x14ac:dyDescent="0.25">
      <c r="A26" s="69" t="s">
        <v>23</v>
      </c>
      <c r="B26" s="70"/>
    </row>
    <row r="27" spans="1:22" x14ac:dyDescent="0.25">
      <c r="A27" s="71" t="s">
        <v>2</v>
      </c>
      <c r="C27" s="87">
        <f>SUM(T23)</f>
        <v>0</v>
      </c>
      <c r="I27" s="69">
        <v>3600</v>
      </c>
    </row>
    <row r="28" spans="1:22" x14ac:dyDescent="0.25">
      <c r="A28" s="71" t="s">
        <v>24</v>
      </c>
      <c r="C28" s="87">
        <f>U24</f>
        <v>0</v>
      </c>
      <c r="D28" s="88"/>
      <c r="I28" s="89"/>
    </row>
    <row r="29" spans="1:22" x14ac:dyDescent="0.25">
      <c r="A29" s="71" t="s">
        <v>25</v>
      </c>
      <c r="C29" s="88">
        <f>V24</f>
        <v>0</v>
      </c>
      <c r="I29" s="86"/>
    </row>
    <row r="30" spans="1:22" x14ac:dyDescent="0.25">
      <c r="A30" s="71" t="s">
        <v>26</v>
      </c>
      <c r="C30" s="88">
        <f>S20</f>
        <v>40</v>
      </c>
      <c r="I30" s="87"/>
    </row>
    <row r="31" spans="1:22" x14ac:dyDescent="0.25">
      <c r="A31" s="71" t="s">
        <v>4</v>
      </c>
      <c r="C31" s="88">
        <f>S21</f>
        <v>0</v>
      </c>
    </row>
    <row r="32" spans="1:22" ht="16.5" thickBot="1" x14ac:dyDescent="0.3">
      <c r="A32" s="72" t="s">
        <v>6</v>
      </c>
      <c r="C32" s="90">
        <f>SUM(C27:C31)</f>
        <v>40</v>
      </c>
      <c r="E32" s="72" t="s">
        <v>40</v>
      </c>
      <c r="F32" s="72"/>
      <c r="G32" s="91">
        <f>S22-C32</f>
        <v>0</v>
      </c>
    </row>
    <row r="33" spans="1:4" ht="16.5" thickTop="1" x14ac:dyDescent="0.25">
      <c r="A33" s="71" t="s">
        <v>27</v>
      </c>
      <c r="C33" s="92">
        <v>0</v>
      </c>
      <c r="D33" s="92"/>
    </row>
    <row r="34" spans="1:4" x14ac:dyDescent="0.25">
      <c r="A34" s="71" t="s">
        <v>34</v>
      </c>
      <c r="C34" s="92">
        <v>0</v>
      </c>
      <c r="D34" s="92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4"/>
  <sheetViews>
    <sheetView workbookViewId="0">
      <selection activeCell="E15" sqref="E15:P1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78</v>
      </c>
      <c r="B2" s="191"/>
      <c r="C2" s="191"/>
      <c r="D2" s="38"/>
      <c r="E2" s="215" t="s">
        <v>13</v>
      </c>
      <c r="F2" s="215"/>
      <c r="G2" s="215" t="s">
        <v>14</v>
      </c>
      <c r="H2" s="215"/>
      <c r="I2" s="215" t="s">
        <v>15</v>
      </c>
      <c r="J2" s="215"/>
      <c r="K2" s="215" t="s">
        <v>16</v>
      </c>
      <c r="L2" s="215"/>
      <c r="M2" s="215" t="s">
        <v>17</v>
      </c>
      <c r="N2" s="215"/>
      <c r="O2" s="215" t="s">
        <v>18</v>
      </c>
      <c r="P2" s="215"/>
      <c r="Q2" s="215" t="s">
        <v>19</v>
      </c>
      <c r="R2" s="21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7">
        <v>8</v>
      </c>
      <c r="F3" s="77">
        <v>16.3</v>
      </c>
      <c r="G3" s="77">
        <v>8</v>
      </c>
      <c r="H3" s="77">
        <v>16.3</v>
      </c>
      <c r="I3" s="77">
        <v>8.3000000000000007</v>
      </c>
      <c r="J3" s="77">
        <v>16.3</v>
      </c>
      <c r="K3" s="77">
        <v>8</v>
      </c>
      <c r="L3" s="77">
        <v>16.3</v>
      </c>
      <c r="M3" s="77">
        <v>9</v>
      </c>
      <c r="N3" s="77">
        <v>16.3</v>
      </c>
      <c r="O3" s="40"/>
      <c r="P3" s="11"/>
      <c r="Q3" s="11"/>
      <c r="R3" s="11"/>
      <c r="S3" s="12"/>
      <c r="T3" s="12"/>
      <c r="U3" s="13"/>
      <c r="V3" s="13"/>
    </row>
    <row r="4" spans="1:22" x14ac:dyDescent="0.25">
      <c r="A4" s="141">
        <v>6687</v>
      </c>
      <c r="B4" s="200" t="s">
        <v>104</v>
      </c>
      <c r="C4" s="194">
        <v>36</v>
      </c>
      <c r="D4" s="25" t="s">
        <v>69</v>
      </c>
      <c r="E4" s="210">
        <v>3.5</v>
      </c>
      <c r="F4" s="210"/>
      <c r="G4" s="210"/>
      <c r="H4" s="210"/>
      <c r="I4" s="210"/>
      <c r="J4" s="210"/>
      <c r="K4" s="210"/>
      <c r="L4" s="210"/>
      <c r="M4" s="210"/>
      <c r="N4" s="210"/>
      <c r="O4" s="211"/>
      <c r="P4" s="212"/>
      <c r="Q4" s="213"/>
      <c r="R4" s="214"/>
      <c r="S4" s="12">
        <f>E4+G4+I4+K4+M4+O4+Q4</f>
        <v>3.5</v>
      </c>
      <c r="T4" s="12">
        <f t="shared" ref="T4:T19" si="0">SUM(S4-U4-V4)</f>
        <v>3.5</v>
      </c>
      <c r="U4" s="15"/>
      <c r="V4" s="15"/>
    </row>
    <row r="5" spans="1:22" x14ac:dyDescent="0.25">
      <c r="A5" s="141">
        <v>6687</v>
      </c>
      <c r="B5" s="200" t="s">
        <v>104</v>
      </c>
      <c r="C5" s="194">
        <v>37</v>
      </c>
      <c r="D5" s="25" t="s">
        <v>69</v>
      </c>
      <c r="E5" s="210">
        <v>3.5</v>
      </c>
      <c r="F5" s="210"/>
      <c r="G5" s="210">
        <v>2</v>
      </c>
      <c r="H5" s="210"/>
      <c r="I5" s="210"/>
      <c r="J5" s="210"/>
      <c r="K5" s="210"/>
      <c r="L5" s="210"/>
      <c r="M5" s="210"/>
      <c r="N5" s="210"/>
      <c r="O5" s="211"/>
      <c r="P5" s="212"/>
      <c r="Q5" s="213"/>
      <c r="R5" s="214"/>
      <c r="S5" s="12">
        <f t="shared" ref="S5:S22" si="1">E5+G5+I5+K5+M5+O5+Q5</f>
        <v>5.5</v>
      </c>
      <c r="T5" s="12">
        <f t="shared" si="0"/>
        <v>5.5</v>
      </c>
      <c r="U5" s="15"/>
      <c r="V5" s="15"/>
    </row>
    <row r="6" spans="1:22" x14ac:dyDescent="0.25">
      <c r="A6" s="141">
        <v>6687</v>
      </c>
      <c r="B6" s="200" t="s">
        <v>104</v>
      </c>
      <c r="C6" s="187">
        <v>42</v>
      </c>
      <c r="D6" s="25" t="s">
        <v>69</v>
      </c>
      <c r="E6" s="210"/>
      <c r="F6" s="210"/>
      <c r="G6" s="210">
        <v>5</v>
      </c>
      <c r="H6" s="210"/>
      <c r="I6" s="210"/>
      <c r="J6" s="210"/>
      <c r="K6" s="210">
        <v>2</v>
      </c>
      <c r="L6" s="210"/>
      <c r="M6" s="210"/>
      <c r="N6" s="210"/>
      <c r="O6" s="211"/>
      <c r="P6" s="212"/>
      <c r="Q6" s="213"/>
      <c r="R6" s="214"/>
      <c r="S6" s="12">
        <f t="shared" si="1"/>
        <v>7</v>
      </c>
      <c r="T6" s="12">
        <f t="shared" si="0"/>
        <v>7</v>
      </c>
      <c r="U6" s="15"/>
      <c r="V6" s="15"/>
    </row>
    <row r="7" spans="1:22" x14ac:dyDescent="0.25">
      <c r="A7" s="141">
        <v>6721</v>
      </c>
      <c r="B7" s="200" t="s">
        <v>107</v>
      </c>
      <c r="C7" s="188">
        <v>71</v>
      </c>
      <c r="D7" s="25" t="s">
        <v>96</v>
      </c>
      <c r="E7" s="211"/>
      <c r="F7" s="212"/>
      <c r="G7" s="211"/>
      <c r="H7" s="212"/>
      <c r="I7" s="210">
        <v>0.5</v>
      </c>
      <c r="J7" s="210"/>
      <c r="K7" s="210"/>
      <c r="L7" s="210"/>
      <c r="M7" s="210"/>
      <c r="N7" s="210"/>
      <c r="O7" s="211"/>
      <c r="P7" s="212"/>
      <c r="Q7" s="213"/>
      <c r="R7" s="214"/>
      <c r="S7" s="12">
        <f t="shared" si="1"/>
        <v>0.5</v>
      </c>
      <c r="T7" s="12">
        <f t="shared" si="0"/>
        <v>0.5</v>
      </c>
      <c r="U7" s="15"/>
      <c r="V7" s="15"/>
    </row>
    <row r="8" spans="1:22" x14ac:dyDescent="0.25">
      <c r="A8" s="141">
        <v>6687</v>
      </c>
      <c r="B8" s="200" t="s">
        <v>104</v>
      </c>
      <c r="C8" s="196">
        <v>21</v>
      </c>
      <c r="D8" s="25" t="s">
        <v>69</v>
      </c>
      <c r="E8" s="210"/>
      <c r="F8" s="210"/>
      <c r="G8" s="210"/>
      <c r="H8" s="210"/>
      <c r="I8" s="210">
        <v>5.5</v>
      </c>
      <c r="J8" s="210"/>
      <c r="K8" s="210">
        <v>6</v>
      </c>
      <c r="L8" s="210"/>
      <c r="M8" s="210">
        <v>3</v>
      </c>
      <c r="N8" s="210"/>
      <c r="O8" s="211"/>
      <c r="P8" s="212"/>
      <c r="Q8" s="213"/>
      <c r="R8" s="214"/>
      <c r="S8" s="12">
        <f t="shared" si="1"/>
        <v>14.5</v>
      </c>
      <c r="T8" s="12">
        <f t="shared" si="0"/>
        <v>14.5</v>
      </c>
      <c r="U8" s="15"/>
      <c r="V8" s="15"/>
    </row>
    <row r="9" spans="1:22" x14ac:dyDescent="0.25">
      <c r="A9" s="141">
        <v>6687</v>
      </c>
      <c r="B9" s="200" t="s">
        <v>104</v>
      </c>
      <c r="C9" s="199">
        <v>22</v>
      </c>
      <c r="D9" s="25" t="s">
        <v>69</v>
      </c>
      <c r="E9" s="210"/>
      <c r="F9" s="210"/>
      <c r="G9" s="210"/>
      <c r="H9" s="210"/>
      <c r="I9" s="210"/>
      <c r="J9" s="210"/>
      <c r="K9" s="210"/>
      <c r="L9" s="210"/>
      <c r="M9" s="210">
        <v>3</v>
      </c>
      <c r="N9" s="210"/>
      <c r="O9" s="211"/>
      <c r="P9" s="212"/>
      <c r="Q9" s="213"/>
      <c r="R9" s="214"/>
      <c r="S9" s="12">
        <f t="shared" si="1"/>
        <v>3</v>
      </c>
      <c r="T9" s="12">
        <f t="shared" si="0"/>
        <v>3</v>
      </c>
      <c r="U9" s="15"/>
      <c r="V9" s="15"/>
    </row>
    <row r="10" spans="1:22" x14ac:dyDescent="0.25">
      <c r="A10" s="141"/>
      <c r="B10" s="188"/>
      <c r="C10" s="188"/>
      <c r="D10" s="25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1"/>
      <c r="P10" s="212"/>
      <c r="Q10" s="213"/>
      <c r="R10" s="214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41"/>
      <c r="B11" s="156"/>
      <c r="C11" s="156"/>
      <c r="D11" s="25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1"/>
      <c r="P11" s="212"/>
      <c r="Q11" s="213"/>
      <c r="R11" s="21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41"/>
      <c r="B12" s="156"/>
      <c r="C12" s="156"/>
      <c r="D12" s="25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1"/>
      <c r="P12" s="212"/>
      <c r="Q12" s="213"/>
      <c r="R12" s="214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41"/>
      <c r="B13" s="156"/>
      <c r="C13" s="156"/>
      <c r="D13" s="25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1"/>
      <c r="P13" s="212"/>
      <c r="Q13" s="213"/>
      <c r="R13" s="214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41"/>
      <c r="B14" s="156"/>
      <c r="C14" s="156"/>
      <c r="D14" s="25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1"/>
      <c r="P14" s="212"/>
      <c r="Q14" s="213"/>
      <c r="R14" s="214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07"/>
      <c r="B15" s="146"/>
      <c r="C15" s="146"/>
      <c r="D15" s="25"/>
      <c r="E15" s="211"/>
      <c r="F15" s="212"/>
      <c r="G15" s="211"/>
      <c r="H15" s="212"/>
      <c r="I15" s="211"/>
      <c r="J15" s="212"/>
      <c r="K15" s="211"/>
      <c r="L15" s="212"/>
      <c r="M15" s="211"/>
      <c r="N15" s="212"/>
      <c r="O15" s="211"/>
      <c r="P15" s="212"/>
      <c r="Q15" s="213"/>
      <c r="R15" s="214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39">
        <v>3600</v>
      </c>
      <c r="B16" s="30" t="s">
        <v>108</v>
      </c>
      <c r="C16" s="39"/>
      <c r="D16" s="25" t="s">
        <v>95</v>
      </c>
      <c r="E16" s="211"/>
      <c r="F16" s="212"/>
      <c r="G16" s="211"/>
      <c r="H16" s="212"/>
      <c r="I16" s="211">
        <v>1.5</v>
      </c>
      <c r="J16" s="212"/>
      <c r="K16" s="211"/>
      <c r="L16" s="212"/>
      <c r="M16" s="211"/>
      <c r="N16" s="212"/>
      <c r="O16" s="211"/>
      <c r="P16" s="212"/>
      <c r="Q16" s="213"/>
      <c r="R16" s="214"/>
      <c r="S16" s="12">
        <f t="shared" si="1"/>
        <v>1.5</v>
      </c>
      <c r="T16" s="12">
        <f t="shared" si="0"/>
        <v>1.5</v>
      </c>
      <c r="U16" s="15"/>
      <c r="V16" s="15"/>
    </row>
    <row r="17" spans="1:22" x14ac:dyDescent="0.25">
      <c r="A17" s="150">
        <v>3600</v>
      </c>
      <c r="B17" s="30" t="s">
        <v>108</v>
      </c>
      <c r="C17" s="150"/>
      <c r="D17" s="25" t="s">
        <v>64</v>
      </c>
      <c r="E17" s="211">
        <v>0.5</v>
      </c>
      <c r="F17" s="212"/>
      <c r="G17" s="211">
        <v>0.5</v>
      </c>
      <c r="H17" s="212"/>
      <c r="I17" s="211"/>
      <c r="J17" s="212"/>
      <c r="K17" s="211"/>
      <c r="L17" s="212"/>
      <c r="M17" s="211">
        <v>1</v>
      </c>
      <c r="N17" s="212"/>
      <c r="O17" s="211"/>
      <c r="P17" s="212"/>
      <c r="Q17" s="213"/>
      <c r="R17" s="214"/>
      <c r="S17" s="12">
        <f>E17+G17+I17+K17+M17+O17+Q17</f>
        <v>2</v>
      </c>
      <c r="T17" s="12">
        <f>SUM(S17-U17-V17)</f>
        <v>2</v>
      </c>
      <c r="U17" s="15"/>
      <c r="V17" s="15"/>
    </row>
    <row r="18" spans="1:22" x14ac:dyDescent="0.25">
      <c r="A18" s="141">
        <v>3600</v>
      </c>
      <c r="B18" s="30" t="s">
        <v>108</v>
      </c>
      <c r="C18" s="141"/>
      <c r="D18" s="25" t="s">
        <v>65</v>
      </c>
      <c r="E18" s="211">
        <v>0.5</v>
      </c>
      <c r="F18" s="212"/>
      <c r="G18" s="211">
        <v>0.5</v>
      </c>
      <c r="H18" s="212"/>
      <c r="I18" s="211"/>
      <c r="J18" s="212"/>
      <c r="K18" s="211"/>
      <c r="L18" s="212"/>
      <c r="M18" s="211"/>
      <c r="N18" s="212"/>
      <c r="O18" s="211"/>
      <c r="P18" s="212"/>
      <c r="Q18" s="213"/>
      <c r="R18" s="214"/>
      <c r="S18" s="12">
        <f t="shared" si="1"/>
        <v>1</v>
      </c>
      <c r="T18" s="12">
        <f t="shared" si="0"/>
        <v>1</v>
      </c>
      <c r="U18" s="15"/>
      <c r="V18" s="15"/>
    </row>
    <row r="19" spans="1:22" x14ac:dyDescent="0.25">
      <c r="A19" s="140"/>
      <c r="B19" s="140"/>
      <c r="C19" s="140"/>
      <c r="D19" s="14"/>
      <c r="E19" s="211"/>
      <c r="F19" s="212"/>
      <c r="G19" s="211"/>
      <c r="H19" s="212"/>
      <c r="I19" s="211"/>
      <c r="J19" s="212"/>
      <c r="K19" s="211"/>
      <c r="L19" s="212"/>
      <c r="M19" s="211"/>
      <c r="N19" s="212"/>
      <c r="O19" s="211"/>
      <c r="P19" s="212"/>
      <c r="Q19" s="213"/>
      <c r="R19" s="214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11"/>
      <c r="F20" s="212"/>
      <c r="G20" s="211"/>
      <c r="H20" s="212"/>
      <c r="I20" s="211"/>
      <c r="J20" s="212"/>
      <c r="K20" s="211"/>
      <c r="L20" s="212"/>
      <c r="M20" s="211"/>
      <c r="N20" s="212"/>
      <c r="O20" s="213"/>
      <c r="P20" s="214"/>
      <c r="Q20" s="213"/>
      <c r="R20" s="214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11"/>
      <c r="F21" s="212"/>
      <c r="G21" s="211"/>
      <c r="H21" s="212"/>
      <c r="I21" s="211"/>
      <c r="J21" s="212"/>
      <c r="K21" s="211"/>
      <c r="L21" s="212"/>
      <c r="M21" s="211"/>
      <c r="N21" s="212"/>
      <c r="O21" s="213"/>
      <c r="P21" s="214"/>
      <c r="Q21" s="213"/>
      <c r="R21" s="214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16">
        <f>SUM(E4:E21)</f>
        <v>8</v>
      </c>
      <c r="F22" s="217"/>
      <c r="G22" s="216">
        <f>SUM(G4:G21)</f>
        <v>8</v>
      </c>
      <c r="H22" s="217"/>
      <c r="I22" s="216">
        <f>SUM(I4:I21)</f>
        <v>7.5</v>
      </c>
      <c r="J22" s="217"/>
      <c r="K22" s="216">
        <f>SUM(K4:K21)</f>
        <v>8</v>
      </c>
      <c r="L22" s="217"/>
      <c r="M22" s="216">
        <f>SUM(M4:M21)</f>
        <v>7</v>
      </c>
      <c r="N22" s="217"/>
      <c r="O22" s="216">
        <f>SUM(O4:O21)</f>
        <v>0</v>
      </c>
      <c r="P22" s="217"/>
      <c r="Q22" s="216">
        <f>SUM(Q4:Q21)</f>
        <v>0</v>
      </c>
      <c r="R22" s="217"/>
      <c r="S22" s="12">
        <f t="shared" si="1"/>
        <v>38.5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38.5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-0.5</v>
      </c>
      <c r="K24" s="19"/>
      <c r="L24" s="19">
        <f>SUM(K22)-L23</f>
        <v>0</v>
      </c>
      <c r="M24" s="19"/>
      <c r="N24" s="19">
        <f>SUM(M22)-N23</f>
        <v>-1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-1.5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38.5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4.5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38.5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6"/>
  <sheetViews>
    <sheetView zoomScale="90" zoomScaleNormal="90" workbookViewId="0">
      <selection activeCell="J30" sqref="J30"/>
    </sheetView>
  </sheetViews>
  <sheetFormatPr defaultRowHeight="15.75" x14ac:dyDescent="0.25"/>
  <cols>
    <col min="1" max="1" width="11" style="71" customWidth="1"/>
    <col min="2" max="2" width="10.7109375" style="71" customWidth="1"/>
    <col min="3" max="3" width="10.140625" style="71" customWidth="1"/>
    <col min="4" max="4" width="28.7109375" style="71" customWidth="1"/>
    <col min="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78</v>
      </c>
      <c r="B2" s="191"/>
      <c r="C2" s="191"/>
      <c r="D2" s="142"/>
      <c r="E2" s="209" t="s">
        <v>13</v>
      </c>
      <c r="F2" s="209"/>
      <c r="G2" s="208" t="s">
        <v>14</v>
      </c>
      <c r="H2" s="208"/>
      <c r="I2" s="209" t="s">
        <v>15</v>
      </c>
      <c r="J2" s="209"/>
      <c r="K2" s="208" t="s">
        <v>16</v>
      </c>
      <c r="L2" s="208"/>
      <c r="M2" s="208" t="s">
        <v>17</v>
      </c>
      <c r="N2" s="208"/>
      <c r="O2" s="208" t="s">
        <v>18</v>
      </c>
      <c r="P2" s="208"/>
      <c r="Q2" s="208" t="s">
        <v>19</v>
      </c>
      <c r="R2" s="208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76" t="s">
        <v>20</v>
      </c>
      <c r="B3" s="76" t="s">
        <v>21</v>
      </c>
      <c r="C3" s="76" t="s">
        <v>46</v>
      </c>
      <c r="D3" s="76" t="s">
        <v>30</v>
      </c>
      <c r="E3" s="77">
        <v>8</v>
      </c>
      <c r="F3" s="77">
        <v>16.3</v>
      </c>
      <c r="G3" s="77">
        <v>8</v>
      </c>
      <c r="H3" s="77">
        <v>16.3</v>
      </c>
      <c r="I3" s="77">
        <v>8</v>
      </c>
      <c r="J3" s="77">
        <v>16.3</v>
      </c>
      <c r="K3" s="77">
        <v>8</v>
      </c>
      <c r="L3" s="77">
        <v>16.3</v>
      </c>
      <c r="M3" s="33"/>
      <c r="N3" s="93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141">
        <v>6687</v>
      </c>
      <c r="B4" s="200" t="s">
        <v>104</v>
      </c>
      <c r="C4" s="195">
        <v>18</v>
      </c>
      <c r="D4" s="25" t="s">
        <v>74</v>
      </c>
      <c r="E4" s="207">
        <v>2</v>
      </c>
      <c r="F4" s="207"/>
      <c r="G4" s="207"/>
      <c r="H4" s="207"/>
      <c r="I4" s="207"/>
      <c r="J4" s="207"/>
      <c r="K4" s="207"/>
      <c r="L4" s="207"/>
      <c r="M4" s="207"/>
      <c r="N4" s="207"/>
      <c r="O4" s="201"/>
      <c r="P4" s="202"/>
      <c r="Q4" s="203"/>
      <c r="R4" s="204"/>
      <c r="S4" s="79">
        <f>E4+G4+I4+K4+M4+O4+Q4</f>
        <v>2</v>
      </c>
      <c r="T4" s="79">
        <f t="shared" ref="T4:T12" si="0">SUM(S4-U4-V4)</f>
        <v>2</v>
      </c>
      <c r="U4" s="82"/>
      <c r="V4" s="82"/>
    </row>
    <row r="5" spans="1:22" x14ac:dyDescent="0.25">
      <c r="A5" s="141">
        <v>6687</v>
      </c>
      <c r="B5" s="200" t="s">
        <v>104</v>
      </c>
      <c r="C5" s="195">
        <v>19</v>
      </c>
      <c r="D5" s="25" t="s">
        <v>74</v>
      </c>
      <c r="E5" s="207">
        <v>4</v>
      </c>
      <c r="F5" s="207"/>
      <c r="G5" s="207">
        <v>3</v>
      </c>
      <c r="H5" s="207"/>
      <c r="I5" s="207"/>
      <c r="J5" s="207"/>
      <c r="K5" s="207"/>
      <c r="L5" s="207"/>
      <c r="M5" s="207"/>
      <c r="N5" s="207"/>
      <c r="O5" s="201"/>
      <c r="P5" s="202"/>
      <c r="Q5" s="203"/>
      <c r="R5" s="204"/>
      <c r="S5" s="79">
        <f t="shared" ref="S5:S24" si="1">E5+G5+I5+K5+M5+O5+Q5</f>
        <v>7</v>
      </c>
      <c r="T5" s="79">
        <f t="shared" si="0"/>
        <v>7</v>
      </c>
      <c r="U5" s="82"/>
      <c r="V5" s="82"/>
    </row>
    <row r="6" spans="1:22" x14ac:dyDescent="0.25">
      <c r="A6" s="141">
        <v>6687</v>
      </c>
      <c r="B6" s="200" t="s">
        <v>104</v>
      </c>
      <c r="C6" s="181">
        <v>17</v>
      </c>
      <c r="D6" s="25" t="s">
        <v>74</v>
      </c>
      <c r="E6" s="207"/>
      <c r="F6" s="207"/>
      <c r="G6" s="207">
        <v>2</v>
      </c>
      <c r="H6" s="207"/>
      <c r="I6" s="207"/>
      <c r="J6" s="207"/>
      <c r="K6" s="207"/>
      <c r="L6" s="207"/>
      <c r="M6" s="207"/>
      <c r="N6" s="207"/>
      <c r="O6" s="201"/>
      <c r="P6" s="202"/>
      <c r="Q6" s="203"/>
      <c r="R6" s="204"/>
      <c r="S6" s="79">
        <f t="shared" si="1"/>
        <v>2</v>
      </c>
      <c r="T6" s="79">
        <f t="shared" si="0"/>
        <v>2</v>
      </c>
      <c r="U6" s="82"/>
      <c r="V6" s="82"/>
    </row>
    <row r="7" spans="1:22" x14ac:dyDescent="0.25">
      <c r="A7" s="141">
        <v>6761</v>
      </c>
      <c r="B7" s="200" t="s">
        <v>105</v>
      </c>
      <c r="C7" s="173">
        <v>4</v>
      </c>
      <c r="D7" s="25" t="s">
        <v>89</v>
      </c>
      <c r="E7" s="201"/>
      <c r="F7" s="202"/>
      <c r="G7" s="201">
        <v>1.5</v>
      </c>
      <c r="H7" s="202"/>
      <c r="I7" s="201"/>
      <c r="J7" s="202"/>
      <c r="K7" s="201"/>
      <c r="L7" s="202"/>
      <c r="M7" s="201"/>
      <c r="N7" s="202"/>
      <c r="O7" s="201"/>
      <c r="P7" s="202"/>
      <c r="Q7" s="203"/>
      <c r="R7" s="204"/>
      <c r="S7" s="79">
        <f t="shared" si="1"/>
        <v>1.5</v>
      </c>
      <c r="T7" s="79">
        <f t="shared" si="0"/>
        <v>1.5</v>
      </c>
      <c r="U7" s="82"/>
      <c r="V7" s="82"/>
    </row>
    <row r="8" spans="1:22" x14ac:dyDescent="0.25">
      <c r="A8" s="141">
        <v>6633</v>
      </c>
      <c r="B8" s="200" t="s">
        <v>106</v>
      </c>
      <c r="C8" s="195">
        <v>17</v>
      </c>
      <c r="D8" s="25" t="s">
        <v>84</v>
      </c>
      <c r="E8" s="201"/>
      <c r="F8" s="202"/>
      <c r="G8" s="201">
        <v>1</v>
      </c>
      <c r="H8" s="202"/>
      <c r="I8" s="201"/>
      <c r="J8" s="202"/>
      <c r="K8" s="201"/>
      <c r="L8" s="202"/>
      <c r="M8" s="201"/>
      <c r="N8" s="202"/>
      <c r="O8" s="201"/>
      <c r="P8" s="202"/>
      <c r="Q8" s="203"/>
      <c r="R8" s="204"/>
      <c r="S8" s="79">
        <f t="shared" si="1"/>
        <v>1</v>
      </c>
      <c r="T8" s="79">
        <f t="shared" si="0"/>
        <v>1</v>
      </c>
      <c r="U8" s="82"/>
      <c r="V8" s="82"/>
    </row>
    <row r="9" spans="1:22" x14ac:dyDescent="0.25">
      <c r="A9" s="141">
        <v>6687</v>
      </c>
      <c r="B9" s="200" t="s">
        <v>104</v>
      </c>
      <c r="C9" s="196">
        <v>36</v>
      </c>
      <c r="D9" s="25" t="s">
        <v>74</v>
      </c>
      <c r="E9" s="201"/>
      <c r="F9" s="202"/>
      <c r="G9" s="201"/>
      <c r="H9" s="202"/>
      <c r="I9" s="201"/>
      <c r="J9" s="202"/>
      <c r="K9" s="201">
        <v>2</v>
      </c>
      <c r="L9" s="202"/>
      <c r="M9" s="201"/>
      <c r="N9" s="202"/>
      <c r="O9" s="201"/>
      <c r="P9" s="202"/>
      <c r="Q9" s="203"/>
      <c r="R9" s="204"/>
      <c r="S9" s="79">
        <f t="shared" si="1"/>
        <v>2</v>
      </c>
      <c r="T9" s="79">
        <f t="shared" si="0"/>
        <v>2</v>
      </c>
      <c r="U9" s="82"/>
      <c r="V9" s="82"/>
    </row>
    <row r="10" spans="1:22" x14ac:dyDescent="0.25">
      <c r="A10" s="141">
        <v>6687</v>
      </c>
      <c r="B10" s="200" t="s">
        <v>104</v>
      </c>
      <c r="C10" s="196">
        <v>41</v>
      </c>
      <c r="D10" s="25" t="s">
        <v>74</v>
      </c>
      <c r="E10" s="201"/>
      <c r="F10" s="202"/>
      <c r="G10" s="201"/>
      <c r="H10" s="202"/>
      <c r="I10" s="201"/>
      <c r="J10" s="202"/>
      <c r="K10" s="201">
        <v>2</v>
      </c>
      <c r="L10" s="202"/>
      <c r="M10" s="201"/>
      <c r="N10" s="202"/>
      <c r="O10" s="201"/>
      <c r="P10" s="202"/>
      <c r="Q10" s="203"/>
      <c r="R10" s="204"/>
      <c r="S10" s="79">
        <f t="shared" si="1"/>
        <v>2</v>
      </c>
      <c r="T10" s="79">
        <f t="shared" si="0"/>
        <v>2</v>
      </c>
      <c r="U10" s="82"/>
      <c r="V10" s="82"/>
    </row>
    <row r="11" spans="1:22" x14ac:dyDescent="0.25">
      <c r="A11" s="141">
        <v>6721</v>
      </c>
      <c r="B11" s="200" t="s">
        <v>107</v>
      </c>
      <c r="C11" s="165">
        <v>9</v>
      </c>
      <c r="D11" s="25" t="s">
        <v>89</v>
      </c>
      <c r="E11" s="201"/>
      <c r="F11" s="202"/>
      <c r="G11" s="201"/>
      <c r="H11" s="202"/>
      <c r="I11" s="201"/>
      <c r="J11" s="202"/>
      <c r="K11" s="201">
        <v>2</v>
      </c>
      <c r="L11" s="202"/>
      <c r="M11" s="201"/>
      <c r="N11" s="202"/>
      <c r="O11" s="201"/>
      <c r="P11" s="202"/>
      <c r="Q11" s="203"/>
      <c r="R11" s="204"/>
      <c r="S11" s="79">
        <f>E11+G11+I11+K11+M11+O11+Q11</f>
        <v>2</v>
      </c>
      <c r="T11" s="79">
        <f t="shared" si="0"/>
        <v>2</v>
      </c>
      <c r="U11" s="82"/>
      <c r="V11" s="82"/>
    </row>
    <row r="12" spans="1:22" x14ac:dyDescent="0.25">
      <c r="A12" s="141"/>
      <c r="B12" s="165"/>
      <c r="C12" s="165"/>
      <c r="D12" s="25"/>
      <c r="E12" s="201"/>
      <c r="F12" s="202"/>
      <c r="G12" s="201"/>
      <c r="H12" s="202"/>
      <c r="I12" s="201"/>
      <c r="J12" s="202"/>
      <c r="K12" s="201"/>
      <c r="L12" s="202"/>
      <c r="M12" s="201"/>
      <c r="N12" s="202"/>
      <c r="O12" s="201"/>
      <c r="P12" s="202"/>
      <c r="Q12" s="203"/>
      <c r="R12" s="204"/>
      <c r="S12" s="79">
        <f t="shared" si="1"/>
        <v>0</v>
      </c>
      <c r="T12" s="79">
        <f t="shared" si="0"/>
        <v>0</v>
      </c>
      <c r="U12" s="82"/>
      <c r="V12" s="82"/>
    </row>
    <row r="13" spans="1:22" x14ac:dyDescent="0.25">
      <c r="A13" s="141"/>
      <c r="B13" s="165"/>
      <c r="C13" s="165"/>
      <c r="D13" s="25"/>
      <c r="E13" s="201"/>
      <c r="F13" s="202"/>
      <c r="G13" s="201"/>
      <c r="H13" s="202"/>
      <c r="I13" s="201"/>
      <c r="J13" s="202"/>
      <c r="K13" s="201"/>
      <c r="L13" s="202"/>
      <c r="M13" s="201"/>
      <c r="N13" s="202"/>
      <c r="O13" s="201"/>
      <c r="P13" s="202"/>
      <c r="Q13" s="203"/>
      <c r="R13" s="204"/>
      <c r="S13" s="79">
        <f>E13+G13+I13+K13+M13+O13+Q13</f>
        <v>0</v>
      </c>
      <c r="T13" s="79">
        <f>SUM(S13-U13-V13)</f>
        <v>0</v>
      </c>
      <c r="U13" s="82"/>
      <c r="V13" s="82"/>
    </row>
    <row r="14" spans="1:22" ht="15.75" customHeight="1" x14ac:dyDescent="0.25">
      <c r="A14" s="141"/>
      <c r="B14" s="30" t="s">
        <v>108</v>
      </c>
      <c r="C14" s="164"/>
      <c r="D14" s="25" t="s">
        <v>66</v>
      </c>
      <c r="E14" s="201"/>
      <c r="F14" s="202"/>
      <c r="G14" s="201"/>
      <c r="H14" s="202"/>
      <c r="I14" s="201"/>
      <c r="J14" s="202"/>
      <c r="K14" s="201"/>
      <c r="L14" s="202"/>
      <c r="M14" s="201">
        <v>8</v>
      </c>
      <c r="N14" s="202"/>
      <c r="O14" s="201"/>
      <c r="P14" s="202"/>
      <c r="Q14" s="203"/>
      <c r="R14" s="204"/>
      <c r="S14" s="79">
        <f t="shared" ref="S14:S18" si="2">E14+G14+I14+K14+M14+O14+Q14</f>
        <v>8</v>
      </c>
      <c r="T14" s="79">
        <f t="shared" ref="T14:T18" si="3">SUM(S14-U14-V14)</f>
        <v>8</v>
      </c>
      <c r="U14" s="82"/>
      <c r="V14" s="82"/>
    </row>
    <row r="15" spans="1:22" ht="15.75" customHeight="1" x14ac:dyDescent="0.25">
      <c r="A15" s="141"/>
      <c r="B15" s="30"/>
      <c r="C15" s="141"/>
      <c r="D15" s="25"/>
      <c r="E15" s="201"/>
      <c r="F15" s="202"/>
      <c r="G15" s="201"/>
      <c r="H15" s="202"/>
      <c r="I15" s="201"/>
      <c r="J15" s="202"/>
      <c r="K15" s="201"/>
      <c r="L15" s="202"/>
      <c r="M15" s="201"/>
      <c r="N15" s="202"/>
      <c r="O15" s="201"/>
      <c r="P15" s="202"/>
      <c r="Q15" s="203"/>
      <c r="R15" s="204"/>
      <c r="S15" s="79">
        <f t="shared" ref="S15:S17" si="4">E15+G15+I15+K15+M15+O15+Q15</f>
        <v>0</v>
      </c>
      <c r="T15" s="79">
        <f t="shared" ref="T15:T17" si="5">SUM(S15-U15-V15)</f>
        <v>0</v>
      </c>
      <c r="U15" s="82"/>
      <c r="V15" s="82"/>
    </row>
    <row r="16" spans="1:22" ht="15.75" customHeight="1" x14ac:dyDescent="0.25">
      <c r="A16" s="141">
        <v>3600</v>
      </c>
      <c r="B16" s="30" t="s">
        <v>108</v>
      </c>
      <c r="C16" s="141"/>
      <c r="D16" s="25" t="s">
        <v>92</v>
      </c>
      <c r="E16" s="201"/>
      <c r="F16" s="202"/>
      <c r="G16" s="201"/>
      <c r="H16" s="202"/>
      <c r="I16" s="201"/>
      <c r="J16" s="202"/>
      <c r="K16" s="201">
        <v>1.5</v>
      </c>
      <c r="L16" s="202"/>
      <c r="M16" s="201"/>
      <c r="N16" s="202"/>
      <c r="O16" s="201"/>
      <c r="P16" s="202"/>
      <c r="Q16" s="203"/>
      <c r="R16" s="204"/>
      <c r="S16" s="79">
        <f t="shared" si="4"/>
        <v>1.5</v>
      </c>
      <c r="T16" s="79">
        <f t="shared" si="5"/>
        <v>1.5</v>
      </c>
      <c r="U16" s="82"/>
      <c r="V16" s="82"/>
    </row>
    <row r="17" spans="1:22" ht="15.75" customHeight="1" x14ac:dyDescent="0.25">
      <c r="A17" s="141">
        <v>3600</v>
      </c>
      <c r="B17" s="30" t="s">
        <v>108</v>
      </c>
      <c r="C17" s="141"/>
      <c r="D17" s="14" t="s">
        <v>91</v>
      </c>
      <c r="E17" s="201"/>
      <c r="F17" s="202"/>
      <c r="G17" s="201"/>
      <c r="H17" s="202"/>
      <c r="I17" s="201">
        <v>8</v>
      </c>
      <c r="J17" s="202"/>
      <c r="K17" s="201"/>
      <c r="L17" s="202"/>
      <c r="M17" s="201"/>
      <c r="N17" s="202"/>
      <c r="O17" s="201"/>
      <c r="P17" s="202"/>
      <c r="Q17" s="203"/>
      <c r="R17" s="204"/>
      <c r="S17" s="79">
        <f t="shared" si="4"/>
        <v>8</v>
      </c>
      <c r="T17" s="79">
        <f t="shared" si="5"/>
        <v>8</v>
      </c>
      <c r="U17" s="82"/>
      <c r="V17" s="82"/>
    </row>
    <row r="18" spans="1:22" ht="15.75" customHeight="1" x14ac:dyDescent="0.25">
      <c r="A18" s="141">
        <v>3600</v>
      </c>
      <c r="B18" s="30" t="s">
        <v>108</v>
      </c>
      <c r="C18" s="141"/>
      <c r="D18" s="25" t="s">
        <v>73</v>
      </c>
      <c r="E18" s="201">
        <v>1.5</v>
      </c>
      <c r="F18" s="202"/>
      <c r="G18" s="201"/>
      <c r="H18" s="202"/>
      <c r="I18" s="201"/>
      <c r="J18" s="202"/>
      <c r="K18" s="201"/>
      <c r="L18" s="202"/>
      <c r="M18" s="201"/>
      <c r="N18" s="202"/>
      <c r="O18" s="201"/>
      <c r="P18" s="202"/>
      <c r="Q18" s="203"/>
      <c r="R18" s="204"/>
      <c r="S18" s="79">
        <f t="shared" si="2"/>
        <v>1.5</v>
      </c>
      <c r="T18" s="79">
        <f t="shared" si="3"/>
        <v>1.5</v>
      </c>
      <c r="U18" s="82"/>
      <c r="V18" s="82"/>
    </row>
    <row r="19" spans="1:22" ht="15.75" customHeight="1" x14ac:dyDescent="0.25">
      <c r="A19" s="141">
        <v>3600</v>
      </c>
      <c r="B19" s="30" t="s">
        <v>108</v>
      </c>
      <c r="C19" s="159"/>
      <c r="D19" s="25" t="s">
        <v>72</v>
      </c>
      <c r="E19" s="201"/>
      <c r="F19" s="202"/>
      <c r="G19" s="201"/>
      <c r="H19" s="202"/>
      <c r="I19" s="201"/>
      <c r="J19" s="202"/>
      <c r="K19" s="201"/>
      <c r="L19" s="202"/>
      <c r="M19" s="201"/>
      <c r="N19" s="202"/>
      <c r="O19" s="201"/>
      <c r="P19" s="202"/>
      <c r="Q19" s="203"/>
      <c r="R19" s="204"/>
      <c r="S19" s="79">
        <f t="shared" ref="S19" si="6">E19+G19+I19+K19+M19+O19+Q19</f>
        <v>0</v>
      </c>
      <c r="T19" s="79">
        <f t="shared" ref="T19" si="7">SUM(S19-U19-V19)</f>
        <v>0</v>
      </c>
      <c r="U19" s="82"/>
      <c r="V19" s="82"/>
    </row>
    <row r="20" spans="1:22" x14ac:dyDescent="0.25">
      <c r="A20" s="141">
        <v>3600</v>
      </c>
      <c r="B20" s="30" t="s">
        <v>108</v>
      </c>
      <c r="C20" s="141"/>
      <c r="D20" s="25" t="s">
        <v>63</v>
      </c>
      <c r="E20" s="201">
        <v>0.5</v>
      </c>
      <c r="F20" s="202"/>
      <c r="G20" s="201">
        <v>0.5</v>
      </c>
      <c r="H20" s="202"/>
      <c r="I20" s="201"/>
      <c r="J20" s="202"/>
      <c r="K20" s="201">
        <v>0.5</v>
      </c>
      <c r="L20" s="202"/>
      <c r="M20" s="201"/>
      <c r="N20" s="202"/>
      <c r="O20" s="201"/>
      <c r="P20" s="202"/>
      <c r="Q20" s="203"/>
      <c r="R20" s="204"/>
      <c r="S20" s="79">
        <f>E20+G20+I20+K20+M20+O20+Q20</f>
        <v>1.5</v>
      </c>
      <c r="T20" s="79">
        <f>SUM(S20-U20-V20)</f>
        <v>1.5</v>
      </c>
      <c r="U20" s="82"/>
      <c r="V20" s="82"/>
    </row>
    <row r="21" spans="1:22" x14ac:dyDescent="0.25">
      <c r="A21" s="141"/>
      <c r="B21" s="30"/>
      <c r="C21" s="141"/>
      <c r="D21" s="25"/>
      <c r="E21" s="201"/>
      <c r="F21" s="202"/>
      <c r="G21" s="201"/>
      <c r="H21" s="202"/>
      <c r="I21" s="201"/>
      <c r="J21" s="202"/>
      <c r="K21" s="201"/>
      <c r="L21" s="202"/>
      <c r="M21" s="201"/>
      <c r="N21" s="202"/>
      <c r="O21" s="201"/>
      <c r="P21" s="202"/>
      <c r="Q21" s="203"/>
      <c r="R21" s="204"/>
      <c r="S21" s="79">
        <f>E21+G21+I21+K21+M21+O21+Q21</f>
        <v>0</v>
      </c>
      <c r="T21" s="79">
        <f>SUM(S21-U21-V21)</f>
        <v>0</v>
      </c>
      <c r="U21" s="82"/>
      <c r="V21" s="82"/>
    </row>
    <row r="22" spans="1:22" x14ac:dyDescent="0.25">
      <c r="A22" s="76" t="s">
        <v>35</v>
      </c>
      <c r="B22" s="76"/>
      <c r="C22" s="76"/>
      <c r="D22" s="76"/>
      <c r="E22" s="201"/>
      <c r="F22" s="202"/>
      <c r="G22" s="201"/>
      <c r="H22" s="202"/>
      <c r="I22" s="201"/>
      <c r="J22" s="202"/>
      <c r="K22" s="201"/>
      <c r="L22" s="202"/>
      <c r="M22" s="201"/>
      <c r="N22" s="202"/>
      <c r="O22" s="201"/>
      <c r="P22" s="202"/>
      <c r="Q22" s="203"/>
      <c r="R22" s="204"/>
      <c r="S22" s="79">
        <f t="shared" si="1"/>
        <v>0</v>
      </c>
      <c r="T22" s="79"/>
      <c r="U22" s="84"/>
      <c r="V22" s="82"/>
    </row>
    <row r="23" spans="1:22" x14ac:dyDescent="0.25">
      <c r="A23" s="76" t="s">
        <v>36</v>
      </c>
      <c r="B23" s="76"/>
      <c r="C23" s="76"/>
      <c r="D23" s="76"/>
      <c r="E23" s="201"/>
      <c r="F23" s="202"/>
      <c r="G23" s="201"/>
      <c r="H23" s="202"/>
      <c r="I23" s="201"/>
      <c r="J23" s="202"/>
      <c r="K23" s="201"/>
      <c r="L23" s="202"/>
      <c r="M23" s="201"/>
      <c r="N23" s="202"/>
      <c r="O23" s="203"/>
      <c r="P23" s="204"/>
      <c r="Q23" s="203"/>
      <c r="R23" s="204"/>
      <c r="S23" s="79">
        <f t="shared" si="1"/>
        <v>0</v>
      </c>
      <c r="T23" s="79"/>
      <c r="U23" s="84"/>
      <c r="V23" s="82"/>
    </row>
    <row r="24" spans="1:22" x14ac:dyDescent="0.25">
      <c r="A24" s="84" t="s">
        <v>6</v>
      </c>
      <c r="B24" s="84"/>
      <c r="C24" s="84"/>
      <c r="D24" s="84"/>
      <c r="E24" s="205">
        <f>SUM(E4:E23)</f>
        <v>8</v>
      </c>
      <c r="F24" s="206"/>
      <c r="G24" s="205">
        <f>SUM(G4:G23)</f>
        <v>8</v>
      </c>
      <c r="H24" s="206"/>
      <c r="I24" s="205">
        <f>SUM(I4:I23)</f>
        <v>8</v>
      </c>
      <c r="J24" s="206"/>
      <c r="K24" s="205">
        <f>SUM(K4:K23)</f>
        <v>8</v>
      </c>
      <c r="L24" s="206"/>
      <c r="M24" s="205">
        <f>SUM(M4:M23)</f>
        <v>8</v>
      </c>
      <c r="N24" s="206"/>
      <c r="O24" s="205">
        <f>SUM(O4:O23)</f>
        <v>0</v>
      </c>
      <c r="P24" s="206"/>
      <c r="Q24" s="205">
        <f>SUM(Q4:Q23)</f>
        <v>0</v>
      </c>
      <c r="R24" s="206"/>
      <c r="S24" s="79">
        <f t="shared" si="1"/>
        <v>40</v>
      </c>
      <c r="T24" s="79"/>
      <c r="U24" s="84"/>
      <c r="V24" s="82"/>
    </row>
    <row r="25" spans="1:22" x14ac:dyDescent="0.25">
      <c r="A25" s="84" t="s">
        <v>2</v>
      </c>
      <c r="B25" s="84"/>
      <c r="C25" s="84"/>
      <c r="D25" s="84"/>
      <c r="E25" s="144"/>
      <c r="F25" s="145">
        <v>8</v>
      </c>
      <c r="G25" s="144"/>
      <c r="H25" s="145">
        <v>8</v>
      </c>
      <c r="I25" s="144"/>
      <c r="J25" s="145">
        <v>8</v>
      </c>
      <c r="K25" s="144"/>
      <c r="L25" s="145">
        <v>8</v>
      </c>
      <c r="M25" s="144"/>
      <c r="N25" s="145">
        <v>8</v>
      </c>
      <c r="O25" s="144"/>
      <c r="P25" s="145"/>
      <c r="Q25" s="144"/>
      <c r="R25" s="145"/>
      <c r="S25" s="79">
        <f>SUM(E25:R25)</f>
        <v>40</v>
      </c>
      <c r="T25" s="79">
        <f>SUM(T4:T24)</f>
        <v>40</v>
      </c>
      <c r="U25" s="82"/>
      <c r="V25" s="82"/>
    </row>
    <row r="26" spans="1:22" x14ac:dyDescent="0.25">
      <c r="A26" s="84" t="s">
        <v>39</v>
      </c>
      <c r="B26" s="84"/>
      <c r="C26" s="84"/>
      <c r="D26" s="84"/>
      <c r="E26" s="85"/>
      <c r="F26" s="85">
        <f>SUM(E24)-F25</f>
        <v>0</v>
      </c>
      <c r="G26" s="85"/>
      <c r="H26" s="85">
        <f>SUM(G24)-H25</f>
        <v>0</v>
      </c>
      <c r="I26" s="85"/>
      <c r="J26" s="85">
        <f>SUM(I24)-J25</f>
        <v>0</v>
      </c>
      <c r="K26" s="85"/>
      <c r="L26" s="85">
        <f>SUM(K24)-L25</f>
        <v>0</v>
      </c>
      <c r="M26" s="85"/>
      <c r="N26" s="85">
        <f>SUM(M24)-N25</f>
        <v>0</v>
      </c>
      <c r="O26" s="85"/>
      <c r="P26" s="85">
        <f>SUM(O24)</f>
        <v>0</v>
      </c>
      <c r="Q26" s="85"/>
      <c r="R26" s="85">
        <f>SUM(Q24)</f>
        <v>0</v>
      </c>
      <c r="S26" s="82">
        <f>SUM(E26:R26)</f>
        <v>0</v>
      </c>
      <c r="T26" s="82"/>
      <c r="U26" s="82">
        <f>SUM(U4:U25)</f>
        <v>0</v>
      </c>
      <c r="V26" s="82">
        <f>SUM(V4:V25)</f>
        <v>0</v>
      </c>
    </row>
    <row r="27" spans="1:22" x14ac:dyDescent="0.25">
      <c r="E27" s="86"/>
      <c r="F27" s="86"/>
      <c r="G27" s="86"/>
      <c r="H27" s="86"/>
    </row>
    <row r="28" spans="1:22" x14ac:dyDescent="0.25">
      <c r="A28" s="69" t="s">
        <v>23</v>
      </c>
      <c r="B28" s="70"/>
    </row>
    <row r="29" spans="1:22" x14ac:dyDescent="0.25">
      <c r="A29" s="71" t="s">
        <v>2</v>
      </c>
      <c r="C29" s="87">
        <f>SUM(T25)</f>
        <v>40</v>
      </c>
      <c r="I29" s="69">
        <v>3600</v>
      </c>
    </row>
    <row r="30" spans="1:22" x14ac:dyDescent="0.25">
      <c r="A30" s="71" t="s">
        <v>24</v>
      </c>
      <c r="C30" s="87">
        <f>U26</f>
        <v>0</v>
      </c>
      <c r="D30" s="88"/>
      <c r="I30" s="89">
        <v>20.5</v>
      </c>
    </row>
    <row r="31" spans="1:22" x14ac:dyDescent="0.25">
      <c r="A31" s="71" t="s">
        <v>25</v>
      </c>
      <c r="C31" s="88">
        <f>V26</f>
        <v>0</v>
      </c>
      <c r="I31" s="86"/>
    </row>
    <row r="32" spans="1:22" x14ac:dyDescent="0.25">
      <c r="A32" s="71" t="s">
        <v>26</v>
      </c>
      <c r="C32" s="88">
        <f>S22</f>
        <v>0</v>
      </c>
      <c r="I32" s="87"/>
    </row>
    <row r="33" spans="1:7" x14ac:dyDescent="0.25">
      <c r="A33" s="71" t="s">
        <v>4</v>
      </c>
      <c r="C33" s="88">
        <f>S23</f>
        <v>0</v>
      </c>
    </row>
    <row r="34" spans="1:7" ht="16.5" thickBot="1" x14ac:dyDescent="0.3">
      <c r="A34" s="72" t="s">
        <v>6</v>
      </c>
      <c r="C34" s="90">
        <f>SUM(C29:C33)</f>
        <v>40</v>
      </c>
      <c r="E34" s="72" t="s">
        <v>40</v>
      </c>
      <c r="F34" s="72"/>
      <c r="G34" s="91">
        <f>S24-C34</f>
        <v>0</v>
      </c>
    </row>
    <row r="35" spans="1:7" ht="16.5" thickTop="1" x14ac:dyDescent="0.25">
      <c r="A35" s="71" t="s">
        <v>27</v>
      </c>
      <c r="C35" s="92">
        <v>0</v>
      </c>
      <c r="D35" s="92"/>
    </row>
    <row r="36" spans="1:7" x14ac:dyDescent="0.25">
      <c r="A36" s="71" t="s">
        <v>34</v>
      </c>
      <c r="C36" s="92">
        <v>0</v>
      </c>
      <c r="D36" s="92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40"/>
  <sheetViews>
    <sheetView zoomScale="90" zoomScaleNormal="90" zoomScalePageLayoutView="89" workbookViewId="0">
      <selection activeCell="E21" sqref="E21:N24"/>
    </sheetView>
  </sheetViews>
  <sheetFormatPr defaultRowHeight="15.75" x14ac:dyDescent="0.25"/>
  <cols>
    <col min="1" max="1" width="9.7109375" style="47" customWidth="1"/>
    <col min="2" max="2" width="10.7109375" style="47" customWidth="1"/>
    <col min="3" max="3" width="10" style="47" customWidth="1"/>
    <col min="4" max="4" width="28.7109375" style="47" customWidth="1"/>
    <col min="5" max="5" width="6.85546875" style="47" customWidth="1"/>
    <col min="6" max="13" width="7" style="47" customWidth="1"/>
    <col min="14" max="14" width="6.85546875" style="47" customWidth="1"/>
    <col min="15" max="17" width="7" style="47" customWidth="1"/>
    <col min="18" max="18" width="7" style="48" customWidth="1"/>
    <col min="19" max="19" width="7.7109375" style="47" customWidth="1"/>
    <col min="20" max="21" width="7.85546875" style="47" customWidth="1"/>
    <col min="22" max="22" width="7.7109375" style="47" customWidth="1"/>
    <col min="23" max="16384" width="9.140625" style="47"/>
  </cols>
  <sheetData>
    <row r="1" spans="1:22" x14ac:dyDescent="0.25">
      <c r="A1" s="45" t="s">
        <v>10</v>
      </c>
      <c r="B1" s="46"/>
      <c r="C1" s="46"/>
    </row>
    <row r="2" spans="1:22" s="52" customFormat="1" x14ac:dyDescent="0.25">
      <c r="A2" s="5" t="s">
        <v>78</v>
      </c>
      <c r="B2" s="191"/>
      <c r="C2" s="191"/>
      <c r="D2" s="49"/>
      <c r="E2" s="227" t="s">
        <v>13</v>
      </c>
      <c r="F2" s="227"/>
      <c r="G2" s="227" t="s">
        <v>14</v>
      </c>
      <c r="H2" s="227"/>
      <c r="I2" s="227" t="s">
        <v>15</v>
      </c>
      <c r="J2" s="227"/>
      <c r="K2" s="227" t="s">
        <v>16</v>
      </c>
      <c r="L2" s="227"/>
      <c r="M2" s="227" t="s">
        <v>17</v>
      </c>
      <c r="N2" s="227"/>
      <c r="O2" s="227" t="s">
        <v>18</v>
      </c>
      <c r="P2" s="227"/>
      <c r="Q2" s="227" t="s">
        <v>19</v>
      </c>
      <c r="R2" s="227"/>
      <c r="S2" s="50" t="s">
        <v>22</v>
      </c>
      <c r="T2" s="50" t="s">
        <v>37</v>
      </c>
      <c r="U2" s="51" t="s">
        <v>24</v>
      </c>
      <c r="V2" s="51" t="s">
        <v>25</v>
      </c>
    </row>
    <row r="3" spans="1:22" x14ac:dyDescent="0.25">
      <c r="A3" s="53" t="s">
        <v>20</v>
      </c>
      <c r="B3" s="53" t="s">
        <v>21</v>
      </c>
      <c r="C3" s="53" t="s">
        <v>46</v>
      </c>
      <c r="D3" s="53" t="s">
        <v>30</v>
      </c>
      <c r="E3" s="33">
        <v>8</v>
      </c>
      <c r="F3" s="93">
        <v>16.3</v>
      </c>
      <c r="G3" s="33">
        <v>8</v>
      </c>
      <c r="H3" s="93">
        <v>16.3</v>
      </c>
      <c r="I3" s="33">
        <v>8</v>
      </c>
      <c r="J3" s="93">
        <v>16.3</v>
      </c>
      <c r="K3" s="33">
        <v>8</v>
      </c>
      <c r="L3" s="93">
        <v>16.3</v>
      </c>
      <c r="M3" s="33">
        <v>8</v>
      </c>
      <c r="N3" s="93">
        <v>16.3</v>
      </c>
      <c r="O3" s="33"/>
      <c r="P3" s="33"/>
      <c r="Q3" s="54"/>
      <c r="R3" s="54"/>
      <c r="S3" s="55"/>
      <c r="T3" s="55"/>
      <c r="U3" s="56"/>
      <c r="V3" s="56"/>
    </row>
    <row r="4" spans="1:22" x14ac:dyDescent="0.25">
      <c r="A4" s="141">
        <v>6687</v>
      </c>
      <c r="B4" s="200" t="s">
        <v>104</v>
      </c>
      <c r="C4" s="194">
        <v>21</v>
      </c>
      <c r="D4" s="25" t="s">
        <v>74</v>
      </c>
      <c r="E4" s="225">
        <v>1</v>
      </c>
      <c r="F4" s="225"/>
      <c r="G4" s="225"/>
      <c r="H4" s="225"/>
      <c r="I4" s="225">
        <v>2.5</v>
      </c>
      <c r="J4" s="225"/>
      <c r="K4" s="225">
        <v>4</v>
      </c>
      <c r="L4" s="225"/>
      <c r="M4" s="225"/>
      <c r="N4" s="225"/>
      <c r="O4" s="225"/>
      <c r="P4" s="225"/>
      <c r="Q4" s="221"/>
      <c r="R4" s="222"/>
      <c r="S4" s="55">
        <f>E4+G4+I4+K4+M4+O4+Q4</f>
        <v>7.5</v>
      </c>
      <c r="T4" s="55">
        <f>SUM(S4-U4-V4)</f>
        <v>7.5</v>
      </c>
      <c r="U4" s="57"/>
      <c r="V4" s="57"/>
    </row>
    <row r="5" spans="1:22" x14ac:dyDescent="0.25">
      <c r="A5" s="141">
        <v>6687</v>
      </c>
      <c r="B5" s="200" t="s">
        <v>104</v>
      </c>
      <c r="C5" s="194">
        <v>22</v>
      </c>
      <c r="D5" s="25" t="s">
        <v>74</v>
      </c>
      <c r="E5" s="225">
        <v>1</v>
      </c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1"/>
      <c r="R5" s="222"/>
      <c r="S5" s="55">
        <f t="shared" ref="S5:S27" si="0">E5+G5+I5+K5+M5+O5+Q5</f>
        <v>1</v>
      </c>
      <c r="T5" s="55">
        <f t="shared" ref="T5:T25" si="1">SUM(S5-U5-V5)</f>
        <v>1</v>
      </c>
      <c r="U5" s="57"/>
      <c r="V5" s="57"/>
    </row>
    <row r="6" spans="1:22" x14ac:dyDescent="0.25">
      <c r="A6" s="141">
        <v>6687</v>
      </c>
      <c r="B6" s="200" t="s">
        <v>104</v>
      </c>
      <c r="C6" s="194">
        <v>32</v>
      </c>
      <c r="D6" s="25" t="s">
        <v>74</v>
      </c>
      <c r="E6" s="225">
        <v>3</v>
      </c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1"/>
      <c r="R6" s="222"/>
      <c r="S6" s="55">
        <f t="shared" si="0"/>
        <v>3</v>
      </c>
      <c r="T6" s="55">
        <f t="shared" si="1"/>
        <v>3</v>
      </c>
      <c r="U6" s="57"/>
      <c r="V6" s="57"/>
    </row>
    <row r="7" spans="1:22" x14ac:dyDescent="0.25">
      <c r="A7" s="141">
        <v>6687</v>
      </c>
      <c r="B7" s="200" t="s">
        <v>104</v>
      </c>
      <c r="C7" s="194">
        <v>34</v>
      </c>
      <c r="D7" s="25" t="s">
        <v>74</v>
      </c>
      <c r="E7" s="223">
        <v>2</v>
      </c>
      <c r="F7" s="224"/>
      <c r="G7" s="223">
        <v>2</v>
      </c>
      <c r="H7" s="224"/>
      <c r="I7" s="223"/>
      <c r="J7" s="224"/>
      <c r="K7" s="226"/>
      <c r="L7" s="224"/>
      <c r="M7" s="223"/>
      <c r="N7" s="224"/>
      <c r="O7" s="225"/>
      <c r="P7" s="225"/>
      <c r="Q7" s="221"/>
      <c r="R7" s="222"/>
      <c r="S7" s="55">
        <f t="shared" si="0"/>
        <v>4</v>
      </c>
      <c r="T7" s="55">
        <f t="shared" si="1"/>
        <v>4</v>
      </c>
      <c r="U7" s="57"/>
      <c r="V7" s="57"/>
    </row>
    <row r="8" spans="1:22" x14ac:dyDescent="0.25">
      <c r="A8" s="141" t="s">
        <v>85</v>
      </c>
      <c r="B8" s="200" t="s">
        <v>109</v>
      </c>
      <c r="C8" s="184">
        <v>103</v>
      </c>
      <c r="D8" s="25" t="s">
        <v>86</v>
      </c>
      <c r="E8" s="225">
        <v>0.5</v>
      </c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1"/>
      <c r="R8" s="222"/>
      <c r="S8" s="55">
        <f t="shared" si="0"/>
        <v>0.5</v>
      </c>
      <c r="T8" s="55">
        <f t="shared" si="1"/>
        <v>0.5</v>
      </c>
      <c r="U8" s="57"/>
      <c r="V8" s="57"/>
    </row>
    <row r="9" spans="1:22" x14ac:dyDescent="0.25">
      <c r="A9" s="141">
        <v>6687</v>
      </c>
      <c r="B9" s="200" t="s">
        <v>104</v>
      </c>
      <c r="C9" s="197" t="s">
        <v>97</v>
      </c>
      <c r="D9" s="25" t="s">
        <v>90</v>
      </c>
      <c r="E9" s="225"/>
      <c r="F9" s="225"/>
      <c r="G9" s="225">
        <v>4.75</v>
      </c>
      <c r="H9" s="225"/>
      <c r="I9" s="225">
        <v>3</v>
      </c>
      <c r="J9" s="225"/>
      <c r="K9" s="225"/>
      <c r="L9" s="225"/>
      <c r="M9" s="225"/>
      <c r="N9" s="225"/>
      <c r="O9" s="225"/>
      <c r="P9" s="225"/>
      <c r="Q9" s="221"/>
      <c r="R9" s="222"/>
      <c r="S9" s="55">
        <f t="shared" si="0"/>
        <v>7.75</v>
      </c>
      <c r="T9" s="55">
        <f t="shared" si="1"/>
        <v>7.75</v>
      </c>
      <c r="U9" s="57"/>
      <c r="V9" s="57"/>
    </row>
    <row r="10" spans="1:22" x14ac:dyDescent="0.25">
      <c r="A10" s="141">
        <v>6687</v>
      </c>
      <c r="B10" s="200" t="s">
        <v>104</v>
      </c>
      <c r="C10" s="196">
        <v>15</v>
      </c>
      <c r="D10" s="25" t="s">
        <v>74</v>
      </c>
      <c r="E10" s="223"/>
      <c r="F10" s="224"/>
      <c r="G10" s="223"/>
      <c r="H10" s="224"/>
      <c r="I10" s="223"/>
      <c r="J10" s="224"/>
      <c r="K10" s="223">
        <v>0.5</v>
      </c>
      <c r="L10" s="224"/>
      <c r="M10" s="223"/>
      <c r="N10" s="224"/>
      <c r="O10" s="225"/>
      <c r="P10" s="225"/>
      <c r="Q10" s="221"/>
      <c r="R10" s="222"/>
      <c r="S10" s="55">
        <f t="shared" si="0"/>
        <v>0.5</v>
      </c>
      <c r="T10" s="55">
        <f t="shared" si="1"/>
        <v>0.5</v>
      </c>
      <c r="U10" s="57"/>
      <c r="V10" s="57"/>
    </row>
    <row r="11" spans="1:22" x14ac:dyDescent="0.25">
      <c r="A11" s="141">
        <v>6687</v>
      </c>
      <c r="B11" s="200" t="s">
        <v>104</v>
      </c>
      <c r="C11" s="196">
        <v>18</v>
      </c>
      <c r="D11" s="25" t="s">
        <v>74</v>
      </c>
      <c r="E11" s="225"/>
      <c r="F11" s="225"/>
      <c r="G11" s="225"/>
      <c r="H11" s="225"/>
      <c r="I11" s="225"/>
      <c r="J11" s="225"/>
      <c r="K11" s="225">
        <v>0.5</v>
      </c>
      <c r="L11" s="225"/>
      <c r="M11" s="225"/>
      <c r="N11" s="225"/>
      <c r="O11" s="225"/>
      <c r="P11" s="225"/>
      <c r="Q11" s="221"/>
      <c r="R11" s="222"/>
      <c r="S11" s="55">
        <f t="shared" si="0"/>
        <v>0.5</v>
      </c>
      <c r="T11" s="55">
        <f t="shared" si="1"/>
        <v>0.5</v>
      </c>
      <c r="U11" s="57"/>
      <c r="V11" s="57"/>
    </row>
    <row r="12" spans="1:22" x14ac:dyDescent="0.25">
      <c r="A12" s="141">
        <v>6687</v>
      </c>
      <c r="B12" s="200" t="s">
        <v>104</v>
      </c>
      <c r="C12" s="196">
        <v>22</v>
      </c>
      <c r="D12" s="25" t="s">
        <v>74</v>
      </c>
      <c r="E12" s="225"/>
      <c r="F12" s="225"/>
      <c r="G12" s="225"/>
      <c r="H12" s="225"/>
      <c r="I12" s="225"/>
      <c r="J12" s="225"/>
      <c r="K12" s="225">
        <v>0.5</v>
      </c>
      <c r="L12" s="225"/>
      <c r="M12" s="225"/>
      <c r="N12" s="225"/>
      <c r="O12" s="225"/>
      <c r="P12" s="225"/>
      <c r="Q12" s="221"/>
      <c r="R12" s="222"/>
      <c r="S12" s="55">
        <f t="shared" si="0"/>
        <v>0.5</v>
      </c>
      <c r="T12" s="55">
        <f t="shared" si="1"/>
        <v>0.5</v>
      </c>
      <c r="U12" s="57"/>
      <c r="V12" s="57"/>
    </row>
    <row r="13" spans="1:22" x14ac:dyDescent="0.25">
      <c r="A13" s="141">
        <v>6687</v>
      </c>
      <c r="B13" s="200" t="s">
        <v>104</v>
      </c>
      <c r="C13" s="196">
        <v>32</v>
      </c>
      <c r="D13" s="25" t="s">
        <v>74</v>
      </c>
      <c r="E13" s="225"/>
      <c r="F13" s="225"/>
      <c r="G13" s="225"/>
      <c r="H13" s="225"/>
      <c r="I13" s="225"/>
      <c r="J13" s="225"/>
      <c r="K13" s="225">
        <v>0.5</v>
      </c>
      <c r="L13" s="225"/>
      <c r="M13" s="225"/>
      <c r="N13" s="225"/>
      <c r="O13" s="225"/>
      <c r="P13" s="225"/>
      <c r="Q13" s="221"/>
      <c r="R13" s="222"/>
      <c r="S13" s="55">
        <f t="shared" si="0"/>
        <v>0.5</v>
      </c>
      <c r="T13" s="55">
        <f t="shared" si="1"/>
        <v>0.5</v>
      </c>
      <c r="U13" s="57"/>
      <c r="V13" s="57"/>
    </row>
    <row r="14" spans="1:22" x14ac:dyDescent="0.25">
      <c r="A14" s="141">
        <v>6687</v>
      </c>
      <c r="B14" s="200" t="s">
        <v>104</v>
      </c>
      <c r="C14" s="196">
        <v>33</v>
      </c>
      <c r="D14" s="25" t="s">
        <v>74</v>
      </c>
      <c r="E14" s="223"/>
      <c r="F14" s="224"/>
      <c r="G14" s="223"/>
      <c r="H14" s="224"/>
      <c r="I14" s="223"/>
      <c r="J14" s="224"/>
      <c r="K14" s="223">
        <v>0.5</v>
      </c>
      <c r="L14" s="224"/>
      <c r="M14" s="223"/>
      <c r="N14" s="224"/>
      <c r="O14" s="223"/>
      <c r="P14" s="224"/>
      <c r="Q14" s="221"/>
      <c r="R14" s="222"/>
      <c r="S14" s="55">
        <f t="shared" ref="S14" si="2">E14+G14+I14+K14+M14+O14+Q14</f>
        <v>0.5</v>
      </c>
      <c r="T14" s="55">
        <f t="shared" ref="T14" si="3">SUM(S14-U14-V14)</f>
        <v>0.5</v>
      </c>
      <c r="U14" s="57"/>
      <c r="V14" s="57"/>
    </row>
    <row r="15" spans="1:22" x14ac:dyDescent="0.25">
      <c r="A15" s="141">
        <v>6687</v>
      </c>
      <c r="B15" s="200" t="s">
        <v>104</v>
      </c>
      <c r="C15" s="196">
        <v>41</v>
      </c>
      <c r="D15" s="25" t="s">
        <v>74</v>
      </c>
      <c r="E15" s="223"/>
      <c r="F15" s="224"/>
      <c r="G15" s="223"/>
      <c r="H15" s="224"/>
      <c r="I15" s="223"/>
      <c r="J15" s="224"/>
      <c r="K15" s="223">
        <v>1.5</v>
      </c>
      <c r="L15" s="224"/>
      <c r="M15" s="223">
        <v>2</v>
      </c>
      <c r="N15" s="224"/>
      <c r="O15" s="223"/>
      <c r="P15" s="224"/>
      <c r="Q15" s="221"/>
      <c r="R15" s="222"/>
      <c r="S15" s="55">
        <f t="shared" ref="S15:S16" si="4">E15+G15+I15+K15+M15+O15+Q15</f>
        <v>3.5</v>
      </c>
      <c r="T15" s="55">
        <f t="shared" ref="T15:T16" si="5">SUM(S15-U15-V15)</f>
        <v>3.5</v>
      </c>
      <c r="U15" s="57"/>
      <c r="V15" s="57"/>
    </row>
    <row r="16" spans="1:22" x14ac:dyDescent="0.25">
      <c r="A16" s="141">
        <v>6687</v>
      </c>
      <c r="B16" s="200" t="s">
        <v>104</v>
      </c>
      <c r="C16" s="196">
        <v>14</v>
      </c>
      <c r="D16" s="25" t="s">
        <v>93</v>
      </c>
      <c r="E16" s="201"/>
      <c r="F16" s="202"/>
      <c r="G16" s="201"/>
      <c r="H16" s="202"/>
      <c r="I16" s="201">
        <v>0.5</v>
      </c>
      <c r="J16" s="202"/>
      <c r="K16" s="223"/>
      <c r="L16" s="224"/>
      <c r="M16" s="223"/>
      <c r="N16" s="224"/>
      <c r="O16" s="223"/>
      <c r="P16" s="224"/>
      <c r="Q16" s="221"/>
      <c r="R16" s="222"/>
      <c r="S16" s="55">
        <f t="shared" si="4"/>
        <v>0.5</v>
      </c>
      <c r="T16" s="55">
        <f t="shared" si="5"/>
        <v>0.5</v>
      </c>
      <c r="U16" s="57"/>
      <c r="V16" s="57"/>
    </row>
    <row r="17" spans="1:22" x14ac:dyDescent="0.25">
      <c r="A17" s="141">
        <v>6687</v>
      </c>
      <c r="B17" s="200" t="s">
        <v>104</v>
      </c>
      <c r="C17" s="196">
        <v>15</v>
      </c>
      <c r="D17" s="25" t="s">
        <v>93</v>
      </c>
      <c r="E17" s="201"/>
      <c r="F17" s="202"/>
      <c r="G17" s="201"/>
      <c r="H17" s="202"/>
      <c r="I17" s="201">
        <v>1</v>
      </c>
      <c r="J17" s="202"/>
      <c r="K17" s="223"/>
      <c r="L17" s="224"/>
      <c r="M17" s="223"/>
      <c r="N17" s="224"/>
      <c r="O17" s="223"/>
      <c r="P17" s="224"/>
      <c r="Q17" s="221"/>
      <c r="R17" s="222"/>
      <c r="S17" s="55">
        <f t="shared" ref="S17:S21" si="6">E17+G17+I17+K17+M17+O17+Q17</f>
        <v>1</v>
      </c>
      <c r="T17" s="55">
        <f t="shared" ref="T17:T21" si="7">SUM(S17-U17-V17)</f>
        <v>1</v>
      </c>
      <c r="U17" s="57"/>
      <c r="V17" s="57"/>
    </row>
    <row r="18" spans="1:22" x14ac:dyDescent="0.25">
      <c r="A18" s="141">
        <v>6687</v>
      </c>
      <c r="B18" s="200" t="s">
        <v>104</v>
      </c>
      <c r="C18" s="196">
        <v>17</v>
      </c>
      <c r="D18" s="25" t="s">
        <v>93</v>
      </c>
      <c r="E18" s="201"/>
      <c r="F18" s="202"/>
      <c r="G18" s="201"/>
      <c r="H18" s="202"/>
      <c r="I18" s="201">
        <v>0.5</v>
      </c>
      <c r="J18" s="202"/>
      <c r="K18" s="223"/>
      <c r="L18" s="224"/>
      <c r="M18" s="223"/>
      <c r="N18" s="224"/>
      <c r="O18" s="223"/>
      <c r="P18" s="224"/>
      <c r="Q18" s="221"/>
      <c r="R18" s="222"/>
      <c r="S18" s="55">
        <f t="shared" si="6"/>
        <v>0.5</v>
      </c>
      <c r="T18" s="55">
        <f t="shared" si="7"/>
        <v>0.5</v>
      </c>
      <c r="U18" s="57"/>
      <c r="V18" s="57"/>
    </row>
    <row r="19" spans="1:22" x14ac:dyDescent="0.25">
      <c r="A19" s="141">
        <v>6687</v>
      </c>
      <c r="B19" s="200" t="s">
        <v>104</v>
      </c>
      <c r="C19" s="199">
        <v>43</v>
      </c>
      <c r="D19" s="25" t="s">
        <v>74</v>
      </c>
      <c r="E19" s="223"/>
      <c r="F19" s="224"/>
      <c r="G19" s="223"/>
      <c r="H19" s="224"/>
      <c r="I19" s="223"/>
      <c r="J19" s="224"/>
      <c r="K19" s="223"/>
      <c r="L19" s="224"/>
      <c r="M19" s="223">
        <v>4</v>
      </c>
      <c r="N19" s="224"/>
      <c r="O19" s="223"/>
      <c r="P19" s="224"/>
      <c r="Q19" s="221"/>
      <c r="R19" s="222"/>
      <c r="S19" s="55">
        <f t="shared" ref="S19:S20" si="8">E19+G19+I19+K19+M19+O19+Q19</f>
        <v>4</v>
      </c>
      <c r="T19" s="55">
        <f t="shared" ref="T19:T20" si="9">SUM(S19-U19-V19)</f>
        <v>4</v>
      </c>
      <c r="U19" s="57"/>
      <c r="V19" s="57"/>
    </row>
    <row r="20" spans="1:22" x14ac:dyDescent="0.25">
      <c r="A20" s="141"/>
      <c r="B20" s="30"/>
      <c r="C20" s="199"/>
      <c r="D20" s="25"/>
      <c r="E20" s="223"/>
      <c r="F20" s="224"/>
      <c r="G20" s="223"/>
      <c r="H20" s="224"/>
      <c r="I20" s="223"/>
      <c r="J20" s="224"/>
      <c r="K20" s="223"/>
      <c r="L20" s="224"/>
      <c r="M20" s="223"/>
      <c r="N20" s="224"/>
      <c r="O20" s="223"/>
      <c r="P20" s="224"/>
      <c r="Q20" s="221"/>
      <c r="R20" s="222"/>
      <c r="S20" s="55">
        <f t="shared" si="8"/>
        <v>0</v>
      </c>
      <c r="T20" s="55">
        <f t="shared" si="9"/>
        <v>0</v>
      </c>
      <c r="U20" s="57"/>
      <c r="V20" s="57"/>
    </row>
    <row r="21" spans="1:22" x14ac:dyDescent="0.25">
      <c r="A21" s="141">
        <v>3600</v>
      </c>
      <c r="B21" s="141" t="s">
        <v>108</v>
      </c>
      <c r="C21" s="141"/>
      <c r="D21" s="25" t="s">
        <v>101</v>
      </c>
      <c r="E21" s="223"/>
      <c r="F21" s="224"/>
      <c r="G21" s="223"/>
      <c r="H21" s="224"/>
      <c r="I21" s="223"/>
      <c r="J21" s="224"/>
      <c r="K21" s="223"/>
      <c r="L21" s="224"/>
      <c r="M21" s="223">
        <v>1.5</v>
      </c>
      <c r="N21" s="224"/>
      <c r="O21" s="223"/>
      <c r="P21" s="224"/>
      <c r="Q21" s="221"/>
      <c r="R21" s="222"/>
      <c r="S21" s="55">
        <f t="shared" si="6"/>
        <v>1.5</v>
      </c>
      <c r="T21" s="55">
        <f t="shared" si="7"/>
        <v>1.5</v>
      </c>
      <c r="U21" s="57"/>
      <c r="V21" s="57"/>
    </row>
    <row r="22" spans="1:22" x14ac:dyDescent="0.25">
      <c r="A22" s="141">
        <v>3600</v>
      </c>
      <c r="B22" s="141" t="s">
        <v>108</v>
      </c>
      <c r="C22" s="157"/>
      <c r="D22" s="14" t="s">
        <v>98</v>
      </c>
      <c r="E22" s="223"/>
      <c r="F22" s="224"/>
      <c r="G22" s="223"/>
      <c r="H22" s="224"/>
      <c r="I22" s="223">
        <v>0.5</v>
      </c>
      <c r="J22" s="224"/>
      <c r="K22" s="223"/>
      <c r="L22" s="224"/>
      <c r="M22" s="223"/>
      <c r="N22" s="224"/>
      <c r="O22" s="223"/>
      <c r="P22" s="224"/>
      <c r="Q22" s="221"/>
      <c r="R22" s="222"/>
      <c r="S22" s="55">
        <f t="shared" ref="S22" si="10">E22+G22+I22+K22+M22+O22+Q22</f>
        <v>0.5</v>
      </c>
      <c r="T22" s="55">
        <f t="shared" ref="T22" si="11">SUM(S22-U22-V22)</f>
        <v>0.5</v>
      </c>
      <c r="U22" s="57"/>
      <c r="V22" s="57"/>
    </row>
    <row r="23" spans="1:22" x14ac:dyDescent="0.25">
      <c r="A23" s="185">
        <v>3600</v>
      </c>
      <c r="B23" s="141" t="s">
        <v>108</v>
      </c>
      <c r="C23" s="185"/>
      <c r="D23" s="25" t="s">
        <v>68</v>
      </c>
      <c r="E23" s="225"/>
      <c r="F23" s="225"/>
      <c r="G23" s="225">
        <v>0.25</v>
      </c>
      <c r="H23" s="225"/>
      <c r="I23" s="225"/>
      <c r="J23" s="225"/>
      <c r="K23" s="225"/>
      <c r="L23" s="225"/>
      <c r="M23" s="225">
        <v>0.5</v>
      </c>
      <c r="N23" s="225"/>
      <c r="O23" s="225"/>
      <c r="P23" s="225"/>
      <c r="Q23" s="221"/>
      <c r="R23" s="222"/>
      <c r="S23" s="55">
        <f t="shared" si="0"/>
        <v>0.75</v>
      </c>
      <c r="T23" s="55">
        <f t="shared" si="1"/>
        <v>0.75</v>
      </c>
      <c r="U23" s="57"/>
      <c r="V23" s="57"/>
    </row>
    <row r="24" spans="1:22" x14ac:dyDescent="0.25">
      <c r="A24" s="141">
        <v>3600</v>
      </c>
      <c r="B24" s="141" t="s">
        <v>108</v>
      </c>
      <c r="C24" s="141"/>
      <c r="D24" s="14" t="s">
        <v>64</v>
      </c>
      <c r="E24" s="223">
        <v>0.5</v>
      </c>
      <c r="F24" s="224"/>
      <c r="G24" s="223">
        <v>1</v>
      </c>
      <c r="H24" s="224"/>
      <c r="I24" s="223"/>
      <c r="J24" s="224"/>
      <c r="K24" s="223"/>
      <c r="L24" s="224"/>
      <c r="M24" s="225"/>
      <c r="N24" s="225"/>
      <c r="O24" s="225"/>
      <c r="P24" s="225"/>
      <c r="Q24" s="221"/>
      <c r="R24" s="222"/>
      <c r="S24" s="55">
        <f t="shared" si="0"/>
        <v>1.5</v>
      </c>
      <c r="T24" s="55">
        <f t="shared" si="1"/>
        <v>1.5</v>
      </c>
      <c r="U24" s="57"/>
      <c r="V24" s="57"/>
    </row>
    <row r="25" spans="1:22" x14ac:dyDescent="0.25">
      <c r="A25" s="141"/>
      <c r="B25" s="141"/>
      <c r="C25" s="141"/>
      <c r="D25" s="14"/>
      <c r="E25" s="223"/>
      <c r="F25" s="224"/>
      <c r="G25" s="223"/>
      <c r="H25" s="224"/>
      <c r="I25" s="223"/>
      <c r="J25" s="224"/>
      <c r="K25" s="225"/>
      <c r="L25" s="225"/>
      <c r="M25" s="223"/>
      <c r="N25" s="224"/>
      <c r="O25" s="225"/>
      <c r="P25" s="225"/>
      <c r="Q25" s="221"/>
      <c r="R25" s="222"/>
      <c r="S25" s="55">
        <f t="shared" si="0"/>
        <v>0</v>
      </c>
      <c r="T25" s="55">
        <f t="shared" si="1"/>
        <v>0</v>
      </c>
      <c r="U25" s="57"/>
      <c r="V25" s="57"/>
    </row>
    <row r="26" spans="1:22" x14ac:dyDescent="0.25">
      <c r="A26" s="53" t="s">
        <v>35</v>
      </c>
      <c r="B26" s="53"/>
      <c r="C26" s="53"/>
      <c r="D26" s="53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1"/>
      <c r="R26" s="222"/>
      <c r="S26" s="55">
        <f t="shared" si="0"/>
        <v>0</v>
      </c>
      <c r="T26" s="55"/>
      <c r="U26" s="58"/>
      <c r="V26" s="57"/>
    </row>
    <row r="27" spans="1:22" x14ac:dyDescent="0.25">
      <c r="A27" s="53" t="s">
        <v>36</v>
      </c>
      <c r="B27" s="53"/>
      <c r="C27" s="53"/>
      <c r="D27" s="53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1"/>
      <c r="R27" s="222"/>
      <c r="S27" s="55">
        <f t="shared" si="0"/>
        <v>0</v>
      </c>
      <c r="T27" s="55"/>
      <c r="U27" s="58"/>
      <c r="V27" s="57"/>
    </row>
    <row r="28" spans="1:22" x14ac:dyDescent="0.25">
      <c r="A28" s="58" t="s">
        <v>6</v>
      </c>
      <c r="B28" s="58"/>
      <c r="C28" s="58"/>
      <c r="D28" s="58"/>
      <c r="E28" s="228">
        <f>SUM(E4:E27)</f>
        <v>8</v>
      </c>
      <c r="F28" s="229"/>
      <c r="G28" s="228">
        <f>SUM(G4:G27)</f>
        <v>8</v>
      </c>
      <c r="H28" s="229"/>
      <c r="I28" s="228">
        <f>SUM(I4:I27)</f>
        <v>8</v>
      </c>
      <c r="J28" s="229"/>
      <c r="K28" s="228">
        <f>SUM(K4:K27)</f>
        <v>8</v>
      </c>
      <c r="L28" s="229"/>
      <c r="M28" s="228">
        <f>SUM(M4:M27)</f>
        <v>8</v>
      </c>
      <c r="N28" s="229"/>
      <c r="O28" s="228">
        <f>SUM(O4:O27)</f>
        <v>0</v>
      </c>
      <c r="P28" s="229"/>
      <c r="Q28" s="228">
        <f>SUM(Q4:Q27)</f>
        <v>0</v>
      </c>
      <c r="R28" s="229"/>
      <c r="S28" s="55">
        <f>E28+G28+I28+K28+M28+O28+Q28</f>
        <v>40</v>
      </c>
      <c r="T28" s="55"/>
      <c r="U28" s="58"/>
      <c r="V28" s="57"/>
    </row>
    <row r="29" spans="1:22" x14ac:dyDescent="0.25">
      <c r="A29" s="58" t="s">
        <v>2</v>
      </c>
      <c r="B29" s="58"/>
      <c r="C29" s="58"/>
      <c r="D29" s="58"/>
      <c r="E29" s="59"/>
      <c r="F29" s="60">
        <v>8</v>
      </c>
      <c r="G29" s="59"/>
      <c r="H29" s="60">
        <v>8</v>
      </c>
      <c r="I29" s="59"/>
      <c r="J29" s="60">
        <v>8</v>
      </c>
      <c r="K29" s="59"/>
      <c r="L29" s="60">
        <v>8</v>
      </c>
      <c r="M29" s="59"/>
      <c r="N29" s="60">
        <v>8</v>
      </c>
      <c r="O29" s="59"/>
      <c r="P29" s="60"/>
      <c r="Q29" s="59"/>
      <c r="R29" s="60"/>
      <c r="S29" s="55">
        <f>SUM(E29:R29)</f>
        <v>40</v>
      </c>
      <c r="T29" s="55">
        <f>SUM(T4:T28)</f>
        <v>40</v>
      </c>
      <c r="U29" s="57"/>
      <c r="V29" s="57"/>
    </row>
    <row r="30" spans="1:22" x14ac:dyDescent="0.25">
      <c r="A30" s="58" t="s">
        <v>39</v>
      </c>
      <c r="B30" s="58"/>
      <c r="C30" s="58"/>
      <c r="D30" s="58"/>
      <c r="E30" s="61"/>
      <c r="F30" s="61">
        <f>SUM(E28)-F29</f>
        <v>0</v>
      </c>
      <c r="G30" s="61"/>
      <c r="H30" s="61">
        <f>SUM(G28)-H29</f>
        <v>0</v>
      </c>
      <c r="I30" s="61"/>
      <c r="J30" s="61">
        <f>SUM(I28)-J29</f>
        <v>0</v>
      </c>
      <c r="K30" s="61"/>
      <c r="L30" s="61">
        <f>SUM(K28)-L29</f>
        <v>0</v>
      </c>
      <c r="M30" s="61"/>
      <c r="N30" s="61">
        <f>SUM(M28)-N29</f>
        <v>0</v>
      </c>
      <c r="O30" s="61"/>
      <c r="P30" s="61">
        <f>SUM(O28)</f>
        <v>0</v>
      </c>
      <c r="Q30" s="61"/>
      <c r="R30" s="61">
        <f>SUM(Q28)</f>
        <v>0</v>
      </c>
      <c r="S30" s="57">
        <f>SUM(E30:R30)</f>
        <v>0</v>
      </c>
      <c r="T30" s="57"/>
      <c r="U30" s="57">
        <f>SUM(U4:U29)</f>
        <v>0</v>
      </c>
      <c r="V30" s="57">
        <f>SUM(V4:V29)</f>
        <v>0</v>
      </c>
    </row>
    <row r="32" spans="1:22" x14ac:dyDescent="0.25">
      <c r="A32" s="45" t="s">
        <v>23</v>
      </c>
      <c r="B32" s="46"/>
    </row>
    <row r="33" spans="1:9" x14ac:dyDescent="0.25">
      <c r="A33" s="47" t="s">
        <v>2</v>
      </c>
      <c r="C33" s="62">
        <f>SUM(T29)</f>
        <v>40</v>
      </c>
      <c r="I33" s="45">
        <v>3600</v>
      </c>
    </row>
    <row r="34" spans="1:9" x14ac:dyDescent="0.25">
      <c r="A34" s="47" t="s">
        <v>24</v>
      </c>
      <c r="C34" s="62">
        <f>U30</f>
        <v>0</v>
      </c>
      <c r="D34" s="63"/>
      <c r="I34" s="64">
        <v>4.25</v>
      </c>
    </row>
    <row r="35" spans="1:9" x14ac:dyDescent="0.25">
      <c r="A35" s="47" t="s">
        <v>25</v>
      </c>
      <c r="C35" s="63">
        <f>V30</f>
        <v>0</v>
      </c>
      <c r="I35" s="65"/>
    </row>
    <row r="36" spans="1:9" x14ac:dyDescent="0.25">
      <c r="A36" s="47" t="s">
        <v>26</v>
      </c>
      <c r="C36" s="63">
        <f>S26</f>
        <v>0</v>
      </c>
      <c r="I36" s="62"/>
    </row>
    <row r="37" spans="1:9" x14ac:dyDescent="0.25">
      <c r="A37" s="47" t="s">
        <v>4</v>
      </c>
      <c r="C37" s="63">
        <f>S27</f>
        <v>0</v>
      </c>
    </row>
    <row r="38" spans="1:9" ht="16.5" thickBot="1" x14ac:dyDescent="0.3">
      <c r="A38" s="48" t="s">
        <v>6</v>
      </c>
      <c r="C38" s="66">
        <f>SUM(C33:C37)</f>
        <v>40</v>
      </c>
      <c r="E38" s="48" t="s">
        <v>40</v>
      </c>
      <c r="F38" s="48"/>
      <c r="G38" s="67">
        <v>0</v>
      </c>
    </row>
    <row r="39" spans="1:9" ht="16.5" thickTop="1" x14ac:dyDescent="0.25">
      <c r="A39" s="47" t="s">
        <v>27</v>
      </c>
      <c r="C39" s="68">
        <v>0</v>
      </c>
      <c r="D39" s="68"/>
    </row>
    <row r="40" spans="1:9" x14ac:dyDescent="0.25">
      <c r="A40" s="47" t="s">
        <v>34</v>
      </c>
      <c r="C40" s="68">
        <v>0</v>
      </c>
      <c r="D40" s="68"/>
    </row>
  </sheetData>
  <mergeCells count="182">
    <mergeCell ref="Q18:R18"/>
    <mergeCell ref="Q15:R15"/>
    <mergeCell ref="E16:F16"/>
    <mergeCell ref="G16:H16"/>
    <mergeCell ref="I16:J16"/>
    <mergeCell ref="K16:L16"/>
    <mergeCell ref="E15:F15"/>
    <mergeCell ref="I15:J15"/>
    <mergeCell ref="K15:L15"/>
    <mergeCell ref="M15:N15"/>
    <mergeCell ref="O15:P15"/>
    <mergeCell ref="E26:F26"/>
    <mergeCell ref="Q16:R16"/>
    <mergeCell ref="E17:F17"/>
    <mergeCell ref="G17:H17"/>
    <mergeCell ref="I17:J17"/>
    <mergeCell ref="K17:L17"/>
    <mergeCell ref="M17:N17"/>
    <mergeCell ref="O17:P17"/>
    <mergeCell ref="Q17:R17"/>
    <mergeCell ref="O26:P26"/>
    <mergeCell ref="Q26:R26"/>
    <mergeCell ref="G26:H26"/>
    <mergeCell ref="I26:J26"/>
    <mergeCell ref="K26:L26"/>
    <mergeCell ref="M26:N26"/>
    <mergeCell ref="Q22:R22"/>
    <mergeCell ref="M22:N22"/>
    <mergeCell ref="O22:P22"/>
    <mergeCell ref="O24:P24"/>
    <mergeCell ref="O16:P16"/>
    <mergeCell ref="Q24:R24"/>
    <mergeCell ref="E24:F24"/>
    <mergeCell ref="G24:H24"/>
    <mergeCell ref="I24:J24"/>
    <mergeCell ref="O28:P28"/>
    <mergeCell ref="Q28:R28"/>
    <mergeCell ref="E27:F27"/>
    <mergeCell ref="G27:H27"/>
    <mergeCell ref="I27:J27"/>
    <mergeCell ref="K27:L27"/>
    <mergeCell ref="M27:N27"/>
    <mergeCell ref="O27:P27"/>
    <mergeCell ref="Q27:R27"/>
    <mergeCell ref="K5:L5"/>
    <mergeCell ref="E8:F8"/>
    <mergeCell ref="M6:N6"/>
    <mergeCell ref="I7:J7"/>
    <mergeCell ref="M8:N8"/>
    <mergeCell ref="K8:L8"/>
    <mergeCell ref="E28:F28"/>
    <mergeCell ref="G28:H28"/>
    <mergeCell ref="I28:J28"/>
    <mergeCell ref="K28:L28"/>
    <mergeCell ref="M28:N28"/>
    <mergeCell ref="E6:F6"/>
    <mergeCell ref="E5:F5"/>
    <mergeCell ref="E7:F7"/>
    <mergeCell ref="G7:H7"/>
    <mergeCell ref="E9:F9"/>
    <mergeCell ref="E11:F11"/>
    <mergeCell ref="I5:J5"/>
    <mergeCell ref="E12:F12"/>
    <mergeCell ref="E13:F13"/>
    <mergeCell ref="E10:F10"/>
    <mergeCell ref="E22:F22"/>
    <mergeCell ref="G22:H22"/>
    <mergeCell ref="I22:J22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Q12:R12"/>
    <mergeCell ref="M13:N13"/>
    <mergeCell ref="K12:L12"/>
    <mergeCell ref="G12:H12"/>
    <mergeCell ref="G13:H13"/>
    <mergeCell ref="K13:L13"/>
    <mergeCell ref="I13:J13"/>
    <mergeCell ref="I12:J12"/>
    <mergeCell ref="Q9:R9"/>
    <mergeCell ref="Q13:R13"/>
    <mergeCell ref="O9:P9"/>
    <mergeCell ref="O11:P11"/>
    <mergeCell ref="O12:P12"/>
    <mergeCell ref="I9:J9"/>
    <mergeCell ref="K9:L9"/>
    <mergeCell ref="M11:N11"/>
    <mergeCell ref="K10:L10"/>
    <mergeCell ref="I10:J10"/>
    <mergeCell ref="G10:H10"/>
    <mergeCell ref="M9:N9"/>
    <mergeCell ref="G9:H9"/>
    <mergeCell ref="K11:L11"/>
    <mergeCell ref="G11:H11"/>
    <mergeCell ref="I11:J11"/>
    <mergeCell ref="Q14:R14"/>
    <mergeCell ref="G15:H15"/>
    <mergeCell ref="E25:F25"/>
    <mergeCell ref="I4:J4"/>
    <mergeCell ref="G5:H5"/>
    <mergeCell ref="K4:L4"/>
    <mergeCell ref="O5:P5"/>
    <mergeCell ref="Q5:R5"/>
    <mergeCell ref="M5:N5"/>
    <mergeCell ref="K6:L6"/>
    <mergeCell ref="K7:L7"/>
    <mergeCell ref="G25:H25"/>
    <mergeCell ref="I25:J25"/>
    <mergeCell ref="K25:L25"/>
    <mergeCell ref="M25:N25"/>
    <mergeCell ref="O25:P25"/>
    <mergeCell ref="Q25:R25"/>
    <mergeCell ref="M16:N16"/>
    <mergeCell ref="G8:H8"/>
    <mergeCell ref="I8:J8"/>
    <mergeCell ref="Q11:R11"/>
    <mergeCell ref="Q10:R10"/>
    <mergeCell ref="O13:P13"/>
    <mergeCell ref="O10:P10"/>
    <mergeCell ref="Q8:R8"/>
    <mergeCell ref="O8:P8"/>
    <mergeCell ref="O6:P6"/>
    <mergeCell ref="Q6:R6"/>
    <mergeCell ref="Q7:R7"/>
    <mergeCell ref="M7:N7"/>
    <mergeCell ref="O7:P7"/>
    <mergeCell ref="G6:H6"/>
    <mergeCell ref="I6:J6"/>
    <mergeCell ref="E14:F14"/>
    <mergeCell ref="G14:H14"/>
    <mergeCell ref="M10:N10"/>
    <mergeCell ref="M12:N12"/>
    <mergeCell ref="I14:J14"/>
    <mergeCell ref="K14:L14"/>
    <mergeCell ref="M14:N14"/>
    <mergeCell ref="O14:P14"/>
    <mergeCell ref="K22:L22"/>
    <mergeCell ref="E18:F18"/>
    <mergeCell ref="G18:H18"/>
    <mergeCell ref="I18:J18"/>
    <mergeCell ref="K18:L18"/>
    <mergeCell ref="M18:N18"/>
    <mergeCell ref="O18:P18"/>
    <mergeCell ref="E21:F21"/>
    <mergeCell ref="G21:H21"/>
    <mergeCell ref="I21:J21"/>
    <mergeCell ref="K21:L21"/>
    <mergeCell ref="M21:N21"/>
    <mergeCell ref="O21:P21"/>
    <mergeCell ref="K20:L20"/>
    <mergeCell ref="M20:N20"/>
    <mergeCell ref="O20:P20"/>
    <mergeCell ref="K24:L24"/>
    <mergeCell ref="M24:N24"/>
    <mergeCell ref="E23:F23"/>
    <mergeCell ref="G23:H23"/>
    <mergeCell ref="I23:J23"/>
    <mergeCell ref="K23:L23"/>
    <mergeCell ref="M23:N23"/>
    <mergeCell ref="O23:P23"/>
    <mergeCell ref="Q23:R23"/>
    <mergeCell ref="Q21:R21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Q20:R2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Analysis</vt:lpstr>
      <vt:lpstr>Buckingham</vt:lpstr>
      <vt:lpstr>Czege</vt:lpstr>
      <vt:lpstr>Doran</vt:lpstr>
      <vt:lpstr>Hammond</vt:lpstr>
      <vt:lpstr>Harland</vt:lpstr>
      <vt:lpstr>McSharry</vt:lpstr>
      <vt:lpstr>Parker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Buckingham!Print_Area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2018-06-11T13:53:26Z</cp:lastPrinted>
  <dcterms:created xsi:type="dcterms:W3CDTF">2010-01-14T13:00:57Z</dcterms:created>
  <dcterms:modified xsi:type="dcterms:W3CDTF">2019-07-25T11:18:57Z</dcterms:modified>
</cp:coreProperties>
</file>