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C3585765-6525-4EDA-B14A-42147C523F78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McSharry" sheetId="42" r:id="rId8"/>
    <sheet name="Parker" sheetId="43" r:id="rId9"/>
    <sheet name="Taylor" sheetId="16" r:id="rId10"/>
    <sheet name="G.Ward" sheetId="24" r:id="rId11"/>
    <sheet name="N.Winterburn" sheetId="30" r:id="rId12"/>
    <sheet name="T.Winterburn" sheetId="18" r:id="rId13"/>
    <sheet name="Wright" sheetId="5" r:id="rId14"/>
    <sheet name="Sheet2" sheetId="49" r:id="rId15"/>
    <sheet name="Sheet1" sheetId="29" r:id="rId16"/>
  </sheets>
  <definedNames>
    <definedName name="_xlnm.Print_Area" localSheetId="0">Analysis!$A$1:$K$26</definedName>
    <definedName name="_xlnm.Print_Area" localSheetId="1">Buckingham!$A$1:$V$43</definedName>
    <definedName name="_xlnm.Print_Area" localSheetId="2">Chimes!$A$1:$V$42</definedName>
    <definedName name="_xlnm.Print_Area" localSheetId="3">Czege!$A$1:$V$40</definedName>
    <definedName name="_xlnm.Print_Area" localSheetId="4">Doran!$A$1:$V$42</definedName>
    <definedName name="_xlnm.Print_Area" localSheetId="10">G.Ward!$A$1:$V$40</definedName>
    <definedName name="_xlnm.Print_Area" localSheetId="5">Hammond!$A$1:$V$44</definedName>
    <definedName name="_xlnm.Print_Area" localSheetId="6">Harland!$A$1:$V$40</definedName>
    <definedName name="_xlnm.Print_Area" localSheetId="7">McSharry!$A$1:$V$40</definedName>
    <definedName name="_xlnm.Print_Area" localSheetId="11">N.Winterburn!$A$1:$V$42</definedName>
    <definedName name="_xlnm.Print_Area" localSheetId="8">Parker!$A$1:$V$42</definedName>
    <definedName name="_xlnm.Print_Area" localSheetId="12">T.Winterburn!$A$1:$V$41</definedName>
    <definedName name="_xlnm.Print_Area" localSheetId="9">Taylor!$A$1:$V$45</definedName>
    <definedName name="_xlnm.Print_Area" localSheetId="13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" i="44" l="1"/>
  <c r="K19" i="16"/>
  <c r="K19" i="24"/>
  <c r="K19" i="18"/>
  <c r="K19" i="49"/>
  <c r="K19" i="29"/>
  <c r="B19" i="47"/>
  <c r="B19" i="48"/>
  <c r="B19" i="46"/>
  <c r="B19" i="14"/>
  <c r="B19" i="45"/>
  <c r="B19" i="44"/>
  <c r="B19" i="42"/>
  <c r="B19" i="43"/>
  <c r="B19" i="16"/>
  <c r="B19" i="24"/>
  <c r="B19" i="30"/>
  <c r="B19" i="18"/>
  <c r="B19" i="5"/>
  <c r="B19" i="49"/>
  <c r="B19" i="29"/>
  <c r="S12" i="47" l="1"/>
  <c r="T12" i="47" s="1"/>
  <c r="K7" i="1" l="1"/>
  <c r="I7" i="1"/>
  <c r="H7" i="1"/>
  <c r="V26" i="48" l="1"/>
  <c r="U26" i="48"/>
  <c r="C7" i="1" s="1"/>
  <c r="S25" i="48"/>
  <c r="Q24" i="48"/>
  <c r="R26" i="48" s="1"/>
  <c r="O24" i="48"/>
  <c r="P26" i="48" s="1"/>
  <c r="M24" i="48"/>
  <c r="N26" i="48" s="1"/>
  <c r="K24" i="48"/>
  <c r="L26" i="48" s="1"/>
  <c r="I24" i="48"/>
  <c r="J26" i="48" s="1"/>
  <c r="G24" i="48"/>
  <c r="H26" i="48" s="1"/>
  <c r="E24" i="48"/>
  <c r="F26" i="48" s="1"/>
  <c r="S23" i="48"/>
  <c r="C33" i="48" s="1"/>
  <c r="F7" i="1" s="1"/>
  <c r="S22" i="48"/>
  <c r="C32" i="48" s="1"/>
  <c r="E7" i="1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T16" i="48" s="1"/>
  <c r="S15" i="48"/>
  <c r="T15" i="48" s="1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S26" i="48" l="1"/>
  <c r="C31" i="48"/>
  <c r="D7" i="1"/>
  <c r="C30" i="48"/>
  <c r="T25" i="48"/>
  <c r="S24" i="48"/>
  <c r="S16" i="45"/>
  <c r="T16" i="45" s="1"/>
  <c r="S15" i="45"/>
  <c r="T15" i="45" s="1"/>
  <c r="C29" i="48" l="1"/>
  <c r="C34" i="48" s="1"/>
  <c r="B7" i="1"/>
  <c r="G7" i="1" s="1"/>
  <c r="S19" i="16"/>
  <c r="T19" i="16" s="1"/>
  <c r="S18" i="16"/>
  <c r="T18" i="16" s="1"/>
  <c r="G34" i="48" l="1"/>
  <c r="S14" i="14"/>
  <c r="T14" i="14" s="1"/>
  <c r="S16" i="14" l="1"/>
  <c r="T16" i="14" s="1"/>
  <c r="S15" i="14"/>
  <c r="T15" i="14" s="1"/>
  <c r="S17" i="45" l="1"/>
  <c r="T17" i="45" s="1"/>
  <c r="S20" i="16" l="1"/>
  <c r="T20" i="16" s="1"/>
  <c r="G25" i="47" l="1"/>
  <c r="H27" i="47" s="1"/>
  <c r="S16" i="16" l="1"/>
  <c r="T16" i="16" s="1"/>
  <c r="S15" i="16"/>
  <c r="T15" i="16" s="1"/>
  <c r="S18" i="14"/>
  <c r="T18" i="14" s="1"/>
  <c r="S17" i="16" l="1"/>
  <c r="T17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4" i="47"/>
  <c r="T14" i="47" s="1"/>
  <c r="S18" i="45" l="1"/>
  <c r="T18" i="45" s="1"/>
  <c r="S14" i="45"/>
  <c r="T14" i="45" s="1"/>
  <c r="S17" i="47" l="1"/>
  <c r="T17" i="47" s="1"/>
  <c r="S18" i="47"/>
  <c r="T18" i="47" s="1"/>
  <c r="S14" i="16" l="1"/>
  <c r="T14" i="16" s="1"/>
  <c r="S18" i="43"/>
  <c r="T18" i="43" s="1"/>
  <c r="S19" i="43"/>
  <c r="T19" i="43" s="1"/>
  <c r="S14" i="43"/>
  <c r="T14" i="43" s="1"/>
  <c r="S19" i="47"/>
  <c r="T19" i="47" s="1"/>
  <c r="S16" i="47"/>
  <c r="T16" i="47" s="1"/>
  <c r="S15" i="47"/>
  <c r="T15" i="47" s="1"/>
  <c r="S21" i="16" l="1"/>
  <c r="T21" i="16" s="1"/>
  <c r="S15" i="18" l="1"/>
  <c r="T15" i="18" s="1"/>
  <c r="S17" i="30"/>
  <c r="T17" i="30" s="1"/>
  <c r="S19" i="30"/>
  <c r="T19" i="30" s="1"/>
  <c r="S18" i="30"/>
  <c r="T18" i="30" s="1"/>
  <c r="S16" i="30"/>
  <c r="T16" i="30" s="1"/>
  <c r="S17" i="18" l="1"/>
  <c r="T17" i="18" s="1"/>
  <c r="S16" i="18"/>
  <c r="T16" i="18" s="1"/>
  <c r="I13" i="1" l="1"/>
  <c r="I12" i="1"/>
  <c r="H13" i="1"/>
  <c r="H12" i="1"/>
  <c r="K11" i="1"/>
  <c r="I11" i="1"/>
  <c r="H11" i="1"/>
  <c r="I10" i="1"/>
  <c r="H10" i="1"/>
  <c r="I8" i="1"/>
  <c r="H8" i="1"/>
  <c r="K6" i="1"/>
  <c r="I6" i="1"/>
  <c r="H6" i="1"/>
  <c r="V27" i="47"/>
  <c r="C32" i="47" s="1"/>
  <c r="D6" i="1" s="1"/>
  <c r="U27" i="47"/>
  <c r="C31" i="47" s="1"/>
  <c r="C6" i="1" s="1"/>
  <c r="S26" i="47"/>
  <c r="Q25" i="47"/>
  <c r="R27" i="47" s="1"/>
  <c r="O25" i="47"/>
  <c r="P27" i="47" s="1"/>
  <c r="M25" i="47"/>
  <c r="N27" i="47" s="1"/>
  <c r="K25" i="47"/>
  <c r="L27" i="47" s="1"/>
  <c r="I25" i="47"/>
  <c r="J27" i="47" s="1"/>
  <c r="E25" i="47"/>
  <c r="F27" i="47" s="1"/>
  <c r="S24" i="47"/>
  <c r="C34" i="47" s="1"/>
  <c r="F6" i="1" s="1"/>
  <c r="S23" i="47"/>
  <c r="C33" i="47" s="1"/>
  <c r="E6" i="1" s="1"/>
  <c r="S22" i="47"/>
  <c r="T22" i="47" s="1"/>
  <c r="S21" i="47"/>
  <c r="T21" i="47" s="1"/>
  <c r="S20" i="47"/>
  <c r="T20" i="47" s="1"/>
  <c r="S13" i="47"/>
  <c r="T13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T19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3" i="1" s="1"/>
  <c r="U26" i="43"/>
  <c r="C30" i="43" s="1"/>
  <c r="C13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3" i="1" s="1"/>
  <c r="S22" i="43"/>
  <c r="C32" i="43" s="1"/>
  <c r="E13" i="1" s="1"/>
  <c r="S21" i="43"/>
  <c r="T21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1" i="45" l="1"/>
  <c r="K10" i="1"/>
  <c r="T18" i="46"/>
  <c r="I28" i="46"/>
  <c r="K8" i="1" s="1"/>
  <c r="K19" i="1" s="1"/>
  <c r="T17" i="24"/>
  <c r="I28" i="24"/>
  <c r="T23" i="46"/>
  <c r="C27" i="46" s="1"/>
  <c r="C32" i="46" s="1"/>
  <c r="T26" i="47"/>
  <c r="C30" i="47" s="1"/>
  <c r="B6" i="1" s="1"/>
  <c r="T23" i="44"/>
  <c r="C27" i="44" s="1"/>
  <c r="B11" i="1" s="1"/>
  <c r="S27" i="47"/>
  <c r="S25" i="47"/>
  <c r="S24" i="46"/>
  <c r="S22" i="46"/>
  <c r="S28" i="45"/>
  <c r="T27" i="45"/>
  <c r="C31" i="45" s="1"/>
  <c r="S26" i="45"/>
  <c r="S24" i="44"/>
  <c r="S22" i="44"/>
  <c r="G32" i="46" l="1"/>
  <c r="B8" i="1"/>
  <c r="C35" i="47"/>
  <c r="G35" i="47" s="1"/>
  <c r="C32" i="44"/>
  <c r="G32" i="44" s="1"/>
  <c r="C36" i="45"/>
  <c r="G36" i="45" s="1"/>
  <c r="B10" i="1"/>
  <c r="G22" i="24"/>
  <c r="H24" i="24" s="1"/>
  <c r="E24" i="14"/>
  <c r="F26" i="14" s="1"/>
  <c r="G24" i="5" l="1"/>
  <c r="E24" i="5" l="1"/>
  <c r="F26" i="5" s="1"/>
  <c r="S15" i="5" l="1"/>
  <c r="T15" i="5" s="1"/>
  <c r="S17" i="5" l="1"/>
  <c r="T17" i="5" s="1"/>
  <c r="S16" i="5"/>
  <c r="T16" i="5" s="1"/>
  <c r="M24" i="5" l="1"/>
  <c r="N26" i="5" s="1"/>
  <c r="K24" i="5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2" i="1" l="1"/>
  <c r="V24" i="42" l="1"/>
  <c r="C29" i="42" s="1"/>
  <c r="U24" i="42"/>
  <c r="C28" i="42" s="1"/>
  <c r="C12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2" i="1" s="1"/>
  <c r="S20" i="42"/>
  <c r="C30" i="42" s="1"/>
  <c r="E12" i="1" s="1"/>
  <c r="S19" i="42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9" i="42" l="1"/>
  <c r="K12" i="1"/>
  <c r="S24" i="42"/>
  <c r="T23" i="42"/>
  <c r="C27" i="42" s="1"/>
  <c r="S22" i="42"/>
  <c r="C32" i="42" l="1"/>
  <c r="G32" i="42" s="1"/>
  <c r="B12" i="1"/>
  <c r="G12" i="1" s="1"/>
  <c r="S26" i="16" l="1"/>
  <c r="S25" i="16"/>
  <c r="S24" i="16"/>
  <c r="T24" i="16" s="1"/>
  <c r="S23" i="16"/>
  <c r="T23" i="16" s="1"/>
  <c r="S22" i="16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T22" i="16" l="1"/>
  <c r="I33" i="16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T21" i="14" s="1"/>
  <c r="S20" i="14"/>
  <c r="T20" i="14" l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8" i="5"/>
  <c r="T18" i="5" s="1"/>
  <c r="S19" i="5"/>
  <c r="T19" i="5" s="1"/>
  <c r="S20" i="5"/>
  <c r="T20" i="5" s="1"/>
  <c r="S21" i="5"/>
  <c r="T21" i="5" s="1"/>
  <c r="S22" i="5"/>
  <c r="S23" i="5"/>
  <c r="T23" i="5" s="1"/>
  <c r="U26" i="5"/>
  <c r="S25" i="5"/>
  <c r="T25" i="5" l="1"/>
  <c r="S24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6" i="1" l="1"/>
  <c r="H16" i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14" i="1"/>
  <c r="K9" i="1"/>
  <c r="I18" i="1"/>
  <c r="I17" i="1"/>
  <c r="I15" i="1"/>
  <c r="I14" i="1"/>
  <c r="I9" i="1"/>
  <c r="H18" i="1"/>
  <c r="H17" i="1"/>
  <c r="H15" i="1"/>
  <c r="H14" i="1"/>
  <c r="H9" i="1"/>
  <c r="C35" i="16"/>
  <c r="E14" i="1" s="1"/>
  <c r="V24" i="24"/>
  <c r="C29" i="24" s="1"/>
  <c r="U24" i="24"/>
  <c r="C28" i="24" s="1"/>
  <c r="C15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5" i="1" s="1"/>
  <c r="S4" i="24"/>
  <c r="T4" i="24" s="1"/>
  <c r="V29" i="16"/>
  <c r="C34" i="16" s="1"/>
  <c r="D14" i="1" s="1"/>
  <c r="U29" i="16"/>
  <c r="C33" i="16" s="1"/>
  <c r="C14" i="1" s="1"/>
  <c r="S28" i="16"/>
  <c r="Q27" i="16"/>
  <c r="R29" i="16" s="1"/>
  <c r="O27" i="16"/>
  <c r="P29" i="16" s="1"/>
  <c r="M27" i="16"/>
  <c r="N29" i="16" s="1"/>
  <c r="K27" i="16"/>
  <c r="L29" i="16" s="1"/>
  <c r="I27" i="16"/>
  <c r="J29" i="16" s="1"/>
  <c r="G27" i="16"/>
  <c r="H29" i="16" s="1"/>
  <c r="E27" i="16"/>
  <c r="F29" i="16" s="1"/>
  <c r="C36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18" i="1" s="1"/>
  <c r="C31" i="5"/>
  <c r="D18" i="1" s="1"/>
  <c r="H26" i="5"/>
  <c r="L26" i="5"/>
  <c r="O24" i="5"/>
  <c r="P26" i="5" s="1"/>
  <c r="S18" i="18"/>
  <c r="T18" i="18" s="1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7" i="1" s="1"/>
  <c r="K18" i="1"/>
  <c r="C32" i="5"/>
  <c r="E18" i="1" s="1"/>
  <c r="C33" i="5"/>
  <c r="Q24" i="5"/>
  <c r="R26" i="5" s="1"/>
  <c r="T20" i="30" l="1"/>
  <c r="D15" i="1"/>
  <c r="D19" i="1" s="1"/>
  <c r="G10" i="1"/>
  <c r="G6" i="1"/>
  <c r="C29" i="5"/>
  <c r="B18" i="1" s="1"/>
  <c r="T13" i="30"/>
  <c r="T19" i="18"/>
  <c r="K16" i="1"/>
  <c r="T28" i="16"/>
  <c r="C32" i="16" s="1"/>
  <c r="B14" i="1" s="1"/>
  <c r="T23" i="24"/>
  <c r="C27" i="24" s="1"/>
  <c r="B15" i="1" s="1"/>
  <c r="T25" i="14"/>
  <c r="C29" i="14" s="1"/>
  <c r="B9" i="1" s="1"/>
  <c r="C17" i="1"/>
  <c r="C19" i="1" s="1"/>
  <c r="S22" i="24"/>
  <c r="F18" i="1"/>
  <c r="F17" i="1"/>
  <c r="F15" i="1"/>
  <c r="S26" i="30"/>
  <c r="F16" i="1"/>
  <c r="S24" i="30"/>
  <c r="S24" i="24"/>
  <c r="S27" i="16"/>
  <c r="S29" i="16"/>
  <c r="F14" i="1"/>
  <c r="S24" i="14"/>
  <c r="F9" i="1"/>
  <c r="L26" i="14"/>
  <c r="S26" i="14" s="1"/>
  <c r="I19" i="1"/>
  <c r="E19" i="1"/>
  <c r="G14" i="1" l="1"/>
  <c r="T25" i="30"/>
  <c r="C29" i="30" s="1"/>
  <c r="B16" i="1" s="1"/>
  <c r="G16" i="1" s="1"/>
  <c r="C32" i="24"/>
  <c r="G32" i="24" s="1"/>
  <c r="G11" i="1"/>
  <c r="C37" i="16"/>
  <c r="G8" i="1"/>
  <c r="G15" i="1"/>
  <c r="C34" i="5"/>
  <c r="G34" i="5" s="1"/>
  <c r="G18" i="1"/>
  <c r="G9" i="1"/>
  <c r="C34" i="14"/>
  <c r="H19" i="1" s="1"/>
  <c r="C34" i="30" l="1"/>
  <c r="G34" i="30" s="1"/>
  <c r="G34" i="14"/>
  <c r="F19" i="1" l="1"/>
  <c r="M24" i="43" l="1"/>
  <c r="N26" i="43" s="1"/>
  <c r="S26" i="43" s="1"/>
  <c r="S20" i="43"/>
  <c r="K13" i="1" s="1"/>
  <c r="T20" i="43" l="1"/>
  <c r="T25" i="43" s="1"/>
  <c r="C29" i="43" s="1"/>
  <c r="C34" i="43" s="1"/>
  <c r="S24" i="43"/>
  <c r="B13" i="1" l="1"/>
  <c r="G13" i="1" s="1"/>
  <c r="G34" i="43"/>
  <c r="M23" i="18"/>
  <c r="N25" i="18" s="1"/>
  <c r="S25" i="18" s="1"/>
  <c r="S20" i="18"/>
  <c r="S23" i="18" l="1"/>
  <c r="K17" i="1"/>
  <c r="C23" i="1" s="1"/>
  <c r="T20" i="18"/>
  <c r="T24" i="18" s="1"/>
  <c r="C28" i="18" s="1"/>
  <c r="C33" i="18" l="1"/>
  <c r="G33" i="18" s="1"/>
  <c r="B17" i="1"/>
  <c r="B19" i="1" s="1"/>
  <c r="G17" i="1" l="1"/>
  <c r="G19" i="1" s="1"/>
  <c r="C22" i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<sst xmlns="http://schemas.openxmlformats.org/spreadsheetml/2006/main" count="679" uniqueCount="119">
  <si>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</si>
  <si>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</si>
  <si>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</si>
  <si>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</si>
  <si>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</si>
  <si>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</si>
  <si>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</si>
  <si>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</si>
  <si>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</si>
  <si>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</si>
  <si>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</si>
  <si>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</si>
  <si>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</si>
  <si>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</si>
  <si>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</si>
  <si>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</si>
  <si>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</si>
  <si>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</si>
  <si>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</si>
  <si>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</si>
  <si>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</si>
  <si>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</si>
  <si>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</si>
  <si>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</si>
  <si>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</si>
  <si>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</si>
  <si>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</si>
  <si>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</si>
  <si>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</si>
  <si>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</si>
  <si>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</si>
  <si>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</si>
  <si>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</si>
  <si>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</si>
  <si>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</si>
  <si>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</si>
  <si>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</si>
  <si>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</si>
  <si>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</si>
  <si>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</si>
  <si>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</si>
  <si>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</si>
  <si>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</si>
  <si>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</si>
  <si>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</si>
  <si>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</si>
  <si>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</si>
  <si>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</si>
  <si>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</si>
  <si>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</si>
  <si>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</si>
  <si>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</si>
  <si>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</si>
  <si>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</si>
  <si>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</si>
  <si>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</si>
  <si>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</si>
  <si>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</si>
  <si>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</si>
  <si>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</si>
  <si>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</si>
  <si>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</si>
  <si>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</si>
  <si>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labouring</t>
  </si>
  <si>
    <t>forklift</t>
  </si>
  <si>
    <t>W/E 19.08.2018</t>
  </si>
  <si>
    <t>week ending 19.08.2018</t>
  </si>
  <si>
    <t>hospital appointment</t>
  </si>
  <si>
    <t>frames</t>
  </si>
  <si>
    <t>wrapping samples</t>
  </si>
  <si>
    <t>wardrobe</t>
  </si>
  <si>
    <t>6519herts</t>
  </si>
  <si>
    <t>cupboard</t>
  </si>
  <si>
    <t xml:space="preserve">fork lift </t>
  </si>
  <si>
    <t>tidy works</t>
  </si>
  <si>
    <t>clean / light fire</t>
  </si>
  <si>
    <t>cabinets</t>
  </si>
  <si>
    <t>stairs</t>
  </si>
  <si>
    <t>unit</t>
  </si>
  <si>
    <t>tidy mill / cut firewood</t>
  </si>
  <si>
    <t xml:space="preserve">pick up lorry </t>
  </si>
  <si>
    <t>linings</t>
  </si>
  <si>
    <t>frames from store 6687</t>
  </si>
  <si>
    <t>fsc</t>
  </si>
  <si>
    <t xml:space="preserve">supervision / quality control </t>
  </si>
  <si>
    <t>production meeting</t>
  </si>
  <si>
    <t>extraction</t>
  </si>
  <si>
    <t>S. Chimes</t>
  </si>
  <si>
    <t xml:space="preserve">load lorry </t>
  </si>
  <si>
    <t>load van</t>
  </si>
  <si>
    <t>door &amp; frame</t>
  </si>
  <si>
    <t>doors</t>
  </si>
  <si>
    <t>induction</t>
  </si>
  <si>
    <t>desk</t>
  </si>
  <si>
    <t>frames into storage 6687</t>
  </si>
  <si>
    <t>tidy area</t>
  </si>
  <si>
    <t>frames into store 6687</t>
  </si>
  <si>
    <t>architrave</t>
  </si>
  <si>
    <t>linings into store 6687</t>
  </si>
  <si>
    <t>desks into store 6721</t>
  </si>
  <si>
    <t>move compressor</t>
  </si>
  <si>
    <t>6519wal</t>
  </si>
  <si>
    <t>unload lorry ( firewood)</t>
  </si>
  <si>
    <t>tool box talks</t>
  </si>
  <si>
    <t>doors &amp; frame</t>
  </si>
  <si>
    <t>move materials</t>
  </si>
  <si>
    <t>fork lift</t>
  </si>
  <si>
    <t>load lorry for rcl pick up</t>
  </si>
  <si>
    <t>drive joe to station</t>
  </si>
  <si>
    <t>check panels 6721</t>
  </si>
  <si>
    <t>WEMB03</t>
  </si>
  <si>
    <t>MARL05</t>
  </si>
  <si>
    <t>WEST09</t>
  </si>
  <si>
    <t>OFFI01</t>
  </si>
  <si>
    <t>FAIR05</t>
  </si>
  <si>
    <t>WALS01</t>
  </si>
  <si>
    <t>USEM01</t>
  </si>
  <si>
    <t>CHAP02</t>
  </si>
  <si>
    <t>WALK01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</si>
</sst>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8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90" zoomScaleNormal="90" workbookViewId="0">
      <selection activeCell="K6" sqref="K6:K18"/>
    </sheetView>
  </sheetViews>
  <sheetFormatPr defaultRowHeight="18" x14ac:dyDescent="0.25"/>
  <cols>
    <col min="1" max="1" width="25.85546875" style="119" customWidth="1"/>
    <col min="2" max="2" width="16.28515625" style="119" customWidth="1"/>
    <col min="3" max="3" width="15.7109375" style="119" bestFit="1" customWidth="1"/>
    <col min="4" max="4" width="16" style="119" customWidth="1"/>
    <col min="5" max="5" width="26.85546875" style="119" bestFit="1" customWidth="1"/>
    <col min="6" max="6" width="24.140625" style="119" customWidth="1"/>
    <col min="7" max="7" width="16" style="121" customWidth="1"/>
    <col min="8" max="8" width="20.5703125" style="121" bestFit="1" customWidth="1"/>
    <col min="9" max="9" width="8.28515625" style="121" bestFit="1" customWidth="1"/>
    <col min="10" max="10" width="9.140625" style="119"/>
    <col min="11" max="11" width="10.42578125" style="119" customWidth="1"/>
    <col min="12" max="16384" width="9.140625" style="119"/>
  </cols>
  <sheetData>
    <row r="1" spans="1:11" x14ac:dyDescent="0.25">
      <c r="A1" s="118" t="s">
        <v>0</v>
      </c>
      <c r="D1" s="120"/>
      <c r="E1" s="119" t="s">
        <v>49</v>
      </c>
    </row>
    <row r="2" spans="1:11" x14ac:dyDescent="0.25">
      <c r="A2" s="118"/>
      <c r="D2" s="122"/>
      <c r="E2" s="119" t="s">
        <v>42</v>
      </c>
    </row>
    <row r="3" spans="1:11" x14ac:dyDescent="0.25">
      <c r="A3" s="118" t="s">
        <v>65</v>
      </c>
      <c r="D3" s="123"/>
      <c r="E3" s="119" t="s">
        <v>44</v>
      </c>
    </row>
    <row r="4" spans="1:11" ht="12.75" customHeight="1" x14ac:dyDescent="0.25"/>
    <row r="5" spans="1:11" x14ac:dyDescent="0.25">
      <c r="A5" s="124" t="s">
        <v>1</v>
      </c>
      <c r="B5" s="125" t="s">
        <v>2</v>
      </c>
      <c r="C5" s="125" t="s">
        <v>5</v>
      </c>
      <c r="D5" s="125" t="s">
        <v>3</v>
      </c>
      <c r="E5" s="125" t="s">
        <v>31</v>
      </c>
      <c r="F5" s="125" t="s">
        <v>32</v>
      </c>
      <c r="G5" s="125" t="s">
        <v>6</v>
      </c>
      <c r="H5" s="125" t="s">
        <v>27</v>
      </c>
      <c r="I5" s="125" t="s">
        <v>34</v>
      </c>
      <c r="K5" s="125" t="s">
        <v>41</v>
      </c>
    </row>
    <row r="6" spans="1:11" ht="17.25" customHeight="1" x14ac:dyDescent="0.25">
      <c r="A6" s="126" t="s">
        <v>51</v>
      </c>
      <c r="B6" s="127">
        <f>SUM(Buckingham!C30)</f>
        <v>39</v>
      </c>
      <c r="C6" s="127">
        <f>SUM(Buckingham!C31)</f>
        <v>0</v>
      </c>
      <c r="D6" s="127">
        <f>SUM(Buckingham!C32)</f>
        <v>0</v>
      </c>
      <c r="E6" s="127">
        <f>SUM(Buckingham!C33)</f>
        <v>0</v>
      </c>
      <c r="F6" s="127">
        <f>SUM(Buckingham!C34)</f>
        <v>0</v>
      </c>
      <c r="G6" s="128">
        <f>B6+C6+D6+E6+F6</f>
        <v>39</v>
      </c>
      <c r="H6" s="129">
        <f>SUM(Buckingham!C36)</f>
        <v>0</v>
      </c>
      <c r="I6" s="129">
        <f>SUM(Buckingham!C37)</f>
        <v>0</v>
      </c>
      <c r="K6" s="130">
        <f>SUM(Buckingham!I31)</f>
        <v>15</v>
      </c>
    </row>
    <row r="7" spans="1:11" ht="17.25" customHeight="1" x14ac:dyDescent="0.25">
      <c r="A7" s="126" t="s">
        <v>87</v>
      </c>
      <c r="B7" s="127">
        <f>SUM(Chimes!T25)</f>
        <v>40</v>
      </c>
      <c r="C7" s="127">
        <f>SUM(Chimes!U26)</f>
        <v>0</v>
      </c>
      <c r="D7" s="127">
        <f>SUM(Chimes!V26)</f>
        <v>0</v>
      </c>
      <c r="E7" s="127">
        <f>SUM(Chimes!C32)</f>
        <v>0</v>
      </c>
      <c r="F7" s="127">
        <f>SUM(Chimes!C33)</f>
        <v>0</v>
      </c>
      <c r="G7" s="128">
        <f>B7+C7+D7+E7+F7</f>
        <v>40</v>
      </c>
      <c r="H7" s="129">
        <f>SUM(Chimes!C35)</f>
        <v>0</v>
      </c>
      <c r="I7" s="129">
        <f>SUM(Chimes!C36)</f>
        <v>0</v>
      </c>
      <c r="K7" s="130">
        <f>SUM(Chimes!I30)</f>
        <v>4.25</v>
      </c>
    </row>
    <row r="8" spans="1:11" x14ac:dyDescent="0.25">
      <c r="A8" s="126" t="s">
        <v>43</v>
      </c>
      <c r="B8" s="127">
        <f>SUM(Czege!C27)</f>
        <v>40</v>
      </c>
      <c r="C8" s="127">
        <f>SUM(Czege!C28)</f>
        <v>0</v>
      </c>
      <c r="D8" s="127">
        <f>SUM(Czege!C29)</f>
        <v>0</v>
      </c>
      <c r="E8" s="127">
        <f>SUM(Czege!C30)</f>
        <v>0</v>
      </c>
      <c r="F8" s="127">
        <f>SUM(Czege!C31)</f>
        <v>0</v>
      </c>
      <c r="G8" s="128">
        <f>B8+C8+D8+E8+F8</f>
        <v>40</v>
      </c>
      <c r="H8" s="131">
        <f>SUM(Czege!C33)</f>
        <v>0</v>
      </c>
      <c r="I8" s="131">
        <f>SUM(Czege!C34)</f>
        <v>0</v>
      </c>
      <c r="K8" s="130">
        <f>SUM(Czege!I28)</f>
        <v>0</v>
      </c>
    </row>
    <row r="9" spans="1:11" ht="17.25" customHeight="1" x14ac:dyDescent="0.25">
      <c r="A9" s="126" t="s">
        <v>7</v>
      </c>
      <c r="B9" s="127">
        <f>SUM(Doran!C29)</f>
        <v>40.003999999999998</v>
      </c>
      <c r="C9" s="127">
        <f>SUM(Doran!C30)</f>
        <v>0</v>
      </c>
      <c r="D9" s="127">
        <f>SUM(Doran!C31)</f>
        <v>0</v>
      </c>
      <c r="E9" s="127">
        <f>SUM(Doran!C32)</f>
        <v>0</v>
      </c>
      <c r="F9" s="127">
        <f>SUM(Doran!C33)</f>
        <v>0</v>
      </c>
      <c r="G9" s="128">
        <f t="shared" ref="G9:G18" si="0">B9+C9+D9+E9+F9</f>
        <v>40.003999999999998</v>
      </c>
      <c r="H9" s="131">
        <f>SUM(Doran!C35)</f>
        <v>0</v>
      </c>
      <c r="I9" s="131">
        <f>SUM(Doran!C36)</f>
        <v>0</v>
      </c>
      <c r="K9" s="130">
        <f>SUM(Doran!I30)</f>
        <v>3.25</v>
      </c>
    </row>
    <row r="10" spans="1:11" x14ac:dyDescent="0.25">
      <c r="A10" s="126" t="s">
        <v>50</v>
      </c>
      <c r="B10" s="127">
        <f>SUM(Hammond!C31)</f>
        <v>40</v>
      </c>
      <c r="C10" s="127">
        <f>SUM(Hammond!C32)</f>
        <v>0</v>
      </c>
      <c r="D10" s="127">
        <f>SUM(Hammond!C33)</f>
        <v>0</v>
      </c>
      <c r="E10" s="127">
        <f>SUM(Hammond!C34)</f>
        <v>0</v>
      </c>
      <c r="F10" s="127">
        <f>SUM(Hammond!C35)</f>
        <v>0</v>
      </c>
      <c r="G10" s="128">
        <f t="shared" si="0"/>
        <v>40</v>
      </c>
      <c r="H10" s="131">
        <f>SUM(Hammond!C37)</f>
        <v>0</v>
      </c>
      <c r="I10" s="131">
        <f>SUM(Hammond!C38)</f>
        <v>0</v>
      </c>
      <c r="K10" s="130">
        <f>SUM(Hammond!I32)</f>
        <v>1.75</v>
      </c>
    </row>
    <row r="11" spans="1:11" x14ac:dyDescent="0.25">
      <c r="A11" s="126" t="s">
        <v>8</v>
      </c>
      <c r="B11" s="127">
        <f>SUM(Harland!C27)</f>
        <v>37</v>
      </c>
      <c r="C11" s="127">
        <f>SUM(Harland!C28)</f>
        <v>0</v>
      </c>
      <c r="D11" s="127">
        <f>SUM(Harland!C29)</f>
        <v>0</v>
      </c>
      <c r="E11" s="127">
        <f>SUM(Harland!C30)</f>
        <v>0</v>
      </c>
      <c r="F11" s="127">
        <f>SUM(Harland!C31)</f>
        <v>0</v>
      </c>
      <c r="G11" s="128">
        <f>B11+C11+D11+E11+F11</f>
        <v>37</v>
      </c>
      <c r="H11" s="131">
        <f>SUM(Harland!C33)</f>
        <v>0</v>
      </c>
      <c r="I11" s="131">
        <f>SUM(Harland!C34)</f>
        <v>0</v>
      </c>
      <c r="K11" s="130">
        <f>SUM(Harland!I28)</f>
        <v>0</v>
      </c>
    </row>
    <row r="12" spans="1:11" ht="17.25" customHeight="1" x14ac:dyDescent="0.25">
      <c r="A12" s="126" t="s">
        <v>9</v>
      </c>
      <c r="B12" s="127">
        <f>SUM(McSharry!C27)</f>
        <v>32</v>
      </c>
      <c r="C12" s="127">
        <f>SUM(McSharry!C28)</f>
        <v>0</v>
      </c>
      <c r="D12" s="127">
        <f>SUM(McSharry!A29)</f>
        <v>0</v>
      </c>
      <c r="E12" s="127">
        <f>SUM(McSharry!C30)</f>
        <v>8</v>
      </c>
      <c r="F12" s="127">
        <f>SUM(McSharry!C31)</f>
        <v>0</v>
      </c>
      <c r="G12" s="128">
        <f>B12+C12+D12+E12+F12</f>
        <v>40</v>
      </c>
      <c r="H12" s="131">
        <f>SUM(McSharry!C33)</f>
        <v>0</v>
      </c>
      <c r="I12" s="131">
        <f>SUM(McSharry!C34)</f>
        <v>0</v>
      </c>
      <c r="K12" s="130">
        <f>SUM(McSharry!I28)</f>
        <v>1.5</v>
      </c>
    </row>
    <row r="13" spans="1:11" ht="18" customHeight="1" x14ac:dyDescent="0.25">
      <c r="A13" s="126" t="s">
        <v>52</v>
      </c>
      <c r="B13" s="127">
        <f>SUM(Parker!C29)</f>
        <v>32</v>
      </c>
      <c r="C13" s="127">
        <f>SUM(Parker!C30)</f>
        <v>0</v>
      </c>
      <c r="D13" s="127">
        <f>SUM(Parker!C31)</f>
        <v>0</v>
      </c>
      <c r="E13" s="127">
        <f>SUM(Parker!C32)</f>
        <v>8</v>
      </c>
      <c r="F13" s="127">
        <f>SUM(Parker!C33)</f>
        <v>0</v>
      </c>
      <c r="G13" s="128">
        <f t="shared" si="0"/>
        <v>40</v>
      </c>
      <c r="H13" s="131">
        <f>SUM(Parker!C35)</f>
        <v>0</v>
      </c>
      <c r="I13" s="131">
        <f>SUM(Parker!C36)</f>
        <v>0</v>
      </c>
      <c r="K13" s="130">
        <f>SUM(Parker!I30)</f>
        <v>14.5</v>
      </c>
    </row>
    <row r="14" spans="1:11" x14ac:dyDescent="0.25">
      <c r="A14" s="126" t="s">
        <v>10</v>
      </c>
      <c r="B14" s="127">
        <f>SUM(Taylor!C32)</f>
        <v>16</v>
      </c>
      <c r="C14" s="127">
        <f>SUM(Taylor!C33)</f>
        <v>0</v>
      </c>
      <c r="D14" s="127">
        <f>SUM(Taylor!C34)</f>
        <v>0</v>
      </c>
      <c r="E14" s="127">
        <f>SUM(Taylor!C35)</f>
        <v>24</v>
      </c>
      <c r="F14" s="127">
        <f>SUM(Taylor!C36)</f>
        <v>0</v>
      </c>
      <c r="G14" s="128">
        <f t="shared" si="0"/>
        <v>40</v>
      </c>
      <c r="H14" s="131">
        <f>SUM(Taylor!C38)</f>
        <v>0</v>
      </c>
      <c r="I14" s="131">
        <f>SUM(Taylor!C39)</f>
        <v>0</v>
      </c>
      <c r="K14" s="130">
        <f>SUM(Taylor!I33)</f>
        <v>1.5</v>
      </c>
    </row>
    <row r="15" spans="1:11" x14ac:dyDescent="0.25">
      <c r="A15" s="126" t="s">
        <v>45</v>
      </c>
      <c r="B15" s="127">
        <f>SUM(G.Ward!C27)</f>
        <v>0</v>
      </c>
      <c r="C15" s="127">
        <f>SUM(G.Ward!C28)</f>
        <v>0</v>
      </c>
      <c r="D15" s="127">
        <f>SUM(G.Ward!C29)</f>
        <v>0</v>
      </c>
      <c r="E15" s="127">
        <f>SUM(G.Ward!C30)</f>
        <v>40</v>
      </c>
      <c r="F15" s="127">
        <f>SUM(T.Winterburn!C32)</f>
        <v>0</v>
      </c>
      <c r="G15" s="128">
        <f t="shared" si="0"/>
        <v>40</v>
      </c>
      <c r="H15" s="131">
        <f>SUM(G.Ward!C33)</f>
        <v>0</v>
      </c>
      <c r="I15" s="131">
        <f>SUM(G.Ward!C34)</f>
        <v>0</v>
      </c>
      <c r="K15" s="130">
        <f>SUM(G.Ward!I28)</f>
        <v>0</v>
      </c>
    </row>
    <row r="16" spans="1:11" x14ac:dyDescent="0.25">
      <c r="A16" s="126" t="s">
        <v>47</v>
      </c>
      <c r="B16" s="127">
        <f>SUM(N.Winterburn!C29)</f>
        <v>40</v>
      </c>
      <c r="C16" s="127">
        <f>SUM(N.Winterburn!C30)</f>
        <v>0</v>
      </c>
      <c r="D16" s="127">
        <f>SUM(N.Winterburn!C31)</f>
        <v>0</v>
      </c>
      <c r="E16" s="127">
        <f>SUM(N.Winterburn!C32)</f>
        <v>0</v>
      </c>
      <c r="F16" s="127">
        <f>SUM(N.Winterburn!C33)</f>
        <v>0</v>
      </c>
      <c r="G16" s="128">
        <f t="shared" si="0"/>
        <v>40</v>
      </c>
      <c r="H16" s="131">
        <f>SUM(N.Winterburn!C35)</f>
        <v>0</v>
      </c>
      <c r="I16" s="131">
        <f>SUM(N.Winterburn!C36)</f>
        <v>0</v>
      </c>
      <c r="K16" s="130">
        <f>SUM(N.Winterburn!I30)</f>
        <v>9.5</v>
      </c>
    </row>
    <row r="17" spans="1:11" x14ac:dyDescent="0.25">
      <c r="A17" s="126" t="s">
        <v>11</v>
      </c>
      <c r="B17" s="127">
        <f>SUM(T.Winterburn!C28)</f>
        <v>16</v>
      </c>
      <c r="C17" s="127">
        <f>SUM(T.Winterburn!C29)</f>
        <v>0</v>
      </c>
      <c r="D17" s="127">
        <f>SUM(T.Winterburn!C30)</f>
        <v>0</v>
      </c>
      <c r="E17" s="127">
        <f>SUM(T.Winterburn!C31)</f>
        <v>16</v>
      </c>
      <c r="F17" s="127">
        <f>SUM(T.Winterburn!C32)</f>
        <v>0</v>
      </c>
      <c r="G17" s="128">
        <f t="shared" si="0"/>
        <v>32</v>
      </c>
      <c r="H17" s="131">
        <f>SUM(T.Winterburn!C34)</f>
        <v>0</v>
      </c>
      <c r="I17" s="131">
        <f>SUM(T.Winterburn!C35)</f>
        <v>0</v>
      </c>
      <c r="K17" s="130">
        <f>SUM(T.Winterburn!I29)</f>
        <v>7</v>
      </c>
    </row>
    <row r="18" spans="1:11" x14ac:dyDescent="0.25">
      <c r="A18" s="126" t="s">
        <v>12</v>
      </c>
      <c r="B18" s="127">
        <f>SUM(Wright!C29)</f>
        <v>40</v>
      </c>
      <c r="C18" s="127">
        <f>SUM(Wright!C30)</f>
        <v>3</v>
      </c>
      <c r="D18" s="127">
        <f>SUM(Wright!C31)</f>
        <v>0</v>
      </c>
      <c r="E18" s="127">
        <f>SUM(Wright!C32)</f>
        <v>0</v>
      </c>
      <c r="F18" s="127">
        <f>SUM(Wright!C33)</f>
        <v>0</v>
      </c>
      <c r="G18" s="128">
        <f t="shared" si="0"/>
        <v>43</v>
      </c>
      <c r="H18" s="131">
        <f>SUM(Wright!C35)</f>
        <v>0</v>
      </c>
      <c r="I18" s="131">
        <f>SUM(Wright!C36)</f>
        <v>0</v>
      </c>
      <c r="K18" s="130">
        <f>SUM(Wright!I30)</f>
        <v>41</v>
      </c>
    </row>
    <row r="19" spans="1:11" ht="17.25" customHeight="1" x14ac:dyDescent="0.25">
      <c r="A19" s="132" t="s">
        <v>22</v>
      </c>
      <c r="B19" s="133">
        <f>SUM(B6:B18)</f>
        <v>412.00400000000002</v>
      </c>
      <c r="C19" s="133">
        <f t="shared" ref="B19:I19" si="1">SUM(C8:C18)</f>
        <v>3</v>
      </c>
      <c r="D19" s="133">
        <f t="shared" si="1"/>
        <v>0</v>
      </c>
      <c r="E19" s="133">
        <f t="shared" si="1"/>
        <v>96</v>
      </c>
      <c r="F19" s="133">
        <f t="shared" si="1"/>
        <v>0</v>
      </c>
      <c r="G19" s="133">
        <f t="shared" si="1"/>
        <v>432.00400000000002</v>
      </c>
      <c r="H19" s="134">
        <f t="shared" si="1"/>
        <v>0</v>
      </c>
      <c r="I19" s="134">
        <f t="shared" si="1"/>
        <v>0</v>
      </c>
      <c r="J19" s="121"/>
      <c r="K19" s="133">
        <f>SUM(K6:K18)</f>
        <v>99.25</v>
      </c>
    </row>
    <row r="20" spans="1:11" s="121" customFormat="1" x14ac:dyDescent="0.25">
      <c r="A20" s="119"/>
      <c r="B20" s="119"/>
      <c r="C20" s="119"/>
      <c r="D20" s="119"/>
      <c r="E20" s="119"/>
      <c r="F20" s="119"/>
      <c r="J20" s="119"/>
      <c r="K20" s="119"/>
    </row>
    <row r="22" spans="1:11" x14ac:dyDescent="0.25">
      <c r="A22" s="119" t="s">
        <v>28</v>
      </c>
      <c r="C22" s="135">
        <f>B19+C19+D19</f>
        <v>415.00400000000002</v>
      </c>
    </row>
    <row r="23" spans="1:11" x14ac:dyDescent="0.25">
      <c r="A23" s="119" t="s">
        <v>29</v>
      </c>
      <c r="C23" s="135">
        <f>K19</f>
        <v>99.25</v>
      </c>
    </row>
    <row r="24" spans="1:11" x14ac:dyDescent="0.25">
      <c r="A24" s="119" t="s">
        <v>33</v>
      </c>
      <c r="C24" s="136">
        <f>C23/C22</f>
        <v>0.23915432140413104</v>
      </c>
    </row>
    <row r="25" spans="1:11" x14ac:dyDescent="0.25">
      <c r="C25" s="12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9"/>
  <sheetViews>
    <sheetView zoomScale="90" zoomScaleNormal="90" zoomScalePageLayoutView="89" workbookViewId="0">
      <selection activeCell="E22" sqref="E22:H24"/>
    </sheetView>
  </sheetViews>
  <sheetFormatPr defaultRowHeight="15.75" x14ac:dyDescent="0.25"/>
  <cols>
    <col min="1" max="1" width="9.7109375" style="45" customWidth="1"/>
    <col min="2" max="2" width="10.7109375" style="45" customWidth="1"/>
    <col min="3" max="3" width="10" style="45" customWidth="1"/>
    <col min="4" max="4" width="28.7109375" style="45" customWidth="1"/>
    <col min="5" max="5" width="6.85546875" style="45" customWidth="1"/>
    <col min="6" max="13" width="7" style="45" customWidth="1"/>
    <col min="14" max="14" width="6.85546875" style="45" customWidth="1"/>
    <col min="15" max="17" width="7" style="45" customWidth="1"/>
    <col min="18" max="18" width="7" style="46" customWidth="1"/>
    <col min="19" max="19" width="7.7109375" style="45" customWidth="1"/>
    <col min="20" max="21" width="7.85546875" style="45" customWidth="1"/>
    <col min="22" max="22" width="7.7109375" style="45" customWidth="1"/>
    <col min="23" max="16384" width="9.140625" style="45"/>
  </cols>
  <sheetData>
    <row r="1" spans="1:22" x14ac:dyDescent="0.25">
      <c r="A1" s="43" t="s">
        <v>10</v>
      </c>
      <c r="B1" s="44"/>
      <c r="C1" s="44"/>
    </row>
    <row r="2" spans="1:22" s="50" customFormat="1" x14ac:dyDescent="0.25">
      <c r="A2" s="5" t="s">
        <v>66</v>
      </c>
      <c r="B2" s="196"/>
      <c r="C2" s="196"/>
      <c r="D2" s="47"/>
      <c r="E2" s="252" t="s">
        <v>13</v>
      </c>
      <c r="F2" s="252"/>
      <c r="G2" s="252" t="s">
        <v>14</v>
      </c>
      <c r="H2" s="252"/>
      <c r="I2" s="252" t="s">
        <v>15</v>
      </c>
      <c r="J2" s="252"/>
      <c r="K2" s="252" t="s">
        <v>16</v>
      </c>
      <c r="L2" s="252"/>
      <c r="M2" s="252" t="s">
        <v>17</v>
      </c>
      <c r="N2" s="252"/>
      <c r="O2" s="252" t="s">
        <v>18</v>
      </c>
      <c r="P2" s="252"/>
      <c r="Q2" s="252" t="s">
        <v>19</v>
      </c>
      <c r="R2" s="252"/>
      <c r="S2" s="48" t="s">
        <v>22</v>
      </c>
      <c r="T2" s="48" t="s">
        <v>37</v>
      </c>
      <c r="U2" s="49" t="s">
        <v>24</v>
      </c>
      <c r="V2" s="49" t="s">
        <v>25</v>
      </c>
    </row>
    <row r="3" spans="1:22" x14ac:dyDescent="0.25">
      <c r="A3" s="51" t="s">
        <v>20</v>
      </c>
      <c r="B3" s="51" t="s">
        <v>21</v>
      </c>
      <c r="C3" s="51" t="s">
        <v>46</v>
      </c>
      <c r="D3" s="51" t="s">
        <v>30</v>
      </c>
      <c r="E3" s="33">
        <v>8</v>
      </c>
      <c r="F3" s="91">
        <v>16.3</v>
      </c>
      <c r="G3" s="33">
        <v>8</v>
      </c>
      <c r="H3" s="91">
        <v>16.3</v>
      </c>
      <c r="I3" s="212"/>
      <c r="J3" s="213"/>
      <c r="K3" s="212"/>
      <c r="L3" s="213"/>
      <c r="M3" s="212"/>
      <c r="N3" s="213"/>
      <c r="O3" s="33"/>
      <c r="P3" s="33"/>
      <c r="Q3" s="52"/>
      <c r="R3" s="52"/>
      <c r="S3" s="53"/>
      <c r="T3" s="53"/>
      <c r="U3" s="54"/>
      <c r="V3" s="54"/>
    </row>
    <row r="4" spans="1:22" x14ac:dyDescent="0.25">
      <c r="A4" s="138">
        <v>6773</v>
      </c>
      <c r="B4" s="218" t="s">
        <v>114</v>
      </c>
      <c r="C4" s="192">
        <v>5</v>
      </c>
      <c r="D4" s="25" t="s">
        <v>76</v>
      </c>
      <c r="E4" s="248">
        <v>1.75</v>
      </c>
      <c r="F4" s="248"/>
      <c r="G4" s="248"/>
      <c r="H4" s="248"/>
      <c r="I4" s="249"/>
      <c r="J4" s="249"/>
      <c r="K4" s="249"/>
      <c r="L4" s="249"/>
      <c r="M4" s="249"/>
      <c r="N4" s="249"/>
      <c r="O4" s="248"/>
      <c r="P4" s="248"/>
      <c r="Q4" s="242"/>
      <c r="R4" s="243"/>
      <c r="S4" s="53">
        <f>E4+G4+I4+K4+M4+O4+Q4</f>
        <v>1.75</v>
      </c>
      <c r="T4" s="53">
        <f>SUM(S4-U4-V4)</f>
        <v>1.75</v>
      </c>
      <c r="U4" s="55"/>
      <c r="V4" s="55"/>
    </row>
    <row r="5" spans="1:22" x14ac:dyDescent="0.25">
      <c r="A5" s="138">
        <v>6773</v>
      </c>
      <c r="B5" s="218" t="s">
        <v>114</v>
      </c>
      <c r="C5" s="192">
        <v>7</v>
      </c>
      <c r="D5" s="25" t="s">
        <v>77</v>
      </c>
      <c r="E5" s="248">
        <v>2.25</v>
      </c>
      <c r="F5" s="248"/>
      <c r="G5" s="248"/>
      <c r="H5" s="248"/>
      <c r="I5" s="249"/>
      <c r="J5" s="249"/>
      <c r="K5" s="249"/>
      <c r="L5" s="249"/>
      <c r="M5" s="249"/>
      <c r="N5" s="249"/>
      <c r="O5" s="248"/>
      <c r="P5" s="248"/>
      <c r="Q5" s="242"/>
      <c r="R5" s="243"/>
      <c r="S5" s="53">
        <f t="shared" ref="S5:S26" si="0">E5+G5+I5+K5+M5+O5+Q5</f>
        <v>2.25</v>
      </c>
      <c r="T5" s="53">
        <f t="shared" ref="T5:T24" si="1">SUM(S5-U5-V5)</f>
        <v>2.25</v>
      </c>
      <c r="U5" s="55"/>
      <c r="V5" s="55"/>
    </row>
    <row r="6" spans="1:22" x14ac:dyDescent="0.25">
      <c r="A6" s="138">
        <v>6773</v>
      </c>
      <c r="B6" s="218" t="s">
        <v>114</v>
      </c>
      <c r="C6" s="192">
        <v>8</v>
      </c>
      <c r="D6" s="25" t="s">
        <v>78</v>
      </c>
      <c r="E6" s="248">
        <v>1.75</v>
      </c>
      <c r="F6" s="248"/>
      <c r="G6" s="248"/>
      <c r="H6" s="248"/>
      <c r="I6" s="249"/>
      <c r="J6" s="249"/>
      <c r="K6" s="249"/>
      <c r="L6" s="249"/>
      <c r="M6" s="249"/>
      <c r="N6" s="249"/>
      <c r="O6" s="248"/>
      <c r="P6" s="248"/>
      <c r="Q6" s="242"/>
      <c r="R6" s="243"/>
      <c r="S6" s="53">
        <f t="shared" si="0"/>
        <v>1.75</v>
      </c>
      <c r="T6" s="53">
        <f t="shared" si="1"/>
        <v>1.75</v>
      </c>
      <c r="U6" s="55"/>
      <c r="V6" s="55"/>
    </row>
    <row r="7" spans="1:22" x14ac:dyDescent="0.25">
      <c r="A7" s="138">
        <v>6773</v>
      </c>
      <c r="B7" s="218" t="s">
        <v>114</v>
      </c>
      <c r="C7" s="192">
        <v>9</v>
      </c>
      <c r="D7" s="25" t="s">
        <v>78</v>
      </c>
      <c r="E7" s="248">
        <v>1.5</v>
      </c>
      <c r="F7" s="248"/>
      <c r="G7" s="248"/>
      <c r="H7" s="248"/>
      <c r="I7" s="249"/>
      <c r="J7" s="249"/>
      <c r="K7" s="253"/>
      <c r="L7" s="245"/>
      <c r="M7" s="253"/>
      <c r="N7" s="245"/>
      <c r="O7" s="248"/>
      <c r="P7" s="248"/>
      <c r="Q7" s="242"/>
      <c r="R7" s="243"/>
      <c r="S7" s="53">
        <f t="shared" si="0"/>
        <v>1.5</v>
      </c>
      <c r="T7" s="53">
        <f t="shared" si="1"/>
        <v>1.5</v>
      </c>
      <c r="U7" s="55"/>
      <c r="V7" s="55"/>
    </row>
    <row r="8" spans="1:22" x14ac:dyDescent="0.25">
      <c r="A8" s="138">
        <v>6794</v>
      </c>
      <c r="B8" s="218" t="s">
        <v>118</v>
      </c>
      <c r="C8" s="210">
        <v>1</v>
      </c>
      <c r="D8" s="25" t="s">
        <v>68</v>
      </c>
      <c r="E8" s="248"/>
      <c r="F8" s="248"/>
      <c r="G8" s="248">
        <v>1.5</v>
      </c>
      <c r="H8" s="248"/>
      <c r="I8" s="249"/>
      <c r="J8" s="249"/>
      <c r="K8" s="249"/>
      <c r="L8" s="249"/>
      <c r="M8" s="249"/>
      <c r="N8" s="249"/>
      <c r="O8" s="248"/>
      <c r="P8" s="248"/>
      <c r="Q8" s="242"/>
      <c r="R8" s="243"/>
      <c r="S8" s="53">
        <f t="shared" si="0"/>
        <v>1.5</v>
      </c>
      <c r="T8" s="53">
        <f t="shared" si="1"/>
        <v>1.5</v>
      </c>
      <c r="U8" s="55"/>
      <c r="V8" s="55"/>
    </row>
    <row r="9" spans="1:22" x14ac:dyDescent="0.25">
      <c r="A9" s="138">
        <v>6607</v>
      </c>
      <c r="B9" s="218" t="s">
        <v>112</v>
      </c>
      <c r="C9" s="210">
        <v>17</v>
      </c>
      <c r="D9" s="25" t="s">
        <v>90</v>
      </c>
      <c r="E9" s="248"/>
      <c r="F9" s="248"/>
      <c r="G9" s="248">
        <v>1.75</v>
      </c>
      <c r="H9" s="248"/>
      <c r="I9" s="249"/>
      <c r="J9" s="249"/>
      <c r="K9" s="249"/>
      <c r="L9" s="249"/>
      <c r="M9" s="249"/>
      <c r="N9" s="249"/>
      <c r="O9" s="248"/>
      <c r="P9" s="248"/>
      <c r="Q9" s="242"/>
      <c r="R9" s="243"/>
      <c r="S9" s="53">
        <f t="shared" si="0"/>
        <v>1.75</v>
      </c>
      <c r="T9" s="53">
        <f t="shared" si="1"/>
        <v>1.75</v>
      </c>
      <c r="U9" s="55"/>
      <c r="V9" s="55"/>
    </row>
    <row r="10" spans="1:22" x14ac:dyDescent="0.25">
      <c r="A10" s="138">
        <v>6773</v>
      </c>
      <c r="B10" s="218" t="s">
        <v>114</v>
      </c>
      <c r="C10" s="210">
        <v>6</v>
      </c>
      <c r="D10" s="25" t="s">
        <v>97</v>
      </c>
      <c r="E10" s="246"/>
      <c r="F10" s="247"/>
      <c r="G10" s="246">
        <v>0.75</v>
      </c>
      <c r="H10" s="247"/>
      <c r="I10" s="244"/>
      <c r="J10" s="245"/>
      <c r="K10" s="244"/>
      <c r="L10" s="245"/>
      <c r="M10" s="244"/>
      <c r="N10" s="245"/>
      <c r="O10" s="248"/>
      <c r="P10" s="248"/>
      <c r="Q10" s="242"/>
      <c r="R10" s="243"/>
      <c r="S10" s="53">
        <f t="shared" si="0"/>
        <v>0.75</v>
      </c>
      <c r="T10" s="53">
        <f t="shared" si="1"/>
        <v>0.75</v>
      </c>
      <c r="U10" s="55"/>
      <c r="V10" s="55"/>
    </row>
    <row r="11" spans="1:22" x14ac:dyDescent="0.25">
      <c r="A11" s="138">
        <v>6773</v>
      </c>
      <c r="B11" s="218" t="s">
        <v>114</v>
      </c>
      <c r="C11" s="210">
        <v>10</v>
      </c>
      <c r="D11" s="25" t="s">
        <v>91</v>
      </c>
      <c r="E11" s="248"/>
      <c r="F11" s="248"/>
      <c r="G11" s="248">
        <v>1.75</v>
      </c>
      <c r="H11" s="248"/>
      <c r="I11" s="249"/>
      <c r="J11" s="249"/>
      <c r="K11" s="249"/>
      <c r="L11" s="249"/>
      <c r="M11" s="249"/>
      <c r="N11" s="249"/>
      <c r="O11" s="248"/>
      <c r="P11" s="248"/>
      <c r="Q11" s="242"/>
      <c r="R11" s="243"/>
      <c r="S11" s="53">
        <f t="shared" si="0"/>
        <v>1.75</v>
      </c>
      <c r="T11" s="53">
        <f t="shared" si="1"/>
        <v>1.75</v>
      </c>
      <c r="U11" s="55"/>
      <c r="V11" s="55"/>
    </row>
    <row r="12" spans="1:22" x14ac:dyDescent="0.25">
      <c r="A12" s="138">
        <v>6687</v>
      </c>
      <c r="B12" s="218" t="s">
        <v>110</v>
      </c>
      <c r="C12" s="210">
        <v>30</v>
      </c>
      <c r="D12" s="25" t="s">
        <v>88</v>
      </c>
      <c r="E12" s="248"/>
      <c r="F12" s="248"/>
      <c r="G12" s="248">
        <v>0.5</v>
      </c>
      <c r="H12" s="248"/>
      <c r="I12" s="249"/>
      <c r="J12" s="249"/>
      <c r="K12" s="249"/>
      <c r="L12" s="249"/>
      <c r="M12" s="249"/>
      <c r="N12" s="249"/>
      <c r="O12" s="248"/>
      <c r="P12" s="248"/>
      <c r="Q12" s="242"/>
      <c r="R12" s="243"/>
      <c r="S12" s="53">
        <f t="shared" si="0"/>
        <v>0.5</v>
      </c>
      <c r="T12" s="53">
        <f t="shared" si="1"/>
        <v>0.5</v>
      </c>
      <c r="U12" s="55"/>
      <c r="V12" s="55"/>
    </row>
    <row r="13" spans="1:22" x14ac:dyDescent="0.25">
      <c r="A13" s="138">
        <v>6687</v>
      </c>
      <c r="B13" s="218" t="s">
        <v>110</v>
      </c>
      <c r="C13" s="210">
        <v>45</v>
      </c>
      <c r="D13" s="25" t="s">
        <v>88</v>
      </c>
      <c r="E13" s="248"/>
      <c r="F13" s="248"/>
      <c r="G13" s="248">
        <v>0.5</v>
      </c>
      <c r="H13" s="248"/>
      <c r="I13" s="249"/>
      <c r="J13" s="249"/>
      <c r="K13" s="249"/>
      <c r="L13" s="249"/>
      <c r="M13" s="249"/>
      <c r="N13" s="249"/>
      <c r="O13" s="248"/>
      <c r="P13" s="248"/>
      <c r="Q13" s="242"/>
      <c r="R13" s="243"/>
      <c r="S13" s="53">
        <f t="shared" si="0"/>
        <v>0.5</v>
      </c>
      <c r="T13" s="53">
        <f t="shared" si="1"/>
        <v>0.5</v>
      </c>
      <c r="U13" s="55"/>
      <c r="V13" s="55"/>
    </row>
    <row r="14" spans="1:22" x14ac:dyDescent="0.25">
      <c r="A14" s="138">
        <v>6687</v>
      </c>
      <c r="B14" s="218" t="s">
        <v>110</v>
      </c>
      <c r="C14" s="210">
        <v>32</v>
      </c>
      <c r="D14" s="25" t="s">
        <v>88</v>
      </c>
      <c r="E14" s="246"/>
      <c r="F14" s="247"/>
      <c r="G14" s="246">
        <v>0.5</v>
      </c>
      <c r="H14" s="247"/>
      <c r="I14" s="244"/>
      <c r="J14" s="245"/>
      <c r="K14" s="244"/>
      <c r="L14" s="245"/>
      <c r="M14" s="244"/>
      <c r="N14" s="245"/>
      <c r="O14" s="246"/>
      <c r="P14" s="247"/>
      <c r="Q14" s="242"/>
      <c r="R14" s="243"/>
      <c r="S14" s="53">
        <f t="shared" ref="S14" si="2">E14+G14+I14+K14+M14+O14+Q14</f>
        <v>0.5</v>
      </c>
      <c r="T14" s="53">
        <f t="shared" ref="T14" si="3">SUM(S14-U14-V14)</f>
        <v>0.5</v>
      </c>
      <c r="U14" s="55"/>
      <c r="V14" s="55"/>
    </row>
    <row r="15" spans="1:22" x14ac:dyDescent="0.25">
      <c r="A15" s="138"/>
      <c r="B15" s="181"/>
      <c r="C15" s="181"/>
      <c r="D15" s="25"/>
      <c r="E15" s="246"/>
      <c r="F15" s="247"/>
      <c r="G15" s="246"/>
      <c r="H15" s="247"/>
      <c r="I15" s="244"/>
      <c r="J15" s="245"/>
      <c r="K15" s="244"/>
      <c r="L15" s="245"/>
      <c r="M15" s="244"/>
      <c r="N15" s="245"/>
      <c r="O15" s="246"/>
      <c r="P15" s="247"/>
      <c r="Q15" s="242"/>
      <c r="R15" s="243"/>
      <c r="S15" s="53">
        <f t="shared" ref="S15:S16" si="4">E15+G15+I15+K15+M15+O15+Q15</f>
        <v>0</v>
      </c>
      <c r="T15" s="53">
        <f t="shared" ref="T15:T16" si="5">SUM(S15-U15-V15)</f>
        <v>0</v>
      </c>
      <c r="U15" s="55"/>
      <c r="V15" s="55"/>
    </row>
    <row r="16" spans="1:22" x14ac:dyDescent="0.25">
      <c r="A16" s="138"/>
      <c r="B16" s="181"/>
      <c r="C16" s="181"/>
      <c r="D16" s="25"/>
      <c r="E16" s="219"/>
      <c r="F16" s="220"/>
      <c r="G16" s="219"/>
      <c r="H16" s="220"/>
      <c r="I16" s="240"/>
      <c r="J16" s="241"/>
      <c r="K16" s="244"/>
      <c r="L16" s="245"/>
      <c r="M16" s="244"/>
      <c r="N16" s="245"/>
      <c r="O16" s="246"/>
      <c r="P16" s="247"/>
      <c r="Q16" s="242"/>
      <c r="R16" s="243"/>
      <c r="S16" s="53">
        <f t="shared" si="4"/>
        <v>0</v>
      </c>
      <c r="T16" s="53">
        <f t="shared" si="5"/>
        <v>0</v>
      </c>
      <c r="U16" s="55"/>
      <c r="V16" s="55"/>
    </row>
    <row r="17" spans="1:22" x14ac:dyDescent="0.25">
      <c r="A17" s="138"/>
      <c r="B17" s="181"/>
      <c r="C17" s="181"/>
      <c r="D17" s="25"/>
      <c r="E17" s="219"/>
      <c r="F17" s="220"/>
      <c r="G17" s="219"/>
      <c r="H17" s="220"/>
      <c r="I17" s="240"/>
      <c r="J17" s="241"/>
      <c r="K17" s="244"/>
      <c r="L17" s="245"/>
      <c r="M17" s="244"/>
      <c r="N17" s="245"/>
      <c r="O17" s="246"/>
      <c r="P17" s="247"/>
      <c r="Q17" s="242"/>
      <c r="R17" s="243"/>
      <c r="S17" s="53">
        <f t="shared" ref="S17:S20" si="6">E17+G17+I17+K17+M17+O17+Q17</f>
        <v>0</v>
      </c>
      <c r="T17" s="53">
        <f t="shared" ref="T17:T20" si="7">SUM(S17-U17-V17)</f>
        <v>0</v>
      </c>
      <c r="U17" s="55"/>
      <c r="V17" s="55"/>
    </row>
    <row r="18" spans="1:22" x14ac:dyDescent="0.25">
      <c r="A18" s="138"/>
      <c r="B18" s="30"/>
      <c r="C18" s="173"/>
      <c r="D18" s="25"/>
      <c r="E18" s="219"/>
      <c r="F18" s="220"/>
      <c r="G18" s="219"/>
      <c r="H18" s="220"/>
      <c r="I18" s="240"/>
      <c r="J18" s="241"/>
      <c r="K18" s="244"/>
      <c r="L18" s="245"/>
      <c r="M18" s="244"/>
      <c r="N18" s="245"/>
      <c r="O18" s="246"/>
      <c r="P18" s="247"/>
      <c r="Q18" s="242"/>
      <c r="R18" s="243"/>
      <c r="S18" s="53">
        <f t="shared" ref="S18:S19" si="8">E18+G18+I18+K18+M18+O18+Q18</f>
        <v>0</v>
      </c>
      <c r="T18" s="53">
        <f t="shared" ref="T18:T19" si="9">SUM(S18-U18-V18)</f>
        <v>0</v>
      </c>
      <c r="U18" s="55"/>
      <c r="V18" s="55"/>
    </row>
    <row r="19" spans="1:22" x14ac:dyDescent="0.25">
      <c r="A19" s="138"/>
      <c r="B19" s="30">
        <f>SUM(B6:B18)</f>
        <v>0</v>
      </c>
      <c r="C19" s="173"/>
      <c r="D19" s="25"/>
      <c r="E19" s="219"/>
      <c r="F19" s="220"/>
      <c r="G19" s="219"/>
      <c r="H19" s="220"/>
      <c r="I19" s="240"/>
      <c r="J19" s="241"/>
      <c r="K19" s="244">
        <f>SUM(K6:K18)</f>
        <v>0</v>
      </c>
      <c r="L19" s="245"/>
      <c r="M19" s="244"/>
      <c r="N19" s="245"/>
      <c r="O19" s="246"/>
      <c r="P19" s="247"/>
      <c r="Q19" s="242"/>
      <c r="R19" s="243"/>
      <c r="S19" s="53">
        <f t="shared" si="8"/>
        <v>0</v>
      </c>
      <c r="T19" s="53">
        <f t="shared" si="9"/>
        <v>0</v>
      </c>
      <c r="U19" s="55"/>
      <c r="V19" s="55"/>
    </row>
    <row r="20" spans="1:22" x14ac:dyDescent="0.25">
      <c r="A20" s="138"/>
      <c r="B20" s="166"/>
      <c r="C20" s="166"/>
      <c r="D20" s="25"/>
      <c r="E20" s="219"/>
      <c r="F20" s="220"/>
      <c r="G20" s="219"/>
      <c r="H20" s="220"/>
      <c r="I20" s="240"/>
      <c r="J20" s="241"/>
      <c r="K20" s="244"/>
      <c r="L20" s="245"/>
      <c r="M20" s="244"/>
      <c r="N20" s="245"/>
      <c r="O20" s="246"/>
      <c r="P20" s="247"/>
      <c r="Q20" s="242"/>
      <c r="R20" s="243"/>
      <c r="S20" s="53">
        <f t="shared" si="6"/>
        <v>0</v>
      </c>
      <c r="T20" s="53">
        <f t="shared" si="7"/>
        <v>0</v>
      </c>
      <c r="U20" s="55"/>
      <c r="V20" s="55"/>
    </row>
    <row r="21" spans="1:22" x14ac:dyDescent="0.25">
      <c r="A21" s="138"/>
      <c r="B21" s="150"/>
      <c r="C21" s="150"/>
      <c r="D21" s="14"/>
      <c r="E21" s="246"/>
      <c r="F21" s="247"/>
      <c r="G21" s="246"/>
      <c r="H21" s="247"/>
      <c r="I21" s="244"/>
      <c r="J21" s="245"/>
      <c r="K21" s="244"/>
      <c r="L21" s="245"/>
      <c r="M21" s="244"/>
      <c r="N21" s="245"/>
      <c r="O21" s="246"/>
      <c r="P21" s="247"/>
      <c r="Q21" s="242"/>
      <c r="R21" s="243"/>
      <c r="S21" s="53">
        <f t="shared" ref="S21" si="10">E21+G21+I21+K21+M21+O21+Q21</f>
        <v>0</v>
      </c>
      <c r="T21" s="53">
        <f t="shared" ref="T21" si="11">SUM(S21-U21-V21)</f>
        <v>0</v>
      </c>
      <c r="U21" s="55"/>
      <c r="V21" s="55"/>
    </row>
    <row r="22" spans="1:22" x14ac:dyDescent="0.25">
      <c r="A22" s="162">
        <v>3600</v>
      </c>
      <c r="B22" s="218" t="s">
        <v>113</v>
      </c>
      <c r="C22" s="162"/>
      <c r="D22" s="25" t="s">
        <v>79</v>
      </c>
      <c r="E22" s="248">
        <v>0.25</v>
      </c>
      <c r="F22" s="248"/>
      <c r="G22" s="248"/>
      <c r="H22" s="248"/>
      <c r="I22" s="249"/>
      <c r="J22" s="249"/>
      <c r="K22" s="249"/>
      <c r="L22" s="249"/>
      <c r="M22" s="249"/>
      <c r="N22" s="249"/>
      <c r="O22" s="248"/>
      <c r="P22" s="248"/>
      <c r="Q22" s="242"/>
      <c r="R22" s="243"/>
      <c r="S22" s="53">
        <f t="shared" si="0"/>
        <v>0.25</v>
      </c>
      <c r="T22" s="53">
        <f t="shared" si="1"/>
        <v>0.25</v>
      </c>
      <c r="U22" s="55"/>
      <c r="V22" s="55"/>
    </row>
    <row r="23" spans="1:22" x14ac:dyDescent="0.25">
      <c r="A23" s="138">
        <v>3600</v>
      </c>
      <c r="B23" s="218" t="s">
        <v>113</v>
      </c>
      <c r="C23" s="138"/>
      <c r="D23" s="14" t="s">
        <v>64</v>
      </c>
      <c r="E23" s="246">
        <v>0.5</v>
      </c>
      <c r="F23" s="247"/>
      <c r="G23" s="246">
        <v>0.75</v>
      </c>
      <c r="H23" s="247"/>
      <c r="I23" s="244"/>
      <c r="J23" s="245"/>
      <c r="K23" s="244"/>
      <c r="L23" s="245"/>
      <c r="M23" s="244"/>
      <c r="N23" s="245"/>
      <c r="O23" s="248"/>
      <c r="P23" s="248"/>
      <c r="Q23" s="242"/>
      <c r="R23" s="243"/>
      <c r="S23" s="53">
        <f t="shared" si="0"/>
        <v>1.25</v>
      </c>
      <c r="T23" s="53">
        <f t="shared" si="1"/>
        <v>1.25</v>
      </c>
      <c r="U23" s="55"/>
      <c r="V23" s="55"/>
    </row>
    <row r="24" spans="1:22" x14ac:dyDescent="0.25">
      <c r="A24" s="138"/>
      <c r="B24" s="138"/>
      <c r="C24" s="138"/>
      <c r="D24" s="14"/>
      <c r="E24" s="246"/>
      <c r="F24" s="247"/>
      <c r="G24" s="246"/>
      <c r="H24" s="247"/>
      <c r="I24" s="244"/>
      <c r="J24" s="245"/>
      <c r="K24" s="249"/>
      <c r="L24" s="249"/>
      <c r="M24" s="249"/>
      <c r="N24" s="249"/>
      <c r="O24" s="248"/>
      <c r="P24" s="248"/>
      <c r="Q24" s="242"/>
      <c r="R24" s="243"/>
      <c r="S24" s="53">
        <f t="shared" si="0"/>
        <v>0</v>
      </c>
      <c r="T24" s="53">
        <f t="shared" si="1"/>
        <v>0</v>
      </c>
      <c r="U24" s="55"/>
      <c r="V24" s="55"/>
    </row>
    <row r="25" spans="1:22" x14ac:dyDescent="0.25">
      <c r="A25" s="51" t="s">
        <v>35</v>
      </c>
      <c r="B25" s="51"/>
      <c r="C25" s="51"/>
      <c r="D25" s="51"/>
      <c r="E25" s="248"/>
      <c r="F25" s="248"/>
      <c r="G25" s="248"/>
      <c r="H25" s="248"/>
      <c r="I25" s="249">
        <v>8</v>
      </c>
      <c r="J25" s="249"/>
      <c r="K25" s="249">
        <v>8</v>
      </c>
      <c r="L25" s="249"/>
      <c r="M25" s="249">
        <v>8</v>
      </c>
      <c r="N25" s="249"/>
      <c r="O25" s="248"/>
      <c r="P25" s="248"/>
      <c r="Q25" s="242"/>
      <c r="R25" s="243"/>
      <c r="S25" s="53">
        <f t="shared" si="0"/>
        <v>24</v>
      </c>
      <c r="T25" s="53"/>
      <c r="U25" s="56"/>
      <c r="V25" s="55"/>
    </row>
    <row r="26" spans="1:22" x14ac:dyDescent="0.25">
      <c r="A26" s="51" t="s">
        <v>36</v>
      </c>
      <c r="B26" s="51"/>
      <c r="C26" s="51"/>
      <c r="D26" s="51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2"/>
      <c r="R26" s="243"/>
      <c r="S26" s="53">
        <f t="shared" si="0"/>
        <v>0</v>
      </c>
      <c r="T26" s="53"/>
      <c r="U26" s="56"/>
      <c r="V26" s="55"/>
    </row>
    <row r="27" spans="1:22" x14ac:dyDescent="0.25">
      <c r="A27" s="56" t="s">
        <v>6</v>
      </c>
      <c r="B27" s="56"/>
      <c r="C27" s="56"/>
      <c r="D27" s="56"/>
      <c r="E27" s="250">
        <f>SUM(E4:E26)</f>
        <v>8</v>
      </c>
      <c r="F27" s="251"/>
      <c r="G27" s="250">
        <f>SUM(G4:G26)</f>
        <v>8</v>
      </c>
      <c r="H27" s="251"/>
      <c r="I27" s="250">
        <f>SUM(I4:I26)</f>
        <v>8</v>
      </c>
      <c r="J27" s="251"/>
      <c r="K27" s="250">
        <f>SUM(K4:K26)</f>
        <v>8</v>
      </c>
      <c r="L27" s="251"/>
      <c r="M27" s="250">
        <f>SUM(M4:M26)</f>
        <v>8</v>
      </c>
      <c r="N27" s="251"/>
      <c r="O27" s="250">
        <f>SUM(O4:O26)</f>
        <v>0</v>
      </c>
      <c r="P27" s="251"/>
      <c r="Q27" s="250">
        <f>SUM(Q4:Q26)</f>
        <v>0</v>
      </c>
      <c r="R27" s="251"/>
      <c r="S27" s="53">
        <f>E27+G27+I27+K27+M27+O27+Q27</f>
        <v>40</v>
      </c>
      <c r="T27" s="53"/>
      <c r="U27" s="56"/>
      <c r="V27" s="55"/>
    </row>
    <row r="28" spans="1:22" x14ac:dyDescent="0.25">
      <c r="A28" s="56" t="s">
        <v>2</v>
      </c>
      <c r="B28" s="56"/>
      <c r="C28" s="56"/>
      <c r="D28" s="56"/>
      <c r="E28" s="57"/>
      <c r="F28" s="58">
        <v>8</v>
      </c>
      <c r="G28" s="57"/>
      <c r="H28" s="58">
        <v>8</v>
      </c>
      <c r="I28" s="57"/>
      <c r="J28" s="58">
        <v>8</v>
      </c>
      <c r="K28" s="57"/>
      <c r="L28" s="58">
        <v>8</v>
      </c>
      <c r="M28" s="57"/>
      <c r="N28" s="58">
        <v>8</v>
      </c>
      <c r="O28" s="57"/>
      <c r="P28" s="58"/>
      <c r="Q28" s="57"/>
      <c r="R28" s="58"/>
      <c r="S28" s="53">
        <f>SUM(E28:R28)</f>
        <v>40</v>
      </c>
      <c r="T28" s="53">
        <f>SUM(T4:T27)</f>
        <v>16</v>
      </c>
      <c r="U28" s="55"/>
      <c r="V28" s="55"/>
    </row>
    <row r="29" spans="1:22" x14ac:dyDescent="0.25">
      <c r="A29" s="56" t="s">
        <v>39</v>
      </c>
      <c r="B29" s="56"/>
      <c r="C29" s="56"/>
      <c r="D29" s="56"/>
      <c r="E29" s="59"/>
      <c r="F29" s="59">
        <f>SUM(E27)-F28</f>
        <v>0</v>
      </c>
      <c r="G29" s="59"/>
      <c r="H29" s="59">
        <f>SUM(G27)-H28</f>
        <v>0</v>
      </c>
      <c r="I29" s="59"/>
      <c r="J29" s="59">
        <f>SUM(I27)-J28</f>
        <v>0</v>
      </c>
      <c r="K29" s="59"/>
      <c r="L29" s="59">
        <f>SUM(K27)-L28</f>
        <v>0</v>
      </c>
      <c r="M29" s="59"/>
      <c r="N29" s="59">
        <f>SUM(M27)-N28</f>
        <v>0</v>
      </c>
      <c r="O29" s="59"/>
      <c r="P29" s="59">
        <f>SUM(O27)</f>
        <v>0</v>
      </c>
      <c r="Q29" s="59"/>
      <c r="R29" s="59">
        <f>SUM(Q27)</f>
        <v>0</v>
      </c>
      <c r="S29" s="55">
        <f>SUM(E29:R29)</f>
        <v>0</v>
      </c>
      <c r="T29" s="55"/>
      <c r="U29" s="55">
        <f>SUM(U4:U28)</f>
        <v>0</v>
      </c>
      <c r="V29" s="55">
        <f>SUM(V4:V28)</f>
        <v>0</v>
      </c>
    </row>
    <row r="31" spans="1:22" x14ac:dyDescent="0.25">
      <c r="A31" s="43" t="s">
        <v>23</v>
      </c>
      <c r="B31" s="44"/>
    </row>
    <row r="32" spans="1:22" x14ac:dyDescent="0.25">
      <c r="A32" s="45" t="s">
        <v>2</v>
      </c>
      <c r="C32" s="60">
        <f>SUM(T28)</f>
        <v>16</v>
      </c>
      <c r="I32" s="43">
        <v>3600</v>
      </c>
    </row>
    <row r="33" spans="1:9" x14ac:dyDescent="0.25">
      <c r="A33" s="45" t="s">
        <v>24</v>
      </c>
      <c r="C33" s="60">
        <f>U29</f>
        <v>0</v>
      </c>
      <c r="D33" s="61"/>
      <c r="I33" s="62">
        <f>SUM(S22:S23)</f>
        <v>1.5</v>
      </c>
    </row>
    <row r="34" spans="1:9" x14ac:dyDescent="0.25">
      <c r="A34" s="45" t="s">
        <v>25</v>
      </c>
      <c r="C34" s="61">
        <f>V29</f>
        <v>0</v>
      </c>
      <c r="I34" s="63"/>
    </row>
    <row r="35" spans="1:9" x14ac:dyDescent="0.25">
      <c r="A35" s="45" t="s">
        <v>26</v>
      </c>
      <c r="C35" s="61">
        <f>S25</f>
        <v>24</v>
      </c>
      <c r="I35" s="60"/>
    </row>
    <row r="36" spans="1:9" x14ac:dyDescent="0.25">
      <c r="A36" s="45" t="s">
        <v>4</v>
      </c>
      <c r="C36" s="61">
        <f>S26</f>
        <v>0</v>
      </c>
    </row>
    <row r="37" spans="1:9" ht="16.5" thickBot="1" x14ac:dyDescent="0.3">
      <c r="A37" s="46" t="s">
        <v>6</v>
      </c>
      <c r="C37" s="64">
        <f>SUM(C32:C36)</f>
        <v>40</v>
      </c>
      <c r="E37" s="46" t="s">
        <v>40</v>
      </c>
      <c r="F37" s="46"/>
      <c r="G37" s="65">
        <v>0</v>
      </c>
    </row>
    <row r="38" spans="1:9" ht="16.5" thickTop="1" x14ac:dyDescent="0.25">
      <c r="A38" s="45" t="s">
        <v>27</v>
      </c>
      <c r="C38" s="66">
        <v>0</v>
      </c>
      <c r="D38" s="66"/>
    </row>
    <row r="39" spans="1:9" x14ac:dyDescent="0.25">
      <c r="A39" s="45" t="s">
        <v>34</v>
      </c>
      <c r="C39" s="66">
        <v>0</v>
      </c>
      <c r="D39" s="66"/>
    </row>
  </sheetData>
  <mergeCells count="175">
    <mergeCell ref="K23:L23"/>
    <mergeCell ref="M23:N23"/>
    <mergeCell ref="E22:F22"/>
    <mergeCell ref="G22:H22"/>
    <mergeCell ref="I22:J22"/>
    <mergeCell ref="K22:L22"/>
    <mergeCell ref="M22:N22"/>
    <mergeCell ref="O22:P22"/>
    <mergeCell ref="Q22:R22"/>
    <mergeCell ref="E14:F14"/>
    <mergeCell ref="G14:H14"/>
    <mergeCell ref="M10:N10"/>
    <mergeCell ref="M12:N12"/>
    <mergeCell ref="I14:J14"/>
    <mergeCell ref="K14:L14"/>
    <mergeCell ref="M14:N14"/>
    <mergeCell ref="O14:P14"/>
    <mergeCell ref="K21:L21"/>
    <mergeCell ref="E20:F20"/>
    <mergeCell ref="G20:H20"/>
    <mergeCell ref="I20:J20"/>
    <mergeCell ref="K20:L20"/>
    <mergeCell ref="M20:N20"/>
    <mergeCell ref="O20:P20"/>
    <mergeCell ref="E18:F18"/>
    <mergeCell ref="G18:H18"/>
    <mergeCell ref="I18:J18"/>
    <mergeCell ref="K18:L18"/>
    <mergeCell ref="M18:N18"/>
    <mergeCell ref="O18:P18"/>
    <mergeCell ref="E19:F19"/>
    <mergeCell ref="G19:H19"/>
    <mergeCell ref="I19:J19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Q14:R14"/>
    <mergeCell ref="G15:H15"/>
    <mergeCell ref="E24:F24"/>
    <mergeCell ref="I4:J4"/>
    <mergeCell ref="G5:H5"/>
    <mergeCell ref="K4:L4"/>
    <mergeCell ref="O5:P5"/>
    <mergeCell ref="Q5:R5"/>
    <mergeCell ref="M5:N5"/>
    <mergeCell ref="K6:L6"/>
    <mergeCell ref="K7:L7"/>
    <mergeCell ref="G24:H24"/>
    <mergeCell ref="I24:J24"/>
    <mergeCell ref="K24:L24"/>
    <mergeCell ref="M24:N24"/>
    <mergeCell ref="O24:P24"/>
    <mergeCell ref="Q24:R24"/>
    <mergeCell ref="M16:N16"/>
    <mergeCell ref="G8:H8"/>
    <mergeCell ref="I8:J8"/>
    <mergeCell ref="Q11:R11"/>
    <mergeCell ref="Q10:R10"/>
    <mergeCell ref="O13:P13"/>
    <mergeCell ref="O10:P10"/>
    <mergeCell ref="Q12:R12"/>
    <mergeCell ref="M13:N13"/>
    <mergeCell ref="K12:L12"/>
    <mergeCell ref="G12:H12"/>
    <mergeCell ref="G13:H13"/>
    <mergeCell ref="K13:L13"/>
    <mergeCell ref="I13:J13"/>
    <mergeCell ref="I12:J12"/>
    <mergeCell ref="Q9:R9"/>
    <mergeCell ref="Q13:R13"/>
    <mergeCell ref="O9:P9"/>
    <mergeCell ref="O11:P11"/>
    <mergeCell ref="O12:P12"/>
    <mergeCell ref="I9:J9"/>
    <mergeCell ref="K9:L9"/>
    <mergeCell ref="M11:N11"/>
    <mergeCell ref="K10:L10"/>
    <mergeCell ref="I10:J10"/>
    <mergeCell ref="G10:H10"/>
    <mergeCell ref="M9:N9"/>
    <mergeCell ref="G9:H9"/>
    <mergeCell ref="K11:L11"/>
    <mergeCell ref="G11:H11"/>
    <mergeCell ref="I11:J1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5:L5"/>
    <mergeCell ref="E8:F8"/>
    <mergeCell ref="M6:N6"/>
    <mergeCell ref="I7:J7"/>
    <mergeCell ref="M8:N8"/>
    <mergeCell ref="K8:L8"/>
    <mergeCell ref="E27:F27"/>
    <mergeCell ref="G27:H27"/>
    <mergeCell ref="I27:J27"/>
    <mergeCell ref="K27:L27"/>
    <mergeCell ref="M27:N27"/>
    <mergeCell ref="E6:F6"/>
    <mergeCell ref="E5:F5"/>
    <mergeCell ref="E7:F7"/>
    <mergeCell ref="G7:H7"/>
    <mergeCell ref="E9:F9"/>
    <mergeCell ref="E11:F11"/>
    <mergeCell ref="I5:J5"/>
    <mergeCell ref="E12:F12"/>
    <mergeCell ref="E13:F13"/>
    <mergeCell ref="E10:F10"/>
    <mergeCell ref="E21:F21"/>
    <mergeCell ref="G21:H21"/>
    <mergeCell ref="I21:J21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5:F25"/>
    <mergeCell ref="Q16:R16"/>
    <mergeCell ref="E17:F17"/>
    <mergeCell ref="G17:H17"/>
    <mergeCell ref="I17:J17"/>
    <mergeCell ref="K17:L17"/>
    <mergeCell ref="M17:N17"/>
    <mergeCell ref="O17:P17"/>
    <mergeCell ref="Q17:R17"/>
    <mergeCell ref="O25:P25"/>
    <mergeCell ref="Q25:R25"/>
    <mergeCell ref="G25:H25"/>
    <mergeCell ref="I25:J25"/>
    <mergeCell ref="K25:L25"/>
    <mergeCell ref="M25:N25"/>
    <mergeCell ref="Q21:R21"/>
    <mergeCell ref="M21:N21"/>
    <mergeCell ref="O21:P21"/>
    <mergeCell ref="O23:P23"/>
    <mergeCell ref="O16:P16"/>
    <mergeCell ref="Q23:R23"/>
    <mergeCell ref="E23:F23"/>
    <mergeCell ref="G23:H23"/>
    <mergeCell ref="I23:J23"/>
    <mergeCell ref="Q20:R20"/>
    <mergeCell ref="Q15:R15"/>
    <mergeCell ref="E16:F16"/>
    <mergeCell ref="G16:H16"/>
    <mergeCell ref="I16:J16"/>
    <mergeCell ref="K16:L16"/>
    <mergeCell ref="E15:F15"/>
    <mergeCell ref="I15:J15"/>
    <mergeCell ref="K15:L15"/>
    <mergeCell ref="M15:N15"/>
    <mergeCell ref="O15:P15"/>
    <mergeCell ref="Q18:R18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4"/>
  <sheetViews>
    <sheetView zoomScale="91" zoomScaleNormal="91" zoomScaleSheetLayoutView="100" workbookViewId="0">
      <selection activeCell="E26" sqref="E26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66</v>
      </c>
      <c r="B2" s="196"/>
      <c r="C2" s="196"/>
      <c r="D2" s="6"/>
      <c r="E2" s="235" t="s">
        <v>13</v>
      </c>
      <c r="F2" s="235"/>
      <c r="G2" s="235" t="s">
        <v>14</v>
      </c>
      <c r="H2" s="235"/>
      <c r="I2" s="235" t="s">
        <v>15</v>
      </c>
      <c r="J2" s="235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8"/>
      <c r="B4" s="181"/>
      <c r="C4" s="181"/>
      <c r="D4" s="25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29"/>
      <c r="P4" s="230"/>
      <c r="Q4" s="231"/>
      <c r="R4" s="232"/>
      <c r="S4" s="12">
        <f>E4+G4+I4+K4+M4+O4+Q4</f>
        <v>0</v>
      </c>
      <c r="T4" s="12">
        <f t="shared" ref="T4:T19" si="0">SUM(S4-U4-V4)</f>
        <v>0</v>
      </c>
      <c r="U4" s="15"/>
      <c r="V4" s="15"/>
    </row>
    <row r="5" spans="1:22" x14ac:dyDescent="0.25">
      <c r="A5" s="138"/>
      <c r="B5" s="163"/>
      <c r="C5" s="163"/>
      <c r="D5" s="25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29"/>
      <c r="P5" s="230"/>
      <c r="Q5" s="231"/>
      <c r="R5" s="232"/>
      <c r="S5" s="12">
        <f t="shared" ref="S5:S21" si="1">E5+G5+I5+K5+M5+O5+Q5</f>
        <v>0</v>
      </c>
      <c r="T5" s="12">
        <f t="shared" si="0"/>
        <v>0</v>
      </c>
      <c r="U5" s="15"/>
      <c r="V5" s="15"/>
    </row>
    <row r="6" spans="1:22" x14ac:dyDescent="0.25">
      <c r="A6" s="138"/>
      <c r="B6" s="164"/>
      <c r="C6" s="164"/>
      <c r="D6" s="25"/>
      <c r="E6" s="236"/>
      <c r="F6" s="236"/>
      <c r="G6" s="236"/>
      <c r="H6" s="236"/>
      <c r="I6" s="254"/>
      <c r="J6" s="238"/>
      <c r="K6" s="254"/>
      <c r="L6" s="238"/>
      <c r="M6" s="254"/>
      <c r="N6" s="238"/>
      <c r="O6" s="229"/>
      <c r="P6" s="230"/>
      <c r="Q6" s="231"/>
      <c r="R6" s="232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8"/>
      <c r="B7" s="176"/>
      <c r="C7" s="176"/>
      <c r="D7" s="25"/>
      <c r="E7" s="236"/>
      <c r="F7" s="236"/>
      <c r="G7" s="236"/>
      <c r="H7" s="236"/>
      <c r="I7" s="254"/>
      <c r="J7" s="238"/>
      <c r="K7" s="254"/>
      <c r="L7" s="238"/>
      <c r="M7" s="254"/>
      <c r="N7" s="238"/>
      <c r="O7" s="229"/>
      <c r="P7" s="230"/>
      <c r="Q7" s="231"/>
      <c r="R7" s="232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8"/>
      <c r="B8" s="176"/>
      <c r="C8" s="176"/>
      <c r="D8" s="25"/>
      <c r="E8" s="236"/>
      <c r="F8" s="236"/>
      <c r="G8" s="236"/>
      <c r="H8" s="236"/>
      <c r="I8" s="254"/>
      <c r="J8" s="238"/>
      <c r="K8" s="254"/>
      <c r="L8" s="238"/>
      <c r="M8" s="254"/>
      <c r="N8" s="238"/>
      <c r="O8" s="229"/>
      <c r="P8" s="230"/>
      <c r="Q8" s="231"/>
      <c r="R8" s="232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8"/>
      <c r="B9" s="177"/>
      <c r="C9" s="177"/>
      <c r="D9" s="25"/>
      <c r="E9" s="237"/>
      <c r="F9" s="238"/>
      <c r="G9" s="237"/>
      <c r="H9" s="238"/>
      <c r="I9" s="237"/>
      <c r="J9" s="238"/>
      <c r="K9" s="237"/>
      <c r="L9" s="238"/>
      <c r="M9" s="237"/>
      <c r="N9" s="238"/>
      <c r="O9" s="229"/>
      <c r="P9" s="230"/>
      <c r="Q9" s="231"/>
      <c r="R9" s="23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8"/>
      <c r="B10" s="177"/>
      <c r="C10" s="177"/>
      <c r="D10" s="25"/>
      <c r="E10" s="237"/>
      <c r="F10" s="238"/>
      <c r="G10" s="237"/>
      <c r="H10" s="238"/>
      <c r="I10" s="237"/>
      <c r="J10" s="238"/>
      <c r="K10" s="237"/>
      <c r="L10" s="238"/>
      <c r="M10" s="237"/>
      <c r="N10" s="238"/>
      <c r="O10" s="229"/>
      <c r="P10" s="230"/>
      <c r="Q10" s="231"/>
      <c r="R10" s="232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8"/>
      <c r="B11" s="178"/>
      <c r="C11" s="178"/>
      <c r="D11" s="25"/>
      <c r="E11" s="236"/>
      <c r="F11" s="236"/>
      <c r="G11" s="236"/>
      <c r="H11" s="236"/>
      <c r="I11" s="254"/>
      <c r="J11" s="238"/>
      <c r="K11" s="254"/>
      <c r="L11" s="238"/>
      <c r="M11" s="254"/>
      <c r="N11" s="238"/>
      <c r="O11" s="229"/>
      <c r="P11" s="230"/>
      <c r="Q11" s="231"/>
      <c r="R11" s="23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8"/>
      <c r="B12" s="148"/>
      <c r="C12" s="148"/>
      <c r="D12" s="25"/>
      <c r="E12" s="236"/>
      <c r="F12" s="236"/>
      <c r="G12" s="236"/>
      <c r="H12" s="236"/>
      <c r="I12" s="254"/>
      <c r="J12" s="238"/>
      <c r="K12" s="254"/>
      <c r="L12" s="238"/>
      <c r="M12" s="254"/>
      <c r="N12" s="238"/>
      <c r="O12" s="229"/>
      <c r="P12" s="230"/>
      <c r="Q12" s="231"/>
      <c r="R12" s="23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8"/>
      <c r="B13" s="148"/>
      <c r="C13" s="148"/>
      <c r="D13" s="25"/>
      <c r="E13" s="237"/>
      <c r="F13" s="238"/>
      <c r="G13" s="237"/>
      <c r="H13" s="238"/>
      <c r="I13" s="254"/>
      <c r="J13" s="238"/>
      <c r="K13" s="254"/>
      <c r="L13" s="238"/>
      <c r="M13" s="254"/>
      <c r="N13" s="238"/>
      <c r="O13" s="229"/>
      <c r="P13" s="230"/>
      <c r="Q13" s="231"/>
      <c r="R13" s="232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8"/>
      <c r="B14" s="149"/>
      <c r="C14" s="149"/>
      <c r="D14" s="25"/>
      <c r="E14" s="236"/>
      <c r="F14" s="236"/>
      <c r="G14" s="236"/>
      <c r="H14" s="236"/>
      <c r="I14" s="254"/>
      <c r="J14" s="238"/>
      <c r="K14" s="254"/>
      <c r="L14" s="238"/>
      <c r="M14" s="254"/>
      <c r="N14" s="238"/>
      <c r="O14" s="229"/>
      <c r="P14" s="230"/>
      <c r="Q14" s="231"/>
      <c r="R14" s="23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4"/>
      <c r="B15" s="81"/>
      <c r="C15" s="144"/>
      <c r="D15" s="25"/>
      <c r="E15" s="236"/>
      <c r="F15" s="236"/>
      <c r="G15" s="236"/>
      <c r="H15" s="236"/>
      <c r="I15" s="254"/>
      <c r="J15" s="238"/>
      <c r="K15" s="254"/>
      <c r="L15" s="238"/>
      <c r="M15" s="254"/>
      <c r="N15" s="238"/>
      <c r="O15" s="229"/>
      <c r="P15" s="230"/>
      <c r="Q15" s="231"/>
      <c r="R15" s="23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8"/>
      <c r="B16" s="138"/>
      <c r="C16" s="138"/>
      <c r="D16" s="25"/>
      <c r="E16" s="237"/>
      <c r="F16" s="238"/>
      <c r="G16" s="237"/>
      <c r="H16" s="238"/>
      <c r="I16" s="237"/>
      <c r="J16" s="238"/>
      <c r="K16" s="237"/>
      <c r="L16" s="238"/>
      <c r="M16" s="237"/>
      <c r="N16" s="238"/>
      <c r="O16" s="229"/>
      <c r="P16" s="230"/>
      <c r="Q16" s="231"/>
      <c r="R16" s="232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8"/>
      <c r="B17" s="138"/>
      <c r="C17" s="138"/>
      <c r="D17" s="14"/>
      <c r="E17" s="240"/>
      <c r="F17" s="241"/>
      <c r="G17" s="240"/>
      <c r="H17" s="241"/>
      <c r="I17" s="240"/>
      <c r="J17" s="241"/>
      <c r="K17" s="240"/>
      <c r="L17" s="241"/>
      <c r="M17" s="240"/>
      <c r="N17" s="241"/>
      <c r="O17" s="229"/>
      <c r="P17" s="230"/>
      <c r="Q17" s="231"/>
      <c r="R17" s="232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62"/>
      <c r="B18" s="81"/>
      <c r="C18" s="162"/>
      <c r="D18" s="25"/>
      <c r="E18" s="237"/>
      <c r="F18" s="238"/>
      <c r="G18" s="237"/>
      <c r="H18" s="238"/>
      <c r="I18" s="237"/>
      <c r="J18" s="238"/>
      <c r="K18" s="237"/>
      <c r="L18" s="238"/>
      <c r="M18" s="237"/>
      <c r="N18" s="238"/>
      <c r="O18" s="229"/>
      <c r="P18" s="230"/>
      <c r="Q18" s="231"/>
      <c r="R18" s="232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47"/>
      <c r="B19" s="81">
        <f>SUM(B6:B18)</f>
        <v>0</v>
      </c>
      <c r="C19" s="147"/>
      <c r="D19" s="14"/>
      <c r="E19" s="237"/>
      <c r="F19" s="238"/>
      <c r="G19" s="237"/>
      <c r="H19" s="238"/>
      <c r="I19" s="254"/>
      <c r="J19" s="238"/>
      <c r="K19" s="254">
        <f>SUM(K6:K18)</f>
        <v>0</v>
      </c>
      <c r="L19" s="238"/>
      <c r="M19" s="254"/>
      <c r="N19" s="238"/>
      <c r="O19" s="229"/>
      <c r="P19" s="230"/>
      <c r="Q19" s="231"/>
      <c r="R19" s="232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7">
        <v>8</v>
      </c>
      <c r="F20" s="238"/>
      <c r="G20" s="237">
        <v>8</v>
      </c>
      <c r="H20" s="238"/>
      <c r="I20" s="237">
        <v>8</v>
      </c>
      <c r="J20" s="238"/>
      <c r="K20" s="237">
        <v>8</v>
      </c>
      <c r="L20" s="238"/>
      <c r="M20" s="237">
        <v>8</v>
      </c>
      <c r="N20" s="238"/>
      <c r="O20" s="231"/>
      <c r="P20" s="232"/>
      <c r="Q20" s="231"/>
      <c r="R20" s="232"/>
      <c r="S20" s="12">
        <f t="shared" si="1"/>
        <v>40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31"/>
      <c r="P21" s="232"/>
      <c r="Q21" s="231"/>
      <c r="R21" s="232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3">
        <f>SUM(E4:E21)</f>
        <v>8</v>
      </c>
      <c r="F22" s="234"/>
      <c r="G22" s="233">
        <f>SUM(G4:G21)</f>
        <v>8</v>
      </c>
      <c r="H22" s="234"/>
      <c r="I22" s="233">
        <f>SUM(I4:I21)</f>
        <v>8</v>
      </c>
      <c r="J22" s="234"/>
      <c r="K22" s="233">
        <f>SUM(K4:K21)</f>
        <v>8</v>
      </c>
      <c r="L22" s="234"/>
      <c r="M22" s="233">
        <f>SUM(M4:M21)</f>
        <v>8</v>
      </c>
      <c r="N22" s="234"/>
      <c r="O22" s="233">
        <f>SUM(O4:O21)</f>
        <v>0</v>
      </c>
      <c r="P22" s="234"/>
      <c r="Q22" s="233">
        <f>SUM(Q4:Q21)</f>
        <v>0</v>
      </c>
      <c r="R22" s="234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f>SUM(S17:S18)</f>
        <v>0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40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topLeftCell="A7" zoomScale="90" zoomScaleNormal="90" workbookViewId="0">
      <selection activeCell="E16" sqref="E16:N20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66</v>
      </c>
      <c r="B2" s="196"/>
      <c r="C2" s="196"/>
      <c r="D2" s="6"/>
      <c r="E2" s="235" t="s">
        <v>13</v>
      </c>
      <c r="F2" s="235"/>
      <c r="G2" s="235" t="s">
        <v>14</v>
      </c>
      <c r="H2" s="235"/>
      <c r="I2" s="235" t="s">
        <v>15</v>
      </c>
      <c r="J2" s="235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8">
        <v>6687</v>
      </c>
      <c r="B4" s="218" t="s">
        <v>110</v>
      </c>
      <c r="C4" s="198">
        <v>32</v>
      </c>
      <c r="D4" s="25" t="s">
        <v>68</v>
      </c>
      <c r="E4" s="229">
        <v>2</v>
      </c>
      <c r="F4" s="230"/>
      <c r="G4" s="229"/>
      <c r="H4" s="230"/>
      <c r="I4" s="229"/>
      <c r="J4" s="230"/>
      <c r="K4" s="229"/>
      <c r="L4" s="230"/>
      <c r="M4" s="229"/>
      <c r="N4" s="230"/>
      <c r="O4" s="229"/>
      <c r="P4" s="230"/>
      <c r="Q4" s="231"/>
      <c r="R4" s="232"/>
      <c r="S4" s="12">
        <f>E4+G4+I4+K4+M4+O4+Q4</f>
        <v>2</v>
      </c>
      <c r="T4" s="12">
        <f>SUM(S4-U4-V4)</f>
        <v>2</v>
      </c>
      <c r="U4" s="15"/>
      <c r="V4" s="15"/>
    </row>
    <row r="5" spans="1:22" ht="15.75" customHeight="1" x14ac:dyDescent="0.25">
      <c r="A5" s="138">
        <v>6687</v>
      </c>
      <c r="B5" s="218" t="s">
        <v>110</v>
      </c>
      <c r="C5" s="198">
        <v>33</v>
      </c>
      <c r="D5" s="25" t="s">
        <v>68</v>
      </c>
      <c r="E5" s="229">
        <v>1.5</v>
      </c>
      <c r="F5" s="230"/>
      <c r="G5" s="229"/>
      <c r="H5" s="230"/>
      <c r="I5" s="229"/>
      <c r="J5" s="230"/>
      <c r="K5" s="229"/>
      <c r="L5" s="230"/>
      <c r="M5" s="229"/>
      <c r="N5" s="230"/>
      <c r="O5" s="229"/>
      <c r="P5" s="230"/>
      <c r="Q5" s="231"/>
      <c r="R5" s="232"/>
      <c r="S5" s="12">
        <f>E5+G5+I5+K5+M5+O5+Q5</f>
        <v>1.5</v>
      </c>
      <c r="T5" s="12">
        <f>SUM(S5-U5-V5)</f>
        <v>1.5</v>
      </c>
      <c r="U5" s="15"/>
      <c r="V5" s="15"/>
    </row>
    <row r="6" spans="1:22" x14ac:dyDescent="0.25">
      <c r="A6" s="138">
        <v>6773</v>
      </c>
      <c r="B6" s="218" t="s">
        <v>114</v>
      </c>
      <c r="C6" s="198">
        <v>1</v>
      </c>
      <c r="D6" s="25" t="s">
        <v>70</v>
      </c>
      <c r="E6" s="229">
        <v>3.5</v>
      </c>
      <c r="F6" s="230"/>
      <c r="G6" s="229">
        <v>7</v>
      </c>
      <c r="H6" s="230"/>
      <c r="I6" s="229">
        <v>2</v>
      </c>
      <c r="J6" s="230"/>
      <c r="K6" s="229"/>
      <c r="L6" s="230"/>
      <c r="M6" s="229"/>
      <c r="N6" s="230"/>
      <c r="O6" s="229"/>
      <c r="P6" s="230"/>
      <c r="Q6" s="231"/>
      <c r="R6" s="232"/>
      <c r="S6" s="12">
        <f t="shared" ref="S6:S24" si="0">E6+G6+I6+K6+M6+O6+Q6</f>
        <v>12.5</v>
      </c>
      <c r="T6" s="12">
        <f t="shared" ref="T6:T21" si="1">SUM(S6-U6-V6)</f>
        <v>12.5</v>
      </c>
      <c r="U6" s="15"/>
      <c r="V6" s="15"/>
    </row>
    <row r="7" spans="1:22" x14ac:dyDescent="0.25">
      <c r="A7" s="138">
        <v>6773</v>
      </c>
      <c r="B7" s="218" t="s">
        <v>114</v>
      </c>
      <c r="C7" s="211">
        <v>3</v>
      </c>
      <c r="D7" s="25" t="s">
        <v>70</v>
      </c>
      <c r="E7" s="229"/>
      <c r="F7" s="230"/>
      <c r="G7" s="229"/>
      <c r="H7" s="230"/>
      <c r="I7" s="229">
        <v>1</v>
      </c>
      <c r="J7" s="230"/>
      <c r="K7" s="229"/>
      <c r="L7" s="230"/>
      <c r="M7" s="229"/>
      <c r="N7" s="230"/>
      <c r="O7" s="229"/>
      <c r="P7" s="230"/>
      <c r="Q7" s="231"/>
      <c r="R7" s="232"/>
      <c r="S7" s="12">
        <f>E7+G7+I7+K7+M7+O7+Q7</f>
        <v>1</v>
      </c>
      <c r="T7" s="12">
        <f t="shared" si="1"/>
        <v>1</v>
      </c>
      <c r="U7" s="15"/>
      <c r="V7" s="15"/>
    </row>
    <row r="8" spans="1:22" x14ac:dyDescent="0.25">
      <c r="A8" s="138">
        <v>6687</v>
      </c>
      <c r="B8" s="218" t="s">
        <v>110</v>
      </c>
      <c r="C8" s="211">
        <v>39</v>
      </c>
      <c r="D8" s="25" t="s">
        <v>68</v>
      </c>
      <c r="E8" s="229"/>
      <c r="F8" s="230"/>
      <c r="G8" s="229"/>
      <c r="H8" s="230"/>
      <c r="I8" s="229">
        <v>1</v>
      </c>
      <c r="J8" s="230"/>
      <c r="K8" s="229"/>
      <c r="L8" s="230"/>
      <c r="M8" s="229">
        <v>2.5</v>
      </c>
      <c r="N8" s="230"/>
      <c r="O8" s="229"/>
      <c r="P8" s="230"/>
      <c r="Q8" s="231"/>
      <c r="R8" s="232"/>
      <c r="S8" s="12">
        <f>E8+G8+I8+K8+M8+O8+Q8</f>
        <v>3.5</v>
      </c>
      <c r="T8" s="12">
        <f t="shared" si="1"/>
        <v>3.5</v>
      </c>
      <c r="U8" s="15"/>
      <c r="V8" s="15"/>
    </row>
    <row r="9" spans="1:22" x14ac:dyDescent="0.25">
      <c r="A9" s="138">
        <v>6773</v>
      </c>
      <c r="B9" s="218" t="s">
        <v>114</v>
      </c>
      <c r="C9" s="216">
        <v>3</v>
      </c>
      <c r="D9" s="25" t="s">
        <v>70</v>
      </c>
      <c r="E9" s="229"/>
      <c r="F9" s="230"/>
      <c r="G9" s="229"/>
      <c r="H9" s="230"/>
      <c r="I9" s="229"/>
      <c r="J9" s="230"/>
      <c r="K9" s="229">
        <v>4.5</v>
      </c>
      <c r="L9" s="230"/>
      <c r="M9" s="229">
        <v>2</v>
      </c>
      <c r="N9" s="230"/>
      <c r="O9" s="229"/>
      <c r="P9" s="230"/>
      <c r="Q9" s="231"/>
      <c r="R9" s="232"/>
      <c r="S9" s="12">
        <f>E9+G9+I9+K9+M9+O9+Q9</f>
        <v>6.5</v>
      </c>
      <c r="T9" s="12">
        <f t="shared" si="1"/>
        <v>6.5</v>
      </c>
      <c r="U9" s="15"/>
      <c r="V9" s="15"/>
    </row>
    <row r="10" spans="1:22" x14ac:dyDescent="0.25">
      <c r="A10" s="138">
        <v>6687</v>
      </c>
      <c r="B10" s="218" t="s">
        <v>110</v>
      </c>
      <c r="C10" s="216">
        <v>40</v>
      </c>
      <c r="D10" s="25" t="s">
        <v>68</v>
      </c>
      <c r="E10" s="229"/>
      <c r="F10" s="230"/>
      <c r="G10" s="229"/>
      <c r="H10" s="230"/>
      <c r="I10" s="229"/>
      <c r="J10" s="230"/>
      <c r="K10" s="229">
        <v>1</v>
      </c>
      <c r="L10" s="230"/>
      <c r="M10" s="229">
        <v>2.5</v>
      </c>
      <c r="N10" s="230"/>
      <c r="O10" s="229"/>
      <c r="P10" s="230"/>
      <c r="Q10" s="231"/>
      <c r="R10" s="232"/>
      <c r="S10" s="12">
        <f t="shared" si="0"/>
        <v>3.5</v>
      </c>
      <c r="T10" s="12">
        <f t="shared" si="1"/>
        <v>3.5</v>
      </c>
      <c r="U10" s="15"/>
      <c r="V10" s="15"/>
    </row>
    <row r="11" spans="1:22" x14ac:dyDescent="0.25">
      <c r="A11" s="138"/>
      <c r="B11" s="216"/>
      <c r="C11" s="216"/>
      <c r="D11" s="25"/>
      <c r="E11" s="229"/>
      <c r="F11" s="230"/>
      <c r="G11" s="229"/>
      <c r="H11" s="230"/>
      <c r="I11" s="229"/>
      <c r="J11" s="230"/>
      <c r="K11" s="229"/>
      <c r="L11" s="230"/>
      <c r="M11" s="229"/>
      <c r="N11" s="230"/>
      <c r="O11" s="229"/>
      <c r="P11" s="230"/>
      <c r="Q11" s="231"/>
      <c r="R11" s="232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8"/>
      <c r="B12" s="30"/>
      <c r="C12" s="168"/>
      <c r="D12" s="25"/>
      <c r="E12" s="229"/>
      <c r="F12" s="230"/>
      <c r="G12" s="229"/>
      <c r="H12" s="230"/>
      <c r="I12" s="229"/>
      <c r="J12" s="230"/>
      <c r="K12" s="229"/>
      <c r="L12" s="230"/>
      <c r="M12" s="229"/>
      <c r="N12" s="230"/>
      <c r="O12" s="229"/>
      <c r="P12" s="230"/>
      <c r="Q12" s="231"/>
      <c r="R12" s="232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8"/>
      <c r="B13" s="168"/>
      <c r="C13" s="168"/>
      <c r="D13" s="25"/>
      <c r="E13" s="229"/>
      <c r="F13" s="230"/>
      <c r="G13" s="229"/>
      <c r="H13" s="230"/>
      <c r="I13" s="229"/>
      <c r="J13" s="230"/>
      <c r="K13" s="229"/>
      <c r="L13" s="230"/>
      <c r="M13" s="229"/>
      <c r="N13" s="230"/>
      <c r="O13" s="229"/>
      <c r="P13" s="230"/>
      <c r="Q13" s="231"/>
      <c r="R13" s="232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8"/>
      <c r="B14" s="170"/>
      <c r="C14" s="170"/>
      <c r="D14" s="25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8"/>
      <c r="B15" s="30"/>
      <c r="C15" s="138"/>
      <c r="D15" s="25"/>
      <c r="E15" s="229"/>
      <c r="F15" s="230"/>
      <c r="G15" s="229"/>
      <c r="H15" s="230"/>
      <c r="I15" s="229"/>
      <c r="J15" s="230"/>
      <c r="K15" s="229"/>
      <c r="L15" s="230"/>
      <c r="M15" s="229"/>
      <c r="N15" s="230"/>
      <c r="O15" s="229"/>
      <c r="P15" s="230"/>
      <c r="Q15" s="231"/>
      <c r="R15" s="232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8">
        <v>3600</v>
      </c>
      <c r="B16" s="218" t="s">
        <v>113</v>
      </c>
      <c r="C16" s="138"/>
      <c r="D16" s="25" t="s">
        <v>98</v>
      </c>
      <c r="E16" s="229"/>
      <c r="F16" s="230"/>
      <c r="G16" s="229"/>
      <c r="H16" s="230"/>
      <c r="I16" s="229"/>
      <c r="J16" s="230"/>
      <c r="K16" s="229">
        <v>1.5</v>
      </c>
      <c r="L16" s="230"/>
      <c r="M16" s="229"/>
      <c r="N16" s="230"/>
      <c r="O16" s="229"/>
      <c r="P16" s="230"/>
      <c r="Q16" s="231"/>
      <c r="R16" s="232"/>
      <c r="S16" s="12">
        <f>E16+G16+I16+K16+M16+O16+Q16</f>
        <v>1.5</v>
      </c>
      <c r="T16" s="12">
        <f>SUM(S16-U16-V16)</f>
        <v>1.5</v>
      </c>
      <c r="U16" s="15"/>
      <c r="V16" s="15"/>
    </row>
    <row r="17" spans="1:22" x14ac:dyDescent="0.25">
      <c r="A17" s="138">
        <v>3600</v>
      </c>
      <c r="B17" s="218" t="s">
        <v>113</v>
      </c>
      <c r="C17" s="138"/>
      <c r="D17" s="25" t="s">
        <v>100</v>
      </c>
      <c r="E17" s="229"/>
      <c r="F17" s="230"/>
      <c r="G17" s="229"/>
      <c r="H17" s="230"/>
      <c r="I17" s="229">
        <v>0.5</v>
      </c>
      <c r="J17" s="230"/>
      <c r="K17" s="229"/>
      <c r="L17" s="230"/>
      <c r="M17" s="229"/>
      <c r="N17" s="230"/>
      <c r="O17" s="229"/>
      <c r="P17" s="230"/>
      <c r="Q17" s="231"/>
      <c r="R17" s="232"/>
      <c r="S17" s="12">
        <f t="shared" ref="S17" si="2">E17+G17+I17+K17+M17+O17+Q17</f>
        <v>0.5</v>
      </c>
      <c r="T17" s="12">
        <f t="shared" ref="T17" si="3">SUM(S17-U17-V17)</f>
        <v>0.5</v>
      </c>
      <c r="U17" s="15"/>
      <c r="V17" s="15"/>
    </row>
    <row r="18" spans="1:22" x14ac:dyDescent="0.25">
      <c r="A18" s="138">
        <v>3600</v>
      </c>
      <c r="B18" s="218" t="s">
        <v>113</v>
      </c>
      <c r="C18" s="138"/>
      <c r="D18" s="25" t="s">
        <v>99</v>
      </c>
      <c r="E18" s="229"/>
      <c r="F18" s="230"/>
      <c r="G18" s="229"/>
      <c r="H18" s="230"/>
      <c r="I18" s="229">
        <v>1</v>
      </c>
      <c r="J18" s="230"/>
      <c r="K18" s="229"/>
      <c r="L18" s="230"/>
      <c r="M18" s="229"/>
      <c r="N18" s="230"/>
      <c r="O18" s="229"/>
      <c r="P18" s="230"/>
      <c r="Q18" s="231"/>
      <c r="R18" s="232"/>
      <c r="S18" s="12">
        <f t="shared" ref="S18:S19" si="4">E18+G18+I18+K18+M18+O18+Q18</f>
        <v>1</v>
      </c>
      <c r="T18" s="12">
        <f t="shared" ref="T18:T19" si="5">SUM(S18-U18-V18)</f>
        <v>1</v>
      </c>
      <c r="U18" s="15"/>
      <c r="V18" s="15"/>
    </row>
    <row r="19" spans="1:22" x14ac:dyDescent="0.25">
      <c r="A19" s="138">
        <v>3600</v>
      </c>
      <c r="B19" s="218">
        <f>SUM(B6:B18)</f>
        <v>0</v>
      </c>
      <c r="C19" s="138"/>
      <c r="D19" s="25" t="s">
        <v>96</v>
      </c>
      <c r="E19" s="229"/>
      <c r="F19" s="230"/>
      <c r="G19" s="229"/>
      <c r="H19" s="230"/>
      <c r="I19" s="229">
        <v>1.5</v>
      </c>
      <c r="J19" s="230"/>
      <c r="K19" s="229"/>
      <c r="L19" s="230"/>
      <c r="M19" s="229"/>
      <c r="N19" s="230"/>
      <c r="O19" s="229"/>
      <c r="P19" s="230"/>
      <c r="Q19" s="231"/>
      <c r="R19" s="232"/>
      <c r="S19" s="12">
        <f t="shared" si="4"/>
        <v>1.5</v>
      </c>
      <c r="T19" s="12">
        <f t="shared" si="5"/>
        <v>1.5</v>
      </c>
      <c r="U19" s="15"/>
      <c r="V19" s="15"/>
    </row>
    <row r="20" spans="1:22" x14ac:dyDescent="0.25">
      <c r="A20" s="138">
        <v>3600</v>
      </c>
      <c r="B20" s="218" t="s">
        <v>113</v>
      </c>
      <c r="C20" s="138"/>
      <c r="D20" s="14" t="s">
        <v>62</v>
      </c>
      <c r="E20" s="229">
        <v>1</v>
      </c>
      <c r="F20" s="230"/>
      <c r="G20" s="229">
        <v>1</v>
      </c>
      <c r="H20" s="230"/>
      <c r="I20" s="229">
        <v>1</v>
      </c>
      <c r="J20" s="230"/>
      <c r="K20" s="229">
        <v>1</v>
      </c>
      <c r="L20" s="230"/>
      <c r="M20" s="229">
        <v>1</v>
      </c>
      <c r="N20" s="230"/>
      <c r="O20" s="229"/>
      <c r="P20" s="230"/>
      <c r="Q20" s="231"/>
      <c r="R20" s="232"/>
      <c r="S20" s="12">
        <f t="shared" si="0"/>
        <v>5</v>
      </c>
      <c r="T20" s="12">
        <f t="shared" si="1"/>
        <v>5</v>
      </c>
      <c r="U20" s="15"/>
      <c r="V20" s="15"/>
    </row>
    <row r="21" spans="1:22" s="4" customFormat="1" x14ac:dyDescent="0.25">
      <c r="A21" s="137"/>
      <c r="B21" s="137"/>
      <c r="C21" s="137"/>
      <c r="D21" s="14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29"/>
      <c r="P21" s="230"/>
      <c r="Q21" s="231"/>
      <c r="R21" s="232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29"/>
      <c r="F22" s="230"/>
      <c r="G22" s="229"/>
      <c r="H22" s="230"/>
      <c r="I22" s="229"/>
      <c r="J22" s="230"/>
      <c r="K22" s="229"/>
      <c r="L22" s="230"/>
      <c r="M22" s="229"/>
      <c r="N22" s="230"/>
      <c r="O22" s="229"/>
      <c r="P22" s="230"/>
      <c r="Q22" s="231"/>
      <c r="R22" s="232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29"/>
      <c r="F23" s="230"/>
      <c r="G23" s="229"/>
      <c r="H23" s="230"/>
      <c r="I23" s="229"/>
      <c r="J23" s="230"/>
      <c r="K23" s="229"/>
      <c r="L23" s="230"/>
      <c r="M23" s="229"/>
      <c r="N23" s="230"/>
      <c r="O23" s="231"/>
      <c r="P23" s="232"/>
      <c r="Q23" s="231"/>
      <c r="R23" s="232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3">
        <f>SUM(E4:E23)</f>
        <v>8</v>
      </c>
      <c r="F24" s="234"/>
      <c r="G24" s="233">
        <f>SUM(G4:G23)</f>
        <v>8</v>
      </c>
      <c r="H24" s="234"/>
      <c r="I24" s="233">
        <f>SUM(I4:I23)</f>
        <v>8</v>
      </c>
      <c r="J24" s="234"/>
      <c r="K24" s="233">
        <f>SUM(K4:K23)</f>
        <v>8</v>
      </c>
      <c r="L24" s="234"/>
      <c r="M24" s="233">
        <f>SUM(M4:M23)</f>
        <v>8</v>
      </c>
      <c r="N24" s="234"/>
      <c r="O24" s="233">
        <f>SUM(O4:O23)</f>
        <v>0</v>
      </c>
      <c r="P24" s="234"/>
      <c r="Q24" s="233">
        <f>SUM(Q4:Q23)</f>
        <v>0</v>
      </c>
      <c r="R24" s="234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9.5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E12" sqref="E12:F12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66</v>
      </c>
      <c r="B2" s="196"/>
      <c r="C2" s="196"/>
      <c r="D2" s="6"/>
      <c r="E2" s="235" t="s">
        <v>13</v>
      </c>
      <c r="F2" s="235"/>
      <c r="G2" s="235" t="s">
        <v>14</v>
      </c>
      <c r="H2" s="235"/>
      <c r="I2" s="235" t="s">
        <v>15</v>
      </c>
      <c r="J2" s="235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199"/>
      <c r="L3" s="199"/>
      <c r="M3" s="199"/>
      <c r="N3" s="199"/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8">
        <v>6773</v>
      </c>
      <c r="B4" s="218" t="s">
        <v>114</v>
      </c>
      <c r="C4" s="210">
        <v>1</v>
      </c>
      <c r="D4" s="25" t="s">
        <v>70</v>
      </c>
      <c r="E4" s="229"/>
      <c r="F4" s="230"/>
      <c r="G4" s="229">
        <v>5.5</v>
      </c>
      <c r="H4" s="230"/>
      <c r="I4" s="229">
        <v>2.5</v>
      </c>
      <c r="J4" s="230"/>
      <c r="K4" s="237"/>
      <c r="L4" s="238"/>
      <c r="M4" s="237"/>
      <c r="N4" s="238"/>
      <c r="O4" s="226"/>
      <c r="P4" s="226"/>
      <c r="Q4" s="255"/>
      <c r="R4" s="255"/>
      <c r="S4" s="12">
        <f t="shared" ref="S4:S11" si="0">E4+G4+I4+K4+M4+O4+Q4</f>
        <v>8</v>
      </c>
      <c r="T4" s="12">
        <f t="shared" ref="T4:T11" si="1">SUM(S4-U4-V4)</f>
        <v>8</v>
      </c>
      <c r="U4" s="15"/>
      <c r="V4" s="15"/>
    </row>
    <row r="5" spans="1:22" x14ac:dyDescent="0.25">
      <c r="A5" s="138">
        <v>6773</v>
      </c>
      <c r="B5" s="218" t="s">
        <v>114</v>
      </c>
      <c r="C5" s="211">
        <v>3</v>
      </c>
      <c r="D5" s="25" t="s">
        <v>70</v>
      </c>
      <c r="E5" s="229"/>
      <c r="F5" s="230"/>
      <c r="G5" s="229"/>
      <c r="H5" s="230"/>
      <c r="I5" s="229">
        <v>1</v>
      </c>
      <c r="J5" s="230"/>
      <c r="K5" s="237"/>
      <c r="L5" s="238"/>
      <c r="M5" s="237"/>
      <c r="N5" s="238"/>
      <c r="O5" s="226"/>
      <c r="P5" s="226"/>
      <c r="Q5" s="255"/>
      <c r="R5" s="255"/>
      <c r="S5" s="12">
        <f t="shared" si="0"/>
        <v>1</v>
      </c>
      <c r="T5" s="12">
        <f t="shared" si="1"/>
        <v>1</v>
      </c>
      <c r="U5" s="15"/>
      <c r="V5" s="15"/>
    </row>
    <row r="6" spans="1:22" x14ac:dyDescent="0.25">
      <c r="A6" s="138"/>
      <c r="B6" s="193"/>
      <c r="C6" s="193"/>
      <c r="D6" s="25"/>
      <c r="E6" s="229"/>
      <c r="F6" s="230"/>
      <c r="G6" s="229"/>
      <c r="H6" s="230"/>
      <c r="I6" s="229"/>
      <c r="J6" s="230"/>
      <c r="K6" s="237"/>
      <c r="L6" s="238"/>
      <c r="M6" s="237"/>
      <c r="N6" s="238"/>
      <c r="O6" s="226"/>
      <c r="P6" s="226"/>
      <c r="Q6" s="255"/>
      <c r="R6" s="255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138"/>
      <c r="B7" s="193"/>
      <c r="C7" s="193"/>
      <c r="D7" s="25"/>
      <c r="E7" s="229"/>
      <c r="F7" s="230"/>
      <c r="G7" s="229"/>
      <c r="H7" s="230"/>
      <c r="I7" s="229"/>
      <c r="J7" s="230"/>
      <c r="K7" s="237"/>
      <c r="L7" s="238"/>
      <c r="M7" s="237"/>
      <c r="N7" s="238"/>
      <c r="O7" s="226"/>
      <c r="P7" s="226"/>
      <c r="Q7" s="255"/>
      <c r="R7" s="255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138"/>
      <c r="B8" s="194"/>
      <c r="C8" s="194"/>
      <c r="D8" s="25"/>
      <c r="E8" s="229"/>
      <c r="F8" s="230"/>
      <c r="G8" s="229"/>
      <c r="H8" s="230"/>
      <c r="I8" s="229"/>
      <c r="J8" s="230"/>
      <c r="K8" s="237"/>
      <c r="L8" s="238"/>
      <c r="M8" s="237"/>
      <c r="N8" s="238"/>
      <c r="O8" s="226"/>
      <c r="P8" s="226"/>
      <c r="Q8" s="255"/>
      <c r="R8" s="255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38"/>
      <c r="B9" s="194"/>
      <c r="C9" s="194"/>
      <c r="D9" s="25"/>
      <c r="E9" s="229"/>
      <c r="F9" s="230"/>
      <c r="G9" s="229"/>
      <c r="H9" s="230"/>
      <c r="I9" s="229"/>
      <c r="J9" s="230"/>
      <c r="K9" s="237"/>
      <c r="L9" s="238"/>
      <c r="M9" s="237"/>
      <c r="N9" s="238"/>
      <c r="O9" s="229"/>
      <c r="P9" s="230"/>
      <c r="Q9" s="231"/>
      <c r="R9" s="232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8"/>
      <c r="B10" s="194"/>
      <c r="C10" s="194"/>
      <c r="D10" s="25"/>
      <c r="E10" s="229"/>
      <c r="F10" s="230"/>
      <c r="G10" s="229"/>
      <c r="H10" s="230"/>
      <c r="I10" s="229"/>
      <c r="J10" s="230"/>
      <c r="K10" s="237"/>
      <c r="L10" s="238"/>
      <c r="M10" s="237"/>
      <c r="N10" s="238"/>
      <c r="O10" s="229"/>
      <c r="P10" s="230"/>
      <c r="Q10" s="231"/>
      <c r="R10" s="232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8"/>
      <c r="B11" s="194"/>
      <c r="C11" s="194"/>
      <c r="D11" s="25"/>
      <c r="E11" s="229"/>
      <c r="F11" s="230"/>
      <c r="G11" s="229"/>
      <c r="H11" s="230"/>
      <c r="I11" s="229"/>
      <c r="J11" s="230"/>
      <c r="K11" s="237"/>
      <c r="L11" s="238"/>
      <c r="M11" s="237"/>
      <c r="N11" s="238"/>
      <c r="O11" s="229"/>
      <c r="P11" s="230"/>
      <c r="Q11" s="231"/>
      <c r="R11" s="232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8"/>
      <c r="B12" s="218" t="s">
        <v>113</v>
      </c>
      <c r="C12" s="194"/>
      <c r="D12" s="25" t="s">
        <v>67</v>
      </c>
      <c r="E12" s="229"/>
      <c r="F12" s="230"/>
      <c r="G12" s="229"/>
      <c r="H12" s="230"/>
      <c r="I12" s="229"/>
      <c r="J12" s="230"/>
      <c r="K12" s="237"/>
      <c r="L12" s="238"/>
      <c r="M12" s="237"/>
      <c r="N12" s="238"/>
      <c r="O12" s="229"/>
      <c r="P12" s="230"/>
      <c r="Q12" s="231"/>
      <c r="R12" s="232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95"/>
      <c r="B13" s="168"/>
      <c r="C13" s="168"/>
      <c r="D13" s="25"/>
      <c r="E13" s="229"/>
      <c r="F13" s="230"/>
      <c r="G13" s="229"/>
      <c r="H13" s="230"/>
      <c r="I13" s="229"/>
      <c r="J13" s="230"/>
      <c r="K13" s="237"/>
      <c r="L13" s="238"/>
      <c r="M13" s="237"/>
      <c r="N13" s="238"/>
      <c r="O13" s="229"/>
      <c r="P13" s="230"/>
      <c r="Q13" s="231"/>
      <c r="R13" s="232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85"/>
      <c r="B14" s="81"/>
      <c r="C14" s="185"/>
      <c r="D14" s="25"/>
      <c r="E14" s="229"/>
      <c r="F14" s="230"/>
      <c r="G14" s="229"/>
      <c r="H14" s="230"/>
      <c r="I14" s="229"/>
      <c r="J14" s="230"/>
      <c r="K14" s="237"/>
      <c r="L14" s="238"/>
      <c r="M14" s="237"/>
      <c r="N14" s="238"/>
      <c r="O14" s="229"/>
      <c r="P14" s="230"/>
      <c r="Q14" s="231"/>
      <c r="R14" s="232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8"/>
      <c r="B15" s="30"/>
      <c r="C15" s="138"/>
      <c r="D15" s="25"/>
      <c r="E15" s="229"/>
      <c r="F15" s="230"/>
      <c r="G15" s="229"/>
      <c r="H15" s="230"/>
      <c r="I15" s="229"/>
      <c r="J15" s="230"/>
      <c r="K15" s="237"/>
      <c r="L15" s="238"/>
      <c r="M15" s="237"/>
      <c r="N15" s="238"/>
      <c r="O15" s="229"/>
      <c r="P15" s="230"/>
      <c r="Q15" s="231"/>
      <c r="R15" s="232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8">
        <v>3600</v>
      </c>
      <c r="B16" s="218" t="s">
        <v>113</v>
      </c>
      <c r="C16" s="138"/>
      <c r="D16" s="25" t="s">
        <v>100</v>
      </c>
      <c r="E16" s="229"/>
      <c r="F16" s="230"/>
      <c r="G16" s="229"/>
      <c r="H16" s="230"/>
      <c r="I16" s="229">
        <v>0.5</v>
      </c>
      <c r="J16" s="230"/>
      <c r="K16" s="237"/>
      <c r="L16" s="238"/>
      <c r="M16" s="237"/>
      <c r="N16" s="238"/>
      <c r="O16" s="229"/>
      <c r="P16" s="230"/>
      <c r="Q16" s="231"/>
      <c r="R16" s="232"/>
      <c r="S16" s="12">
        <f t="shared" ref="S16:S17" si="5">E16+G16+I16+K16+M16+O16+Q16</f>
        <v>0.5</v>
      </c>
      <c r="T16" s="12">
        <f t="shared" ref="T16:T17" si="6">SUM(S16-U16-V16)</f>
        <v>0.5</v>
      </c>
      <c r="U16" s="15"/>
      <c r="V16" s="15"/>
    </row>
    <row r="17" spans="1:22" x14ac:dyDescent="0.25">
      <c r="A17" s="138">
        <v>3600</v>
      </c>
      <c r="B17" s="218" t="s">
        <v>113</v>
      </c>
      <c r="C17" s="138"/>
      <c r="D17" s="25" t="s">
        <v>99</v>
      </c>
      <c r="E17" s="229"/>
      <c r="F17" s="230"/>
      <c r="G17" s="229"/>
      <c r="H17" s="230"/>
      <c r="I17" s="229">
        <v>0.75</v>
      </c>
      <c r="J17" s="230"/>
      <c r="K17" s="237"/>
      <c r="L17" s="238"/>
      <c r="M17" s="237"/>
      <c r="N17" s="238"/>
      <c r="O17" s="229"/>
      <c r="P17" s="230"/>
      <c r="Q17" s="231"/>
      <c r="R17" s="232"/>
      <c r="S17" s="12">
        <f t="shared" si="5"/>
        <v>0.75</v>
      </c>
      <c r="T17" s="12">
        <f t="shared" si="6"/>
        <v>0.75</v>
      </c>
      <c r="U17" s="15"/>
      <c r="V17" s="15"/>
    </row>
    <row r="18" spans="1:22" x14ac:dyDescent="0.25">
      <c r="A18" s="138">
        <v>3600</v>
      </c>
      <c r="B18" s="218" t="s">
        <v>113</v>
      </c>
      <c r="C18" s="138"/>
      <c r="D18" s="25" t="s">
        <v>96</v>
      </c>
      <c r="E18" s="229"/>
      <c r="F18" s="230"/>
      <c r="G18" s="229"/>
      <c r="H18" s="230"/>
      <c r="I18" s="229">
        <v>2.25</v>
      </c>
      <c r="J18" s="230"/>
      <c r="K18" s="237"/>
      <c r="L18" s="238"/>
      <c r="M18" s="237"/>
      <c r="N18" s="238"/>
      <c r="O18" s="229"/>
      <c r="P18" s="230"/>
      <c r="Q18" s="231"/>
      <c r="R18" s="232"/>
      <c r="S18" s="12">
        <f t="shared" si="2"/>
        <v>2.25</v>
      </c>
      <c r="T18" s="12">
        <f t="shared" ref="T18:T20" si="7">SUM(S18-U18-V18)</f>
        <v>2.25</v>
      </c>
      <c r="U18" s="15"/>
      <c r="V18" s="15"/>
    </row>
    <row r="19" spans="1:22" x14ac:dyDescent="0.25">
      <c r="A19" s="138">
        <v>3600</v>
      </c>
      <c r="B19" s="218">
        <f>SUM(B6:B18)</f>
        <v>0</v>
      </c>
      <c r="C19" s="138"/>
      <c r="D19" s="14" t="s">
        <v>62</v>
      </c>
      <c r="E19" s="229"/>
      <c r="F19" s="230"/>
      <c r="G19" s="229">
        <v>1</v>
      </c>
      <c r="H19" s="230"/>
      <c r="I19" s="229">
        <v>1</v>
      </c>
      <c r="J19" s="230"/>
      <c r="K19" s="237">
        <f>SUM(K6:K18)</f>
        <v>0</v>
      </c>
      <c r="L19" s="238"/>
      <c r="M19" s="237"/>
      <c r="N19" s="238"/>
      <c r="O19" s="229"/>
      <c r="P19" s="230"/>
      <c r="Q19" s="231"/>
      <c r="R19" s="232"/>
      <c r="S19" s="12">
        <f t="shared" si="2"/>
        <v>2</v>
      </c>
      <c r="T19" s="12">
        <f t="shared" si="7"/>
        <v>2</v>
      </c>
      <c r="U19" s="15"/>
      <c r="V19" s="15"/>
    </row>
    <row r="20" spans="1:22" x14ac:dyDescent="0.25">
      <c r="A20" s="138">
        <v>3600</v>
      </c>
      <c r="B20" s="218" t="s">
        <v>113</v>
      </c>
      <c r="C20" s="138"/>
      <c r="D20" s="14" t="s">
        <v>80</v>
      </c>
      <c r="E20" s="229"/>
      <c r="F20" s="230"/>
      <c r="G20" s="229">
        <v>1.5</v>
      </c>
      <c r="H20" s="230"/>
      <c r="I20" s="229"/>
      <c r="J20" s="230"/>
      <c r="K20" s="237"/>
      <c r="L20" s="238"/>
      <c r="M20" s="237"/>
      <c r="N20" s="238"/>
      <c r="O20" s="229"/>
      <c r="P20" s="230"/>
      <c r="Q20" s="231"/>
      <c r="R20" s="232"/>
      <c r="S20" s="12">
        <f t="shared" si="2"/>
        <v>1.5</v>
      </c>
      <c r="T20" s="12">
        <f t="shared" si="7"/>
        <v>1.5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29"/>
      <c r="F21" s="230"/>
      <c r="G21" s="229"/>
      <c r="H21" s="230"/>
      <c r="I21" s="229"/>
      <c r="J21" s="230"/>
      <c r="K21" s="237">
        <v>8</v>
      </c>
      <c r="L21" s="238"/>
      <c r="M21" s="237">
        <v>8</v>
      </c>
      <c r="N21" s="238"/>
      <c r="O21" s="229"/>
      <c r="P21" s="230"/>
      <c r="Q21" s="231"/>
      <c r="R21" s="232"/>
      <c r="S21" s="12">
        <f t="shared" si="2"/>
        <v>16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29"/>
      <c r="F22" s="230"/>
      <c r="G22" s="229"/>
      <c r="H22" s="230"/>
      <c r="I22" s="229"/>
      <c r="J22" s="230"/>
      <c r="K22" s="229"/>
      <c r="L22" s="230"/>
      <c r="M22" s="229"/>
      <c r="N22" s="230"/>
      <c r="O22" s="229"/>
      <c r="P22" s="230"/>
      <c r="Q22" s="231"/>
      <c r="R22" s="232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33">
        <f>SUM(E4:E22)</f>
        <v>0</v>
      </c>
      <c r="F23" s="234"/>
      <c r="G23" s="233">
        <f>SUM(G4:G22)</f>
        <v>8</v>
      </c>
      <c r="H23" s="234"/>
      <c r="I23" s="233">
        <f>SUM(I4:I22)</f>
        <v>8</v>
      </c>
      <c r="J23" s="234"/>
      <c r="K23" s="233">
        <f>SUM(K4:K22)</f>
        <v>8</v>
      </c>
      <c r="L23" s="234"/>
      <c r="M23" s="233">
        <f>SUM(M4:M22)</f>
        <v>8</v>
      </c>
      <c r="N23" s="234"/>
      <c r="O23" s="233">
        <f>SUM(O4:O22)</f>
        <v>0</v>
      </c>
      <c r="P23" s="234"/>
      <c r="Q23" s="233">
        <f>SUM(Q4:Q22)</f>
        <v>0</v>
      </c>
      <c r="R23" s="234"/>
      <c r="S23" s="12">
        <f>SUM(S4:S22)</f>
        <v>32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16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-8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-8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16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7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16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32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37"/>
  <sheetViews>
    <sheetView zoomScale="90" zoomScaleNormal="90" workbookViewId="0">
      <selection activeCell="E9" sqref="E9:N21"/>
    </sheetView>
  </sheetViews>
  <sheetFormatPr defaultRowHeight="15.75" x14ac:dyDescent="0.25"/>
  <cols>
    <col min="1" max="1" width="10.5703125" style="94" customWidth="1"/>
    <col min="2" max="2" width="10.7109375" style="94" customWidth="1"/>
    <col min="3" max="3" width="10.42578125" style="94" customWidth="1"/>
    <col min="4" max="4" width="28.7109375" style="94" customWidth="1"/>
    <col min="5" max="13" width="7" style="94" customWidth="1"/>
    <col min="14" max="14" width="6.85546875" style="94" customWidth="1"/>
    <col min="15" max="17" width="7" style="94" customWidth="1"/>
    <col min="18" max="18" width="6.85546875" style="95" customWidth="1"/>
    <col min="19" max="19" width="7.7109375" style="94" customWidth="1"/>
    <col min="20" max="21" width="7.85546875" style="94" customWidth="1"/>
    <col min="22" max="22" width="7.7109375" style="94" customWidth="1"/>
    <col min="23" max="16384" width="9.140625" style="94"/>
  </cols>
  <sheetData>
    <row r="1" spans="1:22" x14ac:dyDescent="0.25">
      <c r="A1" s="1" t="s">
        <v>60</v>
      </c>
      <c r="B1" s="93"/>
      <c r="C1" s="93"/>
    </row>
    <row r="2" spans="1:22" s="98" customFormat="1" x14ac:dyDescent="0.25">
      <c r="A2" s="5" t="s">
        <v>66</v>
      </c>
      <c r="B2" s="196"/>
      <c r="C2" s="196"/>
      <c r="D2" s="187"/>
      <c r="E2" s="260" t="s">
        <v>13</v>
      </c>
      <c r="F2" s="260"/>
      <c r="G2" s="260" t="s">
        <v>14</v>
      </c>
      <c r="H2" s="260"/>
      <c r="I2" s="260" t="s">
        <v>15</v>
      </c>
      <c r="J2" s="260"/>
      <c r="K2" s="260" t="s">
        <v>16</v>
      </c>
      <c r="L2" s="260"/>
      <c r="M2" s="260" t="s">
        <v>17</v>
      </c>
      <c r="N2" s="260"/>
      <c r="O2" s="260" t="s">
        <v>18</v>
      </c>
      <c r="P2" s="260"/>
      <c r="Q2" s="260" t="s">
        <v>19</v>
      </c>
      <c r="R2" s="260"/>
      <c r="S2" s="96" t="s">
        <v>22</v>
      </c>
      <c r="T2" s="96" t="s">
        <v>37</v>
      </c>
      <c r="U2" s="97" t="s">
        <v>24</v>
      </c>
      <c r="V2" s="97" t="s">
        <v>25</v>
      </c>
    </row>
    <row r="3" spans="1:22" x14ac:dyDescent="0.25">
      <c r="A3" s="99" t="s">
        <v>20</v>
      </c>
      <c r="B3" s="99" t="s">
        <v>21</v>
      </c>
      <c r="C3" s="99" t="s">
        <v>46</v>
      </c>
      <c r="D3" s="99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17</v>
      </c>
      <c r="O3" s="100"/>
      <c r="P3" s="100"/>
      <c r="Q3" s="101"/>
      <c r="R3" s="101"/>
      <c r="S3" s="102"/>
      <c r="T3" s="102"/>
      <c r="U3" s="103"/>
      <c r="V3" s="103"/>
    </row>
    <row r="4" spans="1:22" x14ac:dyDescent="0.25">
      <c r="A4" s="138">
        <v>6687</v>
      </c>
      <c r="B4" s="218" t="s">
        <v>110</v>
      </c>
      <c r="C4" s="210">
        <v>30</v>
      </c>
      <c r="D4" s="25" t="s">
        <v>88</v>
      </c>
      <c r="E4" s="229"/>
      <c r="F4" s="230"/>
      <c r="G4" s="229">
        <v>0.5</v>
      </c>
      <c r="H4" s="230"/>
      <c r="I4" s="229"/>
      <c r="J4" s="230"/>
      <c r="K4" s="229"/>
      <c r="L4" s="230"/>
      <c r="M4" s="229"/>
      <c r="N4" s="230"/>
      <c r="O4" s="256"/>
      <c r="P4" s="257"/>
      <c r="Q4" s="258"/>
      <c r="R4" s="259"/>
      <c r="S4" s="102">
        <f t="shared" ref="S4:S21" si="0">E4+G4+I4+K4+M4+O4+Q4</f>
        <v>0.5</v>
      </c>
      <c r="T4" s="102">
        <f t="shared" ref="T4:T23" si="1">SUM(S4-U4-V4)</f>
        <v>0.5</v>
      </c>
      <c r="U4" s="106"/>
      <c r="V4" s="106"/>
    </row>
    <row r="5" spans="1:22" x14ac:dyDescent="0.25">
      <c r="A5" s="138">
        <v>6687</v>
      </c>
      <c r="B5" s="218" t="s">
        <v>110</v>
      </c>
      <c r="C5" s="210">
        <v>45</v>
      </c>
      <c r="D5" s="25" t="s">
        <v>88</v>
      </c>
      <c r="E5" s="229"/>
      <c r="F5" s="230"/>
      <c r="G5" s="229">
        <v>0.5</v>
      </c>
      <c r="H5" s="230"/>
      <c r="I5" s="229"/>
      <c r="J5" s="230"/>
      <c r="K5" s="229"/>
      <c r="L5" s="230"/>
      <c r="M5" s="229"/>
      <c r="N5" s="230"/>
      <c r="O5" s="256"/>
      <c r="P5" s="257"/>
      <c r="Q5" s="258"/>
      <c r="R5" s="259"/>
      <c r="S5" s="102">
        <f t="shared" si="0"/>
        <v>0.5</v>
      </c>
      <c r="T5" s="102">
        <f t="shared" si="1"/>
        <v>0.5</v>
      </c>
      <c r="U5" s="106"/>
      <c r="V5" s="106"/>
    </row>
    <row r="6" spans="1:22" x14ac:dyDescent="0.25">
      <c r="A6" s="138">
        <v>6687</v>
      </c>
      <c r="B6" s="218" t="s">
        <v>110</v>
      </c>
      <c r="C6" s="210">
        <v>32</v>
      </c>
      <c r="D6" s="25" t="s">
        <v>88</v>
      </c>
      <c r="E6" s="229"/>
      <c r="F6" s="230"/>
      <c r="G6" s="229">
        <v>0.5</v>
      </c>
      <c r="H6" s="230"/>
      <c r="I6" s="229"/>
      <c r="J6" s="230"/>
      <c r="K6" s="229"/>
      <c r="L6" s="230"/>
      <c r="M6" s="229"/>
      <c r="N6" s="230"/>
      <c r="O6" s="256"/>
      <c r="P6" s="257"/>
      <c r="Q6" s="258"/>
      <c r="R6" s="259"/>
      <c r="S6" s="102">
        <f t="shared" si="0"/>
        <v>0.5</v>
      </c>
      <c r="T6" s="102">
        <f t="shared" si="1"/>
        <v>0.5</v>
      </c>
      <c r="U6" s="106"/>
      <c r="V6" s="106"/>
    </row>
    <row r="7" spans="1:22" x14ac:dyDescent="0.25">
      <c r="A7" s="138">
        <v>6759</v>
      </c>
      <c r="B7" s="218" t="s">
        <v>111</v>
      </c>
      <c r="C7" s="210">
        <v>1</v>
      </c>
      <c r="D7" s="25" t="s">
        <v>89</v>
      </c>
      <c r="E7" s="229"/>
      <c r="F7" s="230"/>
      <c r="G7" s="229">
        <v>0.5</v>
      </c>
      <c r="H7" s="230"/>
      <c r="I7" s="229"/>
      <c r="J7" s="230"/>
      <c r="K7" s="229"/>
      <c r="L7" s="230"/>
      <c r="M7" s="229"/>
      <c r="N7" s="230"/>
      <c r="O7" s="256"/>
      <c r="P7" s="257"/>
      <c r="Q7" s="258"/>
      <c r="R7" s="259"/>
      <c r="S7" s="102">
        <f t="shared" si="0"/>
        <v>0.5</v>
      </c>
      <c r="T7" s="102">
        <f t="shared" si="1"/>
        <v>0.5</v>
      </c>
      <c r="U7" s="106"/>
      <c r="V7" s="106"/>
    </row>
    <row r="8" spans="1:22" x14ac:dyDescent="0.25">
      <c r="A8" s="138"/>
      <c r="B8" s="178"/>
      <c r="C8" s="178"/>
      <c r="D8" s="25"/>
      <c r="E8" s="229"/>
      <c r="F8" s="230"/>
      <c r="G8" s="229"/>
      <c r="H8" s="230"/>
      <c r="I8" s="229"/>
      <c r="J8" s="230"/>
      <c r="K8" s="229"/>
      <c r="L8" s="230"/>
      <c r="M8" s="229"/>
      <c r="N8" s="230"/>
      <c r="O8" s="256"/>
      <c r="P8" s="257"/>
      <c r="Q8" s="258"/>
      <c r="R8" s="259"/>
      <c r="S8" s="102">
        <f t="shared" si="0"/>
        <v>0</v>
      </c>
      <c r="T8" s="102">
        <f t="shared" si="1"/>
        <v>0</v>
      </c>
      <c r="U8" s="106"/>
      <c r="V8" s="106"/>
    </row>
    <row r="9" spans="1:22" x14ac:dyDescent="0.25">
      <c r="A9" s="138">
        <v>3600</v>
      </c>
      <c r="B9" s="218" t="s">
        <v>113</v>
      </c>
      <c r="C9" s="159"/>
      <c r="D9" s="25" t="s">
        <v>109</v>
      </c>
      <c r="E9" s="229"/>
      <c r="F9" s="230"/>
      <c r="G9" s="229"/>
      <c r="H9" s="230"/>
      <c r="I9" s="229"/>
      <c r="J9" s="230"/>
      <c r="K9" s="229"/>
      <c r="L9" s="230"/>
      <c r="M9" s="229">
        <v>3.5</v>
      </c>
      <c r="N9" s="230"/>
      <c r="O9" s="256"/>
      <c r="P9" s="257"/>
      <c r="Q9" s="258"/>
      <c r="R9" s="259"/>
      <c r="S9" s="102">
        <f t="shared" si="0"/>
        <v>3.5</v>
      </c>
      <c r="T9" s="102">
        <f t="shared" si="1"/>
        <v>3.5</v>
      </c>
      <c r="U9" s="106"/>
      <c r="V9" s="106"/>
    </row>
    <row r="10" spans="1:22" x14ac:dyDescent="0.25">
      <c r="A10" s="138">
        <v>3600</v>
      </c>
      <c r="B10" s="218" t="s">
        <v>113</v>
      </c>
      <c r="C10" s="190"/>
      <c r="D10" s="25" t="s">
        <v>108</v>
      </c>
      <c r="E10" s="229"/>
      <c r="F10" s="230"/>
      <c r="G10" s="229"/>
      <c r="H10" s="230"/>
      <c r="I10" s="229"/>
      <c r="J10" s="230"/>
      <c r="K10" s="229"/>
      <c r="L10" s="230"/>
      <c r="M10" s="229">
        <v>0.5</v>
      </c>
      <c r="N10" s="230"/>
      <c r="O10" s="256"/>
      <c r="P10" s="257"/>
      <c r="Q10" s="258"/>
      <c r="R10" s="259"/>
      <c r="S10" s="102">
        <f t="shared" ref="S10:S12" si="2">E10+G10+I10+K10+M10+O10+Q10</f>
        <v>0.5</v>
      </c>
      <c r="T10" s="102">
        <f t="shared" ref="T10:T12" si="3">SUM(S10-U10-V10)</f>
        <v>0</v>
      </c>
      <c r="U10" s="106">
        <v>0.5</v>
      </c>
      <c r="V10" s="106"/>
    </row>
    <row r="11" spans="1:22" x14ac:dyDescent="0.25">
      <c r="A11" s="138">
        <v>3600</v>
      </c>
      <c r="B11" s="218" t="s">
        <v>113</v>
      </c>
      <c r="C11" s="138"/>
      <c r="D11" s="25" t="s">
        <v>107</v>
      </c>
      <c r="E11" s="229"/>
      <c r="F11" s="230"/>
      <c r="G11" s="229"/>
      <c r="H11" s="230"/>
      <c r="I11" s="229"/>
      <c r="J11" s="230"/>
      <c r="K11" s="229">
        <v>0.5</v>
      </c>
      <c r="L11" s="230"/>
      <c r="M11" s="229"/>
      <c r="N11" s="230"/>
      <c r="O11" s="256"/>
      <c r="P11" s="257"/>
      <c r="Q11" s="258"/>
      <c r="R11" s="259"/>
      <c r="S11" s="102">
        <f t="shared" si="2"/>
        <v>0.5</v>
      </c>
      <c r="T11" s="102">
        <f t="shared" si="3"/>
        <v>0.5</v>
      </c>
      <c r="U11" s="106"/>
      <c r="V11" s="106"/>
    </row>
    <row r="12" spans="1:22" x14ac:dyDescent="0.25">
      <c r="A12" s="138">
        <v>3600</v>
      </c>
      <c r="B12" s="218" t="s">
        <v>113</v>
      </c>
      <c r="C12" s="214"/>
      <c r="D12" s="25" t="s">
        <v>102</v>
      </c>
      <c r="E12" s="229"/>
      <c r="F12" s="230"/>
      <c r="G12" s="229"/>
      <c r="H12" s="230"/>
      <c r="I12" s="229"/>
      <c r="J12" s="230"/>
      <c r="K12" s="229">
        <v>0.25</v>
      </c>
      <c r="L12" s="230"/>
      <c r="M12" s="229"/>
      <c r="N12" s="230"/>
      <c r="O12" s="256"/>
      <c r="P12" s="257"/>
      <c r="Q12" s="258"/>
      <c r="R12" s="259"/>
      <c r="S12" s="102">
        <f t="shared" si="2"/>
        <v>0.25</v>
      </c>
      <c r="T12" s="102">
        <f t="shared" si="3"/>
        <v>0.25</v>
      </c>
      <c r="U12" s="106"/>
      <c r="V12" s="106"/>
    </row>
    <row r="13" spans="1:22" x14ac:dyDescent="0.25">
      <c r="A13" s="138">
        <v>3600</v>
      </c>
      <c r="B13" s="218" t="s">
        <v>113</v>
      </c>
      <c r="C13" s="200"/>
      <c r="D13" s="25" t="s">
        <v>106</v>
      </c>
      <c r="E13" s="229"/>
      <c r="F13" s="230"/>
      <c r="G13" s="229"/>
      <c r="H13" s="230"/>
      <c r="I13" s="229"/>
      <c r="J13" s="230"/>
      <c r="K13" s="229">
        <v>3</v>
      </c>
      <c r="L13" s="230"/>
      <c r="M13" s="229"/>
      <c r="N13" s="230"/>
      <c r="O13" s="256"/>
      <c r="P13" s="257"/>
      <c r="Q13" s="258"/>
      <c r="R13" s="259"/>
      <c r="S13" s="102">
        <f t="shared" si="0"/>
        <v>3</v>
      </c>
      <c r="T13" s="102">
        <f t="shared" si="1"/>
        <v>3</v>
      </c>
      <c r="U13" s="106"/>
      <c r="V13" s="106"/>
    </row>
    <row r="14" spans="1:22" x14ac:dyDescent="0.25">
      <c r="A14" s="214">
        <v>3600</v>
      </c>
      <c r="B14" s="218" t="s">
        <v>113</v>
      </c>
      <c r="C14" s="214"/>
      <c r="D14" s="25" t="s">
        <v>105</v>
      </c>
      <c r="E14" s="229"/>
      <c r="F14" s="230"/>
      <c r="G14" s="229"/>
      <c r="H14" s="230"/>
      <c r="I14" s="229"/>
      <c r="J14" s="230"/>
      <c r="K14" s="229">
        <v>1.5</v>
      </c>
      <c r="L14" s="230"/>
      <c r="M14" s="229">
        <v>2</v>
      </c>
      <c r="N14" s="230"/>
      <c r="O14" s="256"/>
      <c r="P14" s="257"/>
      <c r="Q14" s="258"/>
      <c r="R14" s="259"/>
      <c r="S14" s="102">
        <f t="shared" si="0"/>
        <v>3.5</v>
      </c>
      <c r="T14" s="102">
        <f t="shared" si="1"/>
        <v>3.5</v>
      </c>
      <c r="U14" s="106"/>
      <c r="V14" s="106"/>
    </row>
    <row r="15" spans="1:22" x14ac:dyDescent="0.25">
      <c r="A15" s="138">
        <v>3600</v>
      </c>
      <c r="B15" s="218" t="s">
        <v>113</v>
      </c>
      <c r="C15" s="138"/>
      <c r="D15" s="25" t="s">
        <v>100</v>
      </c>
      <c r="E15" s="229"/>
      <c r="F15" s="230"/>
      <c r="G15" s="229"/>
      <c r="H15" s="230"/>
      <c r="I15" s="229">
        <v>1</v>
      </c>
      <c r="J15" s="230"/>
      <c r="K15" s="229"/>
      <c r="L15" s="230"/>
      <c r="M15" s="229"/>
      <c r="N15" s="230"/>
      <c r="O15" s="256"/>
      <c r="P15" s="257"/>
      <c r="Q15" s="258"/>
      <c r="R15" s="259"/>
      <c r="S15" s="102">
        <f t="shared" si="0"/>
        <v>1</v>
      </c>
      <c r="T15" s="102">
        <f t="shared" si="1"/>
        <v>1</v>
      </c>
      <c r="U15" s="106"/>
      <c r="V15" s="106"/>
    </row>
    <row r="16" spans="1:22" x14ac:dyDescent="0.25">
      <c r="A16" s="209">
        <v>3600</v>
      </c>
      <c r="B16" s="218" t="s">
        <v>113</v>
      </c>
      <c r="C16" s="209"/>
      <c r="D16" s="25" t="s">
        <v>96</v>
      </c>
      <c r="E16" s="229"/>
      <c r="F16" s="230"/>
      <c r="G16" s="229"/>
      <c r="H16" s="230"/>
      <c r="I16" s="229">
        <v>2</v>
      </c>
      <c r="J16" s="230"/>
      <c r="K16" s="229"/>
      <c r="L16" s="230"/>
      <c r="M16" s="229"/>
      <c r="N16" s="230"/>
      <c r="O16" s="256"/>
      <c r="P16" s="257"/>
      <c r="Q16" s="258"/>
      <c r="R16" s="259"/>
      <c r="S16" s="102">
        <f t="shared" ref="S16:S17" si="4">E16+G16+I16+K16+M16+O16+Q16</f>
        <v>2</v>
      </c>
      <c r="T16" s="102">
        <f t="shared" si="1"/>
        <v>2</v>
      </c>
      <c r="U16" s="106"/>
      <c r="V16" s="106"/>
    </row>
    <row r="17" spans="1:22" x14ac:dyDescent="0.25">
      <c r="A17" s="209">
        <v>3600</v>
      </c>
      <c r="B17" s="218" t="s">
        <v>113</v>
      </c>
      <c r="C17" s="209"/>
      <c r="D17" s="25" t="s">
        <v>82</v>
      </c>
      <c r="E17" s="229"/>
      <c r="F17" s="230"/>
      <c r="G17" s="229"/>
      <c r="H17" s="230"/>
      <c r="I17" s="229">
        <v>0.5</v>
      </c>
      <c r="J17" s="230"/>
      <c r="K17" s="229"/>
      <c r="L17" s="230"/>
      <c r="M17" s="229"/>
      <c r="N17" s="230"/>
      <c r="O17" s="256"/>
      <c r="P17" s="257"/>
      <c r="Q17" s="258"/>
      <c r="R17" s="259"/>
      <c r="S17" s="102">
        <f t="shared" si="4"/>
        <v>0.5</v>
      </c>
      <c r="T17" s="102">
        <f t="shared" si="1"/>
        <v>0.5</v>
      </c>
      <c r="U17" s="106"/>
      <c r="V17" s="106"/>
    </row>
    <row r="18" spans="1:22" x14ac:dyDescent="0.25">
      <c r="A18" s="201">
        <v>3600</v>
      </c>
      <c r="B18" s="218" t="s">
        <v>113</v>
      </c>
      <c r="C18" s="201"/>
      <c r="D18" s="25" t="s">
        <v>83</v>
      </c>
      <c r="E18" s="229">
        <v>2</v>
      </c>
      <c r="F18" s="230"/>
      <c r="G18" s="229"/>
      <c r="H18" s="230"/>
      <c r="I18" s="229">
        <v>0.5</v>
      </c>
      <c r="J18" s="230"/>
      <c r="K18" s="229">
        <v>0.25</v>
      </c>
      <c r="L18" s="230"/>
      <c r="M18" s="229"/>
      <c r="N18" s="230"/>
      <c r="O18" s="256"/>
      <c r="P18" s="257"/>
      <c r="Q18" s="258"/>
      <c r="R18" s="259"/>
      <c r="S18" s="102">
        <f t="shared" si="0"/>
        <v>2.75</v>
      </c>
      <c r="T18" s="102">
        <f t="shared" si="1"/>
        <v>2.75</v>
      </c>
      <c r="U18" s="106"/>
      <c r="V18" s="106"/>
    </row>
    <row r="19" spans="1:22" ht="15.75" customHeight="1" x14ac:dyDescent="0.25">
      <c r="A19" s="104">
        <v>3600</v>
      </c>
      <c r="B19" s="218">
        <f>SUM(B6:B18)</f>
        <v>0</v>
      </c>
      <c r="C19" s="104"/>
      <c r="D19" s="94" t="s">
        <v>84</v>
      </c>
      <c r="E19" s="229">
        <v>4.75</v>
      </c>
      <c r="F19" s="230"/>
      <c r="G19" s="229">
        <v>6.25</v>
      </c>
      <c r="H19" s="230"/>
      <c r="I19" s="229">
        <v>4.25</v>
      </c>
      <c r="J19" s="230"/>
      <c r="K19" s="229">
        <v>2.75</v>
      </c>
      <c r="L19" s="230"/>
      <c r="M19" s="229">
        <v>2.75</v>
      </c>
      <c r="N19" s="230"/>
      <c r="O19" s="256"/>
      <c r="P19" s="257"/>
      <c r="Q19" s="258"/>
      <c r="R19" s="259"/>
      <c r="S19" s="102">
        <f t="shared" si="0"/>
        <v>20.75</v>
      </c>
      <c r="T19" s="102">
        <f t="shared" si="1"/>
        <v>18.25</v>
      </c>
      <c r="U19" s="106">
        <v>2.5</v>
      </c>
      <c r="V19" s="106"/>
    </row>
    <row r="20" spans="1:22" x14ac:dyDescent="0.25">
      <c r="A20" s="201">
        <v>3600</v>
      </c>
      <c r="B20" s="218" t="s">
        <v>113</v>
      </c>
      <c r="C20" s="201"/>
      <c r="D20" s="105" t="s">
        <v>85</v>
      </c>
      <c r="E20" s="229">
        <v>1.5</v>
      </c>
      <c r="F20" s="230"/>
      <c r="G20" s="229"/>
      <c r="H20" s="230"/>
      <c r="I20" s="229"/>
      <c r="J20" s="230"/>
      <c r="K20" s="229"/>
      <c r="L20" s="230"/>
      <c r="M20" s="229"/>
      <c r="N20" s="230"/>
      <c r="O20" s="256"/>
      <c r="P20" s="257"/>
      <c r="Q20" s="258"/>
      <c r="R20" s="259"/>
      <c r="S20" s="102">
        <f t="shared" si="0"/>
        <v>1.5</v>
      </c>
      <c r="T20" s="102">
        <f t="shared" si="1"/>
        <v>1.5</v>
      </c>
      <c r="U20" s="106"/>
      <c r="V20" s="106"/>
    </row>
    <row r="21" spans="1:22" x14ac:dyDescent="0.25">
      <c r="A21" s="138">
        <v>3600</v>
      </c>
      <c r="B21" s="218" t="s">
        <v>113</v>
      </c>
      <c r="C21" s="138"/>
      <c r="D21" s="14" t="s">
        <v>86</v>
      </c>
      <c r="E21" s="229">
        <v>0.25</v>
      </c>
      <c r="F21" s="230"/>
      <c r="G21" s="229">
        <v>0.25</v>
      </c>
      <c r="H21" s="230"/>
      <c r="I21" s="229">
        <v>0.25</v>
      </c>
      <c r="J21" s="230"/>
      <c r="K21" s="229">
        <v>0.25</v>
      </c>
      <c r="L21" s="230"/>
      <c r="M21" s="229">
        <v>0.25</v>
      </c>
      <c r="N21" s="230"/>
      <c r="O21" s="256"/>
      <c r="P21" s="257"/>
      <c r="Q21" s="258"/>
      <c r="R21" s="259"/>
      <c r="S21" s="102">
        <f t="shared" si="0"/>
        <v>1.25</v>
      </c>
      <c r="T21" s="102">
        <f t="shared" si="1"/>
        <v>1.25</v>
      </c>
      <c r="U21" s="106"/>
      <c r="V21" s="106"/>
    </row>
    <row r="22" spans="1:22" x14ac:dyDescent="0.25">
      <c r="A22" s="99" t="s">
        <v>35</v>
      </c>
      <c r="B22" s="99"/>
      <c r="C22" s="99"/>
      <c r="D22" s="99"/>
      <c r="E22" s="229"/>
      <c r="F22" s="230"/>
      <c r="G22" s="229"/>
      <c r="H22" s="230"/>
      <c r="I22" s="229"/>
      <c r="J22" s="230"/>
      <c r="K22" s="229"/>
      <c r="L22" s="230"/>
      <c r="M22" s="229"/>
      <c r="N22" s="230"/>
      <c r="O22" s="258"/>
      <c r="P22" s="259"/>
      <c r="Q22" s="258"/>
      <c r="R22" s="259"/>
      <c r="S22" s="102">
        <f>E22+G22+I22+K22+M22+O22+Q22</f>
        <v>0</v>
      </c>
      <c r="T22" s="102"/>
      <c r="U22" s="107"/>
      <c r="V22" s="106"/>
    </row>
    <row r="23" spans="1:22" x14ac:dyDescent="0.25">
      <c r="A23" s="99" t="s">
        <v>36</v>
      </c>
      <c r="B23" s="99"/>
      <c r="C23" s="99"/>
      <c r="D23" s="99"/>
      <c r="E23" s="229"/>
      <c r="F23" s="230"/>
      <c r="G23" s="229"/>
      <c r="H23" s="230"/>
      <c r="I23" s="229"/>
      <c r="J23" s="230"/>
      <c r="K23" s="229"/>
      <c r="L23" s="230"/>
      <c r="M23" s="229"/>
      <c r="N23" s="230"/>
      <c r="O23" s="258"/>
      <c r="P23" s="259"/>
      <c r="Q23" s="258"/>
      <c r="R23" s="259"/>
      <c r="S23" s="102">
        <f>E23+G23+I23+K23+M23+O23+Q23</f>
        <v>0</v>
      </c>
      <c r="T23" s="102">
        <f t="shared" si="1"/>
        <v>0</v>
      </c>
      <c r="U23" s="107"/>
      <c r="V23" s="106"/>
    </row>
    <row r="24" spans="1:22" x14ac:dyDescent="0.25">
      <c r="A24" s="107" t="s">
        <v>6</v>
      </c>
      <c r="B24" s="107"/>
      <c r="C24" s="107"/>
      <c r="D24" s="107"/>
      <c r="E24" s="261">
        <f>SUM(E4:E23)</f>
        <v>8.5</v>
      </c>
      <c r="F24" s="262"/>
      <c r="G24" s="261">
        <f>SUM(G4:G23)</f>
        <v>8.5</v>
      </c>
      <c r="H24" s="262"/>
      <c r="I24" s="261">
        <f>SUM(I4:I23)</f>
        <v>8.5</v>
      </c>
      <c r="J24" s="262"/>
      <c r="K24" s="261">
        <f>SUM(K4:K23)</f>
        <v>8.5</v>
      </c>
      <c r="L24" s="262"/>
      <c r="M24" s="261">
        <f t="shared" ref="M24" si="5">SUM(M4:M23)</f>
        <v>9</v>
      </c>
      <c r="N24" s="262"/>
      <c r="O24" s="261">
        <f>SUM(O4:O23)</f>
        <v>0</v>
      </c>
      <c r="P24" s="262"/>
      <c r="Q24" s="261">
        <f>SUM(Q4:Q23)</f>
        <v>0</v>
      </c>
      <c r="R24" s="262"/>
      <c r="S24" s="102">
        <f>SUM(S4:S23)</f>
        <v>43</v>
      </c>
      <c r="T24" s="102"/>
      <c r="U24" s="107"/>
      <c r="V24" s="106"/>
    </row>
    <row r="25" spans="1:22" x14ac:dyDescent="0.25">
      <c r="A25" s="107" t="s">
        <v>2</v>
      </c>
      <c r="B25" s="107"/>
      <c r="C25" s="107"/>
      <c r="D25" s="107"/>
      <c r="E25" s="108"/>
      <c r="F25" s="109">
        <v>8</v>
      </c>
      <c r="G25" s="108"/>
      <c r="H25" s="109">
        <v>8</v>
      </c>
      <c r="I25" s="108"/>
      <c r="J25" s="109">
        <v>8</v>
      </c>
      <c r="K25" s="108"/>
      <c r="L25" s="109">
        <v>8</v>
      </c>
      <c r="M25" s="108"/>
      <c r="N25" s="109">
        <v>8</v>
      </c>
      <c r="O25" s="108"/>
      <c r="P25" s="109"/>
      <c r="Q25" s="108"/>
      <c r="R25" s="109"/>
      <c r="S25" s="102">
        <f>SUM(E25:R25)</f>
        <v>40</v>
      </c>
      <c r="T25" s="102">
        <f>SUM(T4:T22)</f>
        <v>40</v>
      </c>
      <c r="U25" s="106"/>
      <c r="V25" s="106"/>
    </row>
    <row r="26" spans="1:22" x14ac:dyDescent="0.25">
      <c r="A26" s="107" t="s">
        <v>39</v>
      </c>
      <c r="B26" s="107"/>
      <c r="C26" s="107"/>
      <c r="D26" s="107"/>
      <c r="E26" s="110"/>
      <c r="F26" s="110">
        <f>SUM(E24)-F25</f>
        <v>0.5</v>
      </c>
      <c r="G26" s="110"/>
      <c r="H26" s="110">
        <f>SUM(G24)-H25</f>
        <v>0.5</v>
      </c>
      <c r="I26" s="110"/>
      <c r="J26" s="110">
        <f>SUM(I24)-J25</f>
        <v>0.5</v>
      </c>
      <c r="K26" s="110"/>
      <c r="L26" s="110">
        <f>SUM(K24)-L25</f>
        <v>0.5</v>
      </c>
      <c r="M26" s="110"/>
      <c r="N26" s="110">
        <f>SUM(M24)-N25</f>
        <v>1</v>
      </c>
      <c r="O26" s="110"/>
      <c r="P26" s="110">
        <f>SUM(O24)</f>
        <v>0</v>
      </c>
      <c r="Q26" s="110"/>
      <c r="R26" s="110">
        <f>SUM(Q24)</f>
        <v>0</v>
      </c>
      <c r="S26" s="106">
        <v>4</v>
      </c>
      <c r="T26" s="106"/>
      <c r="U26" s="106">
        <f>SUM(U4:U25)</f>
        <v>3</v>
      </c>
      <c r="V26" s="106">
        <f>SUM(V4:V25)</f>
        <v>0</v>
      </c>
    </row>
    <row r="28" spans="1:22" x14ac:dyDescent="0.25">
      <c r="A28" s="92" t="s">
        <v>23</v>
      </c>
      <c r="B28" s="93"/>
    </row>
    <row r="29" spans="1:22" x14ac:dyDescent="0.25">
      <c r="A29" s="94" t="s">
        <v>2</v>
      </c>
      <c r="C29" s="111">
        <f>SUM(T25)</f>
        <v>40</v>
      </c>
      <c r="I29" s="92">
        <v>3600</v>
      </c>
    </row>
    <row r="30" spans="1:22" x14ac:dyDescent="0.25">
      <c r="A30" s="94" t="s">
        <v>24</v>
      </c>
      <c r="C30" s="111">
        <f>U26</f>
        <v>3</v>
      </c>
      <c r="D30" s="112"/>
      <c r="I30" s="113">
        <v>41</v>
      </c>
    </row>
    <row r="31" spans="1:22" x14ac:dyDescent="0.25">
      <c r="A31" s="94" t="s">
        <v>25</v>
      </c>
      <c r="C31" s="112">
        <f>V26</f>
        <v>0</v>
      </c>
      <c r="I31" s="114"/>
    </row>
    <row r="32" spans="1:22" x14ac:dyDescent="0.25">
      <c r="A32" s="94" t="s">
        <v>26</v>
      </c>
      <c r="C32" s="112">
        <f>S22</f>
        <v>0</v>
      </c>
      <c r="I32" s="111"/>
    </row>
    <row r="33" spans="1:7" x14ac:dyDescent="0.25">
      <c r="A33" s="94" t="s">
        <v>4</v>
      </c>
      <c r="C33" s="112">
        <f>S23</f>
        <v>0</v>
      </c>
    </row>
    <row r="34" spans="1:7" ht="16.5" thickBot="1" x14ac:dyDescent="0.3">
      <c r="A34" s="95" t="s">
        <v>6</v>
      </c>
      <c r="C34" s="115">
        <f>SUM(C29:C33)</f>
        <v>43</v>
      </c>
      <c r="E34" s="95" t="s">
        <v>40</v>
      </c>
      <c r="F34" s="95"/>
      <c r="G34" s="116">
        <f>S24-C34</f>
        <v>0</v>
      </c>
    </row>
    <row r="35" spans="1:7" ht="16.5" thickTop="1" x14ac:dyDescent="0.25">
      <c r="A35" s="94" t="s">
        <v>27</v>
      </c>
      <c r="C35" s="117">
        <v>0</v>
      </c>
      <c r="D35" s="117"/>
    </row>
    <row r="36" spans="1:7" x14ac:dyDescent="0.25">
      <c r="A36" s="94" t="s">
        <v>34</v>
      </c>
      <c r="C36" s="117">
        <v>0</v>
      </c>
      <c r="D36" s="117"/>
    </row>
    <row r="37" spans="1:7" ht="13.5" customHeight="1" x14ac:dyDescent="0.25"/>
  </sheetData>
  <mergeCells count="154"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20A6B-F896-48B3-920A-3DAED649C24C}">
  <dimension ref="B19:K19"/>
  <sheetViews>
    <sheetView workbookViewId="0">
      <selection activeCell="E26" sqref="E26"/>
    </sheetView>
  </sheetViews>
  <sheetFormatPr defaultRowHeight="12.75" x14ac:dyDescent="0.2"/>
  <sheetData>
    <row r="19" spans="2:11" x14ac:dyDescent="0.2">
      <c r="B19">
        <f>SUM(B6:B18)</f>
        <v>0</v>
      </c>
      <c r="K19">
        <f>SUM(K6:K18)</f>
        <v>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9:K19"/>
  <sheetViews>
    <sheetView workbookViewId="0">
      <selection activeCell="E26" sqref="E26"/>
    </sheetView>
  </sheetViews>
  <sheetFormatPr defaultRowHeight="12.75" x14ac:dyDescent="0.2"/>
  <sheetData>
    <row r="19" spans="2:11" x14ac:dyDescent="0.2">
      <c r="B19">
        <f>SUM(B6:B18)</f>
        <v>0</v>
      </c>
      <c r="K19">
        <f>SUM(K6:K18)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BA23C-FC57-440D-A8FC-4DF3DF03A19A}">
  <sheetPr>
    <pageSetUpPr fitToPage="1"/>
  </sheetPr>
  <dimension ref="A1:V37"/>
  <sheetViews>
    <sheetView zoomScale="90" zoomScaleNormal="90" workbookViewId="0">
      <selection activeCell="E14" sqref="E14:N22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55</v>
      </c>
      <c r="B1" s="68"/>
      <c r="C1" s="68"/>
    </row>
    <row r="2" spans="1:22" s="73" customFormat="1" x14ac:dyDescent="0.25">
      <c r="A2" s="5" t="s">
        <v>66</v>
      </c>
      <c r="B2" s="139"/>
      <c r="C2" s="139"/>
      <c r="D2" s="139"/>
      <c r="E2" s="225" t="s">
        <v>13</v>
      </c>
      <c r="F2" s="225"/>
      <c r="G2" s="223" t="s">
        <v>14</v>
      </c>
      <c r="H2" s="223"/>
      <c r="I2" s="225" t="s">
        <v>15</v>
      </c>
      <c r="J2" s="225"/>
      <c r="K2" s="223" t="s">
        <v>16</v>
      </c>
      <c r="L2" s="223"/>
      <c r="M2" s="223" t="s">
        <v>17</v>
      </c>
      <c r="N2" s="223"/>
      <c r="O2" s="223" t="s">
        <v>18</v>
      </c>
      <c r="P2" s="223"/>
      <c r="Q2" s="223" t="s">
        <v>19</v>
      </c>
      <c r="R2" s="223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15.3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6687</v>
      </c>
      <c r="B4" s="218" t="s">
        <v>110</v>
      </c>
      <c r="C4" s="192">
        <v>40</v>
      </c>
      <c r="D4" s="25" t="s">
        <v>68</v>
      </c>
      <c r="E4" s="224">
        <v>4</v>
      </c>
      <c r="F4" s="224"/>
      <c r="G4" s="224">
        <v>2</v>
      </c>
      <c r="H4" s="224"/>
      <c r="I4" s="224"/>
      <c r="J4" s="224"/>
      <c r="K4" s="224"/>
      <c r="L4" s="224"/>
      <c r="M4" s="224"/>
      <c r="N4" s="224"/>
      <c r="O4" s="219"/>
      <c r="P4" s="220"/>
      <c r="Q4" s="221"/>
      <c r="R4" s="222"/>
      <c r="S4" s="77">
        <f>E4+G4+I4+K4+M4+O4+Q4</f>
        <v>6</v>
      </c>
      <c r="T4" s="77">
        <f t="shared" ref="T4:T13" si="0">SUM(S4-U4-V4)</f>
        <v>6</v>
      </c>
      <c r="U4" s="80"/>
      <c r="V4" s="80"/>
    </row>
    <row r="5" spans="1:22" x14ac:dyDescent="0.25">
      <c r="A5" s="138">
        <v>6687</v>
      </c>
      <c r="B5" s="218" t="s">
        <v>110</v>
      </c>
      <c r="C5" s="192">
        <v>51</v>
      </c>
      <c r="D5" s="25" t="s">
        <v>68</v>
      </c>
      <c r="E5" s="224">
        <v>1</v>
      </c>
      <c r="F5" s="224"/>
      <c r="G5" s="224"/>
      <c r="H5" s="224"/>
      <c r="I5" s="224"/>
      <c r="J5" s="224"/>
      <c r="K5" s="224"/>
      <c r="L5" s="224"/>
      <c r="M5" s="224"/>
      <c r="N5" s="224"/>
      <c r="O5" s="219"/>
      <c r="P5" s="220"/>
      <c r="Q5" s="221"/>
      <c r="R5" s="222"/>
      <c r="S5" s="77">
        <f>E5+G5+I5+K5+M5+O5+Q5</f>
        <v>1</v>
      </c>
      <c r="T5" s="77">
        <f t="shared" si="0"/>
        <v>1</v>
      </c>
      <c r="U5" s="80"/>
      <c r="V5" s="80"/>
    </row>
    <row r="6" spans="1:22" x14ac:dyDescent="0.25">
      <c r="A6" s="138">
        <v>6687</v>
      </c>
      <c r="B6" s="218" t="s">
        <v>110</v>
      </c>
      <c r="C6" s="192">
        <v>32</v>
      </c>
      <c r="D6" s="25" t="s">
        <v>68</v>
      </c>
      <c r="E6" s="224">
        <v>1</v>
      </c>
      <c r="F6" s="224"/>
      <c r="G6" s="224"/>
      <c r="H6" s="224"/>
      <c r="I6" s="224"/>
      <c r="J6" s="224"/>
      <c r="K6" s="224"/>
      <c r="L6" s="224"/>
      <c r="M6" s="224"/>
      <c r="N6" s="224"/>
      <c r="O6" s="219"/>
      <c r="P6" s="220"/>
      <c r="Q6" s="221"/>
      <c r="R6" s="222"/>
      <c r="S6" s="77">
        <f t="shared" ref="S6:S25" si="1">E6+G6+I6+K6+M6+O6+Q6</f>
        <v>1</v>
      </c>
      <c r="T6" s="77">
        <f t="shared" si="0"/>
        <v>1</v>
      </c>
      <c r="U6" s="80"/>
      <c r="V6" s="80"/>
    </row>
    <row r="7" spans="1:22" x14ac:dyDescent="0.25">
      <c r="A7" s="138">
        <v>6687</v>
      </c>
      <c r="B7" s="218" t="s">
        <v>110</v>
      </c>
      <c r="C7" s="181">
        <v>33</v>
      </c>
      <c r="D7" s="25" t="s">
        <v>68</v>
      </c>
      <c r="E7" s="224">
        <v>1.5</v>
      </c>
      <c r="F7" s="224"/>
      <c r="G7" s="224"/>
      <c r="H7" s="224"/>
      <c r="I7" s="224">
        <v>1</v>
      </c>
      <c r="J7" s="224"/>
      <c r="K7" s="224">
        <v>4.5</v>
      </c>
      <c r="L7" s="224"/>
      <c r="M7" s="224">
        <v>4</v>
      </c>
      <c r="N7" s="224"/>
      <c r="O7" s="219"/>
      <c r="P7" s="220"/>
      <c r="Q7" s="221"/>
      <c r="R7" s="222"/>
      <c r="S7" s="77">
        <f t="shared" si="1"/>
        <v>11</v>
      </c>
      <c r="T7" s="77">
        <f t="shared" si="0"/>
        <v>11</v>
      </c>
      <c r="U7" s="80"/>
      <c r="V7" s="80"/>
    </row>
    <row r="8" spans="1:22" x14ac:dyDescent="0.25">
      <c r="A8" s="138">
        <v>6687</v>
      </c>
      <c r="B8" s="218" t="s">
        <v>110</v>
      </c>
      <c r="C8" s="208">
        <v>30</v>
      </c>
      <c r="D8" s="25" t="s">
        <v>88</v>
      </c>
      <c r="E8" s="219"/>
      <c r="F8" s="220"/>
      <c r="G8" s="219">
        <v>0.5</v>
      </c>
      <c r="H8" s="220"/>
      <c r="I8" s="219"/>
      <c r="J8" s="220"/>
      <c r="K8" s="219"/>
      <c r="L8" s="220"/>
      <c r="M8" s="219"/>
      <c r="N8" s="220"/>
      <c r="O8" s="219"/>
      <c r="P8" s="220"/>
      <c r="Q8" s="221"/>
      <c r="R8" s="222"/>
      <c r="S8" s="77">
        <f t="shared" si="1"/>
        <v>0.5</v>
      </c>
      <c r="T8" s="77">
        <f t="shared" si="0"/>
        <v>0.5</v>
      </c>
      <c r="U8" s="80"/>
      <c r="V8" s="80"/>
    </row>
    <row r="9" spans="1:22" x14ac:dyDescent="0.25">
      <c r="A9" s="138">
        <v>6687</v>
      </c>
      <c r="B9" s="218" t="s">
        <v>110</v>
      </c>
      <c r="C9" s="208">
        <v>45</v>
      </c>
      <c r="D9" s="25" t="s">
        <v>88</v>
      </c>
      <c r="E9" s="219"/>
      <c r="F9" s="220"/>
      <c r="G9" s="219">
        <v>1</v>
      </c>
      <c r="H9" s="220"/>
      <c r="I9" s="219"/>
      <c r="J9" s="220"/>
      <c r="K9" s="219"/>
      <c r="L9" s="220"/>
      <c r="M9" s="219"/>
      <c r="N9" s="220"/>
      <c r="O9" s="219"/>
      <c r="P9" s="220"/>
      <c r="Q9" s="221"/>
      <c r="R9" s="222"/>
      <c r="S9" s="77">
        <f t="shared" si="1"/>
        <v>1</v>
      </c>
      <c r="T9" s="77">
        <f t="shared" si="0"/>
        <v>1</v>
      </c>
      <c r="U9" s="80"/>
      <c r="V9" s="80"/>
    </row>
    <row r="10" spans="1:22" x14ac:dyDescent="0.25">
      <c r="A10" s="138">
        <v>6687</v>
      </c>
      <c r="B10" s="218" t="s">
        <v>110</v>
      </c>
      <c r="C10" s="171">
        <v>32</v>
      </c>
      <c r="D10" s="25" t="s">
        <v>88</v>
      </c>
      <c r="E10" s="219"/>
      <c r="F10" s="220"/>
      <c r="G10" s="219">
        <v>0.75</v>
      </c>
      <c r="H10" s="220"/>
      <c r="I10" s="219"/>
      <c r="J10" s="220"/>
      <c r="K10" s="219"/>
      <c r="L10" s="220"/>
      <c r="M10" s="219"/>
      <c r="N10" s="220"/>
      <c r="O10" s="219"/>
      <c r="P10" s="220"/>
      <c r="Q10" s="221"/>
      <c r="R10" s="222"/>
      <c r="S10" s="77">
        <f t="shared" si="1"/>
        <v>0.75</v>
      </c>
      <c r="T10" s="77">
        <f t="shared" si="0"/>
        <v>0.75</v>
      </c>
      <c r="U10" s="80"/>
      <c r="V10" s="80"/>
    </row>
    <row r="11" spans="1:22" x14ac:dyDescent="0.25">
      <c r="A11" s="138">
        <v>6759</v>
      </c>
      <c r="B11" s="218" t="s">
        <v>111</v>
      </c>
      <c r="C11" s="172">
        <v>1</v>
      </c>
      <c r="D11" s="25" t="s">
        <v>89</v>
      </c>
      <c r="E11" s="219"/>
      <c r="F11" s="220"/>
      <c r="G11" s="219">
        <v>0.75</v>
      </c>
      <c r="H11" s="220"/>
      <c r="I11" s="219"/>
      <c r="J11" s="220"/>
      <c r="K11" s="219"/>
      <c r="L11" s="220"/>
      <c r="M11" s="219"/>
      <c r="N11" s="220"/>
      <c r="O11" s="219"/>
      <c r="P11" s="220"/>
      <c r="Q11" s="221"/>
      <c r="R11" s="222"/>
      <c r="S11" s="77">
        <f>E11+G11+I11+K11+M11+O11+Q11</f>
        <v>0.75</v>
      </c>
      <c r="T11" s="77">
        <f t="shared" si="0"/>
        <v>0.75</v>
      </c>
      <c r="U11" s="80"/>
      <c r="V11" s="80"/>
    </row>
    <row r="12" spans="1:22" x14ac:dyDescent="0.25">
      <c r="A12" s="138">
        <v>6607</v>
      </c>
      <c r="B12" s="218" t="s">
        <v>112</v>
      </c>
      <c r="C12" s="217">
        <v>17</v>
      </c>
      <c r="D12" s="25" t="s">
        <v>104</v>
      </c>
      <c r="E12" s="219"/>
      <c r="F12" s="220"/>
      <c r="G12" s="219"/>
      <c r="H12" s="220"/>
      <c r="I12" s="219"/>
      <c r="J12" s="220"/>
      <c r="K12" s="219"/>
      <c r="L12" s="220"/>
      <c r="M12" s="219">
        <v>2</v>
      </c>
      <c r="N12" s="220"/>
      <c r="O12" s="219"/>
      <c r="P12" s="220"/>
      <c r="Q12" s="221"/>
      <c r="R12" s="222"/>
      <c r="S12" s="77">
        <f t="shared" ref="S12" si="2">E12+G12+I12+K12+M12+O12+Q12</f>
        <v>2</v>
      </c>
      <c r="T12" s="77">
        <f t="shared" ref="T12" si="3">SUM(S12-U12-V12)</f>
        <v>2</v>
      </c>
      <c r="U12" s="80"/>
      <c r="V12" s="80"/>
    </row>
    <row r="13" spans="1:22" x14ac:dyDescent="0.25">
      <c r="A13" s="138"/>
      <c r="B13" s="158"/>
      <c r="C13" s="158"/>
      <c r="D13" s="25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19"/>
      <c r="P13" s="220"/>
      <c r="Q13" s="221"/>
      <c r="R13" s="222"/>
      <c r="S13" s="77">
        <f t="shared" si="1"/>
        <v>0</v>
      </c>
      <c r="T13" s="77">
        <f t="shared" si="0"/>
        <v>0</v>
      </c>
      <c r="U13" s="80"/>
      <c r="V13" s="80"/>
    </row>
    <row r="14" spans="1:22" x14ac:dyDescent="0.25">
      <c r="A14" s="138">
        <v>3600</v>
      </c>
      <c r="B14" s="218" t="s">
        <v>113</v>
      </c>
      <c r="C14" s="152"/>
      <c r="D14" s="25" t="s">
        <v>102</v>
      </c>
      <c r="E14" s="219"/>
      <c r="F14" s="220"/>
      <c r="G14" s="219"/>
      <c r="H14" s="220"/>
      <c r="I14" s="219"/>
      <c r="J14" s="220"/>
      <c r="K14" s="219">
        <v>1.5</v>
      </c>
      <c r="L14" s="220"/>
      <c r="M14" s="219"/>
      <c r="N14" s="220"/>
      <c r="O14" s="219"/>
      <c r="P14" s="220"/>
      <c r="Q14" s="221"/>
      <c r="R14" s="222"/>
      <c r="S14" s="77">
        <f t="shared" ref="S14" si="4">E14+G14+I14+K14+M14+O14+Q14</f>
        <v>1.5</v>
      </c>
      <c r="T14" s="77">
        <f t="shared" ref="T14" si="5">SUM(S14-U14-V14)</f>
        <v>1.5</v>
      </c>
      <c r="U14" s="80"/>
      <c r="V14" s="80"/>
    </row>
    <row r="15" spans="1:22" ht="15.75" customHeight="1" x14ac:dyDescent="0.25">
      <c r="A15" s="138">
        <v>3600</v>
      </c>
      <c r="B15" s="218" t="s">
        <v>113</v>
      </c>
      <c r="C15" s="138"/>
      <c r="D15" s="25" t="s">
        <v>107</v>
      </c>
      <c r="E15" s="219"/>
      <c r="F15" s="220"/>
      <c r="G15" s="219"/>
      <c r="H15" s="220"/>
      <c r="I15" s="219"/>
      <c r="J15" s="220"/>
      <c r="K15" s="219">
        <v>1</v>
      </c>
      <c r="L15" s="220"/>
      <c r="M15" s="219"/>
      <c r="N15" s="220"/>
      <c r="O15" s="219"/>
      <c r="P15" s="220"/>
      <c r="Q15" s="221"/>
      <c r="R15" s="222"/>
      <c r="S15" s="77">
        <f t="shared" ref="S15:S19" si="6">E15+G15+I15+K15+M15+O15+Q15</f>
        <v>1</v>
      </c>
      <c r="T15" s="77">
        <f t="shared" ref="T15:T19" si="7">SUM(S15-U15-V15)</f>
        <v>1</v>
      </c>
      <c r="U15" s="80"/>
      <c r="V15" s="80"/>
    </row>
    <row r="16" spans="1:22" ht="15.75" customHeight="1" x14ac:dyDescent="0.25">
      <c r="A16" s="138">
        <v>3600</v>
      </c>
      <c r="B16" s="218" t="s">
        <v>113</v>
      </c>
      <c r="C16" s="138"/>
      <c r="D16" s="25" t="s">
        <v>100</v>
      </c>
      <c r="E16" s="219"/>
      <c r="F16" s="220"/>
      <c r="G16" s="219"/>
      <c r="H16" s="220"/>
      <c r="I16" s="219">
        <v>0.5</v>
      </c>
      <c r="J16" s="220"/>
      <c r="K16" s="219"/>
      <c r="L16" s="220"/>
      <c r="M16" s="219"/>
      <c r="N16" s="220"/>
      <c r="O16" s="219"/>
      <c r="P16" s="220"/>
      <c r="Q16" s="221"/>
      <c r="R16" s="222"/>
      <c r="S16" s="77">
        <f t="shared" si="6"/>
        <v>0.5</v>
      </c>
      <c r="T16" s="77">
        <f t="shared" si="7"/>
        <v>0.5</v>
      </c>
      <c r="U16" s="80"/>
      <c r="V16" s="80"/>
    </row>
    <row r="17" spans="1:22" ht="15.75" customHeight="1" x14ac:dyDescent="0.25">
      <c r="A17" s="138">
        <v>3600</v>
      </c>
      <c r="B17" s="218" t="s">
        <v>113</v>
      </c>
      <c r="C17" s="138"/>
      <c r="D17" s="25" t="s">
        <v>99</v>
      </c>
      <c r="E17" s="219"/>
      <c r="F17" s="220"/>
      <c r="G17" s="219"/>
      <c r="H17" s="220"/>
      <c r="I17" s="219">
        <v>1.5</v>
      </c>
      <c r="J17" s="220"/>
      <c r="K17" s="219"/>
      <c r="L17" s="220"/>
      <c r="M17" s="219"/>
      <c r="N17" s="220"/>
      <c r="O17" s="219"/>
      <c r="P17" s="220"/>
      <c r="Q17" s="221"/>
      <c r="R17" s="222"/>
      <c r="S17" s="77">
        <f t="shared" si="6"/>
        <v>1.5</v>
      </c>
      <c r="T17" s="77">
        <f t="shared" si="7"/>
        <v>1.5</v>
      </c>
      <c r="U17" s="80"/>
      <c r="V17" s="80"/>
    </row>
    <row r="18" spans="1:22" ht="15.75" customHeight="1" x14ac:dyDescent="0.25">
      <c r="A18" s="138">
        <v>3600</v>
      </c>
      <c r="B18" s="218" t="s">
        <v>113</v>
      </c>
      <c r="C18" s="138"/>
      <c r="D18" s="25" t="s">
        <v>98</v>
      </c>
      <c r="E18" s="219"/>
      <c r="F18" s="220"/>
      <c r="G18" s="219"/>
      <c r="H18" s="220"/>
      <c r="I18" s="219">
        <v>2</v>
      </c>
      <c r="J18" s="220"/>
      <c r="K18" s="219"/>
      <c r="L18" s="220"/>
      <c r="M18" s="219">
        <v>2</v>
      </c>
      <c r="N18" s="220"/>
      <c r="O18" s="219"/>
      <c r="P18" s="220"/>
      <c r="Q18" s="221"/>
      <c r="R18" s="222"/>
      <c r="S18" s="77">
        <f t="shared" ref="S18" si="8">E18+G18+I18+K18+M18+O18+Q18</f>
        <v>4</v>
      </c>
      <c r="T18" s="77">
        <f t="shared" ref="T18" si="9">SUM(S18-U18-V18)</f>
        <v>4</v>
      </c>
      <c r="U18" s="80"/>
      <c r="V18" s="80"/>
    </row>
    <row r="19" spans="1:22" ht="15.75" customHeight="1" x14ac:dyDescent="0.25">
      <c r="A19" s="138">
        <v>3600</v>
      </c>
      <c r="B19" s="218">
        <f>SUM(B6:B18)</f>
        <v>0</v>
      </c>
      <c r="C19" s="138"/>
      <c r="D19" s="25" t="s">
        <v>96</v>
      </c>
      <c r="E19" s="219"/>
      <c r="F19" s="220"/>
      <c r="G19" s="219"/>
      <c r="H19" s="220"/>
      <c r="I19" s="219">
        <v>3</v>
      </c>
      <c r="J19" s="220"/>
      <c r="K19" s="219"/>
      <c r="L19" s="220"/>
      <c r="M19" s="219"/>
      <c r="N19" s="220"/>
      <c r="O19" s="219"/>
      <c r="P19" s="220"/>
      <c r="Q19" s="221"/>
      <c r="R19" s="222"/>
      <c r="S19" s="77">
        <f t="shared" si="6"/>
        <v>3</v>
      </c>
      <c r="T19" s="77">
        <f t="shared" si="7"/>
        <v>3</v>
      </c>
      <c r="U19" s="80"/>
      <c r="V19" s="80"/>
    </row>
    <row r="20" spans="1:22" x14ac:dyDescent="0.25">
      <c r="A20" s="138">
        <v>3600</v>
      </c>
      <c r="B20" s="218" t="s">
        <v>113</v>
      </c>
      <c r="C20" s="138"/>
      <c r="D20" s="25" t="s">
        <v>82</v>
      </c>
      <c r="E20" s="219"/>
      <c r="F20" s="220"/>
      <c r="G20" s="219">
        <v>3</v>
      </c>
      <c r="H20" s="220"/>
      <c r="I20" s="219"/>
      <c r="J20" s="220"/>
      <c r="K20" s="219"/>
      <c r="L20" s="220"/>
      <c r="M20" s="219"/>
      <c r="N20" s="220"/>
      <c r="O20" s="219"/>
      <c r="P20" s="220"/>
      <c r="Q20" s="221"/>
      <c r="R20" s="222"/>
      <c r="S20" s="77">
        <f t="shared" ref="S20" si="10">E20+G20+I20+K20+M20+O20+Q20</f>
        <v>3</v>
      </c>
      <c r="T20" s="77">
        <f t="shared" ref="T20" si="11">SUM(S20-U20-V20)</f>
        <v>3</v>
      </c>
      <c r="U20" s="80"/>
      <c r="V20" s="80"/>
    </row>
    <row r="21" spans="1:22" x14ac:dyDescent="0.25">
      <c r="A21" s="138">
        <v>3600</v>
      </c>
      <c r="B21" s="218" t="s">
        <v>113</v>
      </c>
      <c r="C21" s="138"/>
      <c r="D21" s="25" t="s">
        <v>69</v>
      </c>
      <c r="E21" s="219">
        <v>0.5</v>
      </c>
      <c r="F21" s="220"/>
      <c r="G21" s="226"/>
      <c r="H21" s="226"/>
      <c r="I21" s="226"/>
      <c r="J21" s="226"/>
      <c r="K21" s="219"/>
      <c r="L21" s="220"/>
      <c r="M21" s="219"/>
      <c r="N21" s="220"/>
      <c r="O21" s="219"/>
      <c r="P21" s="220"/>
      <c r="Q21" s="221"/>
      <c r="R21" s="222"/>
      <c r="S21" s="77">
        <f>E21+G21+I21+K21+M21+O21+Q21</f>
        <v>0.5</v>
      </c>
      <c r="T21" s="77">
        <f>SUM(S21-U21-V21)</f>
        <v>0.5</v>
      </c>
      <c r="U21" s="80"/>
      <c r="V21" s="80"/>
    </row>
    <row r="22" spans="1:22" x14ac:dyDescent="0.25">
      <c r="A22" s="104"/>
      <c r="B22" s="143"/>
      <c r="C22" s="143"/>
      <c r="D22" s="25"/>
      <c r="E22" s="219"/>
      <c r="F22" s="220"/>
      <c r="G22" s="219"/>
      <c r="H22" s="220"/>
      <c r="I22" s="219"/>
      <c r="J22" s="220"/>
      <c r="K22" s="219"/>
      <c r="L22" s="220"/>
      <c r="M22" s="219"/>
      <c r="N22" s="220"/>
      <c r="O22" s="219"/>
      <c r="P22" s="220"/>
      <c r="Q22" s="221"/>
      <c r="R22" s="222"/>
      <c r="S22" s="77">
        <f>E22+G22+I22+K22+M22+O22+Q22</f>
        <v>0</v>
      </c>
      <c r="T22" s="77">
        <f>SUM(S22-U22-V22)</f>
        <v>0</v>
      </c>
      <c r="U22" s="80"/>
      <c r="V22" s="80"/>
    </row>
    <row r="23" spans="1:22" x14ac:dyDescent="0.25">
      <c r="A23" s="74" t="s">
        <v>35</v>
      </c>
      <c r="B23" s="74"/>
      <c r="C23" s="74"/>
      <c r="D23" s="74"/>
      <c r="E23" s="219"/>
      <c r="F23" s="220"/>
      <c r="G23" s="219"/>
      <c r="H23" s="220"/>
      <c r="I23" s="219"/>
      <c r="J23" s="220"/>
      <c r="K23" s="219"/>
      <c r="L23" s="220"/>
      <c r="M23" s="219"/>
      <c r="N23" s="220"/>
      <c r="O23" s="219"/>
      <c r="P23" s="220"/>
      <c r="Q23" s="221"/>
      <c r="R23" s="222"/>
      <c r="S23" s="77">
        <f t="shared" si="1"/>
        <v>0</v>
      </c>
      <c r="T23" s="77"/>
      <c r="U23" s="82"/>
      <c r="V23" s="80"/>
    </row>
    <row r="24" spans="1:22" x14ac:dyDescent="0.25">
      <c r="A24" s="74" t="s">
        <v>36</v>
      </c>
      <c r="B24" s="74"/>
      <c r="C24" s="74"/>
      <c r="D24" s="74"/>
      <c r="E24" s="219"/>
      <c r="F24" s="220"/>
      <c r="G24" s="219"/>
      <c r="H24" s="220"/>
      <c r="I24" s="219"/>
      <c r="J24" s="220"/>
      <c r="K24" s="219"/>
      <c r="L24" s="220"/>
      <c r="M24" s="219"/>
      <c r="N24" s="220"/>
      <c r="O24" s="221"/>
      <c r="P24" s="222"/>
      <c r="Q24" s="221"/>
      <c r="R24" s="222"/>
      <c r="S24" s="77">
        <f t="shared" si="1"/>
        <v>0</v>
      </c>
      <c r="T24" s="77"/>
      <c r="U24" s="82"/>
      <c r="V24" s="80"/>
    </row>
    <row r="25" spans="1:22" x14ac:dyDescent="0.25">
      <c r="A25" s="82" t="s">
        <v>6</v>
      </c>
      <c r="B25" s="82"/>
      <c r="C25" s="82"/>
      <c r="D25" s="82"/>
      <c r="E25" s="227">
        <f>SUM(E4:E24)</f>
        <v>8</v>
      </c>
      <c r="F25" s="228"/>
      <c r="G25" s="227">
        <f>SUM(G4:G24)</f>
        <v>8</v>
      </c>
      <c r="H25" s="228"/>
      <c r="I25" s="227">
        <f>SUM(I4:I24)</f>
        <v>8</v>
      </c>
      <c r="J25" s="228"/>
      <c r="K25" s="227">
        <f>SUM(K4:K24)</f>
        <v>7</v>
      </c>
      <c r="L25" s="228"/>
      <c r="M25" s="227">
        <f>SUM(M4:M24)</f>
        <v>8</v>
      </c>
      <c r="N25" s="228"/>
      <c r="O25" s="227">
        <f>SUM(O4:O24)</f>
        <v>0</v>
      </c>
      <c r="P25" s="228"/>
      <c r="Q25" s="227">
        <f>SUM(Q4:Q24)</f>
        <v>0</v>
      </c>
      <c r="R25" s="228"/>
      <c r="S25" s="77">
        <f t="shared" si="1"/>
        <v>39</v>
      </c>
      <c r="T25" s="77"/>
      <c r="U25" s="82"/>
      <c r="V25" s="80"/>
    </row>
    <row r="26" spans="1:22" x14ac:dyDescent="0.25">
      <c r="A26" s="82" t="s">
        <v>2</v>
      </c>
      <c r="B26" s="82"/>
      <c r="C26" s="82"/>
      <c r="D26" s="82"/>
      <c r="E26" s="141"/>
      <c r="F26" s="142">
        <v>8</v>
      </c>
      <c r="G26" s="156"/>
      <c r="H26" s="157">
        <v>8</v>
      </c>
      <c r="I26" s="141"/>
      <c r="J26" s="142">
        <v>8</v>
      </c>
      <c r="K26" s="141"/>
      <c r="L26" s="142">
        <v>8</v>
      </c>
      <c r="M26" s="141"/>
      <c r="N26" s="142">
        <v>8</v>
      </c>
      <c r="O26" s="141"/>
      <c r="P26" s="142"/>
      <c r="Q26" s="141"/>
      <c r="R26" s="142"/>
      <c r="S26" s="77">
        <f>SUM(E26:R26)</f>
        <v>40</v>
      </c>
      <c r="T26" s="77">
        <f>SUM(T4:T25)</f>
        <v>39</v>
      </c>
      <c r="U26" s="80"/>
      <c r="V26" s="80"/>
    </row>
    <row r="27" spans="1:22" x14ac:dyDescent="0.25">
      <c r="A27" s="82" t="s">
        <v>39</v>
      </c>
      <c r="B27" s="82"/>
      <c r="C27" s="82"/>
      <c r="D27" s="82"/>
      <c r="E27" s="83"/>
      <c r="F27" s="83">
        <f>SUM(E25)-F26</f>
        <v>0</v>
      </c>
      <c r="G27" s="83"/>
      <c r="H27" s="83">
        <f>SUM(G25)-H26</f>
        <v>0</v>
      </c>
      <c r="I27" s="83"/>
      <c r="J27" s="83">
        <f>SUM(I25)-J26</f>
        <v>0</v>
      </c>
      <c r="K27" s="83"/>
      <c r="L27" s="83">
        <f>SUM(K25)-L26</f>
        <v>-1</v>
      </c>
      <c r="M27" s="83"/>
      <c r="N27" s="83">
        <f>SUM(M25)-N26</f>
        <v>0</v>
      </c>
      <c r="O27" s="83"/>
      <c r="P27" s="83">
        <f>SUM(O25)</f>
        <v>0</v>
      </c>
      <c r="Q27" s="83"/>
      <c r="R27" s="83">
        <f>SUM(Q25)</f>
        <v>0</v>
      </c>
      <c r="S27" s="80">
        <f>SUM(E27:R27)</f>
        <v>-1</v>
      </c>
      <c r="T27" s="80"/>
      <c r="U27" s="80">
        <f>SUM(U4:U26)</f>
        <v>0</v>
      </c>
      <c r="V27" s="80">
        <f>SUM(V4:V26)</f>
        <v>0</v>
      </c>
    </row>
    <row r="28" spans="1:22" x14ac:dyDescent="0.25">
      <c r="E28" s="84"/>
      <c r="F28" s="84"/>
      <c r="G28" s="84"/>
      <c r="H28" s="84"/>
    </row>
    <row r="29" spans="1:22" x14ac:dyDescent="0.25">
      <c r="A29" s="67" t="s">
        <v>23</v>
      </c>
      <c r="B29" s="68"/>
    </row>
    <row r="30" spans="1:22" x14ac:dyDescent="0.25">
      <c r="A30" s="69" t="s">
        <v>2</v>
      </c>
      <c r="C30" s="85">
        <f>SUM(T26)</f>
        <v>39</v>
      </c>
      <c r="I30" s="67">
        <v>3600</v>
      </c>
    </row>
    <row r="31" spans="1:22" x14ac:dyDescent="0.25">
      <c r="A31" s="69" t="s">
        <v>24</v>
      </c>
      <c r="C31" s="85">
        <f>U27</f>
        <v>0</v>
      </c>
      <c r="D31" s="86"/>
      <c r="I31" s="87">
        <v>15</v>
      </c>
    </row>
    <row r="32" spans="1:22" x14ac:dyDescent="0.25">
      <c r="A32" s="69" t="s">
        <v>25</v>
      </c>
      <c r="C32" s="86">
        <f>V27</f>
        <v>0</v>
      </c>
      <c r="I32" s="84"/>
    </row>
    <row r="33" spans="1:9" x14ac:dyDescent="0.25">
      <c r="A33" s="69" t="s">
        <v>26</v>
      </c>
      <c r="C33" s="86">
        <f>S23</f>
        <v>0</v>
      </c>
      <c r="I33" s="85"/>
    </row>
    <row r="34" spans="1:9" x14ac:dyDescent="0.25">
      <c r="A34" s="69" t="s">
        <v>4</v>
      </c>
      <c r="C34" s="86">
        <f>S24</f>
        <v>0</v>
      </c>
    </row>
    <row r="35" spans="1:9" ht="16.5" thickBot="1" x14ac:dyDescent="0.3">
      <c r="A35" s="70" t="s">
        <v>6</v>
      </c>
      <c r="C35" s="88">
        <f>SUM(C30:C34)</f>
        <v>39</v>
      </c>
      <c r="E35" s="70" t="s">
        <v>40</v>
      </c>
      <c r="F35" s="70"/>
      <c r="G35" s="89">
        <f>S25-C35</f>
        <v>0</v>
      </c>
    </row>
    <row r="36" spans="1:9" ht="16.5" thickTop="1" x14ac:dyDescent="0.25">
      <c r="A36" s="69" t="s">
        <v>27</v>
      </c>
      <c r="C36" s="90">
        <v>0</v>
      </c>
      <c r="D36" s="90"/>
    </row>
    <row r="37" spans="1:9" x14ac:dyDescent="0.25">
      <c r="A37" s="69" t="s">
        <v>34</v>
      </c>
      <c r="C37" s="90">
        <v>0</v>
      </c>
      <c r="D37" s="90"/>
    </row>
  </sheetData>
  <mergeCells count="161">
    <mergeCell ref="E14:F14"/>
    <mergeCell ref="G14:H14"/>
    <mergeCell ref="I14:J14"/>
    <mergeCell ref="K14:L14"/>
    <mergeCell ref="M14:N14"/>
    <mergeCell ref="O14:P14"/>
    <mergeCell ref="Q14:R14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3:F13"/>
    <mergeCell ref="G13:H13"/>
    <mergeCell ref="I13:J13"/>
    <mergeCell ref="K13:L13"/>
    <mergeCell ref="M13:N13"/>
    <mergeCell ref="O13:P13"/>
    <mergeCell ref="Q13:R13"/>
    <mergeCell ref="E11:F11"/>
    <mergeCell ref="G11:H11"/>
    <mergeCell ref="I11:J11"/>
    <mergeCell ref="K11:L11"/>
    <mergeCell ref="M11:N11"/>
    <mergeCell ref="O11:P11"/>
    <mergeCell ref="E12:F12"/>
    <mergeCell ref="G12:H12"/>
    <mergeCell ref="I12:J12"/>
    <mergeCell ref="K12:L12"/>
    <mergeCell ref="M12:N12"/>
    <mergeCell ref="O12:P12"/>
    <mergeCell ref="Q12:R12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235C1-9DBB-4F0A-A644-3D6D782F22C0}">
  <sheetPr>
    <pageSetUpPr fitToPage="1"/>
  </sheetPr>
  <dimension ref="A1:V36"/>
  <sheetViews>
    <sheetView zoomScale="90" zoomScaleNormal="90" workbookViewId="0">
      <selection activeCell="E19" sqref="E19:N21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87</v>
      </c>
      <c r="B1" s="68"/>
      <c r="C1" s="68"/>
    </row>
    <row r="2" spans="1:22" s="73" customFormat="1" x14ac:dyDescent="0.25">
      <c r="A2" s="5" t="s">
        <v>66</v>
      </c>
      <c r="B2" s="204"/>
      <c r="C2" s="204"/>
      <c r="D2" s="204"/>
      <c r="E2" s="225" t="s">
        <v>13</v>
      </c>
      <c r="F2" s="225"/>
      <c r="G2" s="223" t="s">
        <v>14</v>
      </c>
      <c r="H2" s="223"/>
      <c r="I2" s="225" t="s">
        <v>15</v>
      </c>
      <c r="J2" s="225"/>
      <c r="K2" s="223" t="s">
        <v>16</v>
      </c>
      <c r="L2" s="223"/>
      <c r="M2" s="223" t="s">
        <v>17</v>
      </c>
      <c r="N2" s="223"/>
      <c r="O2" s="223" t="s">
        <v>18</v>
      </c>
      <c r="P2" s="223"/>
      <c r="Q2" s="223" t="s">
        <v>19</v>
      </c>
      <c r="R2" s="223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6773</v>
      </c>
      <c r="B4" s="218" t="s">
        <v>114</v>
      </c>
      <c r="C4" s="210">
        <v>5</v>
      </c>
      <c r="D4" s="25" t="s">
        <v>76</v>
      </c>
      <c r="E4" s="224">
        <v>1.75</v>
      </c>
      <c r="F4" s="224"/>
      <c r="G4" s="224"/>
      <c r="H4" s="224"/>
      <c r="I4" s="224"/>
      <c r="J4" s="224"/>
      <c r="K4" s="224"/>
      <c r="L4" s="224"/>
      <c r="M4" s="224"/>
      <c r="N4" s="224"/>
      <c r="O4" s="219"/>
      <c r="P4" s="220"/>
      <c r="Q4" s="221"/>
      <c r="R4" s="222"/>
      <c r="S4" s="77">
        <f>E4+G4+I4+K4+M4+O4+Q4</f>
        <v>1.75</v>
      </c>
      <c r="T4" s="77">
        <f t="shared" ref="T4:T19" si="0">SUM(S4-U4-V4)</f>
        <v>1.75</v>
      </c>
      <c r="U4" s="80"/>
      <c r="V4" s="80"/>
    </row>
    <row r="5" spans="1:22" x14ac:dyDescent="0.25">
      <c r="A5" s="138">
        <v>6773</v>
      </c>
      <c r="B5" s="218" t="s">
        <v>114</v>
      </c>
      <c r="C5" s="210">
        <v>7</v>
      </c>
      <c r="D5" s="25" t="s">
        <v>77</v>
      </c>
      <c r="E5" s="224">
        <v>2.25</v>
      </c>
      <c r="F5" s="224"/>
      <c r="G5" s="224"/>
      <c r="H5" s="224"/>
      <c r="I5" s="224"/>
      <c r="J5" s="224"/>
      <c r="K5" s="224"/>
      <c r="L5" s="224"/>
      <c r="M5" s="224"/>
      <c r="N5" s="224"/>
      <c r="O5" s="219"/>
      <c r="P5" s="220"/>
      <c r="Q5" s="221"/>
      <c r="R5" s="222"/>
      <c r="S5" s="77">
        <f>E5+G5+I5+K5+M5+O5+Q5</f>
        <v>2.25</v>
      </c>
      <c r="T5" s="77">
        <f t="shared" si="0"/>
        <v>2.25</v>
      </c>
      <c r="U5" s="80"/>
      <c r="V5" s="80"/>
    </row>
    <row r="6" spans="1:22" x14ac:dyDescent="0.25">
      <c r="A6" s="138">
        <v>6773</v>
      </c>
      <c r="B6" s="218" t="s">
        <v>114</v>
      </c>
      <c r="C6" s="210">
        <v>8</v>
      </c>
      <c r="D6" s="25" t="s">
        <v>78</v>
      </c>
      <c r="E6" s="224">
        <v>1.75</v>
      </c>
      <c r="F6" s="224"/>
      <c r="G6" s="224"/>
      <c r="H6" s="224"/>
      <c r="I6" s="224"/>
      <c r="J6" s="224"/>
      <c r="K6" s="224"/>
      <c r="L6" s="224"/>
      <c r="M6" s="224"/>
      <c r="N6" s="224"/>
      <c r="O6" s="219"/>
      <c r="P6" s="220"/>
      <c r="Q6" s="221"/>
      <c r="R6" s="222"/>
      <c r="S6" s="77">
        <f t="shared" ref="S6:S24" si="1">E6+G6+I6+K6+M6+O6+Q6</f>
        <v>1.75</v>
      </c>
      <c r="T6" s="77">
        <f t="shared" si="0"/>
        <v>1.75</v>
      </c>
      <c r="U6" s="80"/>
      <c r="V6" s="80"/>
    </row>
    <row r="7" spans="1:22" x14ac:dyDescent="0.25">
      <c r="A7" s="138">
        <v>6773</v>
      </c>
      <c r="B7" s="218" t="s">
        <v>114</v>
      </c>
      <c r="C7" s="210">
        <v>9</v>
      </c>
      <c r="D7" s="25" t="s">
        <v>78</v>
      </c>
      <c r="E7" s="224">
        <v>1.25</v>
      </c>
      <c r="F7" s="224"/>
      <c r="G7" s="224"/>
      <c r="H7" s="224"/>
      <c r="I7" s="224"/>
      <c r="J7" s="224"/>
      <c r="K7" s="224"/>
      <c r="L7" s="224"/>
      <c r="M7" s="224"/>
      <c r="N7" s="224"/>
      <c r="O7" s="219"/>
      <c r="P7" s="220"/>
      <c r="Q7" s="221"/>
      <c r="R7" s="222"/>
      <c r="S7" s="77">
        <f t="shared" si="1"/>
        <v>1.25</v>
      </c>
      <c r="T7" s="77">
        <f t="shared" si="0"/>
        <v>1.25</v>
      </c>
      <c r="U7" s="80"/>
      <c r="V7" s="80"/>
    </row>
    <row r="8" spans="1:22" x14ac:dyDescent="0.25">
      <c r="A8" s="138"/>
      <c r="B8" s="206"/>
      <c r="C8" s="206"/>
      <c r="D8" s="25"/>
      <c r="E8" s="219"/>
      <c r="F8" s="220"/>
      <c r="G8" s="219"/>
      <c r="H8" s="220"/>
      <c r="I8" s="219"/>
      <c r="J8" s="220"/>
      <c r="K8" s="219"/>
      <c r="L8" s="220"/>
      <c r="M8" s="219"/>
      <c r="N8" s="220"/>
      <c r="O8" s="219"/>
      <c r="P8" s="220"/>
      <c r="Q8" s="221"/>
      <c r="R8" s="222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>
        <v>6607</v>
      </c>
      <c r="B9" s="218" t="s">
        <v>112</v>
      </c>
      <c r="C9" s="206">
        <v>17</v>
      </c>
      <c r="D9" s="25" t="s">
        <v>90</v>
      </c>
      <c r="E9" s="219"/>
      <c r="F9" s="220"/>
      <c r="G9" s="219">
        <v>2</v>
      </c>
      <c r="H9" s="220"/>
      <c r="I9" s="219"/>
      <c r="J9" s="220"/>
      <c r="K9" s="219">
        <v>2.75</v>
      </c>
      <c r="L9" s="220"/>
      <c r="M9" s="219"/>
      <c r="N9" s="220"/>
      <c r="O9" s="219"/>
      <c r="P9" s="220"/>
      <c r="Q9" s="221"/>
      <c r="R9" s="222"/>
      <c r="S9" s="77">
        <f t="shared" si="1"/>
        <v>4.75</v>
      </c>
      <c r="T9" s="77">
        <f t="shared" si="0"/>
        <v>4.75</v>
      </c>
      <c r="U9" s="80"/>
      <c r="V9" s="80"/>
    </row>
    <row r="10" spans="1:22" x14ac:dyDescent="0.25">
      <c r="A10" s="138">
        <v>6773</v>
      </c>
      <c r="B10" s="218" t="s">
        <v>114</v>
      </c>
      <c r="C10" s="206">
        <v>6</v>
      </c>
      <c r="D10" s="25" t="s">
        <v>97</v>
      </c>
      <c r="E10" s="219"/>
      <c r="F10" s="220"/>
      <c r="G10" s="219">
        <v>1.5</v>
      </c>
      <c r="H10" s="220"/>
      <c r="I10" s="219"/>
      <c r="J10" s="220"/>
      <c r="K10" s="219"/>
      <c r="L10" s="220"/>
      <c r="M10" s="219"/>
      <c r="N10" s="220"/>
      <c r="O10" s="219"/>
      <c r="P10" s="220"/>
      <c r="Q10" s="221"/>
      <c r="R10" s="222"/>
      <c r="S10" s="77">
        <f t="shared" si="1"/>
        <v>1.5</v>
      </c>
      <c r="T10" s="77">
        <f t="shared" si="0"/>
        <v>1.5</v>
      </c>
      <c r="U10" s="80"/>
      <c r="V10" s="80"/>
    </row>
    <row r="11" spans="1:22" x14ac:dyDescent="0.25">
      <c r="A11" s="138">
        <v>6687</v>
      </c>
      <c r="B11" s="218" t="s">
        <v>110</v>
      </c>
      <c r="C11" s="206">
        <v>33</v>
      </c>
      <c r="D11" s="25" t="s">
        <v>68</v>
      </c>
      <c r="E11" s="219"/>
      <c r="F11" s="220"/>
      <c r="G11" s="219">
        <v>2.25</v>
      </c>
      <c r="H11" s="220"/>
      <c r="I11" s="219">
        <v>7.25</v>
      </c>
      <c r="J11" s="220"/>
      <c r="K11" s="219"/>
      <c r="L11" s="220"/>
      <c r="M11" s="219"/>
      <c r="N11" s="220"/>
      <c r="O11" s="219"/>
      <c r="P11" s="220"/>
      <c r="Q11" s="221"/>
      <c r="R11" s="222"/>
      <c r="S11" s="77">
        <f>E11+G11+I11+K11+M11+O11+Q11</f>
        <v>9.5</v>
      </c>
      <c r="T11" s="77">
        <f t="shared" si="0"/>
        <v>9.5</v>
      </c>
      <c r="U11" s="80"/>
      <c r="V11" s="80"/>
    </row>
    <row r="12" spans="1:22" x14ac:dyDescent="0.25">
      <c r="A12" s="138">
        <v>6794</v>
      </c>
      <c r="B12" s="218" t="s">
        <v>118</v>
      </c>
      <c r="C12" s="215">
        <v>1</v>
      </c>
      <c r="D12" s="25" t="s">
        <v>68</v>
      </c>
      <c r="E12" s="219"/>
      <c r="F12" s="220"/>
      <c r="G12" s="219">
        <v>1.5</v>
      </c>
      <c r="H12" s="220"/>
      <c r="I12" s="219"/>
      <c r="J12" s="220"/>
      <c r="K12" s="219">
        <v>4.25</v>
      </c>
      <c r="L12" s="220"/>
      <c r="M12" s="219">
        <v>7.25</v>
      </c>
      <c r="N12" s="220"/>
      <c r="O12" s="219"/>
      <c r="P12" s="220"/>
      <c r="Q12" s="221"/>
      <c r="R12" s="222"/>
      <c r="S12" s="77">
        <f t="shared" si="1"/>
        <v>13</v>
      </c>
      <c r="T12" s="77">
        <f t="shared" si="0"/>
        <v>13</v>
      </c>
      <c r="U12" s="80"/>
      <c r="V12" s="80"/>
    </row>
    <row r="13" spans="1:22" x14ac:dyDescent="0.25">
      <c r="A13" s="138"/>
      <c r="B13" s="81"/>
      <c r="C13" s="205"/>
      <c r="D13" s="25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19"/>
      <c r="P13" s="220"/>
      <c r="Q13" s="221"/>
      <c r="R13" s="222"/>
      <c r="S13" s="77">
        <f t="shared" si="1"/>
        <v>0</v>
      </c>
      <c r="T13" s="77">
        <f t="shared" si="0"/>
        <v>0</v>
      </c>
      <c r="U13" s="80"/>
      <c r="V13" s="80"/>
    </row>
    <row r="14" spans="1:22" ht="15.75" customHeight="1" x14ac:dyDescent="0.25">
      <c r="A14" s="138"/>
      <c r="B14" s="30"/>
      <c r="C14" s="138"/>
      <c r="D14" s="25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19"/>
      <c r="P14" s="220"/>
      <c r="Q14" s="221"/>
      <c r="R14" s="222"/>
      <c r="S14" s="77">
        <f t="shared" si="1"/>
        <v>0</v>
      </c>
      <c r="T14" s="77">
        <f t="shared" si="0"/>
        <v>0</v>
      </c>
      <c r="U14" s="80"/>
      <c r="V14" s="80"/>
    </row>
    <row r="15" spans="1:22" ht="15.75" customHeight="1" x14ac:dyDescent="0.25">
      <c r="A15" s="138"/>
      <c r="B15" s="30"/>
      <c r="C15" s="138"/>
      <c r="D15" s="25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19"/>
      <c r="P15" s="220"/>
      <c r="Q15" s="221"/>
      <c r="R15" s="222"/>
      <c r="S15" s="77">
        <f t="shared" si="1"/>
        <v>0</v>
      </c>
      <c r="T15" s="77">
        <f t="shared" si="0"/>
        <v>0</v>
      </c>
      <c r="U15" s="80"/>
      <c r="V15" s="80"/>
    </row>
    <row r="16" spans="1:22" ht="15.75" customHeight="1" x14ac:dyDescent="0.25">
      <c r="A16" s="138"/>
      <c r="B16" s="30"/>
      <c r="C16" s="138"/>
      <c r="D16" s="25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19"/>
      <c r="P16" s="220"/>
      <c r="Q16" s="221"/>
      <c r="R16" s="222"/>
      <c r="S16" s="77">
        <f t="shared" si="1"/>
        <v>0</v>
      </c>
      <c r="T16" s="77">
        <f t="shared" si="0"/>
        <v>0</v>
      </c>
      <c r="U16" s="80"/>
      <c r="V16" s="80"/>
    </row>
    <row r="17" spans="1:22" ht="15.75" customHeight="1" x14ac:dyDescent="0.25">
      <c r="A17" s="138"/>
      <c r="B17" s="30"/>
      <c r="C17" s="138"/>
      <c r="D17" s="14"/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19"/>
      <c r="P17" s="220"/>
      <c r="Q17" s="221"/>
      <c r="R17" s="222"/>
      <c r="S17" s="77">
        <f t="shared" si="1"/>
        <v>0</v>
      </c>
      <c r="T17" s="77">
        <f t="shared" si="0"/>
        <v>0</v>
      </c>
      <c r="U17" s="80"/>
      <c r="V17" s="80"/>
    </row>
    <row r="18" spans="1:22" ht="15.75" customHeight="1" x14ac:dyDescent="0.25">
      <c r="A18" s="138"/>
      <c r="B18" s="30"/>
      <c r="C18" s="138"/>
      <c r="D18" s="14"/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19"/>
      <c r="P18" s="220"/>
      <c r="Q18" s="221"/>
      <c r="R18" s="222"/>
      <c r="S18" s="77">
        <f t="shared" si="1"/>
        <v>0</v>
      </c>
      <c r="T18" s="77">
        <f t="shared" si="0"/>
        <v>0</v>
      </c>
      <c r="U18" s="80"/>
      <c r="V18" s="80"/>
    </row>
    <row r="19" spans="1:22" x14ac:dyDescent="0.25">
      <c r="A19" s="138">
        <v>3600</v>
      </c>
      <c r="B19" s="218">
        <f>SUM(B6:B18)</f>
        <v>0</v>
      </c>
      <c r="C19" s="215"/>
      <c r="D19" s="25" t="s">
        <v>103</v>
      </c>
      <c r="E19" s="219"/>
      <c r="F19" s="220"/>
      <c r="G19" s="219">
        <v>0.75</v>
      </c>
      <c r="H19" s="220"/>
      <c r="I19" s="219">
        <v>0.75</v>
      </c>
      <c r="J19" s="220"/>
      <c r="K19" s="219">
        <v>1</v>
      </c>
      <c r="L19" s="220"/>
      <c r="M19" s="219">
        <v>0.75</v>
      </c>
      <c r="N19" s="220"/>
      <c r="O19" s="219"/>
      <c r="P19" s="220"/>
      <c r="Q19" s="221"/>
      <c r="R19" s="222"/>
      <c r="S19" s="77">
        <f t="shared" si="1"/>
        <v>3.25</v>
      </c>
      <c r="T19" s="77">
        <f t="shared" si="0"/>
        <v>3.25</v>
      </c>
      <c r="U19" s="80"/>
      <c r="V19" s="80"/>
    </row>
    <row r="20" spans="1:22" x14ac:dyDescent="0.25">
      <c r="A20" s="138">
        <v>3600</v>
      </c>
      <c r="B20" s="218" t="s">
        <v>113</v>
      </c>
      <c r="C20" s="138"/>
      <c r="D20" s="25" t="s">
        <v>92</v>
      </c>
      <c r="E20" s="219">
        <v>1</v>
      </c>
      <c r="F20" s="220"/>
      <c r="G20" s="226"/>
      <c r="H20" s="226"/>
      <c r="I20" s="226"/>
      <c r="J20" s="226"/>
      <c r="K20" s="219"/>
      <c r="L20" s="220"/>
      <c r="M20" s="219"/>
      <c r="N20" s="220"/>
      <c r="O20" s="219"/>
      <c r="P20" s="220"/>
      <c r="Q20" s="221"/>
      <c r="R20" s="222"/>
      <c r="S20" s="77">
        <f>E20+G20+I20+K20+M20+O20+Q20</f>
        <v>1</v>
      </c>
      <c r="T20" s="77">
        <f>SUM(S20-U20-V20)</f>
        <v>1</v>
      </c>
      <c r="U20" s="80"/>
      <c r="V20" s="80"/>
    </row>
    <row r="21" spans="1:22" x14ac:dyDescent="0.25">
      <c r="A21" s="104"/>
      <c r="B21" s="207"/>
      <c r="C21" s="207"/>
      <c r="D21" s="25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19"/>
      <c r="P21" s="220"/>
      <c r="Q21" s="221"/>
      <c r="R21" s="222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19"/>
      <c r="F22" s="220"/>
      <c r="G22" s="219"/>
      <c r="H22" s="220"/>
      <c r="I22" s="219"/>
      <c r="J22" s="220"/>
      <c r="K22" s="219"/>
      <c r="L22" s="220"/>
      <c r="M22" s="219"/>
      <c r="N22" s="220"/>
      <c r="O22" s="219"/>
      <c r="P22" s="220"/>
      <c r="Q22" s="221"/>
      <c r="R22" s="222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9"/>
      <c r="F23" s="220"/>
      <c r="G23" s="219"/>
      <c r="H23" s="220"/>
      <c r="I23" s="219"/>
      <c r="J23" s="220"/>
      <c r="K23" s="219"/>
      <c r="L23" s="220"/>
      <c r="M23" s="219"/>
      <c r="N23" s="220"/>
      <c r="O23" s="221"/>
      <c r="P23" s="222"/>
      <c r="Q23" s="221"/>
      <c r="R23" s="222"/>
      <c r="S23" s="77">
        <f t="shared" si="1"/>
        <v>0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27">
        <f>SUM(E4:E23)</f>
        <v>8</v>
      </c>
      <c r="F24" s="228"/>
      <c r="G24" s="227">
        <f>SUM(G4:G23)</f>
        <v>8</v>
      </c>
      <c r="H24" s="228"/>
      <c r="I24" s="227">
        <f>SUM(I4:I23)</f>
        <v>8</v>
      </c>
      <c r="J24" s="228"/>
      <c r="K24" s="227">
        <f>SUM(K4:K23)</f>
        <v>8</v>
      </c>
      <c r="L24" s="228"/>
      <c r="M24" s="227">
        <f>SUM(M4:M23)</f>
        <v>8</v>
      </c>
      <c r="N24" s="228"/>
      <c r="O24" s="227">
        <f>SUM(O4:O23)</f>
        <v>0</v>
      </c>
      <c r="P24" s="228"/>
      <c r="Q24" s="227">
        <f>SUM(Q4:Q23)</f>
        <v>0</v>
      </c>
      <c r="R24" s="228"/>
      <c r="S24" s="77">
        <f t="shared" si="1"/>
        <v>40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202"/>
      <c r="F25" s="203">
        <v>8</v>
      </c>
      <c r="G25" s="202"/>
      <c r="H25" s="203">
        <v>8</v>
      </c>
      <c r="I25" s="202"/>
      <c r="J25" s="203">
        <v>8</v>
      </c>
      <c r="K25" s="202"/>
      <c r="L25" s="203">
        <v>8</v>
      </c>
      <c r="M25" s="202"/>
      <c r="N25" s="203">
        <v>8</v>
      </c>
      <c r="O25" s="202"/>
      <c r="P25" s="203"/>
      <c r="Q25" s="202"/>
      <c r="R25" s="203"/>
      <c r="S25" s="77">
        <f>SUM(E25:R25)</f>
        <v>40</v>
      </c>
      <c r="T25" s="77">
        <f>SUM(T4:T24)</f>
        <v>40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0</v>
      </c>
      <c r="I26" s="83"/>
      <c r="J26" s="83">
        <f>SUM(I24)-J25</f>
        <v>0</v>
      </c>
      <c r="K26" s="83"/>
      <c r="L26" s="83">
        <f>SUM(K24)-L25</f>
        <v>0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0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40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4.25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0</v>
      </c>
    </row>
    <row r="34" spans="1:7" ht="16.5" thickBot="1" x14ac:dyDescent="0.3">
      <c r="A34" s="70" t="s">
        <v>6</v>
      </c>
      <c r="C34" s="88">
        <f>SUM(C29:C33)</f>
        <v>40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D9C9-E12B-47B1-91AB-81681A897D4D}">
  <sheetPr>
    <pageSetUpPr fitToPage="1"/>
  </sheetPr>
  <dimension ref="A1:V34"/>
  <sheetViews>
    <sheetView zoomScale="90" zoomScaleNormal="90" workbookViewId="0">
      <selection activeCell="K19" sqref="K19:L19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56</v>
      </c>
      <c r="B1" s="68"/>
      <c r="C1" s="68"/>
    </row>
    <row r="2" spans="1:22" s="73" customFormat="1" x14ac:dyDescent="0.25">
      <c r="A2" s="5" t="s">
        <v>66</v>
      </c>
      <c r="B2" s="196"/>
      <c r="C2" s="196"/>
      <c r="D2" s="139"/>
      <c r="E2" s="225" t="s">
        <v>13</v>
      </c>
      <c r="F2" s="225"/>
      <c r="G2" s="223" t="s">
        <v>14</v>
      </c>
      <c r="H2" s="223"/>
      <c r="I2" s="225" t="s">
        <v>15</v>
      </c>
      <c r="J2" s="225"/>
      <c r="K2" s="223" t="s">
        <v>16</v>
      </c>
      <c r="L2" s="223"/>
      <c r="M2" s="223" t="s">
        <v>17</v>
      </c>
      <c r="N2" s="223"/>
      <c r="O2" s="223" t="s">
        <v>18</v>
      </c>
      <c r="P2" s="223"/>
      <c r="Q2" s="223" t="s">
        <v>19</v>
      </c>
      <c r="R2" s="223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6773</v>
      </c>
      <c r="B4" s="218" t="s">
        <v>114</v>
      </c>
      <c r="C4" s="197">
        <v>4</v>
      </c>
      <c r="D4" s="25" t="s">
        <v>70</v>
      </c>
      <c r="E4" s="219">
        <v>8</v>
      </c>
      <c r="F4" s="220"/>
      <c r="G4" s="219">
        <v>3.5</v>
      </c>
      <c r="H4" s="220"/>
      <c r="I4" s="219">
        <v>4</v>
      </c>
      <c r="J4" s="220"/>
      <c r="K4" s="219"/>
      <c r="L4" s="220"/>
      <c r="M4" s="219"/>
      <c r="N4" s="220"/>
      <c r="O4" s="219"/>
      <c r="P4" s="220"/>
      <c r="Q4" s="221"/>
      <c r="R4" s="222"/>
      <c r="S4" s="77">
        <f>E4+G4+I4+K4+M4+O4+Q4</f>
        <v>15.5</v>
      </c>
      <c r="T4" s="77">
        <f t="shared" ref="T4:T12" si="0">SUM(S4-U4-V4)</f>
        <v>15.5</v>
      </c>
      <c r="U4" s="80"/>
      <c r="V4" s="80"/>
    </row>
    <row r="5" spans="1:22" x14ac:dyDescent="0.25">
      <c r="A5" s="138">
        <v>6633</v>
      </c>
      <c r="B5" s="218" t="s">
        <v>115</v>
      </c>
      <c r="C5" s="184">
        <v>24</v>
      </c>
      <c r="D5" s="25" t="s">
        <v>93</v>
      </c>
      <c r="E5" s="219"/>
      <c r="F5" s="220"/>
      <c r="G5" s="219">
        <v>1.5</v>
      </c>
      <c r="H5" s="220"/>
      <c r="I5" s="219">
        <v>2</v>
      </c>
      <c r="J5" s="220"/>
      <c r="K5" s="219"/>
      <c r="L5" s="220"/>
      <c r="M5" s="219"/>
      <c r="N5" s="220"/>
      <c r="O5" s="219"/>
      <c r="P5" s="220"/>
      <c r="Q5" s="221"/>
      <c r="R5" s="222"/>
      <c r="S5" s="77">
        <f t="shared" ref="S5:S22" si="1">E5+G5+I5+K5+M5+O5+Q5</f>
        <v>3.5</v>
      </c>
      <c r="T5" s="77">
        <f t="shared" si="0"/>
        <v>3.5</v>
      </c>
      <c r="U5" s="80"/>
      <c r="V5" s="80"/>
    </row>
    <row r="6" spans="1:22" x14ac:dyDescent="0.25">
      <c r="A6" s="138">
        <v>6773</v>
      </c>
      <c r="B6" s="218" t="s">
        <v>114</v>
      </c>
      <c r="C6" s="210">
        <v>3</v>
      </c>
      <c r="D6" s="25" t="s">
        <v>70</v>
      </c>
      <c r="E6" s="219"/>
      <c r="F6" s="220"/>
      <c r="G6" s="219">
        <v>1</v>
      </c>
      <c r="H6" s="220"/>
      <c r="I6" s="219"/>
      <c r="J6" s="220"/>
      <c r="K6" s="219"/>
      <c r="L6" s="220"/>
      <c r="M6" s="219"/>
      <c r="N6" s="220"/>
      <c r="O6" s="219"/>
      <c r="P6" s="220"/>
      <c r="Q6" s="221"/>
      <c r="R6" s="222"/>
      <c r="S6" s="77">
        <f t="shared" si="1"/>
        <v>1</v>
      </c>
      <c r="T6" s="77">
        <f t="shared" si="0"/>
        <v>1</v>
      </c>
      <c r="U6" s="80"/>
      <c r="V6" s="80"/>
    </row>
    <row r="7" spans="1:22" x14ac:dyDescent="0.25">
      <c r="A7" s="138">
        <v>6773</v>
      </c>
      <c r="B7" s="218" t="s">
        <v>114</v>
      </c>
      <c r="C7" s="210">
        <v>1</v>
      </c>
      <c r="D7" s="25" t="s">
        <v>70</v>
      </c>
      <c r="E7" s="219"/>
      <c r="F7" s="220"/>
      <c r="G7" s="219">
        <v>2</v>
      </c>
      <c r="H7" s="220"/>
      <c r="I7" s="219"/>
      <c r="J7" s="220"/>
      <c r="K7" s="219"/>
      <c r="L7" s="220"/>
      <c r="M7" s="219"/>
      <c r="N7" s="220"/>
      <c r="O7" s="219"/>
      <c r="P7" s="220"/>
      <c r="Q7" s="221"/>
      <c r="R7" s="222"/>
      <c r="S7" s="77">
        <f t="shared" si="1"/>
        <v>2</v>
      </c>
      <c r="T7" s="77">
        <f t="shared" si="0"/>
        <v>2</v>
      </c>
      <c r="U7" s="80"/>
      <c r="V7" s="80"/>
    </row>
    <row r="8" spans="1:22" x14ac:dyDescent="0.25">
      <c r="A8" s="138" t="s">
        <v>101</v>
      </c>
      <c r="B8" s="218" t="s">
        <v>116</v>
      </c>
      <c r="C8" s="160">
        <v>3</v>
      </c>
      <c r="D8" s="25" t="s">
        <v>70</v>
      </c>
      <c r="E8" s="219"/>
      <c r="F8" s="220"/>
      <c r="G8" s="219"/>
      <c r="H8" s="220"/>
      <c r="I8" s="219">
        <v>2</v>
      </c>
      <c r="J8" s="220"/>
      <c r="K8" s="219">
        <v>8</v>
      </c>
      <c r="L8" s="220"/>
      <c r="M8" s="219">
        <v>8</v>
      </c>
      <c r="N8" s="220"/>
      <c r="O8" s="219"/>
      <c r="P8" s="220"/>
      <c r="Q8" s="221"/>
      <c r="R8" s="222"/>
      <c r="S8" s="77">
        <f t="shared" si="1"/>
        <v>18</v>
      </c>
      <c r="T8" s="77">
        <f t="shared" si="0"/>
        <v>18</v>
      </c>
      <c r="U8" s="80"/>
      <c r="V8" s="80"/>
    </row>
    <row r="9" spans="1:22" x14ac:dyDescent="0.25">
      <c r="A9" s="138"/>
      <c r="B9" s="165"/>
      <c r="C9" s="165"/>
      <c r="D9" s="25"/>
      <c r="E9" s="219"/>
      <c r="F9" s="220"/>
      <c r="G9" s="219"/>
      <c r="H9" s="220"/>
      <c r="I9" s="219"/>
      <c r="J9" s="220"/>
      <c r="K9" s="219"/>
      <c r="L9" s="220"/>
      <c r="M9" s="219"/>
      <c r="N9" s="220"/>
      <c r="O9" s="219"/>
      <c r="P9" s="220"/>
      <c r="Q9" s="221"/>
      <c r="R9" s="222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177"/>
      <c r="C10" s="177"/>
      <c r="D10" s="25"/>
      <c r="E10" s="219"/>
      <c r="F10" s="220"/>
      <c r="G10" s="219"/>
      <c r="H10" s="220"/>
      <c r="I10" s="219"/>
      <c r="J10" s="220"/>
      <c r="K10" s="219"/>
      <c r="L10" s="220"/>
      <c r="M10" s="219"/>
      <c r="N10" s="220"/>
      <c r="O10" s="219"/>
      <c r="P10" s="220"/>
      <c r="Q10" s="221"/>
      <c r="R10" s="222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77"/>
      <c r="C11" s="177"/>
      <c r="D11" s="25"/>
      <c r="E11" s="219"/>
      <c r="F11" s="220"/>
      <c r="G11" s="219"/>
      <c r="H11" s="220"/>
      <c r="I11" s="219"/>
      <c r="J11" s="220"/>
      <c r="K11" s="219"/>
      <c r="L11" s="220"/>
      <c r="M11" s="219"/>
      <c r="N11" s="220"/>
      <c r="O11" s="219"/>
      <c r="P11" s="220"/>
      <c r="Q11" s="221"/>
      <c r="R11" s="222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77"/>
      <c r="C12" s="177"/>
      <c r="D12" s="25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19"/>
      <c r="P12" s="220"/>
      <c r="Q12" s="221"/>
      <c r="R12" s="222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140"/>
      <c r="D13" s="25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19"/>
      <c r="P13" s="220"/>
      <c r="Q13" s="221"/>
      <c r="R13" s="222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8"/>
      <c r="B14" s="81"/>
      <c r="C14" s="140"/>
      <c r="D14" s="25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19"/>
      <c r="P14" s="220"/>
      <c r="Q14" s="221"/>
      <c r="R14" s="222"/>
      <c r="S14" s="77">
        <f>E14+G14+I14+K14+M14+O14+Q14</f>
        <v>0</v>
      </c>
      <c r="T14" s="77">
        <f>SUM(S14-U14-V14)</f>
        <v>0</v>
      </c>
      <c r="U14" s="80"/>
      <c r="V14" s="80"/>
    </row>
    <row r="15" spans="1:22" ht="15.75" customHeight="1" x14ac:dyDescent="0.25">
      <c r="A15" s="140"/>
      <c r="B15" s="81"/>
      <c r="C15" s="140"/>
      <c r="D15" s="79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19"/>
      <c r="P15" s="220"/>
      <c r="Q15" s="221"/>
      <c r="R15" s="222"/>
      <c r="S15" s="77">
        <f t="shared" ref="S15:S17" si="2">E15+G15+I15+K15+M15+O15+Q15</f>
        <v>0</v>
      </c>
      <c r="T15" s="77">
        <f t="shared" ref="T15:T17" si="3">SUM(S15-U15-V15)</f>
        <v>0</v>
      </c>
      <c r="U15" s="80"/>
      <c r="V15" s="80"/>
    </row>
    <row r="16" spans="1:22" ht="15.75" customHeight="1" x14ac:dyDescent="0.25">
      <c r="A16" s="140"/>
      <c r="B16" s="81"/>
      <c r="C16" s="138"/>
      <c r="D16" s="25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19"/>
      <c r="P16" s="220"/>
      <c r="Q16" s="221"/>
      <c r="R16" s="222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175"/>
      <c r="B17" s="81"/>
      <c r="C17" s="175"/>
      <c r="D17" s="25"/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19"/>
      <c r="P17" s="220"/>
      <c r="Q17" s="221"/>
      <c r="R17" s="222"/>
      <c r="S17" s="77">
        <f t="shared" si="2"/>
        <v>0</v>
      </c>
      <c r="T17" s="77">
        <f t="shared" si="3"/>
        <v>0</v>
      </c>
      <c r="U17" s="80"/>
      <c r="V17" s="80"/>
    </row>
    <row r="18" spans="1:22" x14ac:dyDescent="0.25">
      <c r="A18" s="138"/>
      <c r="B18" s="30"/>
      <c r="C18" s="138"/>
      <c r="D18" s="14"/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19"/>
      <c r="P18" s="220"/>
      <c r="Q18" s="221"/>
      <c r="R18" s="222"/>
      <c r="S18" s="77">
        <f>E18+G18+I18+K18+M18+O18+Q18</f>
        <v>0</v>
      </c>
      <c r="T18" s="77">
        <f>SUM(S18-U18-V18)</f>
        <v>0</v>
      </c>
      <c r="U18" s="80"/>
      <c r="V18" s="80"/>
    </row>
    <row r="19" spans="1:22" x14ac:dyDescent="0.25">
      <c r="A19" s="138"/>
      <c r="B19" s="30">
        <f>SUM(B6:B18)</f>
        <v>0</v>
      </c>
      <c r="C19" s="138"/>
      <c r="D19" s="25"/>
      <c r="E19" s="219"/>
      <c r="F19" s="220"/>
      <c r="G19" s="219"/>
      <c r="H19" s="220"/>
      <c r="I19" s="219"/>
      <c r="J19" s="220"/>
      <c r="K19" s="219"/>
      <c r="L19" s="220"/>
      <c r="M19" s="219"/>
      <c r="N19" s="220"/>
      <c r="O19" s="219"/>
      <c r="P19" s="220"/>
      <c r="Q19" s="221"/>
      <c r="R19" s="222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25">
      <c r="A20" s="74" t="s">
        <v>35</v>
      </c>
      <c r="B20" s="74"/>
      <c r="C20" s="74"/>
      <c r="D20" s="74"/>
      <c r="E20" s="219"/>
      <c r="F20" s="220"/>
      <c r="G20" s="219"/>
      <c r="H20" s="220"/>
      <c r="I20" s="219"/>
      <c r="J20" s="220"/>
      <c r="K20" s="219"/>
      <c r="L20" s="220"/>
      <c r="M20" s="219"/>
      <c r="N20" s="220"/>
      <c r="O20" s="219"/>
      <c r="P20" s="220"/>
      <c r="Q20" s="221"/>
      <c r="R20" s="222"/>
      <c r="S20" s="77">
        <f t="shared" si="1"/>
        <v>0</v>
      </c>
      <c r="T20" s="77"/>
      <c r="U20" s="82"/>
      <c r="V20" s="80"/>
    </row>
    <row r="21" spans="1:22" x14ac:dyDescent="0.25">
      <c r="A21" s="74" t="s">
        <v>36</v>
      </c>
      <c r="B21" s="74"/>
      <c r="C21" s="74"/>
      <c r="D21" s="74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21"/>
      <c r="P21" s="222"/>
      <c r="Q21" s="221"/>
      <c r="R21" s="222"/>
      <c r="S21" s="77">
        <f t="shared" si="1"/>
        <v>0</v>
      </c>
      <c r="T21" s="77"/>
      <c r="U21" s="82"/>
      <c r="V21" s="80"/>
    </row>
    <row r="22" spans="1:22" x14ac:dyDescent="0.25">
      <c r="A22" s="82" t="s">
        <v>6</v>
      </c>
      <c r="B22" s="82"/>
      <c r="C22" s="82"/>
      <c r="D22" s="82"/>
      <c r="E22" s="227">
        <f>SUM(E4:E21)</f>
        <v>8</v>
      </c>
      <c r="F22" s="228"/>
      <c r="G22" s="227">
        <f>SUM(G4:G21)</f>
        <v>8</v>
      </c>
      <c r="H22" s="228"/>
      <c r="I22" s="227">
        <f>SUM(I4:I21)</f>
        <v>8</v>
      </c>
      <c r="J22" s="228"/>
      <c r="K22" s="227">
        <f>SUM(K4:K21)</f>
        <v>8</v>
      </c>
      <c r="L22" s="228"/>
      <c r="M22" s="227">
        <f>SUM(M4:M21)</f>
        <v>8</v>
      </c>
      <c r="N22" s="228"/>
      <c r="O22" s="227">
        <f>SUM(O4:O21)</f>
        <v>0</v>
      </c>
      <c r="P22" s="228"/>
      <c r="Q22" s="227">
        <f>SUM(Q4:Q21)</f>
        <v>0</v>
      </c>
      <c r="R22" s="228"/>
      <c r="S22" s="77">
        <f t="shared" si="1"/>
        <v>40</v>
      </c>
      <c r="T22" s="77"/>
      <c r="U22" s="82"/>
      <c r="V22" s="80"/>
    </row>
    <row r="23" spans="1:22" x14ac:dyDescent="0.25">
      <c r="A23" s="82" t="s">
        <v>2</v>
      </c>
      <c r="B23" s="82"/>
      <c r="C23" s="82"/>
      <c r="D23" s="82"/>
      <c r="E23" s="141"/>
      <c r="F23" s="142">
        <v>8</v>
      </c>
      <c r="G23" s="141"/>
      <c r="H23" s="142">
        <v>8</v>
      </c>
      <c r="I23" s="141"/>
      <c r="J23" s="142">
        <v>8</v>
      </c>
      <c r="K23" s="141"/>
      <c r="L23" s="142">
        <v>8</v>
      </c>
      <c r="M23" s="141"/>
      <c r="N23" s="142">
        <v>8</v>
      </c>
      <c r="O23" s="141"/>
      <c r="P23" s="142"/>
      <c r="Q23" s="141"/>
      <c r="R23" s="142"/>
      <c r="S23" s="77">
        <f>SUM(E23:R23)</f>
        <v>40</v>
      </c>
      <c r="T23" s="77">
        <f>SUM(T4:T22)</f>
        <v>40</v>
      </c>
      <c r="U23" s="80"/>
      <c r="V23" s="80"/>
    </row>
    <row r="24" spans="1:22" x14ac:dyDescent="0.25">
      <c r="A24" s="82" t="s">
        <v>39</v>
      </c>
      <c r="B24" s="82"/>
      <c r="C24" s="82"/>
      <c r="D24" s="82"/>
      <c r="E24" s="83"/>
      <c r="F24" s="83">
        <f>SUM(E22)-F23</f>
        <v>0</v>
      </c>
      <c r="G24" s="83"/>
      <c r="H24" s="83">
        <f>SUM(G22)-H23</f>
        <v>0</v>
      </c>
      <c r="I24" s="83"/>
      <c r="J24" s="83">
        <f>SUM(I22)-J23</f>
        <v>0</v>
      </c>
      <c r="K24" s="83"/>
      <c r="L24" s="83">
        <f>SUM(K22)-L23</f>
        <v>0</v>
      </c>
      <c r="M24" s="83"/>
      <c r="N24" s="83">
        <f>SUM(M22)-N23</f>
        <v>0</v>
      </c>
      <c r="O24" s="83"/>
      <c r="P24" s="83">
        <f>SUM(O22)</f>
        <v>0</v>
      </c>
      <c r="Q24" s="83"/>
      <c r="R24" s="83">
        <f>SUM(Q22)</f>
        <v>0</v>
      </c>
      <c r="S24" s="80">
        <f>SUM(E24:R24)</f>
        <v>0</v>
      </c>
      <c r="T24" s="80"/>
      <c r="U24" s="80">
        <f>SUM(U4:U23)</f>
        <v>0</v>
      </c>
      <c r="V24" s="80">
        <f>SUM(V4:V23)</f>
        <v>0</v>
      </c>
    </row>
    <row r="25" spans="1:22" x14ac:dyDescent="0.25">
      <c r="E25" s="84"/>
      <c r="F25" s="84"/>
      <c r="G25" s="84"/>
      <c r="H25" s="84"/>
    </row>
    <row r="26" spans="1:22" x14ac:dyDescent="0.25">
      <c r="A26" s="67" t="s">
        <v>23</v>
      </c>
      <c r="B26" s="68"/>
    </row>
    <row r="27" spans="1:22" x14ac:dyDescent="0.25">
      <c r="A27" s="69" t="s">
        <v>2</v>
      </c>
      <c r="C27" s="85">
        <f>SUM(T23)</f>
        <v>40</v>
      </c>
      <c r="I27" s="67">
        <v>3600</v>
      </c>
    </row>
    <row r="28" spans="1:22" x14ac:dyDescent="0.25">
      <c r="A28" s="69" t="s">
        <v>24</v>
      </c>
      <c r="C28" s="85">
        <f>U24</f>
        <v>0</v>
      </c>
      <c r="D28" s="86"/>
      <c r="I28" s="87">
        <f>SUM(S18:S19)</f>
        <v>0</v>
      </c>
    </row>
    <row r="29" spans="1:22" x14ac:dyDescent="0.25">
      <c r="A29" s="69" t="s">
        <v>25</v>
      </c>
      <c r="C29" s="86">
        <f>V24</f>
        <v>0</v>
      </c>
      <c r="I29" s="84"/>
    </row>
    <row r="30" spans="1:22" x14ac:dyDescent="0.25">
      <c r="A30" s="69" t="s">
        <v>26</v>
      </c>
      <c r="C30" s="86">
        <f>S20</f>
        <v>0</v>
      </c>
      <c r="I30" s="85"/>
    </row>
    <row r="31" spans="1:22" x14ac:dyDescent="0.25">
      <c r="A31" s="69" t="s">
        <v>4</v>
      </c>
      <c r="C31" s="86">
        <f>S21</f>
        <v>0</v>
      </c>
    </row>
    <row r="32" spans="1:22" ht="16.5" thickBot="1" x14ac:dyDescent="0.3">
      <c r="A32" s="70" t="s">
        <v>6</v>
      </c>
      <c r="C32" s="88">
        <f>SUM(C27:C31)</f>
        <v>40</v>
      </c>
      <c r="E32" s="70" t="s">
        <v>40</v>
      </c>
      <c r="F32" s="70"/>
      <c r="G32" s="89">
        <f>S22-C32</f>
        <v>0</v>
      </c>
    </row>
    <row r="33" spans="1:4" ht="16.5" thickTop="1" x14ac:dyDescent="0.25">
      <c r="A33" s="69" t="s">
        <v>27</v>
      </c>
      <c r="C33" s="90">
        <v>0</v>
      </c>
      <c r="D33" s="90"/>
    </row>
    <row r="34" spans="1:4" x14ac:dyDescent="0.25">
      <c r="A34" s="69" t="s">
        <v>34</v>
      </c>
      <c r="C34" s="90">
        <v>0</v>
      </c>
      <c r="D34" s="9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6"/>
  <sheetViews>
    <sheetView zoomScale="90" zoomScaleNormal="90" workbookViewId="0">
      <selection activeCell="M19" sqref="G19:N19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66</v>
      </c>
      <c r="B2" s="196"/>
      <c r="C2" s="196"/>
      <c r="D2" s="6"/>
      <c r="E2" s="235" t="s">
        <v>13</v>
      </c>
      <c r="F2" s="235"/>
      <c r="G2" s="235" t="s">
        <v>14</v>
      </c>
      <c r="H2" s="235"/>
      <c r="I2" s="235" t="s">
        <v>15</v>
      </c>
      <c r="J2" s="235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8" t="s">
        <v>71</v>
      </c>
      <c r="B4" s="218" t="s">
        <v>116</v>
      </c>
      <c r="C4" s="198">
        <v>3</v>
      </c>
      <c r="D4" s="25" t="s">
        <v>72</v>
      </c>
      <c r="E4" s="229">
        <v>3.75</v>
      </c>
      <c r="F4" s="230"/>
      <c r="G4" s="229"/>
      <c r="H4" s="230"/>
      <c r="I4" s="226"/>
      <c r="J4" s="226"/>
      <c r="K4" s="226"/>
      <c r="L4" s="226"/>
      <c r="M4" s="226"/>
      <c r="N4" s="226"/>
      <c r="O4" s="229"/>
      <c r="P4" s="230"/>
      <c r="Q4" s="231"/>
      <c r="R4" s="232"/>
      <c r="S4" s="12">
        <f>E4+G4+I4+K4+M4+O4+Q4</f>
        <v>3.75</v>
      </c>
      <c r="T4" s="12">
        <f t="shared" ref="T4:T16" si="0">SUM(S4-U4-V4)</f>
        <v>3.75</v>
      </c>
      <c r="U4" s="15"/>
      <c r="V4" s="15"/>
    </row>
    <row r="5" spans="1:22" x14ac:dyDescent="0.25">
      <c r="A5" s="138">
        <v>6687</v>
      </c>
      <c r="B5" s="218" t="s">
        <v>110</v>
      </c>
      <c r="C5" s="188">
        <v>40</v>
      </c>
      <c r="D5" s="25" t="s">
        <v>81</v>
      </c>
      <c r="E5" s="229">
        <v>4.25</v>
      </c>
      <c r="F5" s="230"/>
      <c r="G5" s="229"/>
      <c r="H5" s="230"/>
      <c r="I5" s="226"/>
      <c r="J5" s="226"/>
      <c r="K5" s="226"/>
      <c r="L5" s="226"/>
      <c r="M5" s="226"/>
      <c r="N5" s="226"/>
      <c r="O5" s="229"/>
      <c r="P5" s="230"/>
      <c r="Q5" s="231"/>
      <c r="R5" s="232"/>
      <c r="S5" s="12">
        <f t="shared" ref="S5:S24" si="1">E5+G5+I5+K5+M5+O5+Q5</f>
        <v>4.25</v>
      </c>
      <c r="T5" s="12">
        <f t="shared" si="0"/>
        <v>4.25</v>
      </c>
      <c r="U5" s="15"/>
      <c r="V5" s="15"/>
    </row>
    <row r="6" spans="1:22" x14ac:dyDescent="0.25">
      <c r="A6" s="138">
        <v>6687</v>
      </c>
      <c r="B6" s="218" t="s">
        <v>110</v>
      </c>
      <c r="C6" s="188">
        <v>17</v>
      </c>
      <c r="D6" s="25" t="s">
        <v>81</v>
      </c>
      <c r="E6" s="229"/>
      <c r="F6" s="230"/>
      <c r="G6" s="229">
        <v>1</v>
      </c>
      <c r="H6" s="230"/>
      <c r="I6" s="226"/>
      <c r="J6" s="226"/>
      <c r="K6" s="226"/>
      <c r="L6" s="226"/>
      <c r="M6" s="226"/>
      <c r="N6" s="226"/>
      <c r="O6" s="229"/>
      <c r="P6" s="230"/>
      <c r="Q6" s="231"/>
      <c r="R6" s="232"/>
      <c r="S6" s="12">
        <f t="shared" si="1"/>
        <v>1</v>
      </c>
      <c r="T6" s="12">
        <f t="shared" si="0"/>
        <v>1</v>
      </c>
      <c r="U6" s="15"/>
      <c r="V6" s="15"/>
    </row>
    <row r="7" spans="1:22" x14ac:dyDescent="0.25">
      <c r="A7" s="138">
        <v>6687</v>
      </c>
      <c r="B7" s="218" t="s">
        <v>110</v>
      </c>
      <c r="C7" s="188">
        <v>19</v>
      </c>
      <c r="D7" s="25" t="s">
        <v>81</v>
      </c>
      <c r="E7" s="226"/>
      <c r="F7" s="226"/>
      <c r="G7" s="226">
        <v>1</v>
      </c>
      <c r="H7" s="226"/>
      <c r="I7" s="226"/>
      <c r="J7" s="226"/>
      <c r="K7" s="226"/>
      <c r="L7" s="226"/>
      <c r="M7" s="226"/>
      <c r="N7" s="226"/>
      <c r="O7" s="229"/>
      <c r="P7" s="230"/>
      <c r="Q7" s="231"/>
      <c r="R7" s="232"/>
      <c r="S7" s="12">
        <f t="shared" si="1"/>
        <v>1</v>
      </c>
      <c r="T7" s="12">
        <f t="shared" si="0"/>
        <v>1</v>
      </c>
      <c r="U7" s="15"/>
      <c r="V7" s="15"/>
    </row>
    <row r="8" spans="1:22" x14ac:dyDescent="0.25">
      <c r="A8" s="138">
        <v>6687</v>
      </c>
      <c r="B8" s="218" t="s">
        <v>110</v>
      </c>
      <c r="C8" s="188">
        <v>38</v>
      </c>
      <c r="D8" s="25" t="s">
        <v>81</v>
      </c>
      <c r="E8" s="226"/>
      <c r="F8" s="226"/>
      <c r="G8" s="226">
        <v>1</v>
      </c>
      <c r="H8" s="226"/>
      <c r="I8" s="226"/>
      <c r="J8" s="226"/>
      <c r="K8" s="226"/>
      <c r="L8" s="226"/>
      <c r="M8" s="226"/>
      <c r="N8" s="226"/>
      <c r="O8" s="229"/>
      <c r="P8" s="230"/>
      <c r="Q8" s="231"/>
      <c r="R8" s="232"/>
      <c r="S8" s="12">
        <f t="shared" si="1"/>
        <v>1</v>
      </c>
      <c r="T8" s="12">
        <f t="shared" si="0"/>
        <v>1</v>
      </c>
      <c r="U8" s="15"/>
      <c r="V8" s="15"/>
    </row>
    <row r="9" spans="1:22" x14ac:dyDescent="0.25">
      <c r="A9" s="138">
        <v>6687</v>
      </c>
      <c r="B9" s="218" t="s">
        <v>110</v>
      </c>
      <c r="C9" s="210">
        <v>33</v>
      </c>
      <c r="D9" s="25" t="s">
        <v>68</v>
      </c>
      <c r="E9" s="226"/>
      <c r="F9" s="226"/>
      <c r="G9" s="226">
        <v>4.25</v>
      </c>
      <c r="H9" s="226"/>
      <c r="I9" s="226">
        <v>6</v>
      </c>
      <c r="J9" s="226"/>
      <c r="K9" s="226"/>
      <c r="L9" s="226"/>
      <c r="M9" s="226"/>
      <c r="N9" s="226"/>
      <c r="O9" s="229"/>
      <c r="P9" s="230"/>
      <c r="Q9" s="231"/>
      <c r="R9" s="232"/>
      <c r="S9" s="12">
        <f t="shared" si="1"/>
        <v>10.25</v>
      </c>
      <c r="T9" s="12">
        <f t="shared" si="0"/>
        <v>10.25</v>
      </c>
      <c r="U9" s="15"/>
      <c r="V9" s="15"/>
    </row>
    <row r="10" spans="1:22" x14ac:dyDescent="0.25">
      <c r="A10" s="138">
        <v>6607</v>
      </c>
      <c r="B10" s="218" t="s">
        <v>112</v>
      </c>
      <c r="C10" s="211">
        <v>17</v>
      </c>
      <c r="D10" s="25" t="s">
        <v>104</v>
      </c>
      <c r="E10" s="226"/>
      <c r="F10" s="226"/>
      <c r="G10" s="226"/>
      <c r="H10" s="226"/>
      <c r="I10" s="226">
        <v>1.25</v>
      </c>
      <c r="J10" s="226"/>
      <c r="K10" s="226">
        <v>2.25</v>
      </c>
      <c r="L10" s="226"/>
      <c r="M10" s="226"/>
      <c r="N10" s="226"/>
      <c r="O10" s="229"/>
      <c r="P10" s="230"/>
      <c r="Q10" s="231"/>
      <c r="R10" s="232"/>
      <c r="S10" s="12">
        <f t="shared" si="1"/>
        <v>3.5</v>
      </c>
      <c r="T10" s="12">
        <f t="shared" si="0"/>
        <v>3.5</v>
      </c>
      <c r="U10" s="15"/>
      <c r="V10" s="15"/>
    </row>
    <row r="11" spans="1:22" x14ac:dyDescent="0.25">
      <c r="A11" s="138">
        <v>6773</v>
      </c>
      <c r="B11" s="218" t="s">
        <v>114</v>
      </c>
      <c r="C11" s="190">
        <v>10</v>
      </c>
      <c r="D11" s="25" t="s">
        <v>91</v>
      </c>
      <c r="E11" s="226"/>
      <c r="F11" s="226"/>
      <c r="G11" s="226"/>
      <c r="H11" s="226"/>
      <c r="I11" s="226"/>
      <c r="J11" s="226"/>
      <c r="K11" s="226">
        <v>4.75</v>
      </c>
      <c r="L11" s="226"/>
      <c r="M11" s="226">
        <v>0.5</v>
      </c>
      <c r="N11" s="226"/>
      <c r="O11" s="229"/>
      <c r="P11" s="230"/>
      <c r="Q11" s="231"/>
      <c r="R11" s="232"/>
      <c r="S11" s="12">
        <f t="shared" si="1"/>
        <v>5.25</v>
      </c>
      <c r="T11" s="12">
        <f t="shared" si="0"/>
        <v>5.25</v>
      </c>
      <c r="U11" s="15"/>
      <c r="V11" s="15"/>
    </row>
    <row r="12" spans="1:22" x14ac:dyDescent="0.25">
      <c r="A12" s="138">
        <v>6794</v>
      </c>
      <c r="B12" s="218" t="s">
        <v>118</v>
      </c>
      <c r="C12" s="217">
        <v>1</v>
      </c>
      <c r="D12" s="25" t="s">
        <v>68</v>
      </c>
      <c r="E12" s="226"/>
      <c r="F12" s="226"/>
      <c r="G12" s="226"/>
      <c r="H12" s="226"/>
      <c r="I12" s="226"/>
      <c r="J12" s="226"/>
      <c r="K12" s="226"/>
      <c r="L12" s="226"/>
      <c r="M12" s="226">
        <v>6.7539999999999996</v>
      </c>
      <c r="N12" s="226"/>
      <c r="O12" s="229"/>
      <c r="P12" s="230"/>
      <c r="Q12" s="231"/>
      <c r="R12" s="232"/>
      <c r="S12" s="12">
        <f t="shared" si="1"/>
        <v>6.7539999999999996</v>
      </c>
      <c r="T12" s="12">
        <f t="shared" si="0"/>
        <v>6.7539999999999996</v>
      </c>
      <c r="U12" s="15"/>
      <c r="V12" s="15"/>
    </row>
    <row r="13" spans="1:22" x14ac:dyDescent="0.25">
      <c r="A13" s="138"/>
      <c r="B13" s="186"/>
      <c r="C13" s="186"/>
      <c r="D13" s="25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9"/>
      <c r="P13" s="230"/>
      <c r="Q13" s="231"/>
      <c r="R13" s="232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8"/>
      <c r="B14" s="168"/>
      <c r="C14" s="168"/>
      <c r="D14" s="25"/>
      <c r="E14" s="229"/>
      <c r="F14" s="230"/>
      <c r="G14" s="229"/>
      <c r="H14" s="230"/>
      <c r="I14" s="229"/>
      <c r="J14" s="230"/>
      <c r="K14" s="229"/>
      <c r="L14" s="230"/>
      <c r="M14" s="229"/>
      <c r="N14" s="230"/>
      <c r="O14" s="229"/>
      <c r="P14" s="230"/>
      <c r="Q14" s="231"/>
      <c r="R14" s="23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8"/>
      <c r="B15" s="170"/>
      <c r="C15" s="170"/>
      <c r="D15" s="25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9"/>
      <c r="P15" s="230"/>
      <c r="Q15" s="231"/>
      <c r="R15" s="23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8"/>
      <c r="B16" s="170"/>
      <c r="C16" s="170"/>
      <c r="D16" s="25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9"/>
      <c r="P16" s="230"/>
      <c r="Q16" s="231"/>
      <c r="R16" s="232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8"/>
      <c r="B17" s="170"/>
      <c r="C17" s="170"/>
      <c r="D17" s="25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9"/>
      <c r="P17" s="230"/>
      <c r="Q17" s="231"/>
      <c r="R17" s="232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8"/>
      <c r="B18" s="170"/>
      <c r="C18" s="170"/>
      <c r="D18" s="25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9"/>
      <c r="P18" s="230"/>
      <c r="Q18" s="231"/>
      <c r="R18" s="232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8">
        <v>3600</v>
      </c>
      <c r="B19" s="218">
        <f>SUM(B6:B18)</f>
        <v>0</v>
      </c>
      <c r="C19" s="42"/>
      <c r="D19" s="25" t="s">
        <v>103</v>
      </c>
      <c r="E19" s="226"/>
      <c r="F19" s="226"/>
      <c r="G19" s="226">
        <v>0.75</v>
      </c>
      <c r="H19" s="226"/>
      <c r="I19" s="226">
        <v>0.75</v>
      </c>
      <c r="J19" s="226"/>
      <c r="K19" s="226">
        <v>1</v>
      </c>
      <c r="L19" s="226"/>
      <c r="M19" s="226">
        <v>0.75</v>
      </c>
      <c r="N19" s="226"/>
      <c r="O19" s="229"/>
      <c r="P19" s="230"/>
      <c r="Q19" s="231"/>
      <c r="R19" s="232"/>
      <c r="S19" s="12">
        <f t="shared" si="2"/>
        <v>3.25</v>
      </c>
      <c r="T19" s="12">
        <f t="shared" si="3"/>
        <v>3.25</v>
      </c>
      <c r="U19" s="15"/>
      <c r="V19" s="15"/>
    </row>
    <row r="20" spans="1:22" ht="15.75" customHeight="1" x14ac:dyDescent="0.25">
      <c r="A20" s="138"/>
      <c r="B20" s="138"/>
      <c r="C20" s="138"/>
      <c r="D20" s="25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9"/>
      <c r="P20" s="230"/>
      <c r="Q20" s="231"/>
      <c r="R20" s="232"/>
      <c r="S20" s="12">
        <f>E20+G20+I20+K20+M20+O20+Q20</f>
        <v>0</v>
      </c>
      <c r="T20" s="12">
        <f>SUM(S20-U20-V20)</f>
        <v>0</v>
      </c>
      <c r="U20" s="15"/>
      <c r="V20" s="15"/>
    </row>
    <row r="21" spans="1:22" ht="15" customHeight="1" x14ac:dyDescent="0.25">
      <c r="A21" s="138"/>
      <c r="B21" s="30"/>
      <c r="C21" s="155"/>
      <c r="D21" s="25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9"/>
      <c r="P21" s="230"/>
      <c r="Q21" s="231"/>
      <c r="R21" s="232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29"/>
      <c r="F22" s="230"/>
      <c r="G22" s="229"/>
      <c r="H22" s="230"/>
      <c r="I22" s="229"/>
      <c r="J22" s="230"/>
      <c r="K22" s="229"/>
      <c r="L22" s="230"/>
      <c r="M22" s="229"/>
      <c r="N22" s="230"/>
      <c r="O22" s="229"/>
      <c r="P22" s="230"/>
      <c r="Q22" s="231"/>
      <c r="R22" s="232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29"/>
      <c r="F23" s="230"/>
      <c r="G23" s="229"/>
      <c r="H23" s="230"/>
      <c r="I23" s="229"/>
      <c r="J23" s="230"/>
      <c r="K23" s="229"/>
      <c r="L23" s="230"/>
      <c r="M23" s="229"/>
      <c r="N23" s="230"/>
      <c r="O23" s="231"/>
      <c r="P23" s="232"/>
      <c r="Q23" s="231"/>
      <c r="R23" s="232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3">
        <f>SUM(E4:E23)</f>
        <v>8</v>
      </c>
      <c r="F24" s="234"/>
      <c r="G24" s="233">
        <f>SUM(G4:G23)</f>
        <v>8</v>
      </c>
      <c r="H24" s="234"/>
      <c r="I24" s="233">
        <f>SUM(I4:I23)</f>
        <v>8</v>
      </c>
      <c r="J24" s="234"/>
      <c r="K24" s="233">
        <f>SUM(K4:K23)</f>
        <v>8</v>
      </c>
      <c r="L24" s="234"/>
      <c r="M24" s="233">
        <f>SUM(M4:M23)</f>
        <v>8.0039999999999996</v>
      </c>
      <c r="N24" s="234"/>
      <c r="O24" s="233">
        <f>SUM(O4:O23)</f>
        <v>0</v>
      </c>
      <c r="P24" s="234"/>
      <c r="Q24" s="233">
        <f>SUM(Q4:Q23)</f>
        <v>0</v>
      </c>
      <c r="R24" s="234"/>
      <c r="S24" s="12">
        <f t="shared" si="1"/>
        <v>40.003999999999998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40.003999999999998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3.9999999999995595E-3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3.9999999999995595E-3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40.003999999999998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>
        <v>3.25</v>
      </c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40.003999999999998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4:N14"/>
    <mergeCell ref="O14:P14"/>
    <mergeCell ref="Q14:R14"/>
    <mergeCell ref="M13:N13"/>
    <mergeCell ref="Q13:R13"/>
    <mergeCell ref="E13:F13"/>
    <mergeCell ref="G13:H13"/>
    <mergeCell ref="I13:J13"/>
    <mergeCell ref="K13:L13"/>
    <mergeCell ref="O13:P13"/>
    <mergeCell ref="E14:F14"/>
    <mergeCell ref="G14:H14"/>
    <mergeCell ref="I14:J14"/>
    <mergeCell ref="K14:L14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9856-F3A2-47A1-9C4D-0C443E9B11C3}">
  <sheetPr>
    <pageSetUpPr fitToPage="1"/>
  </sheetPr>
  <dimension ref="A1:V38"/>
  <sheetViews>
    <sheetView zoomScale="90" zoomScaleNormal="90" workbookViewId="0">
      <selection activeCell="K20" sqref="G20:L23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53</v>
      </c>
      <c r="B1" s="68"/>
      <c r="C1" s="68"/>
    </row>
    <row r="2" spans="1:22" s="73" customFormat="1" x14ac:dyDescent="0.25">
      <c r="A2" s="5" t="s">
        <v>66</v>
      </c>
      <c r="B2" s="196"/>
      <c r="C2" s="196"/>
      <c r="D2" s="139"/>
      <c r="E2" s="225" t="s">
        <v>13</v>
      </c>
      <c r="F2" s="225"/>
      <c r="G2" s="223" t="s">
        <v>14</v>
      </c>
      <c r="H2" s="223"/>
      <c r="I2" s="225" t="s">
        <v>15</v>
      </c>
      <c r="J2" s="225"/>
      <c r="K2" s="223" t="s">
        <v>16</v>
      </c>
      <c r="L2" s="223"/>
      <c r="M2" s="223" t="s">
        <v>17</v>
      </c>
      <c r="N2" s="223"/>
      <c r="O2" s="223" t="s">
        <v>18</v>
      </c>
      <c r="P2" s="223"/>
      <c r="Q2" s="223" t="s">
        <v>19</v>
      </c>
      <c r="R2" s="223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10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6773</v>
      </c>
      <c r="B4" s="218" t="s">
        <v>114</v>
      </c>
      <c r="C4" s="198">
        <v>3</v>
      </c>
      <c r="D4" s="25" t="s">
        <v>70</v>
      </c>
      <c r="E4" s="224">
        <v>8</v>
      </c>
      <c r="F4" s="224"/>
      <c r="G4" s="224">
        <v>7.25</v>
      </c>
      <c r="H4" s="224"/>
      <c r="I4" s="224">
        <v>8</v>
      </c>
      <c r="J4" s="224"/>
      <c r="K4" s="224">
        <v>3.5</v>
      </c>
      <c r="L4" s="224"/>
      <c r="M4" s="224"/>
      <c r="N4" s="224"/>
      <c r="O4" s="219"/>
      <c r="P4" s="220"/>
      <c r="Q4" s="221"/>
      <c r="R4" s="222"/>
      <c r="S4" s="77">
        <f>E4+G4+I4+K4+M4+O4+Q4</f>
        <v>26.75</v>
      </c>
      <c r="T4" s="77">
        <f t="shared" ref="T4:T12" si="0">SUM(S4-U4-V4)</f>
        <v>26.75</v>
      </c>
      <c r="U4" s="80"/>
      <c r="V4" s="80"/>
    </row>
    <row r="5" spans="1:22" x14ac:dyDescent="0.25">
      <c r="A5" s="138">
        <v>6687</v>
      </c>
      <c r="B5" s="218" t="s">
        <v>110</v>
      </c>
      <c r="C5" s="215">
        <v>33</v>
      </c>
      <c r="D5" s="25" t="s">
        <v>68</v>
      </c>
      <c r="E5" s="224"/>
      <c r="F5" s="224"/>
      <c r="G5" s="224"/>
      <c r="H5" s="224"/>
      <c r="I5" s="224"/>
      <c r="J5" s="224"/>
      <c r="K5" s="224">
        <v>0.5</v>
      </c>
      <c r="L5" s="224"/>
      <c r="M5" s="224">
        <v>0.25</v>
      </c>
      <c r="N5" s="224"/>
      <c r="O5" s="219"/>
      <c r="P5" s="220"/>
      <c r="Q5" s="221"/>
      <c r="R5" s="222"/>
      <c r="S5" s="77">
        <f t="shared" ref="S5:S26" si="1">E5+G5+I5+K5+M5+O5+Q5</f>
        <v>0.75</v>
      </c>
      <c r="T5" s="77">
        <f t="shared" si="0"/>
        <v>0.75</v>
      </c>
      <c r="U5" s="80"/>
      <c r="V5" s="80"/>
    </row>
    <row r="6" spans="1:22" x14ac:dyDescent="0.25">
      <c r="A6" s="138">
        <v>6607</v>
      </c>
      <c r="B6" s="218" t="s">
        <v>112</v>
      </c>
      <c r="C6" s="215">
        <v>17</v>
      </c>
      <c r="D6" s="25" t="s">
        <v>104</v>
      </c>
      <c r="E6" s="224"/>
      <c r="F6" s="224"/>
      <c r="G6" s="224"/>
      <c r="H6" s="224"/>
      <c r="I6" s="224"/>
      <c r="J6" s="224"/>
      <c r="K6" s="224">
        <v>3</v>
      </c>
      <c r="L6" s="224"/>
      <c r="M6" s="224">
        <v>2.75</v>
      </c>
      <c r="N6" s="224"/>
      <c r="O6" s="219"/>
      <c r="P6" s="220"/>
      <c r="Q6" s="221"/>
      <c r="R6" s="222"/>
      <c r="S6" s="77">
        <f t="shared" si="1"/>
        <v>5.75</v>
      </c>
      <c r="T6" s="77">
        <f t="shared" si="0"/>
        <v>5.75</v>
      </c>
      <c r="U6" s="80"/>
      <c r="V6" s="80"/>
    </row>
    <row r="7" spans="1:22" x14ac:dyDescent="0.25">
      <c r="A7" s="138">
        <v>6773</v>
      </c>
      <c r="B7" s="218" t="s">
        <v>114</v>
      </c>
      <c r="C7" s="216">
        <v>10</v>
      </c>
      <c r="D7" s="25" t="s">
        <v>91</v>
      </c>
      <c r="E7" s="219"/>
      <c r="F7" s="220"/>
      <c r="G7" s="219"/>
      <c r="H7" s="220"/>
      <c r="I7" s="224"/>
      <c r="J7" s="224"/>
      <c r="K7" s="224"/>
      <c r="L7" s="224"/>
      <c r="M7" s="224">
        <v>5</v>
      </c>
      <c r="N7" s="224"/>
      <c r="O7" s="219"/>
      <c r="P7" s="220"/>
      <c r="Q7" s="221"/>
      <c r="R7" s="222"/>
      <c r="S7" s="77">
        <f t="shared" si="1"/>
        <v>5</v>
      </c>
      <c r="T7" s="77">
        <f t="shared" si="0"/>
        <v>5</v>
      </c>
      <c r="U7" s="80"/>
      <c r="V7" s="80"/>
    </row>
    <row r="8" spans="1:22" x14ac:dyDescent="0.25">
      <c r="A8" s="138"/>
      <c r="B8" s="188"/>
      <c r="C8" s="188"/>
      <c r="D8" s="25"/>
      <c r="E8" s="219"/>
      <c r="F8" s="220"/>
      <c r="G8" s="219"/>
      <c r="H8" s="220"/>
      <c r="I8" s="219"/>
      <c r="J8" s="220"/>
      <c r="K8" s="219"/>
      <c r="L8" s="220"/>
      <c r="M8" s="219"/>
      <c r="N8" s="220"/>
      <c r="O8" s="219"/>
      <c r="P8" s="220"/>
      <c r="Q8" s="221"/>
      <c r="R8" s="222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190"/>
      <c r="C9" s="190"/>
      <c r="D9" s="25"/>
      <c r="E9" s="219"/>
      <c r="F9" s="220"/>
      <c r="G9" s="219"/>
      <c r="H9" s="220"/>
      <c r="I9" s="219"/>
      <c r="J9" s="220"/>
      <c r="K9" s="219"/>
      <c r="L9" s="220"/>
      <c r="M9" s="219"/>
      <c r="N9" s="220"/>
      <c r="O9" s="219"/>
      <c r="P9" s="220"/>
      <c r="Q9" s="221"/>
      <c r="R9" s="222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181"/>
      <c r="C10" s="181"/>
      <c r="D10" s="25"/>
      <c r="E10" s="219"/>
      <c r="F10" s="220"/>
      <c r="G10" s="219"/>
      <c r="H10" s="220"/>
      <c r="I10" s="219"/>
      <c r="J10" s="220"/>
      <c r="K10" s="219"/>
      <c r="L10" s="220"/>
      <c r="M10" s="219"/>
      <c r="N10" s="220"/>
      <c r="O10" s="219"/>
      <c r="P10" s="220"/>
      <c r="Q10" s="221"/>
      <c r="R10" s="222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81"/>
      <c r="C11" s="181"/>
      <c r="D11" s="25"/>
      <c r="E11" s="219"/>
      <c r="F11" s="220"/>
      <c r="G11" s="219"/>
      <c r="H11" s="220"/>
      <c r="I11" s="219"/>
      <c r="J11" s="220"/>
      <c r="K11" s="219"/>
      <c r="L11" s="220"/>
      <c r="M11" s="219"/>
      <c r="N11" s="220"/>
      <c r="O11" s="219"/>
      <c r="P11" s="220"/>
      <c r="Q11" s="221"/>
      <c r="R11" s="222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81"/>
      <c r="C12" s="181"/>
      <c r="D12" s="25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19"/>
      <c r="P12" s="220"/>
      <c r="Q12" s="221"/>
      <c r="R12" s="222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181"/>
      <c r="C13" s="181"/>
      <c r="D13" s="25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19"/>
      <c r="P13" s="220"/>
      <c r="Q13" s="221"/>
      <c r="R13" s="222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8"/>
      <c r="B14" s="181"/>
      <c r="C14" s="181"/>
      <c r="D14" s="25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19"/>
      <c r="P14" s="220"/>
      <c r="Q14" s="221"/>
      <c r="R14" s="222"/>
      <c r="S14" s="77">
        <f t="shared" ref="S14:S18" si="2">E14+G14+I14+K14+M14+O14+Q14</f>
        <v>0</v>
      </c>
      <c r="T14" s="77">
        <f t="shared" ref="T14:T18" si="3">SUM(S14-U14-V14)</f>
        <v>0</v>
      </c>
      <c r="U14" s="80"/>
      <c r="V14" s="80"/>
    </row>
    <row r="15" spans="1:22" x14ac:dyDescent="0.25">
      <c r="A15" s="138"/>
      <c r="B15" s="181"/>
      <c r="C15" s="181"/>
      <c r="D15" s="25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19"/>
      <c r="P15" s="220"/>
      <c r="Q15" s="221"/>
      <c r="R15" s="222"/>
      <c r="S15" s="77">
        <f t="shared" si="2"/>
        <v>0</v>
      </c>
      <c r="T15" s="77">
        <f t="shared" si="3"/>
        <v>0</v>
      </c>
      <c r="U15" s="80"/>
      <c r="V15" s="80"/>
    </row>
    <row r="16" spans="1:22" x14ac:dyDescent="0.25">
      <c r="A16" s="138"/>
      <c r="B16" s="181"/>
      <c r="C16" s="181"/>
      <c r="D16" s="25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19"/>
      <c r="P16" s="220"/>
      <c r="Q16" s="221"/>
      <c r="R16" s="222"/>
      <c r="S16" s="77">
        <f t="shared" si="2"/>
        <v>0</v>
      </c>
      <c r="T16" s="77">
        <f t="shared" si="3"/>
        <v>0</v>
      </c>
      <c r="U16" s="80"/>
      <c r="V16" s="80"/>
    </row>
    <row r="17" spans="1:22" ht="15.75" customHeight="1" x14ac:dyDescent="0.25">
      <c r="A17" s="138"/>
      <c r="B17" s="167"/>
      <c r="C17" s="167"/>
      <c r="D17" s="25"/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19"/>
      <c r="P17" s="220"/>
      <c r="Q17" s="221"/>
      <c r="R17" s="222"/>
      <c r="S17" s="77">
        <f t="shared" ref="S17" si="4">E17+G17+I17+K17+M17+O17+Q17</f>
        <v>0</v>
      </c>
      <c r="T17" s="77">
        <f t="shared" ref="T17" si="5">SUM(S17-U17-V17)</f>
        <v>0</v>
      </c>
      <c r="U17" s="80"/>
      <c r="V17" s="80"/>
    </row>
    <row r="18" spans="1:22" x14ac:dyDescent="0.25">
      <c r="A18" s="138"/>
      <c r="B18" s="81"/>
      <c r="C18" s="151"/>
      <c r="D18" s="14"/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19"/>
      <c r="P18" s="220"/>
      <c r="Q18" s="221"/>
      <c r="R18" s="222"/>
      <c r="S18" s="77">
        <f t="shared" si="2"/>
        <v>0</v>
      </c>
      <c r="T18" s="77">
        <f t="shared" si="3"/>
        <v>0</v>
      </c>
      <c r="U18" s="80"/>
      <c r="V18" s="80"/>
    </row>
    <row r="19" spans="1:22" ht="15.75" customHeight="1" x14ac:dyDescent="0.25">
      <c r="A19" s="138"/>
      <c r="B19" s="30">
        <f>SUM(B6:B18)</f>
        <v>0</v>
      </c>
      <c r="C19" s="138"/>
      <c r="D19" s="25"/>
      <c r="E19" s="219"/>
      <c r="F19" s="220"/>
      <c r="G19" s="219"/>
      <c r="H19" s="220"/>
      <c r="I19" s="219"/>
      <c r="J19" s="220"/>
      <c r="K19" s="219"/>
      <c r="L19" s="220"/>
      <c r="M19" s="219"/>
      <c r="N19" s="220"/>
      <c r="O19" s="219"/>
      <c r="P19" s="220"/>
      <c r="Q19" s="221"/>
      <c r="R19" s="222"/>
      <c r="S19" s="77">
        <f t="shared" ref="S19:S21" si="6">E19+G19+I19+K19+M19+O19+Q19</f>
        <v>0</v>
      </c>
      <c r="T19" s="77">
        <f t="shared" ref="T19:T21" si="7">SUM(S19-U19-V19)</f>
        <v>0</v>
      </c>
      <c r="U19" s="80"/>
      <c r="V19" s="80"/>
    </row>
    <row r="20" spans="1:22" ht="15.75" customHeight="1" x14ac:dyDescent="0.25">
      <c r="A20" s="175">
        <v>3600</v>
      </c>
      <c r="B20" s="218" t="s">
        <v>113</v>
      </c>
      <c r="C20" s="175"/>
      <c r="D20" s="25" t="s">
        <v>105</v>
      </c>
      <c r="E20" s="219"/>
      <c r="F20" s="220"/>
      <c r="G20" s="219"/>
      <c r="H20" s="220"/>
      <c r="I20" s="219"/>
      <c r="J20" s="220"/>
      <c r="K20" s="219">
        <v>0.5</v>
      </c>
      <c r="L20" s="220"/>
      <c r="M20" s="219"/>
      <c r="N20" s="220"/>
      <c r="O20" s="219"/>
      <c r="P20" s="220"/>
      <c r="Q20" s="221"/>
      <c r="R20" s="222"/>
      <c r="S20" s="77">
        <f t="shared" si="6"/>
        <v>0.5</v>
      </c>
      <c r="T20" s="77">
        <f t="shared" si="7"/>
        <v>0.5</v>
      </c>
      <c r="U20" s="80"/>
      <c r="V20" s="80"/>
    </row>
    <row r="21" spans="1:22" x14ac:dyDescent="0.25">
      <c r="A21" s="138">
        <v>3600</v>
      </c>
      <c r="B21" s="218" t="s">
        <v>113</v>
      </c>
      <c r="C21" s="154"/>
      <c r="D21" s="25" t="s">
        <v>95</v>
      </c>
      <c r="E21" s="219"/>
      <c r="F21" s="220"/>
      <c r="G21" s="219">
        <v>0.25</v>
      </c>
      <c r="H21" s="220"/>
      <c r="I21" s="219"/>
      <c r="J21" s="220"/>
      <c r="K21" s="219">
        <v>0.5</v>
      </c>
      <c r="L21" s="220"/>
      <c r="M21" s="219"/>
      <c r="N21" s="220"/>
      <c r="O21" s="219"/>
      <c r="P21" s="220"/>
      <c r="Q21" s="221"/>
      <c r="R21" s="222"/>
      <c r="S21" s="77">
        <f t="shared" si="6"/>
        <v>0.75</v>
      </c>
      <c r="T21" s="77">
        <f t="shared" si="7"/>
        <v>0.75</v>
      </c>
      <c r="U21" s="80"/>
      <c r="V21" s="80"/>
    </row>
    <row r="22" spans="1:22" x14ac:dyDescent="0.25">
      <c r="A22" s="161">
        <v>3600</v>
      </c>
      <c r="B22" s="218" t="s">
        <v>113</v>
      </c>
      <c r="C22" s="161"/>
      <c r="D22" s="25" t="s">
        <v>94</v>
      </c>
      <c r="E22" s="219"/>
      <c r="F22" s="220"/>
      <c r="G22" s="219">
        <v>0.5</v>
      </c>
      <c r="H22" s="220"/>
      <c r="I22" s="219"/>
      <c r="J22" s="220"/>
      <c r="K22" s="219"/>
      <c r="L22" s="220"/>
      <c r="M22" s="219"/>
      <c r="N22" s="220"/>
      <c r="O22" s="219"/>
      <c r="P22" s="220"/>
      <c r="Q22" s="221"/>
      <c r="R22" s="222"/>
      <c r="S22" s="77">
        <f>E22+G22+I22+K22+M22+O22+Q22</f>
        <v>0.5</v>
      </c>
      <c r="T22" s="77">
        <f>SUM(S22-U22-V22)</f>
        <v>0.5</v>
      </c>
      <c r="U22" s="80"/>
      <c r="V22" s="80"/>
    </row>
    <row r="23" spans="1:22" x14ac:dyDescent="0.25">
      <c r="A23" s="138"/>
      <c r="B23" s="30"/>
      <c r="C23" s="138"/>
      <c r="D23" s="25"/>
      <c r="E23" s="219"/>
      <c r="F23" s="220"/>
      <c r="G23" s="219"/>
      <c r="H23" s="220"/>
      <c r="I23" s="219"/>
      <c r="J23" s="220"/>
      <c r="K23" s="219"/>
      <c r="L23" s="220"/>
      <c r="M23" s="219"/>
      <c r="N23" s="220"/>
      <c r="O23" s="219"/>
      <c r="P23" s="220"/>
      <c r="Q23" s="221"/>
      <c r="R23" s="222"/>
      <c r="S23" s="77">
        <f>E23+G23+I23+K23+M23+O23+Q23</f>
        <v>0</v>
      </c>
      <c r="T23" s="77">
        <f>SUM(S23-U23-V23)</f>
        <v>0</v>
      </c>
      <c r="U23" s="80"/>
      <c r="V23" s="80"/>
    </row>
    <row r="24" spans="1:22" x14ac:dyDescent="0.25">
      <c r="A24" s="74" t="s">
        <v>35</v>
      </c>
      <c r="B24" s="74"/>
      <c r="C24" s="74"/>
      <c r="D24" s="74"/>
      <c r="E24" s="219"/>
      <c r="F24" s="220"/>
      <c r="G24" s="219"/>
      <c r="H24" s="220"/>
      <c r="I24" s="219"/>
      <c r="J24" s="220"/>
      <c r="K24" s="219"/>
      <c r="L24" s="220"/>
      <c r="M24" s="219"/>
      <c r="N24" s="220"/>
      <c r="O24" s="219"/>
      <c r="P24" s="220"/>
      <c r="Q24" s="221"/>
      <c r="R24" s="222"/>
      <c r="S24" s="77">
        <f t="shared" si="1"/>
        <v>0</v>
      </c>
      <c r="T24" s="77"/>
      <c r="U24" s="82"/>
      <c r="V24" s="80"/>
    </row>
    <row r="25" spans="1:22" x14ac:dyDescent="0.25">
      <c r="A25" s="74" t="s">
        <v>36</v>
      </c>
      <c r="B25" s="74"/>
      <c r="C25" s="74"/>
      <c r="D25" s="74"/>
      <c r="E25" s="219"/>
      <c r="F25" s="220"/>
      <c r="G25" s="219"/>
      <c r="H25" s="220"/>
      <c r="I25" s="219"/>
      <c r="J25" s="220"/>
      <c r="K25" s="219"/>
      <c r="L25" s="220"/>
      <c r="M25" s="219"/>
      <c r="N25" s="220"/>
      <c r="O25" s="221"/>
      <c r="P25" s="222"/>
      <c r="Q25" s="221"/>
      <c r="R25" s="222"/>
      <c r="S25" s="77">
        <f t="shared" si="1"/>
        <v>0</v>
      </c>
      <c r="T25" s="77"/>
      <c r="U25" s="82"/>
      <c r="V25" s="80"/>
    </row>
    <row r="26" spans="1:22" x14ac:dyDescent="0.25">
      <c r="A26" s="82" t="s">
        <v>6</v>
      </c>
      <c r="B26" s="82"/>
      <c r="C26" s="82"/>
      <c r="D26" s="82"/>
      <c r="E26" s="227">
        <f>SUM(E4:E25)</f>
        <v>8</v>
      </c>
      <c r="F26" s="228"/>
      <c r="G26" s="227">
        <f>SUM(G4:G25)</f>
        <v>8</v>
      </c>
      <c r="H26" s="228"/>
      <c r="I26" s="227">
        <f>SUM(I4:I25)</f>
        <v>8</v>
      </c>
      <c r="J26" s="228"/>
      <c r="K26" s="227">
        <f>SUM(K4:K25)</f>
        <v>8</v>
      </c>
      <c r="L26" s="228"/>
      <c r="M26" s="227">
        <f>SUM(M4:M25)</f>
        <v>8</v>
      </c>
      <c r="N26" s="228"/>
      <c r="O26" s="227">
        <f>SUM(O4:O25)</f>
        <v>0</v>
      </c>
      <c r="P26" s="228"/>
      <c r="Q26" s="227">
        <f>SUM(Q4:Q25)</f>
        <v>0</v>
      </c>
      <c r="R26" s="228"/>
      <c r="S26" s="77">
        <f t="shared" si="1"/>
        <v>40</v>
      </c>
      <c r="T26" s="77"/>
      <c r="U26" s="82"/>
      <c r="V26" s="80"/>
    </row>
    <row r="27" spans="1:22" x14ac:dyDescent="0.25">
      <c r="A27" s="82" t="s">
        <v>2</v>
      </c>
      <c r="B27" s="82"/>
      <c r="C27" s="82"/>
      <c r="D27" s="82"/>
      <c r="E27" s="141"/>
      <c r="F27" s="142">
        <v>8</v>
      </c>
      <c r="G27" s="141"/>
      <c r="H27" s="142">
        <v>8</v>
      </c>
      <c r="I27" s="141"/>
      <c r="J27" s="142">
        <v>8</v>
      </c>
      <c r="K27" s="141"/>
      <c r="L27" s="142">
        <v>8</v>
      </c>
      <c r="M27" s="141"/>
      <c r="N27" s="142">
        <v>8</v>
      </c>
      <c r="O27" s="141"/>
      <c r="P27" s="142"/>
      <c r="Q27" s="141"/>
      <c r="R27" s="142"/>
      <c r="S27" s="77">
        <f>SUM(E27:R27)</f>
        <v>40</v>
      </c>
      <c r="T27" s="77">
        <f>SUM(T4:T26)</f>
        <v>40</v>
      </c>
      <c r="U27" s="80"/>
      <c r="V27" s="80"/>
    </row>
    <row r="28" spans="1:22" x14ac:dyDescent="0.25">
      <c r="A28" s="82" t="s">
        <v>39</v>
      </c>
      <c r="B28" s="82"/>
      <c r="C28" s="82"/>
      <c r="D28" s="82"/>
      <c r="E28" s="83"/>
      <c r="F28" s="83">
        <f>SUM(E26)-F27</f>
        <v>0</v>
      </c>
      <c r="G28" s="83"/>
      <c r="H28" s="83">
        <f>SUM(G26)-H27</f>
        <v>0</v>
      </c>
      <c r="I28" s="83"/>
      <c r="J28" s="83">
        <f>SUM(I26)-J27</f>
        <v>0</v>
      </c>
      <c r="K28" s="83"/>
      <c r="L28" s="83">
        <f>SUM(K26)-L27</f>
        <v>0</v>
      </c>
      <c r="M28" s="83"/>
      <c r="N28" s="83">
        <f>SUM(M26)-N27</f>
        <v>0</v>
      </c>
      <c r="O28" s="83"/>
      <c r="P28" s="83">
        <f>SUM(O26)</f>
        <v>0</v>
      </c>
      <c r="Q28" s="83"/>
      <c r="R28" s="83">
        <f>SUM(Q26)</f>
        <v>0</v>
      </c>
      <c r="S28" s="80">
        <f>SUM(E28:R28)</f>
        <v>0</v>
      </c>
      <c r="T28" s="80"/>
      <c r="U28" s="80">
        <f>SUM(U4:U27)</f>
        <v>0</v>
      </c>
      <c r="V28" s="80">
        <f>SUM(V4:V27)</f>
        <v>0</v>
      </c>
    </row>
    <row r="29" spans="1:22" x14ac:dyDescent="0.25">
      <c r="E29" s="84"/>
      <c r="F29" s="84"/>
      <c r="G29" s="84"/>
      <c r="H29" s="84"/>
    </row>
    <row r="30" spans="1:22" x14ac:dyDescent="0.25">
      <c r="A30" s="67" t="s">
        <v>23</v>
      </c>
      <c r="B30" s="68"/>
    </row>
    <row r="31" spans="1:22" x14ac:dyDescent="0.25">
      <c r="A31" s="69" t="s">
        <v>2</v>
      </c>
      <c r="C31" s="85">
        <f>SUM(T27)</f>
        <v>40</v>
      </c>
      <c r="I31" s="67">
        <v>3600</v>
      </c>
    </row>
    <row r="32" spans="1:22" x14ac:dyDescent="0.25">
      <c r="A32" s="69" t="s">
        <v>24</v>
      </c>
      <c r="C32" s="85">
        <f>U28</f>
        <v>0</v>
      </c>
      <c r="D32" s="86"/>
      <c r="I32" s="87">
        <v>1.75</v>
      </c>
    </row>
    <row r="33" spans="1:9" x14ac:dyDescent="0.25">
      <c r="A33" s="69" t="s">
        <v>25</v>
      </c>
      <c r="C33" s="86">
        <f>V28</f>
        <v>0</v>
      </c>
      <c r="I33" s="84"/>
    </row>
    <row r="34" spans="1:9" x14ac:dyDescent="0.25">
      <c r="A34" s="69" t="s">
        <v>26</v>
      </c>
      <c r="C34" s="86">
        <f>S24</f>
        <v>0</v>
      </c>
      <c r="I34" s="85"/>
    </row>
    <row r="35" spans="1:9" x14ac:dyDescent="0.25">
      <c r="A35" s="69" t="s">
        <v>4</v>
      </c>
      <c r="C35" s="86">
        <f>S25</f>
        <v>0</v>
      </c>
    </row>
    <row r="36" spans="1:9" ht="16.5" thickBot="1" x14ac:dyDescent="0.3">
      <c r="A36" s="70" t="s">
        <v>6</v>
      </c>
      <c r="C36" s="88">
        <f>SUM(C31:C35)</f>
        <v>40</v>
      </c>
      <c r="E36" s="70" t="s">
        <v>40</v>
      </c>
      <c r="F36" s="70"/>
      <c r="G36" s="89">
        <f>S26-C36</f>
        <v>0</v>
      </c>
    </row>
    <row r="37" spans="1:9" ht="16.5" thickTop="1" x14ac:dyDescent="0.25">
      <c r="A37" s="69" t="s">
        <v>27</v>
      </c>
      <c r="C37" s="90">
        <v>0</v>
      </c>
      <c r="D37" s="90"/>
    </row>
    <row r="38" spans="1:9" x14ac:dyDescent="0.25">
      <c r="A38" s="69" t="s">
        <v>34</v>
      </c>
      <c r="C38" s="90">
        <v>0</v>
      </c>
      <c r="D38" s="90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5BAD-D876-4855-9A51-7D7A4F09E5C8}">
  <sheetPr>
    <pageSetUpPr fitToPage="1"/>
  </sheetPr>
  <dimension ref="A1:V34"/>
  <sheetViews>
    <sheetView zoomScale="90" zoomScaleNormal="90" workbookViewId="0">
      <selection activeCell="E26" sqref="E26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54</v>
      </c>
      <c r="B1" s="68"/>
      <c r="C1" s="68"/>
    </row>
    <row r="2" spans="1:22" s="73" customFormat="1" x14ac:dyDescent="0.25">
      <c r="A2" s="5" t="s">
        <v>66</v>
      </c>
      <c r="B2" s="196"/>
      <c r="C2" s="196"/>
      <c r="D2" s="139"/>
      <c r="E2" s="225" t="s">
        <v>13</v>
      </c>
      <c r="F2" s="225"/>
      <c r="G2" s="223" t="s">
        <v>14</v>
      </c>
      <c r="H2" s="223"/>
      <c r="I2" s="225" t="s">
        <v>15</v>
      </c>
      <c r="J2" s="225"/>
      <c r="K2" s="223" t="s">
        <v>16</v>
      </c>
      <c r="L2" s="223"/>
      <c r="M2" s="223" t="s">
        <v>17</v>
      </c>
      <c r="N2" s="223"/>
      <c r="O2" s="223" t="s">
        <v>18</v>
      </c>
      <c r="P2" s="223"/>
      <c r="Q2" s="223" t="s">
        <v>19</v>
      </c>
      <c r="R2" s="223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 t="s">
        <v>71</v>
      </c>
      <c r="B4" s="218" t="s">
        <v>116</v>
      </c>
      <c r="C4" s="197">
        <v>3</v>
      </c>
      <c r="D4" s="25" t="s">
        <v>72</v>
      </c>
      <c r="E4" s="224">
        <v>8</v>
      </c>
      <c r="F4" s="224"/>
      <c r="G4" s="224">
        <v>8</v>
      </c>
      <c r="H4" s="224"/>
      <c r="I4" s="224">
        <v>8</v>
      </c>
      <c r="J4" s="224"/>
      <c r="K4" s="224">
        <v>8</v>
      </c>
      <c r="L4" s="224"/>
      <c r="M4" s="224">
        <v>5</v>
      </c>
      <c r="N4" s="224"/>
      <c r="O4" s="219"/>
      <c r="P4" s="220"/>
      <c r="Q4" s="221"/>
      <c r="R4" s="222"/>
      <c r="S4" s="77">
        <f>E4+G4+I4+K4+M4+O4+Q4</f>
        <v>37</v>
      </c>
      <c r="T4" s="77">
        <f t="shared" ref="T4:T12" si="0">SUM(S4-U4-V4)</f>
        <v>37</v>
      </c>
      <c r="U4" s="80"/>
      <c r="V4" s="80"/>
    </row>
    <row r="5" spans="1:22" x14ac:dyDescent="0.25">
      <c r="A5" s="138"/>
      <c r="B5" s="191"/>
      <c r="C5" s="191"/>
      <c r="D5" s="25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19"/>
      <c r="P5" s="220"/>
      <c r="Q5" s="221"/>
      <c r="R5" s="222"/>
      <c r="S5" s="77">
        <f t="shared" ref="S5:S22" si="1">E5+G5+I5+K5+M5+O5+Q5</f>
        <v>0</v>
      </c>
      <c r="T5" s="77">
        <f t="shared" si="0"/>
        <v>0</v>
      </c>
      <c r="U5" s="80"/>
      <c r="V5" s="80"/>
    </row>
    <row r="6" spans="1:22" x14ac:dyDescent="0.25">
      <c r="A6" s="138"/>
      <c r="B6" s="191"/>
      <c r="C6" s="191"/>
      <c r="D6" s="25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19"/>
      <c r="P6" s="220"/>
      <c r="Q6" s="221"/>
      <c r="R6" s="222"/>
      <c r="S6" s="77">
        <f t="shared" si="1"/>
        <v>0</v>
      </c>
      <c r="T6" s="77">
        <f t="shared" si="0"/>
        <v>0</v>
      </c>
      <c r="U6" s="80"/>
      <c r="V6" s="80"/>
    </row>
    <row r="7" spans="1:22" x14ac:dyDescent="0.25">
      <c r="A7" s="138"/>
      <c r="B7" s="193"/>
      <c r="C7" s="193"/>
      <c r="D7" s="25"/>
      <c r="E7" s="219"/>
      <c r="F7" s="220"/>
      <c r="G7" s="219"/>
      <c r="H7" s="220"/>
      <c r="I7" s="224"/>
      <c r="J7" s="224"/>
      <c r="K7" s="224"/>
      <c r="L7" s="224"/>
      <c r="M7" s="224"/>
      <c r="N7" s="224"/>
      <c r="O7" s="219"/>
      <c r="P7" s="220"/>
      <c r="Q7" s="221"/>
      <c r="R7" s="222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8"/>
      <c r="B8" s="189"/>
      <c r="C8" s="189"/>
      <c r="D8" s="25"/>
      <c r="E8" s="219"/>
      <c r="F8" s="220"/>
      <c r="G8" s="219"/>
      <c r="H8" s="220"/>
      <c r="I8" s="219"/>
      <c r="J8" s="220"/>
      <c r="K8" s="219"/>
      <c r="L8" s="220"/>
      <c r="M8" s="219"/>
      <c r="N8" s="220"/>
      <c r="O8" s="219"/>
      <c r="P8" s="220"/>
      <c r="Q8" s="221"/>
      <c r="R8" s="222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190"/>
      <c r="C9" s="190"/>
      <c r="D9" s="25"/>
      <c r="E9" s="219"/>
      <c r="F9" s="220"/>
      <c r="G9" s="219"/>
      <c r="H9" s="220"/>
      <c r="I9" s="219"/>
      <c r="J9" s="220"/>
      <c r="K9" s="219"/>
      <c r="L9" s="220"/>
      <c r="M9" s="219"/>
      <c r="N9" s="220"/>
      <c r="O9" s="219"/>
      <c r="P9" s="220"/>
      <c r="Q9" s="221"/>
      <c r="R9" s="222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190"/>
      <c r="C10" s="190"/>
      <c r="D10" s="25"/>
      <c r="E10" s="219"/>
      <c r="F10" s="220"/>
      <c r="G10" s="219"/>
      <c r="H10" s="220"/>
      <c r="I10" s="219"/>
      <c r="J10" s="220"/>
      <c r="K10" s="219"/>
      <c r="L10" s="220"/>
      <c r="M10" s="219"/>
      <c r="N10" s="220"/>
      <c r="O10" s="219"/>
      <c r="P10" s="220"/>
      <c r="Q10" s="221"/>
      <c r="R10" s="222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45"/>
      <c r="C11" s="145"/>
      <c r="D11" s="25"/>
      <c r="E11" s="219"/>
      <c r="F11" s="220"/>
      <c r="G11" s="219"/>
      <c r="H11" s="220"/>
      <c r="I11" s="219"/>
      <c r="J11" s="220"/>
      <c r="K11" s="219"/>
      <c r="L11" s="220"/>
      <c r="M11" s="219"/>
      <c r="N11" s="220"/>
      <c r="O11" s="219"/>
      <c r="P11" s="220"/>
      <c r="Q11" s="221"/>
      <c r="R11" s="222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45"/>
      <c r="C12" s="145"/>
      <c r="D12" s="25"/>
      <c r="E12" s="219"/>
      <c r="F12" s="220"/>
      <c r="G12" s="219"/>
      <c r="H12" s="220"/>
      <c r="I12" s="219"/>
      <c r="J12" s="220"/>
      <c r="K12" s="219"/>
      <c r="L12" s="220"/>
      <c r="M12" s="219"/>
      <c r="N12" s="220"/>
      <c r="O12" s="219"/>
      <c r="P12" s="220"/>
      <c r="Q12" s="221"/>
      <c r="R12" s="222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145"/>
      <c r="C13" s="145"/>
      <c r="D13" s="25"/>
      <c r="E13" s="219"/>
      <c r="F13" s="220"/>
      <c r="G13" s="219"/>
      <c r="H13" s="220"/>
      <c r="I13" s="219"/>
      <c r="J13" s="220"/>
      <c r="K13" s="219"/>
      <c r="L13" s="220"/>
      <c r="M13" s="219"/>
      <c r="N13" s="220"/>
      <c r="O13" s="219"/>
      <c r="P13" s="220"/>
      <c r="Q13" s="221"/>
      <c r="R13" s="222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8"/>
      <c r="B14" s="145"/>
      <c r="C14" s="145"/>
      <c r="D14" s="25"/>
      <c r="E14" s="219"/>
      <c r="F14" s="220"/>
      <c r="G14" s="219"/>
      <c r="H14" s="220"/>
      <c r="I14" s="219"/>
      <c r="J14" s="220"/>
      <c r="K14" s="219"/>
      <c r="L14" s="220"/>
      <c r="M14" s="219"/>
      <c r="N14" s="220"/>
      <c r="O14" s="219"/>
      <c r="P14" s="220"/>
      <c r="Q14" s="221"/>
      <c r="R14" s="222"/>
      <c r="S14" s="77">
        <f>E14+G14+I14+K14+M14+O14+Q14</f>
        <v>0</v>
      </c>
      <c r="T14" s="77">
        <f>SUM(S14-U14-V14)</f>
        <v>0</v>
      </c>
      <c r="U14" s="80"/>
      <c r="V14" s="80"/>
    </row>
    <row r="15" spans="1:22" ht="15.75" customHeight="1" x14ac:dyDescent="0.25">
      <c r="A15" s="138"/>
      <c r="B15" s="30"/>
      <c r="C15" s="138"/>
      <c r="D15" s="25"/>
      <c r="E15" s="219"/>
      <c r="F15" s="220"/>
      <c r="G15" s="219"/>
      <c r="H15" s="220"/>
      <c r="I15" s="219"/>
      <c r="J15" s="220"/>
      <c r="K15" s="219"/>
      <c r="L15" s="220"/>
      <c r="M15" s="219"/>
      <c r="N15" s="220"/>
      <c r="O15" s="219"/>
      <c r="P15" s="220"/>
      <c r="Q15" s="221"/>
      <c r="R15" s="222"/>
      <c r="S15" s="77">
        <f t="shared" ref="S15:S17" si="2">E15+G15+I15+K15+M15+O15+Q15</f>
        <v>0</v>
      </c>
      <c r="T15" s="77">
        <f t="shared" ref="T15:T17" si="3">SUM(S15-U15-V15)</f>
        <v>0</v>
      </c>
      <c r="U15" s="80"/>
      <c r="V15" s="80"/>
    </row>
    <row r="16" spans="1:22" ht="15.75" customHeight="1" x14ac:dyDescent="0.25">
      <c r="A16" s="140"/>
      <c r="B16" s="81"/>
      <c r="C16" s="140"/>
      <c r="D16" s="79"/>
      <c r="E16" s="219"/>
      <c r="F16" s="220"/>
      <c r="G16" s="219"/>
      <c r="H16" s="220"/>
      <c r="I16" s="219"/>
      <c r="J16" s="220"/>
      <c r="K16" s="219"/>
      <c r="L16" s="220"/>
      <c r="M16" s="219"/>
      <c r="N16" s="220"/>
      <c r="O16" s="219"/>
      <c r="P16" s="220"/>
      <c r="Q16" s="221"/>
      <c r="R16" s="222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169"/>
      <c r="B17" s="81"/>
      <c r="C17" s="169"/>
      <c r="D17" s="25"/>
      <c r="E17" s="219"/>
      <c r="F17" s="220"/>
      <c r="G17" s="219"/>
      <c r="H17" s="220"/>
      <c r="I17" s="219"/>
      <c r="J17" s="220"/>
      <c r="K17" s="219"/>
      <c r="L17" s="220"/>
      <c r="M17" s="219"/>
      <c r="N17" s="220"/>
      <c r="O17" s="219"/>
      <c r="P17" s="220"/>
      <c r="Q17" s="221"/>
      <c r="R17" s="222"/>
      <c r="S17" s="77">
        <f t="shared" si="2"/>
        <v>0</v>
      </c>
      <c r="T17" s="77">
        <f t="shared" si="3"/>
        <v>0</v>
      </c>
      <c r="U17" s="80"/>
      <c r="V17" s="80"/>
    </row>
    <row r="18" spans="1:22" x14ac:dyDescent="0.25">
      <c r="A18" s="140"/>
      <c r="B18" s="81"/>
      <c r="C18" s="140"/>
      <c r="D18" s="25"/>
      <c r="E18" s="219"/>
      <c r="F18" s="220"/>
      <c r="G18" s="219"/>
      <c r="H18" s="220"/>
      <c r="I18" s="219"/>
      <c r="J18" s="220"/>
      <c r="K18" s="219"/>
      <c r="L18" s="220"/>
      <c r="M18" s="219"/>
      <c r="N18" s="220"/>
      <c r="O18" s="219"/>
      <c r="P18" s="220"/>
      <c r="Q18" s="221"/>
      <c r="R18" s="222"/>
      <c r="S18" s="77">
        <f>E18+G18+I18+K18+M18+O18+Q18</f>
        <v>0</v>
      </c>
      <c r="T18" s="77">
        <f>SUM(S18-U18-V18)</f>
        <v>0</v>
      </c>
      <c r="U18" s="80"/>
      <c r="V18" s="80"/>
    </row>
    <row r="19" spans="1:22" x14ac:dyDescent="0.25">
      <c r="A19" s="138"/>
      <c r="B19" s="30">
        <f>SUM(B6:B18)</f>
        <v>0</v>
      </c>
      <c r="C19" s="138"/>
      <c r="D19" s="25"/>
      <c r="E19" s="219"/>
      <c r="F19" s="220"/>
      <c r="G19" s="219"/>
      <c r="H19" s="220"/>
      <c r="I19" s="219"/>
      <c r="J19" s="220"/>
      <c r="K19" s="219">
        <f>SUM(K6:K18)</f>
        <v>0</v>
      </c>
      <c r="L19" s="220"/>
      <c r="M19" s="219"/>
      <c r="N19" s="220"/>
      <c r="O19" s="219"/>
      <c r="P19" s="220"/>
      <c r="Q19" s="221"/>
      <c r="R19" s="222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25">
      <c r="A20" s="74" t="s">
        <v>35</v>
      </c>
      <c r="B20" s="74"/>
      <c r="C20" s="74"/>
      <c r="D20" s="74"/>
      <c r="E20" s="219"/>
      <c r="F20" s="220"/>
      <c r="G20" s="219"/>
      <c r="H20" s="220"/>
      <c r="I20" s="219"/>
      <c r="J20" s="220"/>
      <c r="K20" s="219"/>
      <c r="L20" s="220"/>
      <c r="M20" s="219"/>
      <c r="N20" s="220"/>
      <c r="O20" s="219"/>
      <c r="P20" s="220"/>
      <c r="Q20" s="221"/>
      <c r="R20" s="222"/>
      <c r="S20" s="77">
        <f t="shared" si="1"/>
        <v>0</v>
      </c>
      <c r="T20" s="77"/>
      <c r="U20" s="82"/>
      <c r="V20" s="80"/>
    </row>
    <row r="21" spans="1:22" x14ac:dyDescent="0.25">
      <c r="A21" s="74" t="s">
        <v>36</v>
      </c>
      <c r="B21" s="74"/>
      <c r="C21" s="74"/>
      <c r="D21" s="74"/>
      <c r="E21" s="219"/>
      <c r="F21" s="220"/>
      <c r="G21" s="219"/>
      <c r="H21" s="220"/>
      <c r="I21" s="219"/>
      <c r="J21" s="220"/>
      <c r="K21" s="219"/>
      <c r="L21" s="220"/>
      <c r="M21" s="219"/>
      <c r="N21" s="220"/>
      <c r="O21" s="221"/>
      <c r="P21" s="222"/>
      <c r="Q21" s="221"/>
      <c r="R21" s="222"/>
      <c r="S21" s="77">
        <f t="shared" si="1"/>
        <v>0</v>
      </c>
      <c r="T21" s="77"/>
      <c r="U21" s="82"/>
      <c r="V21" s="80"/>
    </row>
    <row r="22" spans="1:22" x14ac:dyDescent="0.25">
      <c r="A22" s="82" t="s">
        <v>6</v>
      </c>
      <c r="B22" s="82"/>
      <c r="C22" s="82"/>
      <c r="D22" s="82"/>
      <c r="E22" s="227">
        <f>SUM(E4:E21)</f>
        <v>8</v>
      </c>
      <c r="F22" s="228"/>
      <c r="G22" s="227">
        <f>SUM(G4:G21)</f>
        <v>8</v>
      </c>
      <c r="H22" s="228"/>
      <c r="I22" s="227">
        <f>SUM(I4:I21)</f>
        <v>8</v>
      </c>
      <c r="J22" s="228"/>
      <c r="K22" s="227">
        <f>SUM(K4:K21)</f>
        <v>8</v>
      </c>
      <c r="L22" s="228"/>
      <c r="M22" s="227">
        <f>SUM(M4:M21)</f>
        <v>5</v>
      </c>
      <c r="N22" s="228"/>
      <c r="O22" s="227">
        <f>SUM(O4:O21)</f>
        <v>0</v>
      </c>
      <c r="P22" s="228"/>
      <c r="Q22" s="227">
        <f>SUM(Q4:Q21)</f>
        <v>0</v>
      </c>
      <c r="R22" s="228"/>
      <c r="S22" s="77">
        <f t="shared" si="1"/>
        <v>37</v>
      </c>
      <c r="T22" s="77"/>
      <c r="U22" s="82"/>
      <c r="V22" s="80"/>
    </row>
    <row r="23" spans="1:22" x14ac:dyDescent="0.25">
      <c r="A23" s="82" t="s">
        <v>2</v>
      </c>
      <c r="B23" s="82"/>
      <c r="C23" s="82"/>
      <c r="D23" s="82"/>
      <c r="E23" s="141"/>
      <c r="F23" s="142">
        <v>8</v>
      </c>
      <c r="G23" s="141"/>
      <c r="H23" s="142">
        <v>8</v>
      </c>
      <c r="I23" s="141"/>
      <c r="J23" s="142">
        <v>8</v>
      </c>
      <c r="K23" s="141"/>
      <c r="L23" s="142">
        <v>8</v>
      </c>
      <c r="M23" s="141"/>
      <c r="N23" s="142">
        <v>8</v>
      </c>
      <c r="O23" s="141"/>
      <c r="P23" s="142"/>
      <c r="Q23" s="141"/>
      <c r="R23" s="142"/>
      <c r="S23" s="77">
        <f>SUM(E23:R23)</f>
        <v>40</v>
      </c>
      <c r="T23" s="77">
        <f>SUM(T4:T22)</f>
        <v>37</v>
      </c>
      <c r="U23" s="80"/>
      <c r="V23" s="80"/>
    </row>
    <row r="24" spans="1:22" x14ac:dyDescent="0.25">
      <c r="A24" s="82" t="s">
        <v>39</v>
      </c>
      <c r="B24" s="82"/>
      <c r="C24" s="82"/>
      <c r="D24" s="82"/>
      <c r="E24" s="83"/>
      <c r="F24" s="83">
        <f>SUM(E22)-F23</f>
        <v>0</v>
      </c>
      <c r="G24" s="83"/>
      <c r="H24" s="83">
        <f>SUM(G22)-H23</f>
        <v>0</v>
      </c>
      <c r="I24" s="83"/>
      <c r="J24" s="83">
        <f>SUM(I22)-J23</f>
        <v>0</v>
      </c>
      <c r="K24" s="83"/>
      <c r="L24" s="83">
        <f>SUM(K22)-L23</f>
        <v>0</v>
      </c>
      <c r="M24" s="83"/>
      <c r="N24" s="83">
        <v>1</v>
      </c>
      <c r="O24" s="83"/>
      <c r="P24" s="83">
        <f>SUM(O22)</f>
        <v>0</v>
      </c>
      <c r="Q24" s="83"/>
      <c r="R24" s="83">
        <f>SUM(Q22)</f>
        <v>0</v>
      </c>
      <c r="S24" s="80">
        <f>SUM(E24:R24)</f>
        <v>1</v>
      </c>
      <c r="T24" s="80"/>
      <c r="U24" s="80">
        <f>SUM(U4:U23)</f>
        <v>0</v>
      </c>
      <c r="V24" s="80">
        <f>SUM(V4:V23)</f>
        <v>0</v>
      </c>
    </row>
    <row r="25" spans="1:22" x14ac:dyDescent="0.25">
      <c r="E25" s="84"/>
      <c r="F25" s="84"/>
      <c r="G25" s="84"/>
      <c r="H25" s="84"/>
    </row>
    <row r="26" spans="1:22" x14ac:dyDescent="0.25">
      <c r="A26" s="67" t="s">
        <v>23</v>
      </c>
      <c r="B26" s="68"/>
    </row>
    <row r="27" spans="1:22" x14ac:dyDescent="0.25">
      <c r="A27" s="69" t="s">
        <v>2</v>
      </c>
      <c r="C27" s="85">
        <f>SUM(T23)</f>
        <v>37</v>
      </c>
      <c r="I27" s="67">
        <v>3600</v>
      </c>
    </row>
    <row r="28" spans="1:22" x14ac:dyDescent="0.25">
      <c r="A28" s="69" t="s">
        <v>24</v>
      </c>
      <c r="C28" s="85">
        <f>U24</f>
        <v>0</v>
      </c>
      <c r="D28" s="86"/>
      <c r="I28" s="87"/>
    </row>
    <row r="29" spans="1:22" x14ac:dyDescent="0.25">
      <c r="A29" s="69" t="s">
        <v>25</v>
      </c>
      <c r="C29" s="86">
        <f>V24</f>
        <v>0</v>
      </c>
      <c r="I29" s="84"/>
    </row>
    <row r="30" spans="1:22" x14ac:dyDescent="0.25">
      <c r="A30" s="69" t="s">
        <v>26</v>
      </c>
      <c r="C30" s="86">
        <f>S20</f>
        <v>0</v>
      </c>
      <c r="I30" s="85"/>
    </row>
    <row r="31" spans="1:22" x14ac:dyDescent="0.25">
      <c r="A31" s="69" t="s">
        <v>4</v>
      </c>
      <c r="C31" s="86">
        <f>S21</f>
        <v>0</v>
      </c>
    </row>
    <row r="32" spans="1:22" ht="16.5" thickBot="1" x14ac:dyDescent="0.3">
      <c r="A32" s="70" t="s">
        <v>6</v>
      </c>
      <c r="C32" s="88">
        <f>SUM(C27:C31)</f>
        <v>37</v>
      </c>
      <c r="E32" s="70" t="s">
        <v>40</v>
      </c>
      <c r="F32" s="70"/>
      <c r="G32" s="89">
        <f>S22-C32</f>
        <v>0</v>
      </c>
    </row>
    <row r="33" spans="1:4" ht="16.5" thickTop="1" x14ac:dyDescent="0.25">
      <c r="A33" s="69" t="s">
        <v>27</v>
      </c>
      <c r="C33" s="90">
        <v>0</v>
      </c>
      <c r="D33" s="90"/>
    </row>
    <row r="34" spans="1:4" x14ac:dyDescent="0.25">
      <c r="A34" s="69" t="s">
        <v>34</v>
      </c>
      <c r="C34" s="90">
        <v>0</v>
      </c>
      <c r="D34" s="9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M18" sqref="E18:N1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66</v>
      </c>
      <c r="B2" s="196"/>
      <c r="C2" s="196"/>
      <c r="D2" s="38"/>
      <c r="E2" s="235" t="s">
        <v>13</v>
      </c>
      <c r="F2" s="235"/>
      <c r="G2" s="235" t="s">
        <v>14</v>
      </c>
      <c r="H2" s="235"/>
      <c r="I2" s="235" t="s">
        <v>15</v>
      </c>
      <c r="J2" s="235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199"/>
      <c r="J3" s="199"/>
      <c r="K3" s="75">
        <v>8</v>
      </c>
      <c r="L3" s="75">
        <v>16.3</v>
      </c>
      <c r="M3" s="75">
        <v>8</v>
      </c>
      <c r="N3" s="75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8">
        <v>6773</v>
      </c>
      <c r="B4" s="218" t="s">
        <v>114</v>
      </c>
      <c r="C4" s="174">
        <v>1</v>
      </c>
      <c r="D4" s="25" t="s">
        <v>70</v>
      </c>
      <c r="E4" s="226">
        <v>3</v>
      </c>
      <c r="F4" s="226"/>
      <c r="G4" s="226"/>
      <c r="H4" s="226"/>
      <c r="I4" s="236"/>
      <c r="J4" s="236"/>
      <c r="K4" s="226"/>
      <c r="L4" s="226"/>
      <c r="M4" s="226"/>
      <c r="N4" s="226"/>
      <c r="O4" s="229"/>
      <c r="P4" s="230"/>
      <c r="Q4" s="231"/>
      <c r="R4" s="232"/>
      <c r="S4" s="12">
        <f>E4+G4+I4+K4+M4+O4+Q4</f>
        <v>3</v>
      </c>
      <c r="T4" s="12">
        <f t="shared" ref="T4:T19" si="0">SUM(S4-U4-V4)</f>
        <v>3</v>
      </c>
      <c r="U4" s="15"/>
      <c r="V4" s="15"/>
    </row>
    <row r="5" spans="1:22" x14ac:dyDescent="0.25">
      <c r="A5" s="138">
        <v>6791</v>
      </c>
      <c r="B5" s="218" t="s">
        <v>117</v>
      </c>
      <c r="C5" s="179">
        <v>3</v>
      </c>
      <c r="D5" s="25" t="s">
        <v>70</v>
      </c>
      <c r="E5" s="226">
        <v>1</v>
      </c>
      <c r="F5" s="226"/>
      <c r="G5" s="226"/>
      <c r="H5" s="226"/>
      <c r="I5" s="236"/>
      <c r="J5" s="236"/>
      <c r="K5" s="226"/>
      <c r="L5" s="226"/>
      <c r="M5" s="226"/>
      <c r="N5" s="226"/>
      <c r="O5" s="229"/>
      <c r="P5" s="230"/>
      <c r="Q5" s="231"/>
      <c r="R5" s="232"/>
      <c r="S5" s="12">
        <f t="shared" ref="S5:S22" si="1">E5+G5+I5+K5+M5+O5+Q5</f>
        <v>1</v>
      </c>
      <c r="T5" s="12">
        <f t="shared" si="0"/>
        <v>1</v>
      </c>
      <c r="U5" s="15"/>
      <c r="V5" s="15"/>
    </row>
    <row r="6" spans="1:22" x14ac:dyDescent="0.25">
      <c r="A6" s="138">
        <v>6773</v>
      </c>
      <c r="B6" s="218" t="s">
        <v>114</v>
      </c>
      <c r="C6" s="179">
        <v>4</v>
      </c>
      <c r="D6" s="25" t="s">
        <v>70</v>
      </c>
      <c r="E6" s="226">
        <v>3</v>
      </c>
      <c r="F6" s="226"/>
      <c r="G6" s="226">
        <v>8</v>
      </c>
      <c r="H6" s="226"/>
      <c r="I6" s="236"/>
      <c r="J6" s="236"/>
      <c r="K6" s="226">
        <v>8</v>
      </c>
      <c r="L6" s="226"/>
      <c r="M6" s="226">
        <v>7.5</v>
      </c>
      <c r="N6" s="226"/>
      <c r="O6" s="229"/>
      <c r="P6" s="230"/>
      <c r="Q6" s="231"/>
      <c r="R6" s="232"/>
      <c r="S6" s="12">
        <f t="shared" si="1"/>
        <v>26.5</v>
      </c>
      <c r="T6" s="12">
        <f t="shared" si="0"/>
        <v>26.5</v>
      </c>
      <c r="U6" s="15"/>
      <c r="V6" s="15"/>
    </row>
    <row r="7" spans="1:22" x14ac:dyDescent="0.25">
      <c r="A7" s="138"/>
      <c r="B7" s="180"/>
      <c r="C7" s="180"/>
      <c r="D7" s="25"/>
      <c r="E7" s="229"/>
      <c r="F7" s="230"/>
      <c r="G7" s="229"/>
      <c r="H7" s="230"/>
      <c r="I7" s="236"/>
      <c r="J7" s="236"/>
      <c r="K7" s="226"/>
      <c r="L7" s="226"/>
      <c r="M7" s="226"/>
      <c r="N7" s="226"/>
      <c r="O7" s="229"/>
      <c r="P7" s="230"/>
      <c r="Q7" s="231"/>
      <c r="R7" s="232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8"/>
      <c r="B8" s="180"/>
      <c r="C8" s="180"/>
      <c r="D8" s="25"/>
      <c r="E8" s="226"/>
      <c r="F8" s="226"/>
      <c r="G8" s="226"/>
      <c r="H8" s="226"/>
      <c r="I8" s="236"/>
      <c r="J8" s="236"/>
      <c r="K8" s="226"/>
      <c r="L8" s="226"/>
      <c r="M8" s="226"/>
      <c r="N8" s="226"/>
      <c r="O8" s="229"/>
      <c r="P8" s="230"/>
      <c r="Q8" s="231"/>
      <c r="R8" s="232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8"/>
      <c r="B9" s="180"/>
      <c r="C9" s="180"/>
      <c r="D9" s="25"/>
      <c r="E9" s="226"/>
      <c r="F9" s="226"/>
      <c r="G9" s="226"/>
      <c r="H9" s="226"/>
      <c r="I9" s="236"/>
      <c r="J9" s="236"/>
      <c r="K9" s="226"/>
      <c r="L9" s="226"/>
      <c r="M9" s="226"/>
      <c r="N9" s="226"/>
      <c r="O9" s="229"/>
      <c r="P9" s="230"/>
      <c r="Q9" s="231"/>
      <c r="R9" s="232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8"/>
      <c r="B10" s="181"/>
      <c r="C10" s="181"/>
      <c r="D10" s="25"/>
      <c r="E10" s="226"/>
      <c r="F10" s="226"/>
      <c r="G10" s="226"/>
      <c r="H10" s="226"/>
      <c r="I10" s="236"/>
      <c r="J10" s="236"/>
      <c r="K10" s="226"/>
      <c r="L10" s="226"/>
      <c r="M10" s="226"/>
      <c r="N10" s="226"/>
      <c r="O10" s="229"/>
      <c r="P10" s="230"/>
      <c r="Q10" s="231"/>
      <c r="R10" s="232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8"/>
      <c r="B11" s="182"/>
      <c r="C11" s="182"/>
      <c r="D11" s="25"/>
      <c r="E11" s="226"/>
      <c r="F11" s="226"/>
      <c r="G11" s="226"/>
      <c r="H11" s="226"/>
      <c r="I11" s="236"/>
      <c r="J11" s="236"/>
      <c r="K11" s="226"/>
      <c r="L11" s="226"/>
      <c r="M11" s="226"/>
      <c r="N11" s="226"/>
      <c r="O11" s="229"/>
      <c r="P11" s="230"/>
      <c r="Q11" s="231"/>
      <c r="R11" s="232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8"/>
      <c r="B12" s="182"/>
      <c r="C12" s="182"/>
      <c r="D12" s="25"/>
      <c r="E12" s="226"/>
      <c r="F12" s="226"/>
      <c r="G12" s="226"/>
      <c r="H12" s="226"/>
      <c r="I12" s="236"/>
      <c r="J12" s="236"/>
      <c r="K12" s="226"/>
      <c r="L12" s="226"/>
      <c r="M12" s="226"/>
      <c r="N12" s="226"/>
      <c r="O12" s="229"/>
      <c r="P12" s="230"/>
      <c r="Q12" s="231"/>
      <c r="R12" s="232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8"/>
      <c r="B13" s="182"/>
      <c r="C13" s="182"/>
      <c r="D13" s="25"/>
      <c r="E13" s="226"/>
      <c r="F13" s="226"/>
      <c r="G13" s="226"/>
      <c r="H13" s="226"/>
      <c r="I13" s="236"/>
      <c r="J13" s="236"/>
      <c r="K13" s="226"/>
      <c r="L13" s="226"/>
      <c r="M13" s="226"/>
      <c r="N13" s="226"/>
      <c r="O13" s="229"/>
      <c r="P13" s="230"/>
      <c r="Q13" s="231"/>
      <c r="R13" s="232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8"/>
      <c r="B14" s="183"/>
      <c r="C14" s="183"/>
      <c r="D14" s="25"/>
      <c r="E14" s="226"/>
      <c r="F14" s="226"/>
      <c r="G14" s="226"/>
      <c r="H14" s="226"/>
      <c r="I14" s="236"/>
      <c r="J14" s="236"/>
      <c r="K14" s="226"/>
      <c r="L14" s="226"/>
      <c r="M14" s="226"/>
      <c r="N14" s="226"/>
      <c r="O14" s="229"/>
      <c r="P14" s="230"/>
      <c r="Q14" s="231"/>
      <c r="R14" s="232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4"/>
      <c r="B15" s="143"/>
      <c r="C15" s="143"/>
      <c r="D15" s="25"/>
      <c r="E15" s="229"/>
      <c r="F15" s="230"/>
      <c r="G15" s="229"/>
      <c r="H15" s="230"/>
      <c r="I15" s="237"/>
      <c r="J15" s="238"/>
      <c r="K15" s="229"/>
      <c r="L15" s="230"/>
      <c r="M15" s="229"/>
      <c r="N15" s="230"/>
      <c r="O15" s="229"/>
      <c r="P15" s="230"/>
      <c r="Q15" s="231"/>
      <c r="R15" s="232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8"/>
      <c r="B16" s="30"/>
      <c r="C16" s="138"/>
      <c r="D16" s="25"/>
      <c r="E16" s="229"/>
      <c r="F16" s="230"/>
      <c r="G16" s="229"/>
      <c r="H16" s="230"/>
      <c r="I16" s="237"/>
      <c r="J16" s="238"/>
      <c r="K16" s="229"/>
      <c r="L16" s="230"/>
      <c r="M16" s="229"/>
      <c r="N16" s="230"/>
      <c r="O16" s="229"/>
      <c r="P16" s="230"/>
      <c r="Q16" s="231"/>
      <c r="R16" s="232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46"/>
      <c r="B17" s="81"/>
      <c r="C17" s="146"/>
      <c r="D17" s="25"/>
      <c r="E17" s="229"/>
      <c r="F17" s="230"/>
      <c r="G17" s="229"/>
      <c r="H17" s="230"/>
      <c r="I17" s="237"/>
      <c r="J17" s="238"/>
      <c r="K17" s="229"/>
      <c r="L17" s="230"/>
      <c r="M17" s="229"/>
      <c r="N17" s="230"/>
      <c r="O17" s="229"/>
      <c r="P17" s="230"/>
      <c r="Q17" s="231"/>
      <c r="R17" s="232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38">
        <v>3600</v>
      </c>
      <c r="B18" s="218" t="s">
        <v>113</v>
      </c>
      <c r="C18" s="138"/>
      <c r="D18" s="25" t="s">
        <v>74</v>
      </c>
      <c r="E18" s="229">
        <v>0.5</v>
      </c>
      <c r="F18" s="230"/>
      <c r="G18" s="229"/>
      <c r="H18" s="230"/>
      <c r="I18" s="237"/>
      <c r="J18" s="238"/>
      <c r="K18" s="229"/>
      <c r="L18" s="230"/>
      <c r="M18" s="229">
        <v>0.25</v>
      </c>
      <c r="N18" s="230"/>
      <c r="O18" s="229"/>
      <c r="P18" s="230"/>
      <c r="Q18" s="231"/>
      <c r="R18" s="232"/>
      <c r="S18" s="12">
        <f t="shared" si="1"/>
        <v>0.75</v>
      </c>
      <c r="T18" s="12">
        <f t="shared" si="0"/>
        <v>0.75</v>
      </c>
      <c r="U18" s="15"/>
      <c r="V18" s="15"/>
    </row>
    <row r="19" spans="1:22" x14ac:dyDescent="0.25">
      <c r="A19" s="137">
        <v>3600</v>
      </c>
      <c r="B19" s="218">
        <f>SUM(B6:B18)</f>
        <v>0</v>
      </c>
      <c r="C19" s="137"/>
      <c r="D19" s="14" t="s">
        <v>73</v>
      </c>
      <c r="E19" s="229">
        <v>0.5</v>
      </c>
      <c r="F19" s="230"/>
      <c r="G19" s="229"/>
      <c r="H19" s="230"/>
      <c r="I19" s="237"/>
      <c r="J19" s="238"/>
      <c r="K19" s="229"/>
      <c r="L19" s="230"/>
      <c r="M19" s="229">
        <v>0.25</v>
      </c>
      <c r="N19" s="230"/>
      <c r="O19" s="229"/>
      <c r="P19" s="230"/>
      <c r="Q19" s="231"/>
      <c r="R19" s="232"/>
      <c r="S19" s="12">
        <f t="shared" si="1"/>
        <v>0.75</v>
      </c>
      <c r="T19" s="12">
        <f t="shared" si="0"/>
        <v>0.75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29"/>
      <c r="F20" s="230"/>
      <c r="G20" s="229"/>
      <c r="H20" s="230"/>
      <c r="I20" s="237">
        <v>8</v>
      </c>
      <c r="J20" s="238"/>
      <c r="K20" s="229"/>
      <c r="L20" s="230"/>
      <c r="M20" s="229"/>
      <c r="N20" s="230"/>
      <c r="O20" s="231"/>
      <c r="P20" s="232"/>
      <c r="Q20" s="231"/>
      <c r="R20" s="232"/>
      <c r="S20" s="12">
        <f t="shared" si="1"/>
        <v>8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31"/>
      <c r="P21" s="232"/>
      <c r="Q21" s="231"/>
      <c r="R21" s="232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3">
        <f>SUM(E4:E21)</f>
        <v>8</v>
      </c>
      <c r="F22" s="234"/>
      <c r="G22" s="233">
        <f>SUM(G4:G21)</f>
        <v>8</v>
      </c>
      <c r="H22" s="234"/>
      <c r="I22" s="233">
        <f>SUM(I4:I21)</f>
        <v>8</v>
      </c>
      <c r="J22" s="234"/>
      <c r="K22" s="233">
        <f>SUM(K4:K21)</f>
        <v>8</v>
      </c>
      <c r="L22" s="234"/>
      <c r="M22" s="233">
        <f>SUM(M4:M21)</f>
        <v>8</v>
      </c>
      <c r="N22" s="234"/>
      <c r="O22" s="233">
        <f>SUM(O4:O21)</f>
        <v>0</v>
      </c>
      <c r="P22" s="234"/>
      <c r="Q22" s="233">
        <f>SUM(Q4:Q21)</f>
        <v>0</v>
      </c>
      <c r="R22" s="234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1.5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8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8793E-CD5E-494A-AA24-050BC347E31E}">
  <sheetPr>
    <pageSetUpPr fitToPage="1"/>
  </sheetPr>
  <dimension ref="A1:V36"/>
  <sheetViews>
    <sheetView zoomScale="90" zoomScaleNormal="90" workbookViewId="0">
      <selection activeCell="K19" sqref="K19:L19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57</v>
      </c>
      <c r="B1" s="68"/>
      <c r="C1" s="68"/>
    </row>
    <row r="2" spans="1:22" s="73" customFormat="1" x14ac:dyDescent="0.25">
      <c r="A2" s="5" t="s">
        <v>66</v>
      </c>
      <c r="B2" s="196"/>
      <c r="C2" s="196"/>
      <c r="D2" s="139"/>
      <c r="E2" s="225" t="s">
        <v>13</v>
      </c>
      <c r="F2" s="225"/>
      <c r="G2" s="223" t="s">
        <v>14</v>
      </c>
      <c r="H2" s="223"/>
      <c r="I2" s="225" t="s">
        <v>15</v>
      </c>
      <c r="J2" s="225"/>
      <c r="K2" s="223" t="s">
        <v>16</v>
      </c>
      <c r="L2" s="223"/>
      <c r="M2" s="223" t="s">
        <v>17</v>
      </c>
      <c r="N2" s="223"/>
      <c r="O2" s="223" t="s">
        <v>18</v>
      </c>
      <c r="P2" s="223"/>
      <c r="Q2" s="223" t="s">
        <v>19</v>
      </c>
      <c r="R2" s="223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199"/>
      <c r="N3" s="199"/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6687</v>
      </c>
      <c r="B4" s="218" t="s">
        <v>110</v>
      </c>
      <c r="C4" s="197">
        <v>40</v>
      </c>
      <c r="D4" s="25" t="s">
        <v>68</v>
      </c>
      <c r="E4" s="224">
        <v>0.5</v>
      </c>
      <c r="F4" s="224"/>
      <c r="G4" s="224">
        <v>3.5</v>
      </c>
      <c r="H4" s="224"/>
      <c r="I4" s="224"/>
      <c r="J4" s="224"/>
      <c r="K4" s="224"/>
      <c r="L4" s="224"/>
      <c r="M4" s="239"/>
      <c r="N4" s="239"/>
      <c r="O4" s="219"/>
      <c r="P4" s="220"/>
      <c r="Q4" s="221"/>
      <c r="R4" s="222"/>
      <c r="S4" s="77">
        <f>E4+G4+I4+K4+M4+O4+Q4</f>
        <v>4</v>
      </c>
      <c r="T4" s="77">
        <f t="shared" ref="T4:T12" si="0">SUM(S4-U4-V4)</f>
        <v>4</v>
      </c>
      <c r="U4" s="80"/>
      <c r="V4" s="80"/>
    </row>
    <row r="5" spans="1:22" x14ac:dyDescent="0.25">
      <c r="A5" s="138">
        <v>6687</v>
      </c>
      <c r="B5" s="218" t="s">
        <v>110</v>
      </c>
      <c r="C5" s="197">
        <v>51</v>
      </c>
      <c r="D5" s="25" t="s">
        <v>68</v>
      </c>
      <c r="E5" s="224">
        <v>3.5</v>
      </c>
      <c r="F5" s="224"/>
      <c r="G5" s="224"/>
      <c r="H5" s="224"/>
      <c r="I5" s="224"/>
      <c r="J5" s="224"/>
      <c r="K5" s="224"/>
      <c r="L5" s="224"/>
      <c r="M5" s="239"/>
      <c r="N5" s="239"/>
      <c r="O5" s="219"/>
      <c r="P5" s="220"/>
      <c r="Q5" s="221"/>
      <c r="R5" s="222"/>
      <c r="S5" s="77">
        <f t="shared" ref="S5:S24" si="1">E5+G5+I5+K5+M5+O5+Q5</f>
        <v>3.5</v>
      </c>
      <c r="T5" s="77">
        <f t="shared" si="0"/>
        <v>3.5</v>
      </c>
      <c r="U5" s="80"/>
      <c r="V5" s="80"/>
    </row>
    <row r="6" spans="1:22" x14ac:dyDescent="0.25">
      <c r="A6" s="138">
        <v>6687</v>
      </c>
      <c r="B6" s="218" t="s">
        <v>110</v>
      </c>
      <c r="C6" s="197">
        <v>32</v>
      </c>
      <c r="D6" s="25" t="s">
        <v>68</v>
      </c>
      <c r="E6" s="224">
        <v>1.5</v>
      </c>
      <c r="F6" s="224"/>
      <c r="G6" s="224"/>
      <c r="H6" s="224"/>
      <c r="I6" s="224"/>
      <c r="J6" s="224"/>
      <c r="K6" s="224"/>
      <c r="L6" s="224"/>
      <c r="M6" s="239"/>
      <c r="N6" s="239"/>
      <c r="O6" s="219"/>
      <c r="P6" s="220"/>
      <c r="Q6" s="221"/>
      <c r="R6" s="222"/>
      <c r="S6" s="77">
        <f t="shared" si="1"/>
        <v>1.5</v>
      </c>
      <c r="T6" s="77">
        <f t="shared" si="0"/>
        <v>1.5</v>
      </c>
      <c r="U6" s="80"/>
      <c r="V6" s="80"/>
    </row>
    <row r="7" spans="1:22" x14ac:dyDescent="0.25">
      <c r="A7" s="138">
        <v>6687</v>
      </c>
      <c r="B7" s="218" t="s">
        <v>110</v>
      </c>
      <c r="C7" s="197">
        <v>33</v>
      </c>
      <c r="D7" s="25" t="s">
        <v>68</v>
      </c>
      <c r="E7" s="224">
        <v>1.5</v>
      </c>
      <c r="F7" s="224"/>
      <c r="G7" s="224"/>
      <c r="H7" s="224"/>
      <c r="I7" s="219">
        <v>1</v>
      </c>
      <c r="J7" s="220"/>
      <c r="K7" s="219">
        <v>5.5</v>
      </c>
      <c r="L7" s="220"/>
      <c r="M7" s="240"/>
      <c r="N7" s="241"/>
      <c r="O7" s="219"/>
      <c r="P7" s="220"/>
      <c r="Q7" s="221"/>
      <c r="R7" s="222"/>
      <c r="S7" s="77">
        <f t="shared" si="1"/>
        <v>8</v>
      </c>
      <c r="T7" s="77">
        <f t="shared" si="0"/>
        <v>8</v>
      </c>
      <c r="U7" s="80"/>
      <c r="V7" s="80"/>
    </row>
    <row r="8" spans="1:22" x14ac:dyDescent="0.25">
      <c r="A8" s="138">
        <v>6607</v>
      </c>
      <c r="B8" s="218" t="s">
        <v>110</v>
      </c>
      <c r="C8" s="215">
        <v>17</v>
      </c>
      <c r="D8" s="25" t="s">
        <v>104</v>
      </c>
      <c r="E8" s="219"/>
      <c r="F8" s="220"/>
      <c r="G8" s="219"/>
      <c r="H8" s="220"/>
      <c r="I8" s="219"/>
      <c r="J8" s="220"/>
      <c r="K8" s="219">
        <v>0.5</v>
      </c>
      <c r="L8" s="220"/>
      <c r="M8" s="240"/>
      <c r="N8" s="241"/>
      <c r="O8" s="219"/>
      <c r="P8" s="220"/>
      <c r="Q8" s="221"/>
      <c r="R8" s="222"/>
      <c r="S8" s="77">
        <f t="shared" si="1"/>
        <v>0.5</v>
      </c>
      <c r="T8" s="77">
        <f t="shared" si="0"/>
        <v>0.5</v>
      </c>
      <c r="U8" s="80"/>
      <c r="V8" s="80"/>
    </row>
    <row r="9" spans="1:22" x14ac:dyDescent="0.25">
      <c r="A9" s="138"/>
      <c r="B9" s="190"/>
      <c r="C9" s="190"/>
      <c r="D9" s="25"/>
      <c r="E9" s="219"/>
      <c r="F9" s="220"/>
      <c r="G9" s="219"/>
      <c r="H9" s="220"/>
      <c r="I9" s="219"/>
      <c r="J9" s="220"/>
      <c r="K9" s="219"/>
      <c r="L9" s="220"/>
      <c r="M9" s="240"/>
      <c r="N9" s="241"/>
      <c r="O9" s="219"/>
      <c r="P9" s="220"/>
      <c r="Q9" s="221"/>
      <c r="R9" s="222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191"/>
      <c r="C10" s="191"/>
      <c r="D10" s="25"/>
      <c r="E10" s="219"/>
      <c r="F10" s="220"/>
      <c r="G10" s="219"/>
      <c r="H10" s="220"/>
      <c r="I10" s="219"/>
      <c r="J10" s="220"/>
      <c r="K10" s="219"/>
      <c r="L10" s="220"/>
      <c r="M10" s="240"/>
      <c r="N10" s="241"/>
      <c r="O10" s="219"/>
      <c r="P10" s="220"/>
      <c r="Q10" s="221"/>
      <c r="R10" s="222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53"/>
      <c r="C11" s="153"/>
      <c r="D11" s="25"/>
      <c r="E11" s="219"/>
      <c r="F11" s="220"/>
      <c r="G11" s="219"/>
      <c r="H11" s="220"/>
      <c r="I11" s="219"/>
      <c r="J11" s="220"/>
      <c r="K11" s="219"/>
      <c r="L11" s="220"/>
      <c r="M11" s="240"/>
      <c r="N11" s="241"/>
      <c r="O11" s="219"/>
      <c r="P11" s="220"/>
      <c r="Q11" s="221"/>
      <c r="R11" s="222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53"/>
      <c r="C12" s="153"/>
      <c r="D12" s="25"/>
      <c r="E12" s="219"/>
      <c r="F12" s="220"/>
      <c r="G12" s="219"/>
      <c r="H12" s="220"/>
      <c r="I12" s="219"/>
      <c r="J12" s="220"/>
      <c r="K12" s="219"/>
      <c r="L12" s="220"/>
      <c r="M12" s="240"/>
      <c r="N12" s="241"/>
      <c r="O12" s="219"/>
      <c r="P12" s="220"/>
      <c r="Q12" s="221"/>
      <c r="R12" s="222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>
        <v>3600</v>
      </c>
      <c r="B13" s="218" t="s">
        <v>113</v>
      </c>
      <c r="C13" s="214"/>
      <c r="D13" s="25" t="s">
        <v>102</v>
      </c>
      <c r="E13" s="219"/>
      <c r="F13" s="220"/>
      <c r="G13" s="219"/>
      <c r="H13" s="220"/>
      <c r="I13" s="219"/>
      <c r="J13" s="220"/>
      <c r="K13" s="219">
        <v>1</v>
      </c>
      <c r="L13" s="220"/>
      <c r="M13" s="240"/>
      <c r="N13" s="241"/>
      <c r="O13" s="219"/>
      <c r="P13" s="220"/>
      <c r="Q13" s="221"/>
      <c r="R13" s="222"/>
      <c r="S13" s="77">
        <f>E13+G13+I13+K13+M13+O13+Q13</f>
        <v>1</v>
      </c>
      <c r="T13" s="77">
        <f>SUM(S13-U13-V13)</f>
        <v>1</v>
      </c>
      <c r="U13" s="80"/>
      <c r="V13" s="80"/>
    </row>
    <row r="14" spans="1:22" ht="15.75" customHeight="1" x14ac:dyDescent="0.25">
      <c r="A14" s="138">
        <v>3600</v>
      </c>
      <c r="B14" s="218" t="s">
        <v>113</v>
      </c>
      <c r="C14" s="138"/>
      <c r="D14" s="25" t="s">
        <v>100</v>
      </c>
      <c r="E14" s="219"/>
      <c r="F14" s="220"/>
      <c r="G14" s="219"/>
      <c r="H14" s="220"/>
      <c r="I14" s="219">
        <v>0.5</v>
      </c>
      <c r="J14" s="220"/>
      <c r="K14" s="219"/>
      <c r="L14" s="220"/>
      <c r="M14" s="240"/>
      <c r="N14" s="241"/>
      <c r="O14" s="219"/>
      <c r="P14" s="220"/>
      <c r="Q14" s="221"/>
      <c r="R14" s="222"/>
      <c r="S14" s="77">
        <f t="shared" ref="S14:S18" si="2">E14+G14+I14+K14+M14+O14+Q14</f>
        <v>0.5</v>
      </c>
      <c r="T14" s="77">
        <f t="shared" ref="T14:T18" si="3">SUM(S14-U14-V14)</f>
        <v>0.5</v>
      </c>
      <c r="U14" s="80"/>
      <c r="V14" s="80"/>
    </row>
    <row r="15" spans="1:22" ht="15.75" customHeight="1" x14ac:dyDescent="0.25">
      <c r="A15" s="138">
        <v>3600</v>
      </c>
      <c r="B15" s="218" t="s">
        <v>113</v>
      </c>
      <c r="C15" s="138"/>
      <c r="D15" s="25" t="s">
        <v>99</v>
      </c>
      <c r="E15" s="219"/>
      <c r="F15" s="220"/>
      <c r="G15" s="219"/>
      <c r="H15" s="220"/>
      <c r="I15" s="219">
        <v>1.5</v>
      </c>
      <c r="J15" s="220"/>
      <c r="K15" s="219"/>
      <c r="L15" s="220"/>
      <c r="M15" s="240"/>
      <c r="N15" s="241"/>
      <c r="O15" s="219"/>
      <c r="P15" s="220"/>
      <c r="Q15" s="221"/>
      <c r="R15" s="222"/>
      <c r="S15" s="77">
        <f t="shared" ref="S15:S17" si="4">E15+G15+I15+K15+M15+O15+Q15</f>
        <v>1.5</v>
      </c>
      <c r="T15" s="77">
        <f t="shared" ref="T15:T17" si="5">SUM(S15-U15-V15)</f>
        <v>1.5</v>
      </c>
      <c r="U15" s="80"/>
      <c r="V15" s="80"/>
    </row>
    <row r="16" spans="1:22" ht="15.75" customHeight="1" x14ac:dyDescent="0.25">
      <c r="A16" s="138">
        <v>3600</v>
      </c>
      <c r="B16" s="218" t="s">
        <v>113</v>
      </c>
      <c r="C16" s="138"/>
      <c r="D16" s="25" t="s">
        <v>98</v>
      </c>
      <c r="E16" s="219"/>
      <c r="F16" s="220"/>
      <c r="G16" s="219"/>
      <c r="H16" s="220"/>
      <c r="I16" s="219">
        <v>2</v>
      </c>
      <c r="J16" s="220"/>
      <c r="K16" s="219"/>
      <c r="L16" s="220"/>
      <c r="M16" s="240"/>
      <c r="N16" s="241"/>
      <c r="O16" s="219"/>
      <c r="P16" s="220"/>
      <c r="Q16" s="221"/>
      <c r="R16" s="222"/>
      <c r="S16" s="77">
        <f t="shared" si="4"/>
        <v>2</v>
      </c>
      <c r="T16" s="77">
        <f t="shared" si="5"/>
        <v>2</v>
      </c>
      <c r="U16" s="80"/>
      <c r="V16" s="80"/>
    </row>
    <row r="17" spans="1:22" ht="15.75" customHeight="1" x14ac:dyDescent="0.25">
      <c r="A17" s="138">
        <v>3600</v>
      </c>
      <c r="B17" s="218" t="s">
        <v>113</v>
      </c>
      <c r="C17" s="138"/>
      <c r="D17" s="25" t="s">
        <v>96</v>
      </c>
      <c r="E17" s="219"/>
      <c r="F17" s="220"/>
      <c r="G17" s="219">
        <v>1.5</v>
      </c>
      <c r="H17" s="220"/>
      <c r="I17" s="219">
        <v>3</v>
      </c>
      <c r="J17" s="220"/>
      <c r="K17" s="219"/>
      <c r="L17" s="220"/>
      <c r="M17" s="240"/>
      <c r="N17" s="241"/>
      <c r="O17" s="219"/>
      <c r="P17" s="220"/>
      <c r="Q17" s="221"/>
      <c r="R17" s="222"/>
      <c r="S17" s="77">
        <f t="shared" si="4"/>
        <v>4.5</v>
      </c>
      <c r="T17" s="77">
        <f t="shared" si="5"/>
        <v>4.5</v>
      </c>
      <c r="U17" s="80"/>
      <c r="V17" s="80"/>
    </row>
    <row r="18" spans="1:22" ht="15.75" customHeight="1" x14ac:dyDescent="0.25">
      <c r="A18" s="138">
        <v>3600</v>
      </c>
      <c r="B18" s="218" t="s">
        <v>113</v>
      </c>
      <c r="C18" s="138"/>
      <c r="D18" s="25" t="s">
        <v>82</v>
      </c>
      <c r="E18" s="219"/>
      <c r="F18" s="220"/>
      <c r="G18" s="219">
        <v>2.5</v>
      </c>
      <c r="H18" s="220"/>
      <c r="I18" s="219"/>
      <c r="J18" s="220"/>
      <c r="K18" s="219"/>
      <c r="L18" s="220"/>
      <c r="M18" s="240"/>
      <c r="N18" s="241"/>
      <c r="O18" s="219"/>
      <c r="P18" s="220"/>
      <c r="Q18" s="221"/>
      <c r="R18" s="222"/>
      <c r="S18" s="77">
        <f t="shared" si="2"/>
        <v>2.5</v>
      </c>
      <c r="T18" s="77">
        <f t="shared" si="3"/>
        <v>2.5</v>
      </c>
      <c r="U18" s="80"/>
      <c r="V18" s="80"/>
    </row>
    <row r="19" spans="1:22" ht="15.75" customHeight="1" x14ac:dyDescent="0.25">
      <c r="A19" s="138">
        <v>3600</v>
      </c>
      <c r="B19" s="218">
        <f>SUM(B6:B18)</f>
        <v>0</v>
      </c>
      <c r="C19" s="138"/>
      <c r="D19" s="25" t="s">
        <v>75</v>
      </c>
      <c r="E19" s="229">
        <v>0.5</v>
      </c>
      <c r="F19" s="230"/>
      <c r="G19" s="226"/>
      <c r="H19" s="226"/>
      <c r="I19" s="226"/>
      <c r="J19" s="226"/>
      <c r="K19" s="219">
        <v>0.5</v>
      </c>
      <c r="L19" s="220"/>
      <c r="M19" s="240"/>
      <c r="N19" s="241"/>
      <c r="O19" s="219"/>
      <c r="P19" s="220"/>
      <c r="Q19" s="221"/>
      <c r="R19" s="222"/>
      <c r="S19" s="77">
        <f t="shared" ref="S19" si="6">E19+G19+I19+K19+M19+O19+Q19</f>
        <v>1</v>
      </c>
      <c r="T19" s="77">
        <f t="shared" ref="T19" si="7">SUM(S19-U19-V19)</f>
        <v>1</v>
      </c>
      <c r="U19" s="80"/>
      <c r="V19" s="80"/>
    </row>
    <row r="20" spans="1:22" x14ac:dyDescent="0.25">
      <c r="A20" s="138">
        <v>3600</v>
      </c>
      <c r="B20" s="218" t="s">
        <v>113</v>
      </c>
      <c r="C20" s="138"/>
      <c r="D20" s="25" t="s">
        <v>63</v>
      </c>
      <c r="E20" s="219">
        <v>0.5</v>
      </c>
      <c r="F20" s="220"/>
      <c r="G20" s="219">
        <v>0.5</v>
      </c>
      <c r="H20" s="220"/>
      <c r="I20" s="219"/>
      <c r="J20" s="220"/>
      <c r="K20" s="219">
        <v>0.5</v>
      </c>
      <c r="L20" s="220"/>
      <c r="M20" s="240"/>
      <c r="N20" s="241"/>
      <c r="O20" s="219"/>
      <c r="P20" s="220"/>
      <c r="Q20" s="221"/>
      <c r="R20" s="222"/>
      <c r="S20" s="77">
        <f>E20+G20+I20+K20+M20+O20+Q20</f>
        <v>1.5</v>
      </c>
      <c r="T20" s="77">
        <f>SUM(S20-U20-V20)</f>
        <v>1.5</v>
      </c>
      <c r="U20" s="80"/>
      <c r="V20" s="80"/>
    </row>
    <row r="21" spans="1:22" x14ac:dyDescent="0.25">
      <c r="A21" s="138"/>
      <c r="B21" s="30"/>
      <c r="C21" s="138"/>
      <c r="D21" s="25"/>
      <c r="E21" s="219"/>
      <c r="F21" s="220"/>
      <c r="G21" s="219"/>
      <c r="H21" s="220"/>
      <c r="I21" s="219"/>
      <c r="J21" s="220"/>
      <c r="K21" s="219"/>
      <c r="L21" s="220"/>
      <c r="M21" s="240"/>
      <c r="N21" s="241"/>
      <c r="O21" s="219"/>
      <c r="P21" s="220"/>
      <c r="Q21" s="221"/>
      <c r="R21" s="222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19"/>
      <c r="F22" s="220"/>
      <c r="G22" s="219"/>
      <c r="H22" s="220"/>
      <c r="I22" s="219"/>
      <c r="J22" s="220"/>
      <c r="K22" s="219"/>
      <c r="L22" s="220"/>
      <c r="M22" s="240">
        <v>8</v>
      </c>
      <c r="N22" s="241"/>
      <c r="O22" s="219"/>
      <c r="P22" s="220"/>
      <c r="Q22" s="221"/>
      <c r="R22" s="222"/>
      <c r="S22" s="77">
        <f t="shared" si="1"/>
        <v>8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9"/>
      <c r="F23" s="220"/>
      <c r="G23" s="219"/>
      <c r="H23" s="220"/>
      <c r="I23" s="219"/>
      <c r="J23" s="220"/>
      <c r="K23" s="219"/>
      <c r="L23" s="220"/>
      <c r="M23" s="219"/>
      <c r="N23" s="220"/>
      <c r="O23" s="221"/>
      <c r="P23" s="222"/>
      <c r="Q23" s="221"/>
      <c r="R23" s="222"/>
      <c r="S23" s="77">
        <f t="shared" si="1"/>
        <v>0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27">
        <f>SUM(E4:E23)</f>
        <v>8</v>
      </c>
      <c r="F24" s="228"/>
      <c r="G24" s="227">
        <f>SUM(G4:G23)</f>
        <v>8</v>
      </c>
      <c r="H24" s="228"/>
      <c r="I24" s="227">
        <f>SUM(I4:I23)</f>
        <v>8</v>
      </c>
      <c r="J24" s="228"/>
      <c r="K24" s="227">
        <f>SUM(K4:K23)</f>
        <v>8</v>
      </c>
      <c r="L24" s="228"/>
      <c r="M24" s="227">
        <f>SUM(M4:M23)</f>
        <v>8</v>
      </c>
      <c r="N24" s="228"/>
      <c r="O24" s="227">
        <f>SUM(O4:O23)</f>
        <v>0</v>
      </c>
      <c r="P24" s="228"/>
      <c r="Q24" s="227">
        <f>SUM(Q4:Q23)</f>
        <v>0</v>
      </c>
      <c r="R24" s="228"/>
      <c r="S24" s="77">
        <f t="shared" si="1"/>
        <v>40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41"/>
      <c r="F25" s="142">
        <v>8</v>
      </c>
      <c r="G25" s="141"/>
      <c r="H25" s="142">
        <v>8</v>
      </c>
      <c r="I25" s="141"/>
      <c r="J25" s="142">
        <v>8</v>
      </c>
      <c r="K25" s="141"/>
      <c r="L25" s="142">
        <v>8</v>
      </c>
      <c r="M25" s="141"/>
      <c r="N25" s="142">
        <v>8</v>
      </c>
      <c r="O25" s="141"/>
      <c r="P25" s="142"/>
      <c r="Q25" s="141"/>
      <c r="R25" s="142"/>
      <c r="S25" s="77">
        <f>SUM(E25:R25)</f>
        <v>40</v>
      </c>
      <c r="T25" s="77">
        <f>SUM(T4:T24)</f>
        <v>32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0</v>
      </c>
      <c r="I26" s="83"/>
      <c r="J26" s="83">
        <f>SUM(I24)-J25</f>
        <v>0</v>
      </c>
      <c r="K26" s="83"/>
      <c r="L26" s="83">
        <f>SUM(K24)-L25</f>
        <v>0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0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32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14.5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8</v>
      </c>
      <c r="I32" s="85"/>
    </row>
    <row r="33" spans="1:7" x14ac:dyDescent="0.25">
      <c r="A33" s="69" t="s">
        <v>4</v>
      </c>
      <c r="C33" s="86">
        <f>S23</f>
        <v>0</v>
      </c>
    </row>
    <row r="34" spans="1:7" ht="16.5" thickBot="1" x14ac:dyDescent="0.3">
      <c r="A34" s="70" t="s">
        <v>6</v>
      </c>
      <c r="C34" s="88">
        <f>SUM(C29:C33)</f>
        <v>40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Sheet2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2018-08-20T08:44:23Z</cp:lastPrinted>
  <dcterms:created xsi:type="dcterms:W3CDTF">2010-01-14T13:00:57Z</dcterms:created>
  <dcterms:modified xsi:type="dcterms:W3CDTF">2019-07-25T14:31:12Z</dcterms:modified>
</cp:coreProperties>
</file>