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009B6F9D-46B4-4A42-93AA-6E0D54DC9901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Scott" sheetId="50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7" i="1"/>
  <c r="M23" i="16" l="1"/>
  <c r="N25" i="16" s="1"/>
  <c r="K15" i="1" l="1"/>
  <c r="I15" i="1"/>
  <c r="H15" i="1"/>
  <c r="C30" i="50"/>
  <c r="C15" i="1" s="1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5" i="1"/>
  <c r="G15" i="1" s="1"/>
  <c r="V26" i="49"/>
  <c r="C31" i="49" s="1"/>
  <c r="D7" i="1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T22" i="5" s="1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2" i="5"/>
  <c r="E20" i="1" s="1"/>
  <c r="C33" i="5"/>
  <c r="Q24" i="5"/>
  <c r="R26" i="5" s="1"/>
  <c r="H21" i="1" l="1"/>
  <c r="I21" i="1"/>
  <c r="C21" i="1"/>
  <c r="E21" i="1"/>
  <c r="T18" i="18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F21" i="1" l="1"/>
  <c r="T25" i="30"/>
  <c r="C29" i="30" s="1"/>
  <c r="C32" i="24"/>
  <c r="G32" i="24" s="1"/>
  <c r="G12" i="1"/>
  <c r="G9" i="1"/>
  <c r="G17" i="1"/>
  <c r="G10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4" i="5"/>
  <c r="N26" i="5" s="1"/>
  <c r="S18" i="5"/>
  <c r="S24" i="5" l="1"/>
  <c r="K20" i="1"/>
  <c r="T18" i="5"/>
  <c r="T25" i="5" s="1"/>
  <c r="C29" i="5" s="1"/>
  <c r="B21" i="1" s="1"/>
  <c r="K21" i="1" l="1"/>
  <c r="C25" i="1" s="1"/>
  <c r="C34" i="5"/>
  <c r="G34" i="5" s="1"/>
  <c r="C24" i="1"/>
  <c r="G21" i="1"/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<sst xmlns="http://schemas.openxmlformats.org/spreadsheetml/2006/main" count="654" uniqueCount="107">
  <si>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</si>
  <si>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</si>
  <si>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</si>
  <si>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</si>
  <si>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</si>
  <si>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</si>
  <si>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</si>
  <si>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</si>
  <si>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</si>
  <si>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</si>
  <si>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</si>
  <si>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</si>
  <si>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</si>
  <si>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</si>
  <si>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</si>
  <si>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</si>
  <si>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</si>
  <si>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</si>
  <si>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</si>
  <si>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</si>
  <si>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</si>
  <si>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</si>
  <si>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</si>
  <si>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</si>
  <si>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</si>
  <si>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</si>
  <si>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</si>
  <si>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</si>
  <si>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</si>
  <si>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</si>
  <si>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</si>
  <si>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</si>
  <si>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</si>
  <si>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</si>
  <si>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</si>
  <si>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</si>
  <si>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</si>
  <si>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</si>
  <si>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</si>
  <si>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</si>
  <si>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</si>
  <si>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</si>
  <si>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</si>
  <si>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</si>
  <si>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</si>
  <si>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</si>
  <si>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</si>
  <si>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</si>
  <si>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</si>
  <si>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</si>
  <si>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</si>
  <si>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</si>
  <si>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</si>
  <si>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</si>
  <si>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</si>
  <si>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</si>
  <si>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</si>
  <si>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</si>
  <si>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</si>
  <si>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</si>
  <si>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</si>
  <si>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</si>
  <si>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</si>
  <si>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</si>
  <si>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</si>
  <si>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</si>
  <si>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</si>
  <si>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</si>
  <si>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paintshop maintenance</t>
  </si>
  <si>
    <t>frame</t>
  </si>
  <si>
    <t>doors</t>
  </si>
  <si>
    <t>screens</t>
  </si>
  <si>
    <t>sofa</t>
  </si>
  <si>
    <t>desk</t>
  </si>
  <si>
    <t>bar</t>
  </si>
  <si>
    <t>labouring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</si>
  <si>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</si>
  <si>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</si>
  <si>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</si>
  <si>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</si>
  <si>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</si>
  <si>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</si>
  <si>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</si>
  <si>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clean / light fire</t>
  </si>
  <si>
    <t>arcs from storage 6687</t>
  </si>
  <si>
    <t>counter top</t>
  </si>
  <si>
    <t>42 a</t>
  </si>
  <si>
    <t>41 a</t>
  </si>
  <si>
    <t>new site sizes to bar</t>
  </si>
  <si>
    <t>tidy workshop</t>
  </si>
  <si>
    <t>W/E 20.01.2019</t>
  </si>
  <si>
    <t>week ending 20.01.2019</t>
  </si>
  <si>
    <t>laminate rips</t>
  </si>
  <si>
    <t>doctors appointment</t>
  </si>
  <si>
    <t>button rails</t>
  </si>
  <si>
    <t>credenza</t>
  </si>
  <si>
    <t>deliver firewood box</t>
  </si>
  <si>
    <t>mask fit test</t>
  </si>
  <si>
    <t>sample frame</t>
  </si>
  <si>
    <t>frames</t>
  </si>
  <si>
    <t>training</t>
  </si>
  <si>
    <t>MLGH01</t>
  </si>
  <si>
    <t>OFFI01</t>
  </si>
  <si>
    <t>WIMB01</t>
  </si>
  <si>
    <t>WELL04</t>
  </si>
  <si>
    <t>SEBA01</t>
  </si>
  <si>
    <t>doctors appointment (3hrs)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</si>
</sst>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21" sqref="K21"/>
    </sheetView>
  </sheetViews>
  <sheetFormatPr defaultRowHeight="18" x14ac:dyDescent="0.25"/>
  <cols>
    <col min="1" max="1" width="25.85546875" style="117" customWidth="1"/>
    <col min="2" max="2" width="16.28515625" style="117" customWidth="1"/>
    <col min="3" max="3" width="15.7109375" style="117" bestFit="1" customWidth="1"/>
    <col min="4" max="4" width="16" style="117" customWidth="1"/>
    <col min="5" max="5" width="26.85546875" style="117" bestFit="1" customWidth="1"/>
    <col min="6" max="6" width="24.140625" style="117" customWidth="1"/>
    <col min="7" max="7" width="16" style="119" customWidth="1"/>
    <col min="8" max="8" width="20.5703125" style="119" bestFit="1" customWidth="1"/>
    <col min="9" max="9" width="8.28515625" style="119" bestFit="1" customWidth="1"/>
    <col min="10" max="10" width="9.140625" style="117"/>
    <col min="11" max="11" width="10.42578125" style="117" customWidth="1"/>
    <col min="12" max="16384" width="9.140625" style="117"/>
  </cols>
  <sheetData>
    <row r="1" spans="1:11" x14ac:dyDescent="0.25">
      <c r="A1" s="116" t="s">
        <v>0</v>
      </c>
      <c r="D1" s="118"/>
      <c r="E1" s="117" t="s">
        <v>49</v>
      </c>
    </row>
    <row r="2" spans="1:11" x14ac:dyDescent="0.25">
      <c r="A2" s="116"/>
      <c r="D2" s="120"/>
      <c r="E2" s="117" t="s">
        <v>42</v>
      </c>
    </row>
    <row r="3" spans="1:11" x14ac:dyDescent="0.25">
      <c r="A3" s="116" t="s">
        <v>90</v>
      </c>
      <c r="D3" s="121"/>
      <c r="E3" s="117" t="s">
        <v>44</v>
      </c>
    </row>
    <row r="4" spans="1:11" ht="12.75" customHeight="1" x14ac:dyDescent="0.25"/>
    <row r="5" spans="1:11" x14ac:dyDescent="0.25">
      <c r="A5" s="122" t="s">
        <v>1</v>
      </c>
      <c r="B5" s="123" t="s">
        <v>2</v>
      </c>
      <c r="C5" s="123" t="s">
        <v>5</v>
      </c>
      <c r="D5" s="123" t="s">
        <v>3</v>
      </c>
      <c r="E5" s="123" t="s">
        <v>31</v>
      </c>
      <c r="F5" s="123" t="s">
        <v>32</v>
      </c>
      <c r="G5" s="123" t="s">
        <v>6</v>
      </c>
      <c r="H5" s="123" t="s">
        <v>27</v>
      </c>
      <c r="I5" s="123" t="s">
        <v>34</v>
      </c>
      <c r="K5" s="123" t="s">
        <v>41</v>
      </c>
    </row>
    <row r="6" spans="1:11" ht="17.25" customHeight="1" x14ac:dyDescent="0.25">
      <c r="A6" s="124" t="s">
        <v>51</v>
      </c>
      <c r="B6" s="125">
        <f>SUM(Buckingham!C28)</f>
        <v>40</v>
      </c>
      <c r="C6" s="125">
        <f>SUM(Buckingham!C29)</f>
        <v>0</v>
      </c>
      <c r="D6" s="125">
        <f>SUM(Buckingham!C30)</f>
        <v>0</v>
      </c>
      <c r="E6" s="125">
        <f>SUM(Buckingham!C31)</f>
        <v>0</v>
      </c>
      <c r="F6" s="125">
        <f>SUM(Buckingham!C32)</f>
        <v>0</v>
      </c>
      <c r="G6" s="126">
        <f>B6+C6+D6+E6+F6</f>
        <v>40</v>
      </c>
      <c r="H6" s="127">
        <f>SUM(Buckingham!C34)</f>
        <v>0</v>
      </c>
      <c r="I6" s="127">
        <f>SUM(Buckingham!C35)</f>
        <v>0</v>
      </c>
      <c r="K6" s="128">
        <f>SUM(Buckingham!I29)</f>
        <v>2</v>
      </c>
    </row>
    <row r="7" spans="1:11" ht="17.25" customHeight="1" x14ac:dyDescent="0.25">
      <c r="A7" s="124" t="s">
        <v>63</v>
      </c>
      <c r="B7" s="125">
        <f>SUM(Brightwell!C29)</f>
        <v>40</v>
      </c>
      <c r="C7" s="125">
        <f>SUM(Brightwell!C30)</f>
        <v>0</v>
      </c>
      <c r="D7" s="125">
        <f>SUM(Brightwell!C31)</f>
        <v>0</v>
      </c>
      <c r="E7" s="125">
        <f>SUM(Brightwell!C32)</f>
        <v>0</v>
      </c>
      <c r="F7" s="125">
        <f>SUM(Brightwell!C33)</f>
        <v>0</v>
      </c>
      <c r="G7" s="126">
        <f>B7+C7+D7+E7+F7</f>
        <v>40</v>
      </c>
      <c r="H7" s="127">
        <f>SUM(Brightwell!C35)</f>
        <v>0</v>
      </c>
      <c r="I7" s="127">
        <f>SUM(Brightwell!C36)</f>
        <v>0</v>
      </c>
      <c r="K7" s="128">
        <f>SUM(Brightwell!I30)</f>
        <v>0</v>
      </c>
    </row>
    <row r="8" spans="1:11" ht="17.25" customHeight="1" x14ac:dyDescent="0.25">
      <c r="A8" s="124" t="s">
        <v>62</v>
      </c>
      <c r="B8" s="125">
        <f>SUM(Chimes!C31)</f>
        <v>32</v>
      </c>
      <c r="C8" s="125">
        <f>SUM(Chimes!U28)</f>
        <v>0</v>
      </c>
      <c r="D8" s="125">
        <f>SUM(Chimes!V28)</f>
        <v>0</v>
      </c>
      <c r="E8" s="125">
        <f>SUM(Chimes!C34)</f>
        <v>8</v>
      </c>
      <c r="F8" s="125">
        <f>SUM(Chimes!C35)</f>
        <v>0</v>
      </c>
      <c r="G8" s="126">
        <f>B8+C8+D8+E8+F8</f>
        <v>40</v>
      </c>
      <c r="H8" s="127">
        <f>SUM(Chimes!C37)</f>
        <v>0</v>
      </c>
      <c r="I8" s="127">
        <f>SUM(Chimes!C38)</f>
        <v>0</v>
      </c>
      <c r="K8" s="128">
        <f>SUM(Chimes!I32)</f>
        <v>15.75</v>
      </c>
    </row>
    <row r="9" spans="1:11" x14ac:dyDescent="0.25">
      <c r="A9" s="124" t="s">
        <v>43</v>
      </c>
      <c r="B9" s="125">
        <f>SUM(Czege!C27)</f>
        <v>40</v>
      </c>
      <c r="C9" s="125">
        <f>SUM(Czege!C28)</f>
        <v>0</v>
      </c>
      <c r="D9" s="125">
        <f>SUM(Czege!C29)</f>
        <v>0</v>
      </c>
      <c r="E9" s="125">
        <f>SUM(Czege!C30)</f>
        <v>0</v>
      </c>
      <c r="F9" s="125">
        <f>SUM(Czege!C31)</f>
        <v>0</v>
      </c>
      <c r="G9" s="126">
        <f>B9+C9+D9+E9+F9</f>
        <v>40</v>
      </c>
      <c r="H9" s="129">
        <f>SUM(Czege!C33)</f>
        <v>0</v>
      </c>
      <c r="I9" s="129">
        <f>SUM(Czege!C34)</f>
        <v>0</v>
      </c>
      <c r="K9" s="128">
        <f>SUM(Czege!I28)</f>
        <v>0</v>
      </c>
    </row>
    <row r="10" spans="1:11" ht="17.25" customHeight="1" x14ac:dyDescent="0.25">
      <c r="A10" s="124" t="s">
        <v>7</v>
      </c>
      <c r="B10" s="125">
        <f>SUM(Doran!C29)</f>
        <v>40</v>
      </c>
      <c r="C10" s="125">
        <f>SUM(Doran!C30)</f>
        <v>0</v>
      </c>
      <c r="D10" s="125">
        <f>SUM(Doran!C31)</f>
        <v>0</v>
      </c>
      <c r="E10" s="125">
        <f>SUM(Doran!C32)</f>
        <v>0</v>
      </c>
      <c r="F10" s="125">
        <f>SUM(Doran!C33)</f>
        <v>0</v>
      </c>
      <c r="G10" s="126">
        <f t="shared" ref="G10:G19" si="0">B10+C10+D10+E10+F10</f>
        <v>40</v>
      </c>
      <c r="H10" s="129">
        <f>SUM(Doran!C35)</f>
        <v>0</v>
      </c>
      <c r="I10" s="129">
        <f>SUM(Doran!C36)</f>
        <v>0</v>
      </c>
      <c r="K10" s="128">
        <f>SUM(Doran!I30)</f>
        <v>0</v>
      </c>
    </row>
    <row r="11" spans="1:11" x14ac:dyDescent="0.25">
      <c r="A11" s="124" t="s">
        <v>50</v>
      </c>
      <c r="B11" s="125">
        <f>SUM(Hammond!C31)</f>
        <v>40</v>
      </c>
      <c r="C11" s="125">
        <f>SUM(Hammond!C32)</f>
        <v>0</v>
      </c>
      <c r="D11" s="125">
        <f>SUM(Hammond!C33)</f>
        <v>0</v>
      </c>
      <c r="E11" s="125">
        <f>SUM(Hammond!C34)</f>
        <v>0</v>
      </c>
      <c r="F11" s="125">
        <f>SUM(Hammond!C35)</f>
        <v>0</v>
      </c>
      <c r="G11" s="126">
        <f t="shared" si="0"/>
        <v>40</v>
      </c>
      <c r="H11" s="129">
        <f>SUM(Hammond!C37)</f>
        <v>0</v>
      </c>
      <c r="I11" s="129">
        <f>SUM(Hammond!C38)</f>
        <v>0</v>
      </c>
      <c r="K11" s="128">
        <f>SUM(Hammond!I32)</f>
        <v>1.5</v>
      </c>
    </row>
    <row r="12" spans="1:11" x14ac:dyDescent="0.25">
      <c r="A12" s="124" t="s">
        <v>8</v>
      </c>
      <c r="B12" s="125">
        <f>SUM(Harland!C27)</f>
        <v>0</v>
      </c>
      <c r="C12" s="125">
        <f>SUM(Harland!C28)</f>
        <v>0</v>
      </c>
      <c r="D12" s="125">
        <f>SUM(Harland!C29)</f>
        <v>0</v>
      </c>
      <c r="E12" s="125">
        <f>SUM(Harland!C30)</f>
        <v>16</v>
      </c>
      <c r="F12" s="125">
        <f>SUM(Harland!C31)</f>
        <v>0</v>
      </c>
      <c r="G12" s="126">
        <f>B12+C12+D12+E12+F12</f>
        <v>16</v>
      </c>
      <c r="H12" s="129">
        <f>SUM(Harland!C33)</f>
        <v>0</v>
      </c>
      <c r="I12" s="129">
        <f>SUM(Harland!C34)</f>
        <v>0</v>
      </c>
      <c r="K12" s="128">
        <f>SUM(Harland!I28)</f>
        <v>0</v>
      </c>
    </row>
    <row r="13" spans="1:11" ht="17.25" customHeight="1" x14ac:dyDescent="0.25">
      <c r="A13" s="124" t="s">
        <v>9</v>
      </c>
      <c r="B13" s="125">
        <f>SUM(McSharry!C27)</f>
        <v>40</v>
      </c>
      <c r="C13" s="125">
        <f>SUM(McSharry!C28)</f>
        <v>0</v>
      </c>
      <c r="D13" s="125">
        <f>SUM(McSharry!A29)</f>
        <v>0</v>
      </c>
      <c r="E13" s="125">
        <f>SUM(McSharry!C30)</f>
        <v>0</v>
      </c>
      <c r="F13" s="125">
        <f>SUM(McSharry!C31)</f>
        <v>0</v>
      </c>
      <c r="G13" s="126">
        <f>B13+C13+D13+E13+F13</f>
        <v>40</v>
      </c>
      <c r="H13" s="129">
        <f>SUM(McSharry!C33)</f>
        <v>0</v>
      </c>
      <c r="I13" s="129">
        <f>SUM(McSharry!C34)</f>
        <v>0</v>
      </c>
      <c r="K13" s="128">
        <f>SUM(McSharry!I28)</f>
        <v>2</v>
      </c>
    </row>
    <row r="14" spans="1:11" ht="18" customHeight="1" x14ac:dyDescent="0.25">
      <c r="A14" s="124" t="s">
        <v>52</v>
      </c>
      <c r="B14" s="125">
        <f>SUM(Parker!C29)</f>
        <v>29</v>
      </c>
      <c r="C14" s="125">
        <f>SUM(Parker!C30)</f>
        <v>0</v>
      </c>
      <c r="D14" s="125">
        <f>SUM(Parker!C31)</f>
        <v>0</v>
      </c>
      <c r="E14" s="125">
        <f>SUM(Parker!C32)</f>
        <v>8</v>
      </c>
      <c r="F14" s="125">
        <f>SUM(Parker!C33)</f>
        <v>0</v>
      </c>
      <c r="G14" s="126">
        <f t="shared" si="0"/>
        <v>37</v>
      </c>
      <c r="H14" s="129">
        <f>SUM(Parker!C35)</f>
        <v>0</v>
      </c>
      <c r="I14" s="129">
        <f>SUM(Parker!C36)</f>
        <v>0</v>
      </c>
      <c r="K14" s="128">
        <f>SUM(Parker!I30)</f>
        <v>8</v>
      </c>
    </row>
    <row r="15" spans="1:11" ht="18" customHeight="1" x14ac:dyDescent="0.25">
      <c r="A15" s="124" t="s">
        <v>66</v>
      </c>
      <c r="B15" s="125">
        <f>SUM(Scott!C29)</f>
        <v>40</v>
      </c>
      <c r="C15" s="125">
        <f>SUM(Scott!C30)</f>
        <v>0</v>
      </c>
      <c r="D15" s="125">
        <f>SUM(Scott!C31)</f>
        <v>0</v>
      </c>
      <c r="E15" s="125">
        <f>SUM(Scott!C32)</f>
        <v>0</v>
      </c>
      <c r="F15" s="125">
        <f>SUM(Scott!C33)</f>
        <v>0</v>
      </c>
      <c r="G15" s="126">
        <f>B15+C15+D15+E15+F15</f>
        <v>40</v>
      </c>
      <c r="H15" s="129">
        <f>SUM(Scott!C35)</f>
        <v>0</v>
      </c>
      <c r="I15" s="129">
        <f>SUM(Scott!C36)</f>
        <v>0</v>
      </c>
      <c r="K15" s="128">
        <f>SUM(Scott!I30)</f>
        <v>40</v>
      </c>
    </row>
    <row r="16" spans="1:11" x14ac:dyDescent="0.25">
      <c r="A16" s="124" t="s">
        <v>10</v>
      </c>
      <c r="B16" s="125">
        <f>SUM(Taylor!C28)</f>
        <v>40</v>
      </c>
      <c r="C16" s="125">
        <f>SUM(Taylor!C29)</f>
        <v>0</v>
      </c>
      <c r="D16" s="125">
        <f>SUM(Taylor!C30)</f>
        <v>0</v>
      </c>
      <c r="E16" s="125">
        <f>SUM(Taylor!C31)</f>
        <v>0</v>
      </c>
      <c r="F16" s="125">
        <f>SUM(Taylor!C32)</f>
        <v>0</v>
      </c>
      <c r="G16" s="126">
        <f t="shared" si="0"/>
        <v>40</v>
      </c>
      <c r="H16" s="129">
        <f>SUM(Taylor!C34)</f>
        <v>0</v>
      </c>
      <c r="I16" s="129">
        <f>SUM(Taylor!C35)</f>
        <v>0</v>
      </c>
      <c r="K16" s="128">
        <f>SUM(Taylor!I29)</f>
        <v>0.75</v>
      </c>
    </row>
    <row r="17" spans="1:11" x14ac:dyDescent="0.25">
      <c r="A17" s="124" t="s">
        <v>45</v>
      </c>
      <c r="B17" s="125">
        <f>SUM(G.Ward!C27)</f>
        <v>40</v>
      </c>
      <c r="C17" s="125">
        <f>SUM(G.Ward!C28)</f>
        <v>0</v>
      </c>
      <c r="D17" s="125">
        <f>SUM(G.Ward!C29)</f>
        <v>0</v>
      </c>
      <c r="E17" s="125">
        <f>SUM(G.Ward!C30)</f>
        <v>0</v>
      </c>
      <c r="F17" s="125">
        <f>SUM(T.Winterburn!C32)</f>
        <v>0</v>
      </c>
      <c r="G17" s="126">
        <f t="shared" si="0"/>
        <v>40</v>
      </c>
      <c r="H17" s="129">
        <f>SUM(G.Ward!C33)</f>
        <v>0</v>
      </c>
      <c r="I17" s="129">
        <f>SUM(G.Ward!C34)</f>
        <v>0</v>
      </c>
      <c r="K17" s="128">
        <f>SUM(G.Ward!I28)</f>
        <v>0</v>
      </c>
    </row>
    <row r="18" spans="1:11" x14ac:dyDescent="0.25">
      <c r="A18" s="124" t="s">
        <v>47</v>
      </c>
      <c r="B18" s="125">
        <f>SUM(N.Winterburn!C29)</f>
        <v>40</v>
      </c>
      <c r="C18" s="125">
        <f>SUM(N.Winterburn!C30)</f>
        <v>0</v>
      </c>
      <c r="D18" s="125">
        <f>SUM(N.Winterburn!C31)</f>
        <v>0</v>
      </c>
      <c r="E18" s="125">
        <f>SUM(N.Winterburn!C32)</f>
        <v>0</v>
      </c>
      <c r="F18" s="125">
        <f>SUM(N.Winterburn!C33)</f>
        <v>0</v>
      </c>
      <c r="G18" s="126">
        <f t="shared" si="0"/>
        <v>40</v>
      </c>
      <c r="H18" s="129">
        <f>SUM(N.Winterburn!C35)</f>
        <v>0</v>
      </c>
      <c r="I18" s="129">
        <f>SUM(N.Winterburn!C36)</f>
        <v>0</v>
      </c>
      <c r="K18" s="128">
        <f>SUM(N.Winterburn!I30)</f>
        <v>11</v>
      </c>
    </row>
    <row r="19" spans="1:11" x14ac:dyDescent="0.25">
      <c r="A19" s="124" t="s">
        <v>11</v>
      </c>
      <c r="B19" s="125">
        <f>SUM(T.Winterburn!C28)</f>
        <v>40</v>
      </c>
      <c r="C19" s="125">
        <f>SUM(T.Winterburn!C29)</f>
        <v>0</v>
      </c>
      <c r="D19" s="125">
        <f>SUM(T.Winterburn!C30)</f>
        <v>0</v>
      </c>
      <c r="E19" s="125">
        <f>SUM(T.Winterburn!C31)</f>
        <v>0</v>
      </c>
      <c r="F19" s="125">
        <f>SUM(T.Winterburn!C32)</f>
        <v>0</v>
      </c>
      <c r="G19" s="126">
        <f t="shared" si="0"/>
        <v>40</v>
      </c>
      <c r="H19" s="129">
        <f>SUM(T.Winterburn!C34)</f>
        <v>0</v>
      </c>
      <c r="I19" s="129">
        <f>SUM(T.Winterburn!C35)</f>
        <v>0</v>
      </c>
      <c r="K19" s="128">
        <f>SUM(T.Winterburn!I29)</f>
        <v>11</v>
      </c>
    </row>
    <row r="20" spans="1:11" x14ac:dyDescent="0.25">
      <c r="A20" s="124" t="s">
        <v>12</v>
      </c>
      <c r="B20" s="125">
        <v>40</v>
      </c>
      <c r="C20" s="125">
        <f>SUM(Wright!C30)</f>
        <v>2.5</v>
      </c>
      <c r="D20" s="125">
        <f>SUM(Wright!C31)</f>
        <v>0</v>
      </c>
      <c r="E20" s="125">
        <f>SUM(Wright!C32)</f>
        <v>0</v>
      </c>
      <c r="F20" s="125">
        <f>SUM(Wright!C33)</f>
        <v>0</v>
      </c>
      <c r="G20" s="126">
        <v>42.5</v>
      </c>
      <c r="H20" s="129">
        <f>SUM(Wright!C35)</f>
        <v>0</v>
      </c>
      <c r="I20" s="129">
        <f>SUM(Wright!C36)</f>
        <v>0</v>
      </c>
      <c r="K20" s="128">
        <f>SUM(Wright!I30)</f>
        <v>32</v>
      </c>
    </row>
    <row r="21" spans="1:11" ht="17.25" customHeight="1" x14ac:dyDescent="0.25">
      <c r="A21" s="130" t="s">
        <v>22</v>
      </c>
      <c r="B21" s="131">
        <f t="shared" ref="B21:I21" si="1">SUM(B6:B20)</f>
        <v>541</v>
      </c>
      <c r="C21" s="131">
        <f t="shared" si="1"/>
        <v>2.5</v>
      </c>
      <c r="D21" s="131">
        <f t="shared" si="1"/>
        <v>0</v>
      </c>
      <c r="E21" s="131">
        <f t="shared" si="1"/>
        <v>32</v>
      </c>
      <c r="F21" s="131">
        <f t="shared" si="1"/>
        <v>0</v>
      </c>
      <c r="G21" s="131">
        <f t="shared" si="1"/>
        <v>575.5</v>
      </c>
      <c r="H21" s="132">
        <f t="shared" si="1"/>
        <v>0</v>
      </c>
      <c r="I21" s="132">
        <f t="shared" si="1"/>
        <v>0</v>
      </c>
      <c r="J21" s="119"/>
      <c r="K21" s="131">
        <f>SUM(K6:K20)</f>
        <v>124</v>
      </c>
    </row>
    <row r="22" spans="1:11" s="119" customFormat="1" x14ac:dyDescent="0.25">
      <c r="A22" s="117"/>
      <c r="B22" s="117"/>
      <c r="C22" s="117"/>
      <c r="D22" s="117"/>
      <c r="E22" s="117"/>
      <c r="F22" s="117"/>
      <c r="J22" s="117"/>
      <c r="K22" s="117"/>
    </row>
    <row r="24" spans="1:11" x14ac:dyDescent="0.25">
      <c r="A24" s="117" t="s">
        <v>28</v>
      </c>
      <c r="C24" s="133">
        <f>B21+C21+D21</f>
        <v>543.5</v>
      </c>
    </row>
    <row r="25" spans="1:11" x14ac:dyDescent="0.25">
      <c r="A25" s="117" t="s">
        <v>29</v>
      </c>
      <c r="C25" s="133">
        <f>K21</f>
        <v>124</v>
      </c>
    </row>
    <row r="26" spans="1:11" x14ac:dyDescent="0.25">
      <c r="A26" s="117" t="s">
        <v>33</v>
      </c>
      <c r="C26" s="134">
        <f>C25/C24</f>
        <v>0.22815087396504141</v>
      </c>
    </row>
    <row r="27" spans="1:11" x14ac:dyDescent="0.25">
      <c r="C27" s="11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91</v>
      </c>
      <c r="B2" s="223"/>
      <c r="C2" s="223"/>
      <c r="D2" s="137"/>
      <c r="E2" s="241" t="s">
        <v>13</v>
      </c>
      <c r="F2" s="241"/>
      <c r="G2" s="240" t="s">
        <v>14</v>
      </c>
      <c r="H2" s="240"/>
      <c r="I2" s="241" t="s">
        <v>15</v>
      </c>
      <c r="J2" s="241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231"/>
      <c r="H3" s="231"/>
      <c r="I3" s="74">
        <v>8</v>
      </c>
      <c r="J3" s="74">
        <v>16.3</v>
      </c>
      <c r="K3" s="33">
        <v>8</v>
      </c>
      <c r="L3" s="33">
        <v>16.3</v>
      </c>
      <c r="M3" s="33"/>
      <c r="N3" s="33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3" t="s">
        <v>101</v>
      </c>
      <c r="C4" s="224">
        <v>19</v>
      </c>
      <c r="D4" s="25" t="s">
        <v>71</v>
      </c>
      <c r="E4" s="238">
        <v>8</v>
      </c>
      <c r="F4" s="239"/>
      <c r="G4" s="247"/>
      <c r="H4" s="247"/>
      <c r="I4" s="238">
        <v>5</v>
      </c>
      <c r="J4" s="239"/>
      <c r="K4" s="239"/>
      <c r="L4" s="239"/>
      <c r="M4" s="239"/>
      <c r="N4" s="239"/>
      <c r="O4" s="234"/>
      <c r="P4" s="235"/>
      <c r="Q4" s="236"/>
      <c r="R4" s="237"/>
      <c r="S4" s="76">
        <f>E4+G4+I4+K4+M4+O4+Q4</f>
        <v>13</v>
      </c>
      <c r="T4" s="76">
        <f t="shared" ref="T4:T12" si="0">SUM(S4-U4-V4)</f>
        <v>13</v>
      </c>
      <c r="U4" s="78"/>
      <c r="V4" s="78"/>
    </row>
    <row r="5" spans="1:22" x14ac:dyDescent="0.25">
      <c r="A5" s="136">
        <v>6781</v>
      </c>
      <c r="B5" s="233" t="s">
        <v>101</v>
      </c>
      <c r="C5" s="215">
        <v>20</v>
      </c>
      <c r="D5" s="25" t="s">
        <v>70</v>
      </c>
      <c r="E5" s="239"/>
      <c r="F5" s="239"/>
      <c r="G5" s="247"/>
      <c r="H5" s="247"/>
      <c r="I5" s="239"/>
      <c r="J5" s="239"/>
      <c r="K5" s="239">
        <v>8</v>
      </c>
      <c r="L5" s="239"/>
      <c r="M5" s="239"/>
      <c r="N5" s="239"/>
      <c r="O5" s="234"/>
      <c r="P5" s="235"/>
      <c r="Q5" s="236"/>
      <c r="R5" s="237"/>
      <c r="S5" s="76">
        <f t="shared" ref="S5:S24" si="1">E5+G5+I5+K5+M5+O5+Q5</f>
        <v>8</v>
      </c>
      <c r="T5" s="76">
        <f t="shared" si="0"/>
        <v>8</v>
      </c>
      <c r="U5" s="78"/>
      <c r="V5" s="78"/>
    </row>
    <row r="6" spans="1:22" x14ac:dyDescent="0.25">
      <c r="A6" s="136"/>
      <c r="B6" s="221"/>
      <c r="C6" s="221"/>
      <c r="D6" s="25"/>
      <c r="E6" s="239"/>
      <c r="F6" s="239"/>
      <c r="G6" s="247"/>
      <c r="H6" s="247"/>
      <c r="I6" s="239"/>
      <c r="J6" s="239"/>
      <c r="K6" s="239"/>
      <c r="L6" s="239"/>
      <c r="M6" s="239"/>
      <c r="N6" s="239"/>
      <c r="O6" s="234"/>
      <c r="P6" s="235"/>
      <c r="Q6" s="236"/>
      <c r="R6" s="237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8"/>
      <c r="C7" s="208"/>
      <c r="D7" s="25"/>
      <c r="E7" s="234"/>
      <c r="F7" s="235"/>
      <c r="G7" s="245"/>
      <c r="H7" s="246"/>
      <c r="I7" s="234"/>
      <c r="J7" s="235"/>
      <c r="K7" s="234"/>
      <c r="L7" s="235"/>
      <c r="M7" s="234"/>
      <c r="N7" s="235"/>
      <c r="O7" s="234"/>
      <c r="P7" s="235"/>
      <c r="Q7" s="236"/>
      <c r="R7" s="237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6"/>
      <c r="C8" s="186"/>
      <c r="D8" s="25"/>
      <c r="E8" s="234"/>
      <c r="F8" s="235"/>
      <c r="G8" s="245"/>
      <c r="H8" s="246"/>
      <c r="I8" s="244"/>
      <c r="J8" s="235"/>
      <c r="K8" s="234"/>
      <c r="L8" s="235"/>
      <c r="M8" s="234"/>
      <c r="N8" s="235"/>
      <c r="O8" s="234"/>
      <c r="P8" s="235"/>
      <c r="Q8" s="236"/>
      <c r="R8" s="237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6"/>
      <c r="C9" s="186"/>
      <c r="D9" s="25"/>
      <c r="E9" s="234"/>
      <c r="F9" s="235"/>
      <c r="G9" s="245"/>
      <c r="H9" s="246"/>
      <c r="I9" s="234"/>
      <c r="J9" s="235"/>
      <c r="K9" s="234"/>
      <c r="L9" s="235"/>
      <c r="M9" s="234"/>
      <c r="N9" s="235"/>
      <c r="O9" s="234"/>
      <c r="P9" s="235"/>
      <c r="Q9" s="236"/>
      <c r="R9" s="237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6"/>
      <c r="C10" s="186"/>
      <c r="D10" s="25"/>
      <c r="E10" s="234"/>
      <c r="F10" s="235"/>
      <c r="G10" s="245"/>
      <c r="H10" s="246"/>
      <c r="I10" s="234"/>
      <c r="J10" s="235"/>
      <c r="K10" s="234"/>
      <c r="L10" s="235"/>
      <c r="M10" s="234"/>
      <c r="N10" s="235"/>
      <c r="O10" s="234"/>
      <c r="P10" s="235"/>
      <c r="Q10" s="236"/>
      <c r="R10" s="237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3"/>
      <c r="C11" s="183"/>
      <c r="E11" s="234"/>
      <c r="F11" s="235"/>
      <c r="G11" s="245"/>
      <c r="H11" s="246"/>
      <c r="I11" s="234"/>
      <c r="J11" s="235"/>
      <c r="K11" s="234"/>
      <c r="L11" s="235"/>
      <c r="M11" s="234"/>
      <c r="N11" s="235"/>
      <c r="O11" s="234"/>
      <c r="P11" s="235"/>
      <c r="Q11" s="236"/>
      <c r="R11" s="237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83"/>
      <c r="C12" s="183"/>
      <c r="D12" s="25"/>
      <c r="E12" s="234"/>
      <c r="F12" s="235"/>
      <c r="G12" s="245"/>
      <c r="H12" s="246"/>
      <c r="I12" s="234"/>
      <c r="J12" s="235"/>
      <c r="K12" s="234"/>
      <c r="L12" s="235"/>
      <c r="M12" s="234"/>
      <c r="N12" s="235"/>
      <c r="O12" s="234"/>
      <c r="P12" s="235"/>
      <c r="Q12" s="236"/>
      <c r="R12" s="237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68"/>
      <c r="D13" s="14"/>
      <c r="E13" s="234"/>
      <c r="F13" s="235"/>
      <c r="G13" s="245"/>
      <c r="H13" s="246"/>
      <c r="I13" s="234"/>
      <c r="J13" s="235"/>
      <c r="K13" s="234"/>
      <c r="L13" s="235"/>
      <c r="M13" s="234"/>
      <c r="N13" s="235"/>
      <c r="O13" s="234"/>
      <c r="P13" s="235"/>
      <c r="Q13" s="236"/>
      <c r="R13" s="237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233" t="s">
        <v>102</v>
      </c>
      <c r="C14" s="136"/>
      <c r="D14" s="25" t="s">
        <v>64</v>
      </c>
      <c r="E14" s="234"/>
      <c r="F14" s="235"/>
      <c r="G14" s="245"/>
      <c r="H14" s="246"/>
      <c r="I14" s="234"/>
      <c r="J14" s="235"/>
      <c r="K14" s="234"/>
      <c r="L14" s="235"/>
      <c r="M14" s="234">
        <v>8</v>
      </c>
      <c r="N14" s="235"/>
      <c r="O14" s="234"/>
      <c r="P14" s="235"/>
      <c r="Q14" s="236"/>
      <c r="R14" s="237"/>
      <c r="S14" s="76">
        <f t="shared" ref="S14:S18" si="2">E14+G14+I14+K14+M14+O14+Q14</f>
        <v>8</v>
      </c>
      <c r="T14" s="76">
        <f t="shared" ref="T14:T18" si="3">SUM(S14-U14-V14)</f>
        <v>8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4"/>
      <c r="F15" s="235"/>
      <c r="G15" s="245"/>
      <c r="H15" s="246"/>
      <c r="I15" s="234"/>
      <c r="J15" s="235"/>
      <c r="K15" s="234"/>
      <c r="L15" s="235"/>
      <c r="M15" s="234"/>
      <c r="N15" s="235"/>
      <c r="O15" s="234"/>
      <c r="P15" s="235"/>
      <c r="Q15" s="236"/>
      <c r="R15" s="237"/>
      <c r="S15" s="76">
        <f t="shared" ref="S15:S17" si="4">E15+G15+I15+K15+M15+O15+Q15</f>
        <v>0</v>
      </c>
      <c r="T15" s="76">
        <f t="shared" ref="T15:T17" si="5">SUM(S15-U15-V15)</f>
        <v>0</v>
      </c>
      <c r="U15" s="78"/>
      <c r="V15" s="78"/>
    </row>
    <row r="16" spans="1:22" ht="15.75" customHeight="1" x14ac:dyDescent="0.25">
      <c r="A16" s="136"/>
      <c r="B16" s="30"/>
      <c r="C16" s="136"/>
      <c r="D16" s="14"/>
      <c r="E16" s="234"/>
      <c r="F16" s="235"/>
      <c r="G16" s="245"/>
      <c r="H16" s="246"/>
      <c r="I16" s="234"/>
      <c r="J16" s="235"/>
      <c r="K16" s="234"/>
      <c r="L16" s="235"/>
      <c r="M16" s="234"/>
      <c r="N16" s="235"/>
      <c r="O16" s="234"/>
      <c r="P16" s="235"/>
      <c r="Q16" s="236"/>
      <c r="R16" s="237"/>
      <c r="S16" s="76">
        <f t="shared" si="4"/>
        <v>0</v>
      </c>
      <c r="T16" s="76">
        <f t="shared" si="5"/>
        <v>0</v>
      </c>
      <c r="U16" s="78"/>
      <c r="V16" s="78"/>
    </row>
    <row r="17" spans="1:22" ht="15.75" customHeight="1" x14ac:dyDescent="0.25">
      <c r="A17" s="136"/>
      <c r="B17" s="233" t="s">
        <v>102</v>
      </c>
      <c r="C17" s="136"/>
      <c r="D17" s="25" t="s">
        <v>106</v>
      </c>
      <c r="E17" s="234"/>
      <c r="F17" s="235"/>
      <c r="G17" s="245"/>
      <c r="H17" s="246"/>
      <c r="I17" s="234">
        <v>0</v>
      </c>
      <c r="J17" s="235"/>
      <c r="K17" s="234"/>
      <c r="L17" s="235"/>
      <c r="M17" s="234"/>
      <c r="N17" s="235"/>
      <c r="O17" s="234"/>
      <c r="P17" s="235"/>
      <c r="Q17" s="236"/>
      <c r="R17" s="237"/>
      <c r="S17" s="76">
        <f t="shared" si="4"/>
        <v>0</v>
      </c>
      <c r="T17" s="76">
        <f t="shared" si="5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34"/>
      <c r="F18" s="235"/>
      <c r="G18" s="245"/>
      <c r="H18" s="246"/>
      <c r="I18" s="234"/>
      <c r="J18" s="235"/>
      <c r="K18" s="234"/>
      <c r="L18" s="235"/>
      <c r="M18" s="234"/>
      <c r="N18" s="235"/>
      <c r="O18" s="234"/>
      <c r="P18" s="235"/>
      <c r="Q18" s="236"/>
      <c r="R18" s="237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213"/>
      <c r="C19" s="213"/>
      <c r="D19" s="25"/>
      <c r="E19" s="234"/>
      <c r="F19" s="235"/>
      <c r="G19" s="245"/>
      <c r="H19" s="246"/>
      <c r="I19" s="234"/>
      <c r="J19" s="235"/>
      <c r="K19" s="234"/>
      <c r="L19" s="235"/>
      <c r="M19" s="234"/>
      <c r="N19" s="235"/>
      <c r="O19" s="234"/>
      <c r="P19" s="235"/>
      <c r="Q19" s="236"/>
      <c r="R19" s="237"/>
      <c r="S19" s="76">
        <f t="shared" ref="S19" si="6">E19+G19+I19+K19+M19+O19+Q19</f>
        <v>0</v>
      </c>
      <c r="T19" s="76">
        <f t="shared" ref="T19" si="7">SUM(S19-U19-V19)</f>
        <v>0</v>
      </c>
      <c r="U19" s="78"/>
      <c r="V19" s="78"/>
    </row>
    <row r="20" spans="1:22" x14ac:dyDescent="0.25">
      <c r="A20" s="136"/>
      <c r="B20" s="30"/>
      <c r="C20" s="136"/>
      <c r="D20" s="25"/>
      <c r="E20" s="234"/>
      <c r="F20" s="235"/>
      <c r="G20" s="245"/>
      <c r="H20" s="246"/>
      <c r="I20" s="234"/>
      <c r="J20" s="235"/>
      <c r="K20" s="234"/>
      <c r="L20" s="235"/>
      <c r="M20" s="234"/>
      <c r="N20" s="235"/>
      <c r="O20" s="234"/>
      <c r="P20" s="235"/>
      <c r="Q20" s="236"/>
      <c r="R20" s="237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34"/>
      <c r="F21" s="235"/>
      <c r="G21" s="245"/>
      <c r="H21" s="246"/>
      <c r="I21" s="234"/>
      <c r="J21" s="235"/>
      <c r="K21" s="234"/>
      <c r="L21" s="235"/>
      <c r="M21" s="234"/>
      <c r="N21" s="235"/>
      <c r="O21" s="234"/>
      <c r="P21" s="235"/>
      <c r="Q21" s="236"/>
      <c r="R21" s="237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4"/>
      <c r="F22" s="235"/>
      <c r="G22" s="245">
        <v>8</v>
      </c>
      <c r="H22" s="246"/>
      <c r="I22" s="234"/>
      <c r="J22" s="235"/>
      <c r="K22" s="234"/>
      <c r="L22" s="235"/>
      <c r="M22" s="234"/>
      <c r="N22" s="235"/>
      <c r="O22" s="234"/>
      <c r="P22" s="235"/>
      <c r="Q22" s="236"/>
      <c r="R22" s="237"/>
      <c r="S22" s="76">
        <f t="shared" si="1"/>
        <v>8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6"/>
      <c r="P23" s="237"/>
      <c r="Q23" s="236"/>
      <c r="R23" s="237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42">
        <f>SUM(E4:E23)</f>
        <v>8</v>
      </c>
      <c r="F24" s="243"/>
      <c r="G24" s="242">
        <f>SUM(G4:G23)</f>
        <v>8</v>
      </c>
      <c r="H24" s="243"/>
      <c r="I24" s="242">
        <f>SUM(I4:I23)</f>
        <v>5</v>
      </c>
      <c r="J24" s="243"/>
      <c r="K24" s="242">
        <f>SUM(K4:K23)</f>
        <v>8</v>
      </c>
      <c r="L24" s="243"/>
      <c r="M24" s="242">
        <f>SUM(M4:M23)</f>
        <v>8</v>
      </c>
      <c r="N24" s="243"/>
      <c r="O24" s="242">
        <f>SUM(O4:O23)</f>
        <v>0</v>
      </c>
      <c r="P24" s="243"/>
      <c r="Q24" s="242">
        <f>SUM(Q4:Q23)</f>
        <v>0</v>
      </c>
      <c r="R24" s="243"/>
      <c r="S24" s="76">
        <f t="shared" si="1"/>
        <v>37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39"/>
      <c r="F25" s="140">
        <v>8</v>
      </c>
      <c r="G25" s="139"/>
      <c r="H25" s="140">
        <v>8</v>
      </c>
      <c r="I25" s="139"/>
      <c r="J25" s="140">
        <v>8</v>
      </c>
      <c r="K25" s="139"/>
      <c r="L25" s="140">
        <v>8</v>
      </c>
      <c r="M25" s="139"/>
      <c r="N25" s="140">
        <v>8</v>
      </c>
      <c r="O25" s="139"/>
      <c r="P25" s="140"/>
      <c r="Q25" s="139"/>
      <c r="R25" s="140"/>
      <c r="S25" s="76">
        <f>SUM(E25:R25)</f>
        <v>40</v>
      </c>
      <c r="T25" s="76">
        <f>SUM(T4:T24)</f>
        <v>29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-3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-3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29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8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8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37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65</v>
      </c>
      <c r="B1" s="67"/>
      <c r="C1" s="67"/>
    </row>
    <row r="2" spans="1:22" s="72" customFormat="1" x14ac:dyDescent="0.25">
      <c r="A2" s="5" t="s">
        <v>91</v>
      </c>
      <c r="B2" s="223"/>
      <c r="C2" s="223"/>
      <c r="D2" s="200"/>
      <c r="E2" s="241" t="s">
        <v>13</v>
      </c>
      <c r="F2" s="241"/>
      <c r="G2" s="240" t="s">
        <v>14</v>
      </c>
      <c r="H2" s="240"/>
      <c r="I2" s="241" t="s">
        <v>15</v>
      </c>
      <c r="J2" s="241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3600</v>
      </c>
      <c r="B4" s="233" t="s">
        <v>102</v>
      </c>
      <c r="C4" s="202"/>
      <c r="D4" s="25" t="s">
        <v>75</v>
      </c>
      <c r="E4" s="239">
        <v>8</v>
      </c>
      <c r="F4" s="239"/>
      <c r="G4" s="239">
        <v>8</v>
      </c>
      <c r="H4" s="239"/>
      <c r="I4" s="239">
        <v>8</v>
      </c>
      <c r="J4" s="239"/>
      <c r="K4" s="239">
        <v>8</v>
      </c>
      <c r="L4" s="239"/>
      <c r="M4" s="239">
        <v>8</v>
      </c>
      <c r="N4" s="239"/>
      <c r="O4" s="234"/>
      <c r="P4" s="235"/>
      <c r="Q4" s="236"/>
      <c r="R4" s="237"/>
      <c r="S4" s="76">
        <f>E4+G4+I4+K4+M4+O4+Q4</f>
        <v>40</v>
      </c>
      <c r="T4" s="76">
        <f t="shared" ref="T4:T12" si="0">SUM(S4-U4-V4)</f>
        <v>40</v>
      </c>
      <c r="U4" s="78"/>
      <c r="V4" s="78"/>
    </row>
    <row r="5" spans="1:22" x14ac:dyDescent="0.25">
      <c r="A5" s="136"/>
      <c r="B5" s="211"/>
      <c r="C5" s="211"/>
      <c r="D5" s="25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4"/>
      <c r="P5" s="235"/>
      <c r="Q5" s="236"/>
      <c r="R5" s="237"/>
      <c r="S5" s="76">
        <f t="shared" ref="S5:S24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2"/>
      <c r="C6" s="202"/>
      <c r="D6" s="25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4"/>
      <c r="P6" s="235"/>
      <c r="Q6" s="236"/>
      <c r="R6" s="237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2"/>
      <c r="C7" s="202"/>
      <c r="D7" s="25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34"/>
      <c r="P7" s="235"/>
      <c r="Q7" s="236"/>
      <c r="R7" s="237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02"/>
      <c r="C8" s="202"/>
      <c r="D8" s="25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4"/>
      <c r="P8" s="235"/>
      <c r="Q8" s="236"/>
      <c r="R8" s="237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202"/>
      <c r="C9" s="202"/>
      <c r="D9" s="25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4"/>
      <c r="P9" s="235"/>
      <c r="Q9" s="236"/>
      <c r="R9" s="237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202"/>
      <c r="C10" s="202"/>
      <c r="D10" s="25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4"/>
      <c r="P10" s="235"/>
      <c r="Q10" s="236"/>
      <c r="R10" s="237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202"/>
      <c r="C11" s="202"/>
      <c r="D11" s="25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4"/>
      <c r="P11" s="235"/>
      <c r="Q11" s="236"/>
      <c r="R11" s="237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202"/>
      <c r="C12" s="202"/>
      <c r="D12" s="25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4"/>
      <c r="P12" s="235"/>
      <c r="Q12" s="236"/>
      <c r="R12" s="237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201"/>
      <c r="D13" s="14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4"/>
      <c r="P13" s="235"/>
      <c r="Q13" s="236"/>
      <c r="R13" s="237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4"/>
      <c r="P14" s="235"/>
      <c r="Q14" s="236"/>
      <c r="R14" s="237"/>
      <c r="S14" s="76">
        <f t="shared" ref="S14:S19" si="2">E14+G14+I14+K14+M14+O14+Q14</f>
        <v>0</v>
      </c>
      <c r="T14" s="76">
        <f t="shared" ref="T14:T19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4"/>
      <c r="P15" s="235"/>
      <c r="Q15" s="236"/>
      <c r="R15" s="237"/>
      <c r="S15" s="76">
        <f t="shared" si="2"/>
        <v>0</v>
      </c>
      <c r="T15" s="76">
        <f t="shared" si="3"/>
        <v>0</v>
      </c>
      <c r="U15" s="78"/>
      <c r="V15" s="78"/>
    </row>
    <row r="16" spans="1:22" ht="15.75" customHeight="1" x14ac:dyDescent="0.25">
      <c r="A16" s="136"/>
      <c r="B16" s="30"/>
      <c r="C16" s="136"/>
      <c r="D16" s="169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4"/>
      <c r="P16" s="235"/>
      <c r="Q16" s="236"/>
      <c r="R16" s="237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34"/>
      <c r="P17" s="235"/>
      <c r="Q17" s="236"/>
      <c r="R17" s="237"/>
      <c r="S17" s="76">
        <f t="shared" si="2"/>
        <v>0</v>
      </c>
      <c r="T17" s="76">
        <f t="shared" si="3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34"/>
      <c r="P18" s="235"/>
      <c r="Q18" s="236"/>
      <c r="R18" s="237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169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4"/>
      <c r="P19" s="235"/>
      <c r="Q19" s="236"/>
      <c r="R19" s="237"/>
      <c r="S19" s="76">
        <f t="shared" si="2"/>
        <v>0</v>
      </c>
      <c r="T19" s="76">
        <f t="shared" si="3"/>
        <v>0</v>
      </c>
      <c r="U19" s="78"/>
      <c r="V19" s="78"/>
    </row>
    <row r="20" spans="1:22" x14ac:dyDescent="0.25">
      <c r="A20" s="136"/>
      <c r="B20" s="30"/>
      <c r="C20" s="136"/>
      <c r="D20" s="25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4"/>
      <c r="P20" s="235"/>
      <c r="Q20" s="236"/>
      <c r="R20" s="237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4"/>
      <c r="P21" s="235"/>
      <c r="Q21" s="236"/>
      <c r="R21" s="237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4"/>
      <c r="P22" s="235"/>
      <c r="Q22" s="236"/>
      <c r="R22" s="237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6"/>
      <c r="P23" s="237"/>
      <c r="Q23" s="236"/>
      <c r="R23" s="237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42">
        <f>SUM(E4:E23)</f>
        <v>8</v>
      </c>
      <c r="F24" s="243"/>
      <c r="G24" s="242">
        <f>SUM(G4:G23)</f>
        <v>8</v>
      </c>
      <c r="H24" s="243"/>
      <c r="I24" s="242">
        <f>SUM(I4:I23)</f>
        <v>8</v>
      </c>
      <c r="J24" s="243"/>
      <c r="K24" s="242">
        <f>SUM(K4:K23)</f>
        <v>8</v>
      </c>
      <c r="L24" s="243"/>
      <c r="M24" s="242">
        <f>SUM(M4:M23)</f>
        <v>8</v>
      </c>
      <c r="N24" s="243"/>
      <c r="O24" s="242">
        <f>SUM(O4:O23)</f>
        <v>0</v>
      </c>
      <c r="P24" s="243"/>
      <c r="Q24" s="242">
        <f>SUM(Q4:Q23)</f>
        <v>0</v>
      </c>
      <c r="R24" s="243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98"/>
      <c r="F25" s="199">
        <v>8</v>
      </c>
      <c r="G25" s="198"/>
      <c r="H25" s="199">
        <v>8</v>
      </c>
      <c r="I25" s="198"/>
      <c r="J25" s="199">
        <v>8</v>
      </c>
      <c r="K25" s="198"/>
      <c r="L25" s="199">
        <v>8</v>
      </c>
      <c r="M25" s="198"/>
      <c r="N25" s="199">
        <v>8</v>
      </c>
      <c r="O25" s="198"/>
      <c r="P25" s="199"/>
      <c r="Q25" s="198"/>
      <c r="R25" s="199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40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G18" sqref="G18:L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91</v>
      </c>
      <c r="B2" s="223"/>
      <c r="C2" s="223"/>
      <c r="D2" s="46"/>
      <c r="E2" s="264" t="s">
        <v>13</v>
      </c>
      <c r="F2" s="264"/>
      <c r="G2" s="264" t="s">
        <v>14</v>
      </c>
      <c r="H2" s="264"/>
      <c r="I2" s="264" t="s">
        <v>15</v>
      </c>
      <c r="J2" s="264"/>
      <c r="K2" s="264" t="s">
        <v>16</v>
      </c>
      <c r="L2" s="264"/>
      <c r="M2" s="264" t="s">
        <v>17</v>
      </c>
      <c r="N2" s="264"/>
      <c r="O2" s="264" t="s">
        <v>18</v>
      </c>
      <c r="P2" s="264"/>
      <c r="Q2" s="264" t="s">
        <v>19</v>
      </c>
      <c r="R2" s="264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89">
        <v>16.3</v>
      </c>
      <c r="G3" s="33">
        <v>8</v>
      </c>
      <c r="H3" s="89">
        <v>16.3</v>
      </c>
      <c r="I3" s="33">
        <v>8</v>
      </c>
      <c r="J3" s="89">
        <v>16.3</v>
      </c>
      <c r="K3" s="33">
        <v>8</v>
      </c>
      <c r="L3" s="89">
        <v>16.3</v>
      </c>
      <c r="M3" s="33">
        <v>8</v>
      </c>
      <c r="N3" s="89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6">
        <v>6781</v>
      </c>
      <c r="B4" s="233" t="s">
        <v>101</v>
      </c>
      <c r="C4" s="207">
        <v>42</v>
      </c>
      <c r="D4" s="25" t="s">
        <v>74</v>
      </c>
      <c r="E4" s="261">
        <v>4</v>
      </c>
      <c r="F4" s="261"/>
      <c r="G4" s="261">
        <v>4</v>
      </c>
      <c r="H4" s="261"/>
      <c r="I4" s="261">
        <v>4</v>
      </c>
      <c r="J4" s="261"/>
      <c r="K4" s="261"/>
      <c r="L4" s="261"/>
      <c r="M4" s="234"/>
      <c r="N4" s="235"/>
      <c r="O4" s="261"/>
      <c r="P4" s="261"/>
      <c r="Q4" s="257"/>
      <c r="R4" s="258"/>
      <c r="S4" s="52">
        <f>E4+G4+I4+K4+M4+O4+Q4</f>
        <v>12</v>
      </c>
      <c r="T4" s="52">
        <f>SUM(S4-U4-V4)</f>
        <v>12</v>
      </c>
      <c r="U4" s="54"/>
      <c r="V4" s="54"/>
    </row>
    <row r="5" spans="1:22" x14ac:dyDescent="0.25">
      <c r="A5" s="136">
        <v>6781</v>
      </c>
      <c r="B5" s="233" t="s">
        <v>101</v>
      </c>
      <c r="C5" s="221" t="s">
        <v>86</v>
      </c>
      <c r="D5" s="25" t="s">
        <v>88</v>
      </c>
      <c r="E5" s="239">
        <v>4</v>
      </c>
      <c r="F5" s="239"/>
      <c r="G5" s="239">
        <v>3.75</v>
      </c>
      <c r="H5" s="239"/>
      <c r="I5" s="239"/>
      <c r="J5" s="239"/>
      <c r="K5" s="239"/>
      <c r="L5" s="239"/>
      <c r="M5" s="234"/>
      <c r="N5" s="235"/>
      <c r="O5" s="261"/>
      <c r="P5" s="261"/>
      <c r="Q5" s="257"/>
      <c r="R5" s="258"/>
      <c r="S5" s="52">
        <f t="shared" ref="S5:S22" si="0">E5+G5+I5+K5+M5+O5+Q5</f>
        <v>7.75</v>
      </c>
      <c r="T5" s="52">
        <f t="shared" ref="T5:T20" si="1">SUM(S5-U5-V5)</f>
        <v>7.75</v>
      </c>
      <c r="U5" s="54"/>
      <c r="V5" s="54"/>
    </row>
    <row r="6" spans="1:22" x14ac:dyDescent="0.25">
      <c r="A6" s="136">
        <v>6781</v>
      </c>
      <c r="B6" s="233" t="s">
        <v>101</v>
      </c>
      <c r="C6" s="221" t="s">
        <v>87</v>
      </c>
      <c r="D6" s="25" t="s">
        <v>88</v>
      </c>
      <c r="E6" s="239"/>
      <c r="F6" s="239"/>
      <c r="G6" s="239"/>
      <c r="H6" s="239"/>
      <c r="I6" s="239"/>
      <c r="J6" s="239"/>
      <c r="K6" s="239"/>
      <c r="L6" s="239"/>
      <c r="M6" s="234"/>
      <c r="N6" s="235"/>
      <c r="O6" s="261"/>
      <c r="P6" s="261"/>
      <c r="Q6" s="257"/>
      <c r="R6" s="258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6">
        <v>6781</v>
      </c>
      <c r="B7" s="233" t="s">
        <v>101</v>
      </c>
      <c r="C7" s="228">
        <v>37</v>
      </c>
      <c r="D7" s="25" t="s">
        <v>95</v>
      </c>
      <c r="E7" s="261"/>
      <c r="F7" s="261"/>
      <c r="G7" s="261"/>
      <c r="H7" s="261"/>
      <c r="I7" s="261">
        <v>1.75</v>
      </c>
      <c r="J7" s="261"/>
      <c r="K7" s="261">
        <v>4</v>
      </c>
      <c r="L7" s="261"/>
      <c r="M7" s="234"/>
      <c r="N7" s="235"/>
      <c r="O7" s="261"/>
      <c r="P7" s="261"/>
      <c r="Q7" s="257"/>
      <c r="R7" s="258"/>
      <c r="S7" s="52">
        <f t="shared" si="0"/>
        <v>5.75</v>
      </c>
      <c r="T7" s="52">
        <f t="shared" si="1"/>
        <v>5.75</v>
      </c>
      <c r="U7" s="54"/>
      <c r="V7" s="54"/>
    </row>
    <row r="8" spans="1:22" x14ac:dyDescent="0.25">
      <c r="A8" s="136">
        <v>6781</v>
      </c>
      <c r="B8" s="233" t="s">
        <v>101</v>
      </c>
      <c r="C8" s="228">
        <v>38</v>
      </c>
      <c r="D8" s="25" t="s">
        <v>95</v>
      </c>
      <c r="E8" s="261"/>
      <c r="F8" s="261"/>
      <c r="G8" s="261"/>
      <c r="H8" s="261"/>
      <c r="I8" s="261">
        <v>2</v>
      </c>
      <c r="J8" s="261"/>
      <c r="K8" s="261">
        <v>3.75</v>
      </c>
      <c r="L8" s="261"/>
      <c r="M8" s="234"/>
      <c r="N8" s="235"/>
      <c r="O8" s="261"/>
      <c r="P8" s="261"/>
      <c r="Q8" s="257"/>
      <c r="R8" s="258"/>
      <c r="S8" s="52">
        <f t="shared" si="0"/>
        <v>5.75</v>
      </c>
      <c r="T8" s="52">
        <f t="shared" si="1"/>
        <v>5.75</v>
      </c>
      <c r="U8" s="54"/>
      <c r="V8" s="54"/>
    </row>
    <row r="9" spans="1:22" x14ac:dyDescent="0.25">
      <c r="A9" s="136">
        <v>6715</v>
      </c>
      <c r="B9" s="233" t="s">
        <v>104</v>
      </c>
      <c r="C9" s="230">
        <v>2</v>
      </c>
      <c r="D9" s="25" t="s">
        <v>99</v>
      </c>
      <c r="E9" s="261"/>
      <c r="F9" s="261"/>
      <c r="G9" s="261"/>
      <c r="H9" s="261"/>
      <c r="I9" s="261"/>
      <c r="J9" s="261"/>
      <c r="K9" s="261"/>
      <c r="L9" s="261"/>
      <c r="M9" s="234">
        <v>8</v>
      </c>
      <c r="N9" s="235"/>
      <c r="O9" s="261"/>
      <c r="P9" s="261"/>
      <c r="Q9" s="257"/>
      <c r="R9" s="258"/>
      <c r="S9" s="52">
        <f t="shared" si="0"/>
        <v>8</v>
      </c>
      <c r="T9" s="52">
        <f t="shared" si="1"/>
        <v>8</v>
      </c>
      <c r="U9" s="54"/>
      <c r="V9" s="54"/>
    </row>
    <row r="10" spans="1:22" x14ac:dyDescent="0.25">
      <c r="A10" s="136"/>
      <c r="B10" s="186"/>
      <c r="C10" s="186"/>
      <c r="D10" s="25"/>
      <c r="E10" s="259"/>
      <c r="F10" s="260"/>
      <c r="G10" s="259"/>
      <c r="H10" s="260"/>
      <c r="I10" s="259"/>
      <c r="J10" s="260"/>
      <c r="K10" s="259"/>
      <c r="L10" s="260"/>
      <c r="M10" s="234"/>
      <c r="N10" s="235"/>
      <c r="O10" s="259"/>
      <c r="P10" s="260"/>
      <c r="Q10" s="257"/>
      <c r="R10" s="258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6"/>
      <c r="B11" s="186"/>
      <c r="C11" s="186"/>
      <c r="D11" s="25"/>
      <c r="E11" s="259"/>
      <c r="F11" s="260"/>
      <c r="G11" s="259"/>
      <c r="H11" s="260"/>
      <c r="I11" s="259"/>
      <c r="J11" s="260"/>
      <c r="K11" s="259"/>
      <c r="L11" s="260"/>
      <c r="M11" s="234"/>
      <c r="N11" s="235"/>
      <c r="O11" s="259"/>
      <c r="P11" s="260"/>
      <c r="Q11" s="257"/>
      <c r="R11" s="258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6"/>
      <c r="B12" s="158"/>
      <c r="C12" s="158"/>
      <c r="D12" s="25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59"/>
      <c r="P12" s="260"/>
      <c r="Q12" s="257"/>
      <c r="R12" s="258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6"/>
      <c r="B13" s="158"/>
      <c r="C13" s="158"/>
      <c r="D13" s="25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59"/>
      <c r="P13" s="260"/>
      <c r="Q13" s="257"/>
      <c r="R13" s="258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6"/>
      <c r="B14" s="30"/>
      <c r="C14" s="154"/>
      <c r="D14" s="169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59"/>
      <c r="P14" s="260"/>
      <c r="Q14" s="257"/>
      <c r="R14" s="258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6"/>
      <c r="B15" s="30"/>
      <c r="C15" s="136"/>
      <c r="D15" s="14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59"/>
      <c r="P15" s="260"/>
      <c r="Q15" s="257"/>
      <c r="R15" s="258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6"/>
      <c r="B16" s="30"/>
      <c r="C16" s="136"/>
      <c r="D16" s="25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59"/>
      <c r="P16" s="260"/>
      <c r="Q16" s="257"/>
      <c r="R16" s="258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6"/>
      <c r="B17" s="30"/>
      <c r="C17" s="136"/>
      <c r="D17" s="25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59"/>
      <c r="P17" s="260"/>
      <c r="Q17" s="257"/>
      <c r="R17" s="258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6">
        <v>3600</v>
      </c>
      <c r="B18" s="233" t="s">
        <v>102</v>
      </c>
      <c r="C18" s="178"/>
      <c r="D18" s="25" t="s">
        <v>77</v>
      </c>
      <c r="E18" s="261"/>
      <c r="F18" s="261"/>
      <c r="G18" s="261"/>
      <c r="H18" s="261"/>
      <c r="I18" s="261">
        <v>0.25</v>
      </c>
      <c r="J18" s="261"/>
      <c r="K18" s="261"/>
      <c r="L18" s="261"/>
      <c r="M18" s="234"/>
      <c r="N18" s="235"/>
      <c r="O18" s="261"/>
      <c r="P18" s="261"/>
      <c r="Q18" s="257"/>
      <c r="R18" s="258"/>
      <c r="S18" s="52">
        <f t="shared" si="0"/>
        <v>0.25</v>
      </c>
      <c r="T18" s="52">
        <f t="shared" si="1"/>
        <v>0.25</v>
      </c>
      <c r="U18" s="54"/>
      <c r="V18" s="54"/>
    </row>
    <row r="19" spans="1:22" x14ac:dyDescent="0.25">
      <c r="A19" s="136">
        <v>3600</v>
      </c>
      <c r="B19" s="233" t="s">
        <v>102</v>
      </c>
      <c r="C19" s="136"/>
      <c r="D19" s="14" t="s">
        <v>82</v>
      </c>
      <c r="E19" s="259"/>
      <c r="F19" s="260"/>
      <c r="G19" s="259">
        <v>0.25</v>
      </c>
      <c r="H19" s="260"/>
      <c r="I19" s="259"/>
      <c r="J19" s="260"/>
      <c r="K19" s="259">
        <v>0.25</v>
      </c>
      <c r="L19" s="260"/>
      <c r="M19" s="234"/>
      <c r="N19" s="235"/>
      <c r="O19" s="261"/>
      <c r="P19" s="261"/>
      <c r="Q19" s="257"/>
      <c r="R19" s="258"/>
      <c r="S19" s="52">
        <f t="shared" si="0"/>
        <v>0.5</v>
      </c>
      <c r="T19" s="52">
        <f t="shared" si="1"/>
        <v>0.5</v>
      </c>
      <c r="U19" s="54"/>
      <c r="V19" s="54"/>
    </row>
    <row r="20" spans="1:22" x14ac:dyDescent="0.25">
      <c r="A20" s="136"/>
      <c r="B20" s="136"/>
      <c r="C20" s="136"/>
      <c r="D20" s="14"/>
      <c r="E20" s="259"/>
      <c r="F20" s="260"/>
      <c r="G20" s="261"/>
      <c r="H20" s="261"/>
      <c r="I20" s="259"/>
      <c r="J20" s="260"/>
      <c r="K20" s="261"/>
      <c r="L20" s="261"/>
      <c r="M20" s="234"/>
      <c r="N20" s="235"/>
      <c r="O20" s="261"/>
      <c r="P20" s="261"/>
      <c r="Q20" s="257"/>
      <c r="R20" s="258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61"/>
      <c r="F21" s="261"/>
      <c r="G21" s="261"/>
      <c r="H21" s="261"/>
      <c r="I21" s="261"/>
      <c r="J21" s="261"/>
      <c r="K21" s="261"/>
      <c r="L21" s="261"/>
      <c r="M21" s="234"/>
      <c r="N21" s="235"/>
      <c r="O21" s="261"/>
      <c r="P21" s="261"/>
      <c r="Q21" s="257"/>
      <c r="R21" s="258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61"/>
      <c r="F22" s="261"/>
      <c r="G22" s="261"/>
      <c r="H22" s="261"/>
      <c r="I22" s="261"/>
      <c r="J22" s="261"/>
      <c r="K22" s="261"/>
      <c r="L22" s="261"/>
      <c r="M22" s="259"/>
      <c r="N22" s="260"/>
      <c r="O22" s="261"/>
      <c r="P22" s="261"/>
      <c r="Q22" s="257"/>
      <c r="R22" s="258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62">
        <f>SUM(E4:E22)</f>
        <v>8</v>
      </c>
      <c r="F23" s="263"/>
      <c r="G23" s="262">
        <f>SUM(G4:G22)</f>
        <v>8</v>
      </c>
      <c r="H23" s="263"/>
      <c r="I23" s="262">
        <f>SUM(I4:I22)</f>
        <v>8</v>
      </c>
      <c r="J23" s="263"/>
      <c r="K23" s="262">
        <f>SUM(K4:K22)</f>
        <v>8</v>
      </c>
      <c r="L23" s="263"/>
      <c r="M23" s="262">
        <f>SUM(M4:M22)</f>
        <v>8</v>
      </c>
      <c r="N23" s="263"/>
      <c r="O23" s="262">
        <f>SUM(O4:O22)</f>
        <v>0</v>
      </c>
      <c r="P23" s="263"/>
      <c r="Q23" s="262">
        <f>SUM(Q4:Q22)</f>
        <v>0</v>
      </c>
      <c r="R23" s="263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205"/>
      <c r="N24" s="206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0.75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B13" sqref="B1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91</v>
      </c>
      <c r="B2" s="223"/>
      <c r="C2" s="223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33" t="s">
        <v>101</v>
      </c>
      <c r="C4" s="224">
        <v>19</v>
      </c>
      <c r="D4" s="25" t="s">
        <v>71</v>
      </c>
      <c r="E4" s="238">
        <v>8</v>
      </c>
      <c r="F4" s="238"/>
      <c r="G4" s="238">
        <v>8</v>
      </c>
      <c r="H4" s="238"/>
      <c r="I4" s="238">
        <v>8</v>
      </c>
      <c r="J4" s="238"/>
      <c r="K4" s="238">
        <v>3</v>
      </c>
      <c r="L4" s="238"/>
      <c r="M4" s="238"/>
      <c r="N4" s="238"/>
      <c r="O4" s="244"/>
      <c r="P4" s="248"/>
      <c r="Q4" s="249"/>
      <c r="R4" s="250"/>
      <c r="S4" s="12">
        <f>E4+G4+I4+K4+M4+O4+Q4</f>
        <v>27</v>
      </c>
      <c r="T4" s="12">
        <f t="shared" ref="T4:T19" si="0">SUM(S4-U4-V4)</f>
        <v>27</v>
      </c>
      <c r="U4" s="15"/>
      <c r="V4" s="15"/>
    </row>
    <row r="5" spans="1:22" x14ac:dyDescent="0.25">
      <c r="A5" s="136">
        <v>6781</v>
      </c>
      <c r="B5" s="233" t="s">
        <v>101</v>
      </c>
      <c r="C5" s="229">
        <v>50</v>
      </c>
      <c r="D5" s="25" t="s">
        <v>72</v>
      </c>
      <c r="E5" s="238"/>
      <c r="F5" s="238"/>
      <c r="G5" s="238"/>
      <c r="H5" s="238"/>
      <c r="I5" s="238"/>
      <c r="J5" s="238"/>
      <c r="K5" s="238">
        <v>5</v>
      </c>
      <c r="L5" s="238"/>
      <c r="M5" s="238">
        <v>8</v>
      </c>
      <c r="N5" s="238"/>
      <c r="O5" s="244"/>
      <c r="P5" s="248"/>
      <c r="Q5" s="249"/>
      <c r="R5" s="250"/>
      <c r="S5" s="12">
        <f t="shared" ref="S5:S21" si="1">E5+G5+I5+K5+M5+O5+Q5</f>
        <v>13</v>
      </c>
      <c r="T5" s="12">
        <f t="shared" si="0"/>
        <v>13</v>
      </c>
      <c r="U5" s="15"/>
      <c r="V5" s="15"/>
    </row>
    <row r="6" spans="1:22" x14ac:dyDescent="0.25">
      <c r="A6" s="136"/>
      <c r="B6" s="215"/>
      <c r="C6" s="215"/>
      <c r="D6" s="14"/>
      <c r="E6" s="265"/>
      <c r="F6" s="248"/>
      <c r="G6" s="265"/>
      <c r="H6" s="248"/>
      <c r="I6" s="265"/>
      <c r="J6" s="248"/>
      <c r="K6" s="265"/>
      <c r="L6" s="248"/>
      <c r="M6" s="265"/>
      <c r="N6" s="248"/>
      <c r="O6" s="244"/>
      <c r="P6" s="248"/>
      <c r="Q6" s="249"/>
      <c r="R6" s="25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83"/>
      <c r="C7" s="183"/>
      <c r="D7" s="14"/>
      <c r="E7" s="265"/>
      <c r="F7" s="248"/>
      <c r="G7" s="265"/>
      <c r="H7" s="248"/>
      <c r="I7" s="265"/>
      <c r="J7" s="248"/>
      <c r="K7" s="265"/>
      <c r="L7" s="248"/>
      <c r="M7" s="265"/>
      <c r="N7" s="248"/>
      <c r="O7" s="244"/>
      <c r="P7" s="248"/>
      <c r="Q7" s="249"/>
      <c r="R7" s="25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83"/>
      <c r="C8" s="183"/>
      <c r="D8" s="14"/>
      <c r="E8" s="265"/>
      <c r="F8" s="248"/>
      <c r="G8" s="265"/>
      <c r="H8" s="248"/>
      <c r="I8" s="265"/>
      <c r="J8" s="248"/>
      <c r="K8" s="265"/>
      <c r="L8" s="248"/>
      <c r="M8" s="265"/>
      <c r="N8" s="248"/>
      <c r="O8" s="244"/>
      <c r="P8" s="248"/>
      <c r="Q8" s="249"/>
      <c r="R8" s="25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56"/>
      <c r="C9" s="156"/>
      <c r="D9" s="14"/>
      <c r="E9" s="265"/>
      <c r="F9" s="248"/>
      <c r="G9" s="244"/>
      <c r="H9" s="248"/>
      <c r="I9" s="244"/>
      <c r="J9" s="248"/>
      <c r="K9" s="244"/>
      <c r="L9" s="248"/>
      <c r="M9" s="244"/>
      <c r="N9" s="248"/>
      <c r="O9" s="244"/>
      <c r="P9" s="248"/>
      <c r="Q9" s="249"/>
      <c r="R9" s="25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6"/>
      <c r="C10" s="156"/>
      <c r="D10" s="14"/>
      <c r="E10" s="265"/>
      <c r="F10" s="248"/>
      <c r="G10" s="244"/>
      <c r="H10" s="248"/>
      <c r="I10" s="244"/>
      <c r="J10" s="248"/>
      <c r="K10" s="244"/>
      <c r="L10" s="248"/>
      <c r="M10" s="244"/>
      <c r="N10" s="248"/>
      <c r="O10" s="244"/>
      <c r="P10" s="248"/>
      <c r="Q10" s="249"/>
      <c r="R10" s="250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6"/>
      <c r="B11" s="157"/>
      <c r="C11" s="157"/>
      <c r="D11" s="14"/>
      <c r="E11" s="265"/>
      <c r="F11" s="248"/>
      <c r="G11" s="265"/>
      <c r="H11" s="248"/>
      <c r="I11" s="265"/>
      <c r="J11" s="248"/>
      <c r="K11" s="265"/>
      <c r="L11" s="248"/>
      <c r="M11" s="265"/>
      <c r="N11" s="248"/>
      <c r="O11" s="244"/>
      <c r="P11" s="248"/>
      <c r="Q11" s="249"/>
      <c r="R11" s="25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45"/>
      <c r="C12" s="145"/>
      <c r="D12" s="14"/>
      <c r="E12" s="265"/>
      <c r="F12" s="248"/>
      <c r="G12" s="265"/>
      <c r="H12" s="248"/>
      <c r="I12" s="265"/>
      <c r="J12" s="248"/>
      <c r="K12" s="265"/>
      <c r="L12" s="248"/>
      <c r="M12" s="265"/>
      <c r="N12" s="248"/>
      <c r="O12" s="244"/>
      <c r="P12" s="248"/>
      <c r="Q12" s="249"/>
      <c r="R12" s="25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45"/>
      <c r="C13" s="145"/>
      <c r="D13" s="14"/>
      <c r="E13" s="265"/>
      <c r="F13" s="248"/>
      <c r="G13" s="265"/>
      <c r="H13" s="248"/>
      <c r="I13" s="265"/>
      <c r="J13" s="248"/>
      <c r="K13" s="265"/>
      <c r="L13" s="248"/>
      <c r="M13" s="265"/>
      <c r="N13" s="248"/>
      <c r="O13" s="244"/>
      <c r="P13" s="248"/>
      <c r="Q13" s="249"/>
      <c r="R13" s="25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46"/>
      <c r="C14" s="146"/>
      <c r="D14" s="14"/>
      <c r="E14" s="265"/>
      <c r="F14" s="248"/>
      <c r="G14" s="265"/>
      <c r="H14" s="248"/>
      <c r="I14" s="265"/>
      <c r="J14" s="248"/>
      <c r="K14" s="265"/>
      <c r="L14" s="248"/>
      <c r="M14" s="265"/>
      <c r="N14" s="248"/>
      <c r="O14" s="244"/>
      <c r="P14" s="248"/>
      <c r="Q14" s="249"/>
      <c r="R14" s="25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2"/>
      <c r="B15" s="79"/>
      <c r="C15" s="142"/>
      <c r="D15" s="220"/>
      <c r="E15" s="265"/>
      <c r="F15" s="248"/>
      <c r="G15" s="265"/>
      <c r="H15" s="248"/>
      <c r="I15" s="265"/>
      <c r="J15" s="248"/>
      <c r="K15" s="265"/>
      <c r="L15" s="248"/>
      <c r="M15" s="265"/>
      <c r="N15" s="248"/>
      <c r="O15" s="244"/>
      <c r="P15" s="248"/>
      <c r="Q15" s="249"/>
      <c r="R15" s="25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14"/>
      <c r="E16" s="265"/>
      <c r="F16" s="248"/>
      <c r="G16" s="244"/>
      <c r="H16" s="248"/>
      <c r="I16" s="244"/>
      <c r="J16" s="248"/>
      <c r="K16" s="244"/>
      <c r="L16" s="248"/>
      <c r="M16" s="244"/>
      <c r="N16" s="248"/>
      <c r="O16" s="244"/>
      <c r="P16" s="248"/>
      <c r="Q16" s="249"/>
      <c r="R16" s="25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/>
      <c r="B17" s="194"/>
      <c r="C17" s="194"/>
      <c r="D17" s="14"/>
      <c r="E17" s="266"/>
      <c r="F17" s="235"/>
      <c r="G17" s="234"/>
      <c r="H17" s="235"/>
      <c r="I17" s="234"/>
      <c r="J17" s="235"/>
      <c r="K17" s="234"/>
      <c r="L17" s="235"/>
      <c r="M17" s="234"/>
      <c r="N17" s="235"/>
      <c r="O17" s="244"/>
      <c r="P17" s="248"/>
      <c r="Q17" s="249"/>
      <c r="R17" s="250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6"/>
      <c r="B18" s="30"/>
      <c r="C18" s="136"/>
      <c r="D18" s="14"/>
      <c r="E18" s="265"/>
      <c r="F18" s="248"/>
      <c r="G18" s="244"/>
      <c r="H18" s="248"/>
      <c r="I18" s="244"/>
      <c r="J18" s="248"/>
      <c r="K18" s="244"/>
      <c r="L18" s="248"/>
      <c r="M18" s="244"/>
      <c r="N18" s="248"/>
      <c r="O18" s="244"/>
      <c r="P18" s="248"/>
      <c r="Q18" s="249"/>
      <c r="R18" s="25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4"/>
      <c r="B19" s="79"/>
      <c r="C19" s="144"/>
      <c r="D19" s="14"/>
      <c r="E19" s="265"/>
      <c r="F19" s="248"/>
      <c r="G19" s="265"/>
      <c r="H19" s="248"/>
      <c r="I19" s="265"/>
      <c r="J19" s="248"/>
      <c r="K19" s="265"/>
      <c r="L19" s="248"/>
      <c r="M19" s="265"/>
      <c r="N19" s="248"/>
      <c r="O19" s="244"/>
      <c r="P19" s="248"/>
      <c r="Q19" s="249"/>
      <c r="R19" s="25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4"/>
      <c r="F20" s="248"/>
      <c r="G20" s="244"/>
      <c r="H20" s="248"/>
      <c r="I20" s="244"/>
      <c r="J20" s="248"/>
      <c r="K20" s="244"/>
      <c r="L20" s="248"/>
      <c r="M20" s="244"/>
      <c r="N20" s="248"/>
      <c r="O20" s="249"/>
      <c r="P20" s="250"/>
      <c r="Q20" s="249"/>
      <c r="R20" s="250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4"/>
      <c r="F21" s="248"/>
      <c r="G21" s="244"/>
      <c r="H21" s="248"/>
      <c r="I21" s="244"/>
      <c r="J21" s="248"/>
      <c r="K21" s="244"/>
      <c r="L21" s="248"/>
      <c r="M21" s="244"/>
      <c r="N21" s="248"/>
      <c r="O21" s="249"/>
      <c r="P21" s="250"/>
      <c r="Q21" s="249"/>
      <c r="R21" s="25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8</v>
      </c>
      <c r="N22" s="252"/>
      <c r="O22" s="251">
        <f>SUM(O4:O21)</f>
        <v>0</v>
      </c>
      <c r="P22" s="252"/>
      <c r="Q22" s="251">
        <f>SUM(Q4:Q21)</f>
        <v>0</v>
      </c>
      <c r="R22" s="252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M19" sqref="E19:N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91</v>
      </c>
      <c r="B2" s="223"/>
      <c r="C2" s="223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33" t="s">
        <v>101</v>
      </c>
      <c r="C4" s="225">
        <v>12</v>
      </c>
      <c r="D4" s="25" t="s">
        <v>73</v>
      </c>
      <c r="E4" s="244">
        <v>2.5</v>
      </c>
      <c r="F4" s="248"/>
      <c r="G4" s="244">
        <v>2.5</v>
      </c>
      <c r="H4" s="248"/>
      <c r="I4" s="244">
        <v>0.5</v>
      </c>
      <c r="J4" s="248"/>
      <c r="K4" s="244"/>
      <c r="L4" s="248"/>
      <c r="M4" s="244"/>
      <c r="N4" s="248"/>
      <c r="O4" s="244"/>
      <c r="P4" s="248"/>
      <c r="Q4" s="249"/>
      <c r="R4" s="250"/>
      <c r="S4" s="12">
        <f>E4+G4+I4+K4+M4+O4+Q4</f>
        <v>5.5</v>
      </c>
      <c r="T4" s="12">
        <f>SUM(S4-U4-V4)</f>
        <v>5.5</v>
      </c>
      <c r="U4" s="15"/>
      <c r="V4" s="15"/>
    </row>
    <row r="5" spans="1:22" ht="15.75" customHeight="1" x14ac:dyDescent="0.25">
      <c r="A5" s="136">
        <v>6781</v>
      </c>
      <c r="B5" s="233" t="s">
        <v>101</v>
      </c>
      <c r="C5" s="225">
        <v>14</v>
      </c>
      <c r="D5" s="25" t="s">
        <v>85</v>
      </c>
      <c r="E5" s="244">
        <v>2.5</v>
      </c>
      <c r="F5" s="248"/>
      <c r="G5" s="244">
        <v>2.5</v>
      </c>
      <c r="H5" s="248"/>
      <c r="I5" s="244">
        <v>0.5</v>
      </c>
      <c r="J5" s="248"/>
      <c r="K5" s="244"/>
      <c r="L5" s="248"/>
      <c r="M5" s="244"/>
      <c r="N5" s="248"/>
      <c r="O5" s="244"/>
      <c r="P5" s="248"/>
      <c r="Q5" s="249"/>
      <c r="R5" s="250"/>
      <c r="S5" s="12">
        <f>E5+G5+I5+K5+M5+O5+Q5</f>
        <v>5.5</v>
      </c>
      <c r="T5" s="12">
        <f>SUM(S5-U5-V5)</f>
        <v>5.5</v>
      </c>
      <c r="U5" s="15"/>
      <c r="V5" s="15"/>
    </row>
    <row r="6" spans="1:22" x14ac:dyDescent="0.25">
      <c r="A6" s="136">
        <v>6781</v>
      </c>
      <c r="B6" s="233" t="s">
        <v>101</v>
      </c>
      <c r="C6" s="225">
        <v>22</v>
      </c>
      <c r="D6" s="25" t="s">
        <v>73</v>
      </c>
      <c r="E6" s="244">
        <v>2</v>
      </c>
      <c r="F6" s="248"/>
      <c r="G6" s="244">
        <v>2</v>
      </c>
      <c r="H6" s="248"/>
      <c r="I6" s="244">
        <v>0.5</v>
      </c>
      <c r="J6" s="248"/>
      <c r="K6" s="244"/>
      <c r="L6" s="248"/>
      <c r="M6" s="244"/>
      <c r="N6" s="248"/>
      <c r="O6" s="244"/>
      <c r="P6" s="248"/>
      <c r="Q6" s="249"/>
      <c r="R6" s="250"/>
      <c r="S6" s="12">
        <f t="shared" ref="S6:S24" si="0">E6+G6+I6+K6+M6+O6+Q6</f>
        <v>4.5</v>
      </c>
      <c r="T6" s="12">
        <f t="shared" ref="T6:T21" si="1">SUM(S6-U6-V6)</f>
        <v>4.5</v>
      </c>
      <c r="U6" s="15"/>
      <c r="V6" s="15"/>
    </row>
    <row r="7" spans="1:22" x14ac:dyDescent="0.25">
      <c r="A7" s="136">
        <v>6781</v>
      </c>
      <c r="B7" s="233" t="s">
        <v>101</v>
      </c>
      <c r="C7" s="225">
        <v>41</v>
      </c>
      <c r="D7" s="25" t="s">
        <v>74</v>
      </c>
      <c r="E7" s="244"/>
      <c r="F7" s="248"/>
      <c r="G7" s="244"/>
      <c r="H7" s="248"/>
      <c r="I7" s="244">
        <v>5.5</v>
      </c>
      <c r="J7" s="248"/>
      <c r="K7" s="244"/>
      <c r="L7" s="248"/>
      <c r="M7" s="244"/>
      <c r="N7" s="248"/>
      <c r="O7" s="244"/>
      <c r="P7" s="248"/>
      <c r="Q7" s="249"/>
      <c r="R7" s="250"/>
      <c r="S7" s="12">
        <f>E7+G7+I7+K7+M7+O7+Q7</f>
        <v>5.5</v>
      </c>
      <c r="T7" s="12">
        <f t="shared" si="1"/>
        <v>5.5</v>
      </c>
      <c r="U7" s="15"/>
      <c r="V7" s="15"/>
    </row>
    <row r="8" spans="1:22" x14ac:dyDescent="0.25">
      <c r="A8" s="136">
        <v>6781</v>
      </c>
      <c r="B8" s="233" t="s">
        <v>101</v>
      </c>
      <c r="C8" s="227">
        <v>42</v>
      </c>
      <c r="D8" s="25" t="s">
        <v>74</v>
      </c>
      <c r="E8" s="244"/>
      <c r="F8" s="248"/>
      <c r="G8" s="244"/>
      <c r="H8" s="248"/>
      <c r="I8" s="244"/>
      <c r="J8" s="248"/>
      <c r="K8" s="244">
        <v>7</v>
      </c>
      <c r="L8" s="248"/>
      <c r="M8" s="244">
        <v>1</v>
      </c>
      <c r="N8" s="248"/>
      <c r="O8" s="244"/>
      <c r="P8" s="248"/>
      <c r="Q8" s="249"/>
      <c r="R8" s="250"/>
      <c r="S8" s="12">
        <f>E8+G8+I8+K8+M8+O8+Q8</f>
        <v>8</v>
      </c>
      <c r="T8" s="12">
        <f t="shared" si="1"/>
        <v>8</v>
      </c>
      <c r="U8" s="15"/>
      <c r="V8" s="15"/>
    </row>
    <row r="9" spans="1:22" x14ac:dyDescent="0.25">
      <c r="A9" s="136"/>
      <c r="B9" s="221"/>
      <c r="C9" s="221"/>
      <c r="D9" s="25"/>
      <c r="E9" s="244"/>
      <c r="F9" s="248"/>
      <c r="G9" s="244"/>
      <c r="H9" s="248"/>
      <c r="I9" s="244"/>
      <c r="J9" s="248"/>
      <c r="K9" s="244"/>
      <c r="L9" s="248"/>
      <c r="M9" s="244"/>
      <c r="N9" s="248"/>
      <c r="O9" s="244"/>
      <c r="P9" s="248"/>
      <c r="Q9" s="249"/>
      <c r="R9" s="250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6"/>
      <c r="B10" s="225"/>
      <c r="C10" s="225"/>
      <c r="D10" s="25"/>
      <c r="E10" s="244"/>
      <c r="F10" s="248"/>
      <c r="G10" s="244"/>
      <c r="H10" s="248"/>
      <c r="I10" s="244"/>
      <c r="J10" s="248"/>
      <c r="K10" s="244"/>
      <c r="L10" s="248"/>
      <c r="M10" s="244"/>
      <c r="N10" s="248"/>
      <c r="O10" s="244"/>
      <c r="P10" s="248"/>
      <c r="Q10" s="249"/>
      <c r="R10" s="25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179"/>
      <c r="C11" s="179"/>
      <c r="D11" s="25"/>
      <c r="E11" s="244"/>
      <c r="F11" s="248"/>
      <c r="G11" s="244"/>
      <c r="H11" s="248"/>
      <c r="I11" s="244"/>
      <c r="J11" s="248"/>
      <c r="K11" s="244"/>
      <c r="L11" s="248"/>
      <c r="M11" s="244"/>
      <c r="N11" s="248"/>
      <c r="O11" s="244"/>
      <c r="P11" s="248"/>
      <c r="Q11" s="249"/>
      <c r="R11" s="25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179"/>
      <c r="C12" s="179"/>
      <c r="D12" s="25"/>
      <c r="E12" s="244"/>
      <c r="F12" s="248"/>
      <c r="G12" s="244"/>
      <c r="H12" s="248"/>
      <c r="I12" s="244"/>
      <c r="J12" s="248"/>
      <c r="K12" s="244"/>
      <c r="L12" s="248"/>
      <c r="M12" s="244"/>
      <c r="N12" s="248"/>
      <c r="O12" s="244"/>
      <c r="P12" s="248"/>
      <c r="Q12" s="249"/>
      <c r="R12" s="250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6"/>
      <c r="B13" s="181"/>
      <c r="C13" s="181"/>
      <c r="D13" s="25"/>
      <c r="E13" s="244"/>
      <c r="F13" s="248"/>
      <c r="G13" s="244"/>
      <c r="H13" s="248"/>
      <c r="I13" s="244"/>
      <c r="J13" s="248"/>
      <c r="K13" s="244"/>
      <c r="L13" s="248"/>
      <c r="M13" s="244"/>
      <c r="N13" s="248"/>
      <c r="O13" s="244"/>
      <c r="P13" s="248"/>
      <c r="Q13" s="249"/>
      <c r="R13" s="25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81"/>
      <c r="C14" s="181"/>
      <c r="D14" s="25"/>
      <c r="E14" s="244"/>
      <c r="F14" s="248"/>
      <c r="G14" s="244"/>
      <c r="H14" s="248"/>
      <c r="I14" s="244"/>
      <c r="J14" s="248"/>
      <c r="K14" s="244"/>
      <c r="L14" s="248"/>
      <c r="M14" s="244"/>
      <c r="N14" s="248"/>
      <c r="O14" s="244"/>
      <c r="P14" s="248"/>
      <c r="Q14" s="249"/>
      <c r="R14" s="250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6"/>
      <c r="B15" s="181"/>
      <c r="C15" s="181"/>
      <c r="D15" s="25"/>
      <c r="E15" s="244"/>
      <c r="F15" s="248"/>
      <c r="G15" s="244"/>
      <c r="H15" s="248"/>
      <c r="I15" s="244"/>
      <c r="J15" s="248"/>
      <c r="K15" s="244"/>
      <c r="L15" s="248"/>
      <c r="M15" s="244"/>
      <c r="N15" s="248"/>
      <c r="O15" s="244"/>
      <c r="P15" s="248"/>
      <c r="Q15" s="249"/>
      <c r="R15" s="250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6"/>
      <c r="B16" s="30"/>
      <c r="C16" s="136"/>
      <c r="D16" s="169"/>
      <c r="E16" s="244"/>
      <c r="F16" s="248"/>
      <c r="G16" s="244"/>
      <c r="H16" s="248"/>
      <c r="I16" s="244"/>
      <c r="J16" s="248"/>
      <c r="K16" s="244"/>
      <c r="L16" s="248"/>
      <c r="M16" s="244"/>
      <c r="N16" s="248"/>
      <c r="O16" s="244"/>
      <c r="P16" s="248"/>
      <c r="Q16" s="249"/>
      <c r="R16" s="25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4"/>
      <c r="F17" s="248"/>
      <c r="G17" s="244"/>
      <c r="H17" s="248"/>
      <c r="I17" s="244"/>
      <c r="J17" s="248"/>
      <c r="K17" s="244"/>
      <c r="L17" s="248"/>
      <c r="M17" s="244"/>
      <c r="N17" s="248"/>
      <c r="O17" s="244"/>
      <c r="P17" s="248"/>
      <c r="Q17" s="249"/>
      <c r="R17" s="250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6"/>
      <c r="B18" s="30"/>
      <c r="C18" s="136"/>
      <c r="D18" s="25"/>
      <c r="E18" s="244"/>
      <c r="F18" s="248"/>
      <c r="G18" s="244"/>
      <c r="H18" s="248"/>
      <c r="I18" s="244"/>
      <c r="J18" s="248"/>
      <c r="K18" s="244"/>
      <c r="L18" s="248"/>
      <c r="M18" s="244"/>
      <c r="N18" s="248"/>
      <c r="O18" s="244"/>
      <c r="P18" s="248"/>
      <c r="Q18" s="249"/>
      <c r="R18" s="250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6">
        <v>3600</v>
      </c>
      <c r="B19" s="233" t="s">
        <v>102</v>
      </c>
      <c r="C19" s="136"/>
      <c r="D19" s="14" t="s">
        <v>100</v>
      </c>
      <c r="E19" s="244"/>
      <c r="F19" s="248"/>
      <c r="G19" s="244"/>
      <c r="H19" s="248"/>
      <c r="I19" s="244"/>
      <c r="J19" s="248"/>
      <c r="K19" s="244"/>
      <c r="L19" s="248"/>
      <c r="M19" s="244">
        <v>7</v>
      </c>
      <c r="N19" s="248"/>
      <c r="O19" s="244"/>
      <c r="P19" s="248"/>
      <c r="Q19" s="249"/>
      <c r="R19" s="250"/>
      <c r="S19" s="12">
        <f t="shared" si="4"/>
        <v>7</v>
      </c>
      <c r="T19" s="12">
        <f t="shared" si="5"/>
        <v>7</v>
      </c>
      <c r="U19" s="15"/>
      <c r="V19" s="15"/>
    </row>
    <row r="20" spans="1:22" x14ac:dyDescent="0.25">
      <c r="A20" s="136">
        <v>3600</v>
      </c>
      <c r="B20" s="233" t="s">
        <v>102</v>
      </c>
      <c r="C20" s="136"/>
      <c r="D20" s="14" t="s">
        <v>68</v>
      </c>
      <c r="E20" s="244">
        <v>1</v>
      </c>
      <c r="F20" s="248"/>
      <c r="G20" s="244">
        <v>1</v>
      </c>
      <c r="H20" s="248"/>
      <c r="I20" s="244">
        <v>1</v>
      </c>
      <c r="J20" s="248"/>
      <c r="K20" s="244">
        <v>1</v>
      </c>
      <c r="L20" s="248"/>
      <c r="M20" s="244"/>
      <c r="N20" s="248"/>
      <c r="O20" s="244"/>
      <c r="P20" s="248"/>
      <c r="Q20" s="249"/>
      <c r="R20" s="250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5"/>
      <c r="B21" s="135"/>
      <c r="C21" s="135"/>
      <c r="D21" s="14"/>
      <c r="E21" s="244"/>
      <c r="F21" s="248"/>
      <c r="G21" s="244"/>
      <c r="H21" s="248"/>
      <c r="I21" s="244"/>
      <c r="J21" s="248"/>
      <c r="K21" s="244"/>
      <c r="L21" s="248"/>
      <c r="M21" s="244"/>
      <c r="N21" s="248"/>
      <c r="O21" s="244"/>
      <c r="P21" s="248"/>
      <c r="Q21" s="249"/>
      <c r="R21" s="250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44"/>
      <c r="F22" s="248"/>
      <c r="G22" s="244"/>
      <c r="H22" s="248"/>
      <c r="I22" s="244"/>
      <c r="J22" s="248"/>
      <c r="K22" s="244"/>
      <c r="L22" s="248"/>
      <c r="M22" s="244"/>
      <c r="N22" s="248"/>
      <c r="O22" s="244"/>
      <c r="P22" s="248"/>
      <c r="Q22" s="249"/>
      <c r="R22" s="250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44"/>
      <c r="F23" s="248"/>
      <c r="G23" s="244"/>
      <c r="H23" s="248"/>
      <c r="I23" s="244"/>
      <c r="J23" s="248"/>
      <c r="K23" s="244"/>
      <c r="L23" s="248"/>
      <c r="M23" s="244"/>
      <c r="N23" s="248"/>
      <c r="O23" s="249"/>
      <c r="P23" s="250"/>
      <c r="Q23" s="249"/>
      <c r="R23" s="250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1">
        <f>SUM(E4:E23)</f>
        <v>8</v>
      </c>
      <c r="F24" s="252"/>
      <c r="G24" s="251">
        <f>SUM(G4:G23)</f>
        <v>8</v>
      </c>
      <c r="H24" s="252"/>
      <c r="I24" s="251">
        <f>SUM(I4:I23)</f>
        <v>8</v>
      </c>
      <c r="J24" s="252"/>
      <c r="K24" s="251">
        <f>SUM(K4:K23)</f>
        <v>8</v>
      </c>
      <c r="L24" s="252"/>
      <c r="M24" s="251">
        <f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11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91</v>
      </c>
      <c r="B2" s="223"/>
      <c r="C2" s="223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33" t="s">
        <v>101</v>
      </c>
      <c r="C4" s="225">
        <v>12</v>
      </c>
      <c r="D4" s="25" t="s">
        <v>73</v>
      </c>
      <c r="E4" s="244">
        <v>2.5</v>
      </c>
      <c r="F4" s="248"/>
      <c r="G4" s="244">
        <v>1</v>
      </c>
      <c r="H4" s="248"/>
      <c r="I4" s="244"/>
      <c r="J4" s="248"/>
      <c r="K4" s="244"/>
      <c r="L4" s="248"/>
      <c r="M4" s="244"/>
      <c r="N4" s="248"/>
      <c r="O4" s="238"/>
      <c r="P4" s="238"/>
      <c r="Q4" s="267"/>
      <c r="R4" s="267"/>
      <c r="S4" s="12">
        <f t="shared" ref="S4:S11" si="0">E4+G4+I4+K4+M4+O4+Q4</f>
        <v>3.5</v>
      </c>
      <c r="T4" s="12">
        <f t="shared" ref="T4:T11" si="1">SUM(S4-U4-V4)</f>
        <v>3.5</v>
      </c>
      <c r="U4" s="15"/>
      <c r="V4" s="15"/>
    </row>
    <row r="5" spans="1:22" x14ac:dyDescent="0.25">
      <c r="A5" s="136">
        <v>6781</v>
      </c>
      <c r="B5" s="233" t="s">
        <v>101</v>
      </c>
      <c r="C5" s="225">
        <v>14</v>
      </c>
      <c r="D5" s="25" t="s">
        <v>85</v>
      </c>
      <c r="E5" s="244">
        <v>2.5</v>
      </c>
      <c r="F5" s="248"/>
      <c r="G5" s="244">
        <v>1</v>
      </c>
      <c r="H5" s="248"/>
      <c r="I5" s="244"/>
      <c r="J5" s="248"/>
      <c r="K5" s="244"/>
      <c r="L5" s="248"/>
      <c r="M5" s="244"/>
      <c r="N5" s="248"/>
      <c r="O5" s="238"/>
      <c r="P5" s="238"/>
      <c r="Q5" s="267"/>
      <c r="R5" s="267"/>
      <c r="S5" s="12">
        <f t="shared" si="0"/>
        <v>3.5</v>
      </c>
      <c r="T5" s="12">
        <f t="shared" si="1"/>
        <v>3.5</v>
      </c>
      <c r="U5" s="15"/>
      <c r="V5" s="15"/>
    </row>
    <row r="6" spans="1:22" x14ac:dyDescent="0.25">
      <c r="A6" s="136">
        <v>6781</v>
      </c>
      <c r="B6" s="233" t="s">
        <v>101</v>
      </c>
      <c r="C6" s="225">
        <v>22</v>
      </c>
      <c r="D6" s="25" t="s">
        <v>73</v>
      </c>
      <c r="E6" s="244">
        <v>2</v>
      </c>
      <c r="F6" s="248"/>
      <c r="G6" s="244">
        <v>1</v>
      </c>
      <c r="H6" s="248"/>
      <c r="I6" s="244"/>
      <c r="J6" s="248"/>
      <c r="K6" s="244"/>
      <c r="L6" s="248"/>
      <c r="M6" s="244"/>
      <c r="N6" s="248"/>
      <c r="O6" s="238"/>
      <c r="P6" s="238"/>
      <c r="Q6" s="267"/>
      <c r="R6" s="267"/>
      <c r="S6" s="12">
        <f t="shared" si="0"/>
        <v>3</v>
      </c>
      <c r="T6" s="12">
        <f t="shared" si="1"/>
        <v>3</v>
      </c>
      <c r="U6" s="15"/>
      <c r="V6" s="15"/>
    </row>
    <row r="7" spans="1:22" x14ac:dyDescent="0.25">
      <c r="A7" s="136">
        <v>6781</v>
      </c>
      <c r="B7" s="233" t="s">
        <v>101</v>
      </c>
      <c r="C7" s="227">
        <v>42</v>
      </c>
      <c r="D7" s="25" t="s">
        <v>74</v>
      </c>
      <c r="E7" s="244"/>
      <c r="F7" s="248"/>
      <c r="G7" s="244">
        <v>4</v>
      </c>
      <c r="H7" s="248"/>
      <c r="I7" s="244"/>
      <c r="J7" s="248"/>
      <c r="K7" s="244"/>
      <c r="L7" s="248"/>
      <c r="M7" s="244">
        <v>1</v>
      </c>
      <c r="N7" s="248"/>
      <c r="O7" s="238"/>
      <c r="P7" s="238"/>
      <c r="Q7" s="267"/>
      <c r="R7" s="267"/>
      <c r="S7" s="12">
        <f t="shared" si="0"/>
        <v>5</v>
      </c>
      <c r="T7" s="12">
        <f t="shared" si="1"/>
        <v>5</v>
      </c>
      <c r="U7" s="15"/>
      <c r="V7" s="15"/>
    </row>
    <row r="8" spans="1:22" x14ac:dyDescent="0.25">
      <c r="A8" s="136">
        <v>6781</v>
      </c>
      <c r="B8" s="233" t="s">
        <v>101</v>
      </c>
      <c r="C8" s="230">
        <v>41</v>
      </c>
      <c r="D8" s="25" t="s">
        <v>74</v>
      </c>
      <c r="E8" s="244"/>
      <c r="F8" s="248"/>
      <c r="G8" s="244"/>
      <c r="H8" s="248"/>
      <c r="I8" s="244">
        <v>7</v>
      </c>
      <c r="J8" s="248"/>
      <c r="K8" s="244">
        <v>7</v>
      </c>
      <c r="L8" s="248"/>
      <c r="M8" s="244"/>
      <c r="N8" s="248"/>
      <c r="O8" s="238"/>
      <c r="P8" s="238"/>
      <c r="Q8" s="267"/>
      <c r="R8" s="267"/>
      <c r="S8" s="12">
        <f t="shared" si="0"/>
        <v>14</v>
      </c>
      <c r="T8" s="12">
        <f t="shared" si="1"/>
        <v>14</v>
      </c>
      <c r="U8" s="15"/>
      <c r="V8" s="15"/>
    </row>
    <row r="9" spans="1:22" x14ac:dyDescent="0.25">
      <c r="A9" s="136"/>
      <c r="B9" s="219"/>
      <c r="C9" s="219"/>
      <c r="D9" s="25"/>
      <c r="E9" s="244"/>
      <c r="F9" s="248"/>
      <c r="G9" s="244"/>
      <c r="H9" s="248"/>
      <c r="I9" s="244"/>
      <c r="J9" s="248"/>
      <c r="K9" s="244"/>
      <c r="L9" s="248"/>
      <c r="M9" s="244"/>
      <c r="N9" s="248"/>
      <c r="O9" s="244"/>
      <c r="P9" s="248"/>
      <c r="Q9" s="249"/>
      <c r="R9" s="250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6"/>
      <c r="B10" s="219"/>
      <c r="C10" s="219"/>
      <c r="D10" s="25"/>
      <c r="E10" s="244"/>
      <c r="F10" s="248"/>
      <c r="G10" s="244"/>
      <c r="H10" s="248"/>
      <c r="I10" s="244"/>
      <c r="J10" s="248"/>
      <c r="K10" s="244"/>
      <c r="L10" s="248"/>
      <c r="M10" s="244"/>
      <c r="N10" s="248"/>
      <c r="O10" s="244"/>
      <c r="P10" s="248"/>
      <c r="Q10" s="249"/>
      <c r="R10" s="25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219"/>
      <c r="C11" s="219"/>
      <c r="D11" s="25"/>
      <c r="E11" s="244"/>
      <c r="F11" s="248"/>
      <c r="G11" s="244"/>
      <c r="H11" s="248"/>
      <c r="I11" s="244"/>
      <c r="J11" s="248"/>
      <c r="K11" s="244"/>
      <c r="L11" s="248"/>
      <c r="M11" s="244"/>
      <c r="N11" s="248"/>
      <c r="O11" s="244"/>
      <c r="P11" s="248"/>
      <c r="Q11" s="249"/>
      <c r="R11" s="25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219"/>
      <c r="C12" s="219"/>
      <c r="D12" s="25"/>
      <c r="E12" s="244"/>
      <c r="F12" s="248"/>
      <c r="G12" s="244"/>
      <c r="H12" s="248"/>
      <c r="I12" s="244"/>
      <c r="J12" s="248"/>
      <c r="K12" s="244"/>
      <c r="L12" s="248"/>
      <c r="M12" s="244"/>
      <c r="N12" s="248"/>
      <c r="O12" s="244"/>
      <c r="P12" s="248"/>
      <c r="Q12" s="249"/>
      <c r="R12" s="250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6"/>
      <c r="B13" s="215"/>
      <c r="C13" s="215"/>
      <c r="D13" s="25"/>
      <c r="E13" s="244"/>
      <c r="F13" s="248"/>
      <c r="G13" s="244"/>
      <c r="H13" s="248"/>
      <c r="I13" s="244"/>
      <c r="J13" s="248"/>
      <c r="K13" s="244"/>
      <c r="L13" s="248"/>
      <c r="M13" s="244"/>
      <c r="N13" s="248"/>
      <c r="O13" s="244"/>
      <c r="P13" s="248"/>
      <c r="Q13" s="249"/>
      <c r="R13" s="250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6"/>
      <c r="B14" s="215"/>
      <c r="C14" s="215"/>
      <c r="D14" s="25"/>
      <c r="E14" s="244"/>
      <c r="F14" s="248"/>
      <c r="G14" s="244"/>
      <c r="H14" s="248"/>
      <c r="I14" s="244"/>
      <c r="J14" s="248"/>
      <c r="K14" s="244"/>
      <c r="L14" s="248"/>
      <c r="M14" s="244"/>
      <c r="N14" s="248"/>
      <c r="O14" s="244"/>
      <c r="P14" s="248"/>
      <c r="Q14" s="249"/>
      <c r="R14" s="250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6"/>
      <c r="B15" s="215"/>
      <c r="C15" s="215"/>
      <c r="D15" s="25"/>
      <c r="E15" s="244"/>
      <c r="F15" s="248"/>
      <c r="G15" s="244"/>
      <c r="H15" s="248"/>
      <c r="I15" s="244"/>
      <c r="J15" s="248"/>
      <c r="K15" s="244"/>
      <c r="L15" s="248"/>
      <c r="M15" s="244"/>
      <c r="N15" s="248"/>
      <c r="O15" s="244"/>
      <c r="P15" s="248"/>
      <c r="Q15" s="249"/>
      <c r="R15" s="250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6"/>
      <c r="B16" s="30"/>
      <c r="C16" s="136"/>
      <c r="D16" s="169"/>
      <c r="E16" s="244"/>
      <c r="F16" s="248"/>
      <c r="G16" s="244"/>
      <c r="H16" s="248"/>
      <c r="I16" s="244"/>
      <c r="J16" s="248"/>
      <c r="K16" s="244"/>
      <c r="L16" s="248"/>
      <c r="M16" s="244"/>
      <c r="N16" s="248"/>
      <c r="O16" s="244"/>
      <c r="P16" s="248"/>
      <c r="Q16" s="249"/>
      <c r="R16" s="250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4"/>
      <c r="F17" s="248"/>
      <c r="G17" s="244"/>
      <c r="H17" s="248"/>
      <c r="I17" s="244"/>
      <c r="J17" s="248"/>
      <c r="K17" s="244"/>
      <c r="L17" s="248"/>
      <c r="M17" s="244"/>
      <c r="N17" s="248"/>
      <c r="O17" s="244"/>
      <c r="P17" s="248"/>
      <c r="Q17" s="249"/>
      <c r="R17" s="250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6">
        <v>3600</v>
      </c>
      <c r="B18" s="233" t="s">
        <v>102</v>
      </c>
      <c r="C18" s="136"/>
      <c r="D18" s="14" t="s">
        <v>100</v>
      </c>
      <c r="E18" s="244"/>
      <c r="F18" s="248"/>
      <c r="G18" s="244"/>
      <c r="H18" s="248"/>
      <c r="I18" s="244"/>
      <c r="J18" s="248"/>
      <c r="K18" s="244"/>
      <c r="L18" s="248"/>
      <c r="M18" s="244">
        <v>7</v>
      </c>
      <c r="N18" s="248"/>
      <c r="O18" s="244"/>
      <c r="P18" s="248"/>
      <c r="Q18" s="249"/>
      <c r="R18" s="250"/>
      <c r="S18" s="12">
        <f t="shared" si="2"/>
        <v>7</v>
      </c>
      <c r="T18" s="12">
        <f t="shared" ref="T18:T20" si="7">SUM(S18-U18-V18)</f>
        <v>7</v>
      </c>
      <c r="U18" s="15"/>
      <c r="V18" s="15"/>
    </row>
    <row r="19" spans="1:22" x14ac:dyDescent="0.25">
      <c r="A19" s="136">
        <v>3600</v>
      </c>
      <c r="B19" s="233" t="s">
        <v>102</v>
      </c>
      <c r="C19" s="136"/>
      <c r="D19" s="14" t="s">
        <v>68</v>
      </c>
      <c r="E19" s="244">
        <v>1</v>
      </c>
      <c r="F19" s="248"/>
      <c r="G19" s="244">
        <v>1</v>
      </c>
      <c r="H19" s="248"/>
      <c r="I19" s="244">
        <v>1</v>
      </c>
      <c r="J19" s="248"/>
      <c r="K19" s="244">
        <v>1</v>
      </c>
      <c r="L19" s="248"/>
      <c r="M19" s="244"/>
      <c r="N19" s="248"/>
      <c r="O19" s="244"/>
      <c r="P19" s="248"/>
      <c r="Q19" s="249"/>
      <c r="R19" s="250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6"/>
      <c r="B20" s="136"/>
      <c r="C20" s="136"/>
      <c r="D20" s="14"/>
      <c r="E20" s="244"/>
      <c r="F20" s="248"/>
      <c r="G20" s="244"/>
      <c r="H20" s="248"/>
      <c r="I20" s="244"/>
      <c r="J20" s="248"/>
      <c r="K20" s="244"/>
      <c r="L20" s="248"/>
      <c r="M20" s="244"/>
      <c r="N20" s="248"/>
      <c r="O20" s="244"/>
      <c r="P20" s="248"/>
      <c r="Q20" s="249"/>
      <c r="R20" s="250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44"/>
      <c r="F21" s="248"/>
      <c r="G21" s="244"/>
      <c r="H21" s="248"/>
      <c r="I21" s="244"/>
      <c r="J21" s="248"/>
      <c r="K21" s="244"/>
      <c r="L21" s="248"/>
      <c r="M21" s="244"/>
      <c r="N21" s="248"/>
      <c r="O21" s="244"/>
      <c r="P21" s="248"/>
      <c r="Q21" s="249"/>
      <c r="R21" s="250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44"/>
      <c r="F22" s="248"/>
      <c r="G22" s="244"/>
      <c r="H22" s="248"/>
      <c r="I22" s="244"/>
      <c r="J22" s="248"/>
      <c r="K22" s="244"/>
      <c r="L22" s="248"/>
      <c r="M22" s="244"/>
      <c r="N22" s="248"/>
      <c r="O22" s="244"/>
      <c r="P22" s="248"/>
      <c r="Q22" s="249"/>
      <c r="R22" s="250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1">
        <f>SUM(E4:E22)</f>
        <v>8</v>
      </c>
      <c r="F23" s="252"/>
      <c r="G23" s="251">
        <f>SUM(G4:G22)</f>
        <v>8</v>
      </c>
      <c r="H23" s="252"/>
      <c r="I23" s="251">
        <f>SUM(I4:I22)</f>
        <v>8</v>
      </c>
      <c r="J23" s="252"/>
      <c r="K23" s="251">
        <f>SUM(K4:K22)</f>
        <v>8</v>
      </c>
      <c r="L23" s="252"/>
      <c r="M23" s="251">
        <f>SUM(M4:M22)</f>
        <v>8</v>
      </c>
      <c r="N23" s="252"/>
      <c r="O23" s="251">
        <f>SUM(O4:O22)</f>
        <v>0</v>
      </c>
      <c r="P23" s="252"/>
      <c r="Q23" s="251">
        <f>SUM(Q4:Q22)</f>
        <v>0</v>
      </c>
      <c r="R23" s="252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11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E11" sqref="E11:N20"/>
    </sheetView>
  </sheetViews>
  <sheetFormatPr defaultRowHeight="15.75" x14ac:dyDescent="0.25"/>
  <cols>
    <col min="1" max="1" width="10.5703125" style="92" customWidth="1"/>
    <col min="2" max="2" width="10.7109375" style="92" customWidth="1"/>
    <col min="3" max="3" width="10.42578125" style="92" customWidth="1"/>
    <col min="4" max="4" width="28.7109375" style="92" customWidth="1"/>
    <col min="5" max="13" width="7" style="92" customWidth="1"/>
    <col min="14" max="14" width="6.85546875" style="92" customWidth="1"/>
    <col min="15" max="17" width="7" style="92" customWidth="1"/>
    <col min="18" max="18" width="6.85546875" style="93" customWidth="1"/>
    <col min="19" max="19" width="7.7109375" style="92" customWidth="1"/>
    <col min="20" max="21" width="7.85546875" style="92" customWidth="1"/>
    <col min="22" max="22" width="7.7109375" style="92" customWidth="1"/>
    <col min="23" max="16384" width="9.140625" style="92"/>
  </cols>
  <sheetData>
    <row r="1" spans="1:22" x14ac:dyDescent="0.25">
      <c r="A1" s="1" t="s">
        <v>60</v>
      </c>
      <c r="B1" s="91"/>
      <c r="C1" s="91"/>
    </row>
    <row r="2" spans="1:22" s="96" customFormat="1" x14ac:dyDescent="0.25">
      <c r="A2" s="5" t="s">
        <v>91</v>
      </c>
      <c r="B2" s="223"/>
      <c r="C2" s="223"/>
      <c r="D2" s="161"/>
      <c r="E2" s="272" t="s">
        <v>13</v>
      </c>
      <c r="F2" s="272"/>
      <c r="G2" s="272" t="s">
        <v>14</v>
      </c>
      <c r="H2" s="272"/>
      <c r="I2" s="272" t="s">
        <v>15</v>
      </c>
      <c r="J2" s="272"/>
      <c r="K2" s="272" t="s">
        <v>16</v>
      </c>
      <c r="L2" s="272"/>
      <c r="M2" s="272" t="s">
        <v>17</v>
      </c>
      <c r="N2" s="272"/>
      <c r="O2" s="272" t="s">
        <v>18</v>
      </c>
      <c r="P2" s="272"/>
      <c r="Q2" s="272" t="s">
        <v>19</v>
      </c>
      <c r="R2" s="272"/>
      <c r="S2" s="94" t="s">
        <v>22</v>
      </c>
      <c r="T2" s="94" t="s">
        <v>37</v>
      </c>
      <c r="U2" s="95" t="s">
        <v>24</v>
      </c>
      <c r="V2" s="95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8"/>
      <c r="P3" s="98"/>
      <c r="Q3" s="99"/>
      <c r="R3" s="99"/>
      <c r="S3" s="100"/>
      <c r="T3" s="100"/>
      <c r="U3" s="101"/>
      <c r="V3" s="101"/>
    </row>
    <row r="4" spans="1:22" x14ac:dyDescent="0.25">
      <c r="A4" s="136">
        <v>6781</v>
      </c>
      <c r="B4" s="233" t="s">
        <v>101</v>
      </c>
      <c r="C4" s="224">
        <v>19</v>
      </c>
      <c r="D4" s="25" t="s">
        <v>71</v>
      </c>
      <c r="E4" s="244">
        <v>5</v>
      </c>
      <c r="F4" s="248"/>
      <c r="G4" s="244">
        <v>1.5</v>
      </c>
      <c r="H4" s="248"/>
      <c r="I4" s="244">
        <v>1</v>
      </c>
      <c r="J4" s="248"/>
      <c r="K4" s="244">
        <v>1</v>
      </c>
      <c r="L4" s="248"/>
      <c r="M4" s="244"/>
      <c r="N4" s="248"/>
      <c r="O4" s="268"/>
      <c r="P4" s="269"/>
      <c r="Q4" s="270"/>
      <c r="R4" s="271"/>
      <c r="S4" s="100">
        <f t="shared" ref="S4:S21" si="0">E4+G4+I4+K4+M4+O4+Q4</f>
        <v>8.5</v>
      </c>
      <c r="T4" s="100">
        <f t="shared" ref="T4:T23" si="1">SUM(S4-U4-V4)</f>
        <v>8.5</v>
      </c>
      <c r="U4" s="104"/>
      <c r="V4" s="104"/>
    </row>
    <row r="5" spans="1:22" x14ac:dyDescent="0.25">
      <c r="A5" s="136">
        <v>6771</v>
      </c>
      <c r="B5" s="233" t="s">
        <v>105</v>
      </c>
      <c r="C5" s="222">
        <v>1</v>
      </c>
      <c r="D5" s="25" t="s">
        <v>98</v>
      </c>
      <c r="E5" s="244"/>
      <c r="F5" s="248"/>
      <c r="G5" s="244"/>
      <c r="H5" s="248"/>
      <c r="I5" s="244"/>
      <c r="J5" s="248"/>
      <c r="K5" s="244"/>
      <c r="L5" s="248"/>
      <c r="M5" s="244">
        <v>2</v>
      </c>
      <c r="N5" s="248"/>
      <c r="O5" s="268"/>
      <c r="P5" s="269"/>
      <c r="Q5" s="270"/>
      <c r="R5" s="271"/>
      <c r="S5" s="100">
        <f t="shared" si="0"/>
        <v>2</v>
      </c>
      <c r="T5" s="100">
        <f t="shared" si="1"/>
        <v>2</v>
      </c>
      <c r="U5" s="104"/>
      <c r="V5" s="104"/>
    </row>
    <row r="6" spans="1:22" x14ac:dyDescent="0.25">
      <c r="A6" s="136"/>
      <c r="B6" s="209"/>
      <c r="C6" s="209"/>
      <c r="D6" s="25"/>
      <c r="E6" s="244"/>
      <c r="F6" s="248"/>
      <c r="G6" s="244"/>
      <c r="H6" s="248"/>
      <c r="I6" s="244"/>
      <c r="J6" s="248"/>
      <c r="K6" s="244"/>
      <c r="L6" s="248"/>
      <c r="M6" s="244"/>
      <c r="N6" s="248"/>
      <c r="O6" s="268"/>
      <c r="P6" s="269"/>
      <c r="Q6" s="270"/>
      <c r="R6" s="271"/>
      <c r="S6" s="100">
        <f t="shared" si="0"/>
        <v>0</v>
      </c>
      <c r="T6" s="100">
        <f t="shared" si="1"/>
        <v>0</v>
      </c>
      <c r="U6" s="104"/>
      <c r="V6" s="104"/>
    </row>
    <row r="7" spans="1:22" x14ac:dyDescent="0.25">
      <c r="A7" s="136"/>
      <c r="B7" s="186"/>
      <c r="C7" s="186"/>
      <c r="D7" s="25"/>
      <c r="E7" s="244"/>
      <c r="F7" s="248"/>
      <c r="G7" s="244"/>
      <c r="H7" s="248"/>
      <c r="I7" s="244"/>
      <c r="J7" s="248"/>
      <c r="K7" s="244"/>
      <c r="L7" s="248"/>
      <c r="M7" s="244"/>
      <c r="N7" s="248"/>
      <c r="O7" s="268"/>
      <c r="P7" s="269"/>
      <c r="Q7" s="270"/>
      <c r="R7" s="271"/>
      <c r="S7" s="100">
        <f t="shared" si="0"/>
        <v>0</v>
      </c>
      <c r="T7" s="100">
        <f t="shared" si="1"/>
        <v>0</v>
      </c>
      <c r="U7" s="104"/>
      <c r="V7" s="104"/>
    </row>
    <row r="8" spans="1:22" x14ac:dyDescent="0.25">
      <c r="A8" s="136"/>
      <c r="B8" s="210"/>
      <c r="C8" s="210"/>
      <c r="D8" s="25"/>
      <c r="E8" s="244"/>
      <c r="F8" s="248"/>
      <c r="G8" s="244"/>
      <c r="H8" s="248"/>
      <c r="I8" s="244"/>
      <c r="J8" s="248"/>
      <c r="K8" s="244"/>
      <c r="L8" s="248"/>
      <c r="M8" s="244"/>
      <c r="N8" s="248"/>
      <c r="O8" s="268"/>
      <c r="P8" s="269"/>
      <c r="Q8" s="270"/>
      <c r="R8" s="271"/>
      <c r="S8" s="100">
        <f t="shared" si="0"/>
        <v>0</v>
      </c>
      <c r="T8" s="100">
        <f t="shared" si="1"/>
        <v>0</v>
      </c>
      <c r="U8" s="104"/>
      <c r="V8" s="104"/>
    </row>
    <row r="9" spans="1:22" x14ac:dyDescent="0.25">
      <c r="A9" s="136"/>
      <c r="B9" s="210"/>
      <c r="C9" s="210"/>
      <c r="D9" s="25"/>
      <c r="E9" s="244"/>
      <c r="F9" s="248"/>
      <c r="G9" s="244"/>
      <c r="H9" s="248"/>
      <c r="I9" s="244"/>
      <c r="J9" s="248"/>
      <c r="K9" s="244"/>
      <c r="L9" s="248"/>
      <c r="M9" s="244"/>
      <c r="N9" s="248"/>
      <c r="O9" s="268"/>
      <c r="P9" s="269"/>
      <c r="Q9" s="270"/>
      <c r="R9" s="271"/>
      <c r="S9" s="100">
        <f t="shared" si="0"/>
        <v>0</v>
      </c>
      <c r="T9" s="100">
        <f t="shared" si="1"/>
        <v>0</v>
      </c>
      <c r="U9" s="104"/>
      <c r="V9" s="104"/>
    </row>
    <row r="10" spans="1:22" x14ac:dyDescent="0.25">
      <c r="A10" s="136"/>
      <c r="B10" s="186"/>
      <c r="C10" s="186"/>
      <c r="D10" s="25"/>
      <c r="E10" s="244"/>
      <c r="F10" s="248"/>
      <c r="G10" s="244"/>
      <c r="H10" s="248"/>
      <c r="I10" s="244"/>
      <c r="J10" s="248"/>
      <c r="K10" s="244"/>
      <c r="L10" s="248"/>
      <c r="M10" s="244"/>
      <c r="N10" s="248"/>
      <c r="O10" s="268"/>
      <c r="P10" s="269"/>
      <c r="Q10" s="270"/>
      <c r="R10" s="271"/>
      <c r="S10" s="100">
        <f t="shared" ref="S10:S12" si="2">E10+G10+I10+K10+M10+O10+Q10</f>
        <v>0</v>
      </c>
      <c r="T10" s="100">
        <f t="shared" ref="T10:T12" si="3">SUM(S10-U10-V10)</f>
        <v>0</v>
      </c>
      <c r="U10" s="104"/>
      <c r="V10" s="104"/>
    </row>
    <row r="11" spans="1:22" x14ac:dyDescent="0.25">
      <c r="A11" s="136"/>
      <c r="B11" s="210"/>
      <c r="C11" s="210"/>
      <c r="D11" s="25"/>
      <c r="E11" s="244"/>
      <c r="F11" s="248"/>
      <c r="G11" s="244"/>
      <c r="H11" s="248"/>
      <c r="I11" s="244"/>
      <c r="J11" s="248"/>
      <c r="K11" s="244"/>
      <c r="L11" s="248"/>
      <c r="M11" s="244"/>
      <c r="N11" s="248"/>
      <c r="O11" s="268"/>
      <c r="P11" s="269"/>
      <c r="Q11" s="270"/>
      <c r="R11" s="271"/>
      <c r="S11" s="100">
        <f t="shared" si="2"/>
        <v>0</v>
      </c>
      <c r="T11" s="100">
        <f t="shared" si="3"/>
        <v>0</v>
      </c>
      <c r="U11" s="104"/>
      <c r="V11" s="104"/>
    </row>
    <row r="12" spans="1:22" x14ac:dyDescent="0.25">
      <c r="A12" s="136">
        <v>3600</v>
      </c>
      <c r="B12" s="233" t="s">
        <v>102</v>
      </c>
      <c r="C12" s="136"/>
      <c r="D12" s="25" t="s">
        <v>96</v>
      </c>
      <c r="E12" s="244"/>
      <c r="F12" s="248"/>
      <c r="G12" s="244"/>
      <c r="H12" s="248"/>
      <c r="I12" s="244"/>
      <c r="J12" s="248"/>
      <c r="K12" s="244">
        <v>1</v>
      </c>
      <c r="L12" s="248"/>
      <c r="M12" s="244"/>
      <c r="N12" s="248"/>
      <c r="O12" s="268"/>
      <c r="P12" s="269"/>
      <c r="Q12" s="270"/>
      <c r="R12" s="271"/>
      <c r="S12" s="100">
        <f t="shared" si="2"/>
        <v>1</v>
      </c>
      <c r="T12" s="100">
        <f t="shared" si="3"/>
        <v>1</v>
      </c>
      <c r="U12" s="104"/>
      <c r="V12" s="104"/>
    </row>
    <row r="13" spans="1:22" x14ac:dyDescent="0.25">
      <c r="A13" s="136">
        <v>3600</v>
      </c>
      <c r="B13" s="233" t="s">
        <v>102</v>
      </c>
      <c r="C13" s="136"/>
      <c r="D13" s="25" t="s">
        <v>84</v>
      </c>
      <c r="E13" s="244"/>
      <c r="F13" s="248"/>
      <c r="G13" s="244">
        <v>2</v>
      </c>
      <c r="H13" s="248"/>
      <c r="I13" s="244"/>
      <c r="J13" s="248"/>
      <c r="K13" s="244"/>
      <c r="L13" s="248"/>
      <c r="M13" s="244"/>
      <c r="N13" s="248"/>
      <c r="O13" s="268"/>
      <c r="P13" s="269"/>
      <c r="Q13" s="270"/>
      <c r="R13" s="271"/>
      <c r="S13" s="100">
        <f t="shared" si="0"/>
        <v>2</v>
      </c>
      <c r="T13" s="100">
        <f t="shared" si="1"/>
        <v>2</v>
      </c>
      <c r="U13" s="104"/>
      <c r="V13" s="104"/>
    </row>
    <row r="14" spans="1:22" x14ac:dyDescent="0.25">
      <c r="A14" s="136">
        <v>3600</v>
      </c>
      <c r="B14" s="233" t="s">
        <v>102</v>
      </c>
      <c r="C14" s="192"/>
      <c r="D14" s="25" t="s">
        <v>83</v>
      </c>
      <c r="E14" s="244"/>
      <c r="F14" s="248"/>
      <c r="G14" s="244"/>
      <c r="H14" s="248"/>
      <c r="I14" s="244"/>
      <c r="J14" s="248"/>
      <c r="K14" s="244"/>
      <c r="L14" s="248"/>
      <c r="M14" s="244"/>
      <c r="N14" s="248"/>
      <c r="O14" s="268"/>
      <c r="P14" s="269"/>
      <c r="Q14" s="270"/>
      <c r="R14" s="271"/>
      <c r="S14" s="100">
        <f t="shared" si="0"/>
        <v>0</v>
      </c>
      <c r="T14" s="100">
        <f t="shared" si="1"/>
        <v>0</v>
      </c>
      <c r="U14" s="104"/>
      <c r="V14" s="104"/>
    </row>
    <row r="15" spans="1:22" x14ac:dyDescent="0.25">
      <c r="A15" s="136">
        <v>3600</v>
      </c>
      <c r="B15" s="233" t="s">
        <v>102</v>
      </c>
      <c r="C15" s="216"/>
      <c r="D15" s="25" t="s">
        <v>76</v>
      </c>
      <c r="E15" s="244"/>
      <c r="F15" s="248"/>
      <c r="G15" s="244"/>
      <c r="H15" s="248"/>
      <c r="I15" s="244"/>
      <c r="J15" s="248"/>
      <c r="K15" s="244">
        <v>0.5</v>
      </c>
      <c r="L15" s="248"/>
      <c r="M15" s="244">
        <v>2</v>
      </c>
      <c r="N15" s="248"/>
      <c r="O15" s="268"/>
      <c r="P15" s="269"/>
      <c r="Q15" s="270"/>
      <c r="R15" s="271"/>
      <c r="S15" s="100">
        <f t="shared" si="0"/>
        <v>2.5</v>
      </c>
      <c r="T15" s="100">
        <f t="shared" si="1"/>
        <v>2.5</v>
      </c>
      <c r="U15" s="104"/>
      <c r="V15" s="104"/>
    </row>
    <row r="16" spans="1:22" x14ac:dyDescent="0.25">
      <c r="A16" s="136">
        <v>3600</v>
      </c>
      <c r="B16" s="233" t="s">
        <v>102</v>
      </c>
      <c r="C16" s="216"/>
      <c r="D16" s="25" t="s">
        <v>77</v>
      </c>
      <c r="E16" s="244"/>
      <c r="F16" s="248"/>
      <c r="G16" s="244">
        <v>0.25</v>
      </c>
      <c r="H16" s="248"/>
      <c r="I16" s="244">
        <v>1.5</v>
      </c>
      <c r="J16" s="248"/>
      <c r="K16" s="244">
        <v>0.5</v>
      </c>
      <c r="L16" s="248"/>
      <c r="M16" s="244"/>
      <c r="N16" s="248"/>
      <c r="O16" s="268"/>
      <c r="P16" s="269"/>
      <c r="Q16" s="270"/>
      <c r="R16" s="271"/>
      <c r="S16" s="100">
        <f t="shared" ref="S16:S17" si="4">E16+G16+I16+K16+M16+O16+Q16</f>
        <v>2.25</v>
      </c>
      <c r="T16" s="100">
        <f t="shared" si="1"/>
        <v>2.25</v>
      </c>
      <c r="U16" s="104"/>
      <c r="V16" s="104"/>
    </row>
    <row r="17" spans="1:22" x14ac:dyDescent="0.25">
      <c r="A17" s="136">
        <v>3600</v>
      </c>
      <c r="B17" s="233" t="s">
        <v>102</v>
      </c>
      <c r="C17" s="216"/>
      <c r="D17" s="25" t="s">
        <v>78</v>
      </c>
      <c r="E17" s="244"/>
      <c r="F17" s="248"/>
      <c r="G17" s="244">
        <v>0.5</v>
      </c>
      <c r="H17" s="248"/>
      <c r="I17" s="244">
        <v>1</v>
      </c>
      <c r="J17" s="248"/>
      <c r="K17" s="244"/>
      <c r="L17" s="248"/>
      <c r="M17" s="244"/>
      <c r="N17" s="248"/>
      <c r="O17" s="268"/>
      <c r="P17" s="269"/>
      <c r="Q17" s="270"/>
      <c r="R17" s="271"/>
      <c r="S17" s="100">
        <f t="shared" si="4"/>
        <v>1.5</v>
      </c>
      <c r="T17" s="100">
        <f t="shared" si="1"/>
        <v>1.5</v>
      </c>
      <c r="U17" s="104"/>
      <c r="V17" s="104"/>
    </row>
    <row r="18" spans="1:22" x14ac:dyDescent="0.25">
      <c r="A18" s="217">
        <v>3600</v>
      </c>
      <c r="B18" s="233" t="s">
        <v>102</v>
      </c>
      <c r="C18" s="217"/>
      <c r="D18" s="25" t="s">
        <v>79</v>
      </c>
      <c r="E18" s="244">
        <v>1.5</v>
      </c>
      <c r="F18" s="248"/>
      <c r="G18" s="244">
        <v>4</v>
      </c>
      <c r="H18" s="248"/>
      <c r="I18" s="244">
        <v>4.75</v>
      </c>
      <c r="J18" s="248"/>
      <c r="K18" s="244">
        <v>5.25</v>
      </c>
      <c r="L18" s="248"/>
      <c r="M18" s="244">
        <v>2.75</v>
      </c>
      <c r="N18" s="248"/>
      <c r="O18" s="268"/>
      <c r="P18" s="269"/>
      <c r="Q18" s="270"/>
      <c r="R18" s="271"/>
      <c r="S18" s="100">
        <f t="shared" si="0"/>
        <v>18.25</v>
      </c>
      <c r="T18" s="100">
        <f t="shared" si="1"/>
        <v>15.75</v>
      </c>
      <c r="U18" s="104">
        <v>2.5</v>
      </c>
      <c r="V18" s="104"/>
    </row>
    <row r="19" spans="1:22" ht="15.75" customHeight="1" x14ac:dyDescent="0.25">
      <c r="A19" s="102">
        <v>3600</v>
      </c>
      <c r="B19" s="233" t="s">
        <v>102</v>
      </c>
      <c r="C19" s="102"/>
      <c r="D19" s="92" t="s">
        <v>80</v>
      </c>
      <c r="E19" s="244"/>
      <c r="F19" s="248"/>
      <c r="G19" s="244"/>
      <c r="H19" s="248"/>
      <c r="I19" s="244"/>
      <c r="J19" s="248"/>
      <c r="K19" s="244"/>
      <c r="L19" s="248"/>
      <c r="M19" s="244">
        <v>1.5</v>
      </c>
      <c r="N19" s="248"/>
      <c r="O19" s="268"/>
      <c r="P19" s="269"/>
      <c r="Q19" s="270"/>
      <c r="R19" s="271"/>
      <c r="S19" s="100">
        <f t="shared" si="0"/>
        <v>1.5</v>
      </c>
      <c r="T19" s="100">
        <f t="shared" si="1"/>
        <v>1.5</v>
      </c>
      <c r="U19" s="104"/>
      <c r="V19" s="104"/>
    </row>
    <row r="20" spans="1:22" x14ac:dyDescent="0.25">
      <c r="A20" s="217">
        <v>3600</v>
      </c>
      <c r="B20" s="233" t="s">
        <v>102</v>
      </c>
      <c r="C20" s="217"/>
      <c r="D20" s="103" t="s">
        <v>81</v>
      </c>
      <c r="E20" s="244">
        <v>2</v>
      </c>
      <c r="F20" s="248"/>
      <c r="G20" s="244">
        <v>0.25</v>
      </c>
      <c r="H20" s="248"/>
      <c r="I20" s="244">
        <v>0.25</v>
      </c>
      <c r="J20" s="248"/>
      <c r="K20" s="244">
        <v>0.25</v>
      </c>
      <c r="L20" s="248"/>
      <c r="M20" s="244">
        <v>0.25</v>
      </c>
      <c r="N20" s="248"/>
      <c r="O20" s="268"/>
      <c r="P20" s="269"/>
      <c r="Q20" s="270"/>
      <c r="R20" s="271"/>
      <c r="S20" s="100">
        <f t="shared" si="0"/>
        <v>3</v>
      </c>
      <c r="T20" s="100">
        <f t="shared" si="1"/>
        <v>3</v>
      </c>
      <c r="U20" s="104"/>
      <c r="V20" s="104"/>
    </row>
    <row r="21" spans="1:22" x14ac:dyDescent="0.25">
      <c r="A21" s="136"/>
      <c r="B21" s="136"/>
      <c r="C21" s="136"/>
      <c r="D21" s="14"/>
      <c r="E21" s="244"/>
      <c r="F21" s="248"/>
      <c r="G21" s="244"/>
      <c r="H21" s="248"/>
      <c r="I21" s="244"/>
      <c r="J21" s="248"/>
      <c r="K21" s="244"/>
      <c r="L21" s="248"/>
      <c r="M21" s="244"/>
      <c r="N21" s="248"/>
      <c r="O21" s="268"/>
      <c r="P21" s="269"/>
      <c r="Q21" s="270"/>
      <c r="R21" s="271"/>
      <c r="S21" s="100">
        <f t="shared" si="0"/>
        <v>0</v>
      </c>
      <c r="T21" s="100">
        <f t="shared" si="1"/>
        <v>0</v>
      </c>
      <c r="U21" s="104"/>
      <c r="V21" s="104"/>
    </row>
    <row r="22" spans="1:22" x14ac:dyDescent="0.25">
      <c r="A22" s="97" t="s">
        <v>35</v>
      </c>
      <c r="B22" s="97"/>
      <c r="C22" s="97"/>
      <c r="D22" s="97"/>
      <c r="E22" s="244"/>
      <c r="F22" s="248"/>
      <c r="G22" s="244"/>
      <c r="H22" s="248"/>
      <c r="I22" s="244"/>
      <c r="J22" s="248"/>
      <c r="K22" s="244"/>
      <c r="L22" s="248"/>
      <c r="M22" s="244"/>
      <c r="N22" s="248"/>
      <c r="O22" s="270"/>
      <c r="P22" s="271"/>
      <c r="Q22" s="270"/>
      <c r="R22" s="271"/>
      <c r="S22" s="100">
        <f>E22+G22+I22+K22+M22+O22+Q22</f>
        <v>0</v>
      </c>
      <c r="T22" s="100">
        <f t="shared" si="1"/>
        <v>0</v>
      </c>
      <c r="U22" s="105"/>
      <c r="V22" s="104"/>
    </row>
    <row r="23" spans="1:22" x14ac:dyDescent="0.25">
      <c r="A23" s="97" t="s">
        <v>36</v>
      </c>
      <c r="B23" s="97"/>
      <c r="C23" s="97"/>
      <c r="D23" s="97"/>
      <c r="E23" s="244"/>
      <c r="F23" s="248"/>
      <c r="G23" s="244"/>
      <c r="H23" s="248"/>
      <c r="I23" s="244"/>
      <c r="J23" s="248"/>
      <c r="K23" s="244"/>
      <c r="L23" s="248"/>
      <c r="M23" s="244"/>
      <c r="N23" s="248"/>
      <c r="O23" s="270"/>
      <c r="P23" s="271"/>
      <c r="Q23" s="270"/>
      <c r="R23" s="271"/>
      <c r="S23" s="100">
        <f>E23+G23+I23+K23+M23+O23+Q23</f>
        <v>0</v>
      </c>
      <c r="T23" s="100">
        <f t="shared" si="1"/>
        <v>0</v>
      </c>
      <c r="U23" s="105"/>
      <c r="V23" s="104"/>
    </row>
    <row r="24" spans="1:22" x14ac:dyDescent="0.25">
      <c r="A24" s="105" t="s">
        <v>6</v>
      </c>
      <c r="B24" s="105"/>
      <c r="C24" s="105"/>
      <c r="D24" s="105"/>
      <c r="E24" s="273">
        <f>SUM(E4:E23)</f>
        <v>8.5</v>
      </c>
      <c r="F24" s="274"/>
      <c r="G24" s="273">
        <f>SUM(G4:G23)</f>
        <v>8.5</v>
      </c>
      <c r="H24" s="274"/>
      <c r="I24" s="273">
        <f>SUM(I4:I23)</f>
        <v>8.5</v>
      </c>
      <c r="J24" s="274"/>
      <c r="K24" s="273">
        <f>SUM(K4:K23)</f>
        <v>8.5</v>
      </c>
      <c r="L24" s="274"/>
      <c r="M24" s="273">
        <f t="shared" ref="M24" si="5">SUM(M4:M23)</f>
        <v>8.5</v>
      </c>
      <c r="N24" s="274"/>
      <c r="O24" s="273">
        <f>SUM(O4:O23)</f>
        <v>0</v>
      </c>
      <c r="P24" s="274"/>
      <c r="Q24" s="273">
        <f>SUM(Q4:Q23)</f>
        <v>0</v>
      </c>
      <c r="R24" s="274"/>
      <c r="S24" s="100">
        <f>SUM(S4:S23)</f>
        <v>42.5</v>
      </c>
      <c r="T24" s="100"/>
      <c r="U24" s="105"/>
      <c r="V24" s="104"/>
    </row>
    <row r="25" spans="1:22" x14ac:dyDescent="0.25">
      <c r="A25" s="105" t="s">
        <v>2</v>
      </c>
      <c r="B25" s="105"/>
      <c r="C25" s="105"/>
      <c r="D25" s="105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100">
        <f>SUM(E25:R25)</f>
        <v>40</v>
      </c>
      <c r="T25" s="100">
        <f>SUM(T4:T22)</f>
        <v>40</v>
      </c>
      <c r="U25" s="104"/>
      <c r="V25" s="104"/>
    </row>
    <row r="26" spans="1:22" x14ac:dyDescent="0.25">
      <c r="A26" s="105" t="s">
        <v>39</v>
      </c>
      <c r="B26" s="105"/>
      <c r="C26" s="105"/>
      <c r="D26" s="105"/>
      <c r="E26" s="108"/>
      <c r="F26" s="108">
        <f>SUM(E24)-F25</f>
        <v>0.5</v>
      </c>
      <c r="G26" s="108"/>
      <c r="H26" s="108">
        <f>SUM(G24)-H25</f>
        <v>0.5</v>
      </c>
      <c r="I26" s="108"/>
      <c r="J26" s="108">
        <f>SUM(I24)-J25</f>
        <v>0.5</v>
      </c>
      <c r="K26" s="108"/>
      <c r="L26" s="108">
        <f>SUM(K24)-L25</f>
        <v>0.5</v>
      </c>
      <c r="M26" s="108"/>
      <c r="N26" s="108">
        <f>SUM(M24)-N25</f>
        <v>0.5</v>
      </c>
      <c r="O26" s="108"/>
      <c r="P26" s="108">
        <f>SUM(O24)</f>
        <v>0</v>
      </c>
      <c r="Q26" s="108"/>
      <c r="R26" s="108">
        <f>SUM(Q24)</f>
        <v>0</v>
      </c>
      <c r="S26" s="104"/>
      <c r="T26" s="104"/>
      <c r="U26" s="104">
        <f>SUM(U4:U25)</f>
        <v>2.5</v>
      </c>
      <c r="V26" s="104">
        <f>SUM(V4:V25)</f>
        <v>0</v>
      </c>
    </row>
    <row r="28" spans="1:22" x14ac:dyDescent="0.25">
      <c r="A28" s="90" t="s">
        <v>23</v>
      </c>
      <c r="B28" s="91"/>
    </row>
    <row r="29" spans="1:22" x14ac:dyDescent="0.25">
      <c r="A29" s="92" t="s">
        <v>2</v>
      </c>
      <c r="C29" s="109">
        <f>SUM(T25)</f>
        <v>40</v>
      </c>
      <c r="I29" s="90">
        <v>3600</v>
      </c>
    </row>
    <row r="30" spans="1:22" x14ac:dyDescent="0.25">
      <c r="A30" s="92" t="s">
        <v>24</v>
      </c>
      <c r="C30" s="109">
        <f>U26</f>
        <v>2.5</v>
      </c>
      <c r="D30" s="110"/>
      <c r="I30" s="111">
        <v>32</v>
      </c>
    </row>
    <row r="31" spans="1:22" x14ac:dyDescent="0.25">
      <c r="A31" s="92" t="s">
        <v>25</v>
      </c>
      <c r="C31" s="110">
        <f>V26</f>
        <v>0</v>
      </c>
      <c r="I31" s="112"/>
    </row>
    <row r="32" spans="1:22" x14ac:dyDescent="0.25">
      <c r="A32" s="92" t="s">
        <v>26</v>
      </c>
      <c r="C32" s="110">
        <f>S22</f>
        <v>0</v>
      </c>
      <c r="I32" s="109"/>
    </row>
    <row r="33" spans="1:7" x14ac:dyDescent="0.25">
      <c r="A33" s="92" t="s">
        <v>4</v>
      </c>
      <c r="C33" s="110">
        <f>S23</f>
        <v>0</v>
      </c>
    </row>
    <row r="34" spans="1:7" ht="16.5" thickBot="1" x14ac:dyDescent="0.3">
      <c r="A34" s="93" t="s">
        <v>6</v>
      </c>
      <c r="C34" s="113">
        <f>SUM(C29:C33)</f>
        <v>42.5</v>
      </c>
      <c r="E34" s="93" t="s">
        <v>40</v>
      </c>
      <c r="F34" s="93"/>
      <c r="G34" s="114">
        <f>S24-C34</f>
        <v>0</v>
      </c>
    </row>
    <row r="35" spans="1:7" ht="16.5" thickTop="1" x14ac:dyDescent="0.25">
      <c r="A35" s="92" t="s">
        <v>27</v>
      </c>
      <c r="C35" s="115">
        <v>0</v>
      </c>
      <c r="D35" s="115"/>
    </row>
    <row r="36" spans="1:7" x14ac:dyDescent="0.25">
      <c r="A36" s="92" t="s">
        <v>34</v>
      </c>
      <c r="C36" s="115">
        <v>0</v>
      </c>
      <c r="D36" s="115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B13" sqref="B1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91</v>
      </c>
      <c r="B2" s="137"/>
      <c r="C2" s="137"/>
      <c r="D2" s="137"/>
      <c r="E2" s="241" t="s">
        <v>13</v>
      </c>
      <c r="F2" s="241"/>
      <c r="G2" s="240" t="s">
        <v>14</v>
      </c>
      <c r="H2" s="240"/>
      <c r="I2" s="241" t="s">
        <v>15</v>
      </c>
      <c r="J2" s="241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3" t="s">
        <v>101</v>
      </c>
      <c r="C4" s="224">
        <v>19</v>
      </c>
      <c r="D4" s="25" t="s">
        <v>71</v>
      </c>
      <c r="E4" s="239">
        <v>8</v>
      </c>
      <c r="F4" s="239"/>
      <c r="G4" s="239">
        <v>6</v>
      </c>
      <c r="H4" s="239"/>
      <c r="I4" s="239"/>
      <c r="J4" s="239"/>
      <c r="K4" s="239"/>
      <c r="L4" s="239"/>
      <c r="M4" s="239"/>
      <c r="N4" s="239"/>
      <c r="O4" s="234"/>
      <c r="P4" s="235"/>
      <c r="Q4" s="236"/>
      <c r="R4" s="237"/>
      <c r="S4" s="76">
        <f>E4+G4+I4+K4+M4+O4+Q4</f>
        <v>14</v>
      </c>
      <c r="T4" s="76">
        <f t="shared" ref="T4:T11" si="0">SUM(S4-U4-V4)</f>
        <v>14</v>
      </c>
      <c r="U4" s="78"/>
      <c r="V4" s="78"/>
    </row>
    <row r="5" spans="1:22" x14ac:dyDescent="0.25">
      <c r="A5" s="136">
        <v>6781</v>
      </c>
      <c r="B5" s="233" t="s">
        <v>101</v>
      </c>
      <c r="C5" s="224">
        <v>20</v>
      </c>
      <c r="D5" s="25" t="s">
        <v>70</v>
      </c>
      <c r="E5" s="238"/>
      <c r="F5" s="239"/>
      <c r="G5" s="238"/>
      <c r="H5" s="239"/>
      <c r="I5" s="238">
        <v>8</v>
      </c>
      <c r="J5" s="239"/>
      <c r="K5" s="238">
        <v>8</v>
      </c>
      <c r="L5" s="239"/>
      <c r="M5" s="239">
        <v>8</v>
      </c>
      <c r="N5" s="239"/>
      <c r="O5" s="234"/>
      <c r="P5" s="235"/>
      <c r="Q5" s="236"/>
      <c r="R5" s="237"/>
      <c r="S5" s="76">
        <f t="shared" ref="S5:S23" si="1">E5+G5+I5+K5+M5+O5+Q5</f>
        <v>24</v>
      </c>
      <c r="T5" s="76">
        <f t="shared" si="0"/>
        <v>24</v>
      </c>
      <c r="U5" s="78"/>
      <c r="V5" s="78"/>
    </row>
    <row r="6" spans="1:22" x14ac:dyDescent="0.25">
      <c r="A6" s="136"/>
      <c r="B6" s="218"/>
      <c r="C6" s="218"/>
      <c r="D6" s="25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4"/>
      <c r="P6" s="235"/>
      <c r="Q6" s="236"/>
      <c r="R6" s="237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93"/>
      <c r="C7" s="193"/>
      <c r="D7" s="25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34"/>
      <c r="P7" s="235"/>
      <c r="Q7" s="236"/>
      <c r="R7" s="237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10"/>
      <c r="C8" s="210"/>
      <c r="D8" s="25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4"/>
      <c r="P8" s="235"/>
      <c r="Q8" s="236"/>
      <c r="R8" s="237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0"/>
      <c r="C9" s="180"/>
      <c r="D9" s="25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4"/>
      <c r="P9" s="235"/>
      <c r="Q9" s="236"/>
      <c r="R9" s="237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5"/>
      <c r="C10" s="185"/>
      <c r="D10" s="25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4"/>
      <c r="P10" s="235"/>
      <c r="Q10" s="236"/>
      <c r="R10" s="237"/>
      <c r="S10" s="76">
        <f>E10+G10+I10+K10+M10+O10+Q10</f>
        <v>0</v>
      </c>
      <c r="T10" s="76">
        <f t="shared" si="0"/>
        <v>0</v>
      </c>
      <c r="U10" s="78"/>
      <c r="V10" s="78"/>
    </row>
    <row r="11" spans="1:22" x14ac:dyDescent="0.25">
      <c r="A11" s="136"/>
      <c r="B11" s="150"/>
      <c r="C11" s="150"/>
      <c r="D11" s="25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4"/>
      <c r="P11" s="235"/>
      <c r="Q11" s="236"/>
      <c r="R11" s="237"/>
      <c r="S11" s="76">
        <f t="shared" si="1"/>
        <v>0</v>
      </c>
      <c r="T11" s="76">
        <f t="shared" si="0"/>
        <v>0</v>
      </c>
      <c r="U11" s="78"/>
      <c r="V11" s="78"/>
    </row>
    <row r="12" spans="1:22" x14ac:dyDescent="0.25">
      <c r="A12" s="136"/>
      <c r="B12" s="180"/>
      <c r="C12" s="180"/>
      <c r="D12" s="25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4"/>
      <c r="P12" s="235"/>
      <c r="Q12" s="236"/>
      <c r="R12" s="237"/>
      <c r="S12" s="76">
        <f t="shared" ref="S12" si="2">E12+G12+I12+K12+M12+O12+Q12</f>
        <v>0</v>
      </c>
      <c r="T12" s="76">
        <f t="shared" ref="T12" si="3">SUM(S12-U12-V12)</f>
        <v>0</v>
      </c>
      <c r="U12" s="78"/>
      <c r="V12" s="78"/>
    </row>
    <row r="13" spans="1:22" ht="15.75" customHeight="1" x14ac:dyDescent="0.25">
      <c r="A13" s="136"/>
      <c r="B13" s="30"/>
      <c r="C13" s="136"/>
      <c r="D13" s="25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4"/>
      <c r="P13" s="235"/>
      <c r="Q13" s="236"/>
      <c r="R13" s="237"/>
      <c r="S13" s="76">
        <f t="shared" ref="S13:S17" si="4">E13+G13+I13+K13+M13+O13+Q13</f>
        <v>0</v>
      </c>
      <c r="T13" s="76">
        <f t="shared" ref="T13:T17" si="5"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169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4"/>
      <c r="P14" s="235"/>
      <c r="Q14" s="236"/>
      <c r="R14" s="237"/>
      <c r="S14" s="76">
        <f t="shared" si="4"/>
        <v>0</v>
      </c>
      <c r="T14" s="76">
        <f t="shared" si="5"/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4"/>
      <c r="P15" s="235"/>
      <c r="Q15" s="236"/>
      <c r="R15" s="237"/>
      <c r="S15" s="76">
        <f t="shared" si="4"/>
        <v>0</v>
      </c>
      <c r="T15" s="76">
        <f t="shared" si="5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4"/>
      <c r="P16" s="235"/>
      <c r="Q16" s="236"/>
      <c r="R16" s="237"/>
      <c r="S16" s="76">
        <f t="shared" ref="S16" si="6">E16+G16+I16+K16+M16+O16+Q16</f>
        <v>0</v>
      </c>
      <c r="T16" s="76">
        <f t="shared" ref="T16" si="7">SUM(S16-U16-V16)</f>
        <v>0</v>
      </c>
      <c r="U16" s="78"/>
      <c r="V16" s="78"/>
    </row>
    <row r="17" spans="1:22" ht="15.75" customHeight="1" x14ac:dyDescent="0.25">
      <c r="A17" s="136">
        <v>3600</v>
      </c>
      <c r="B17" s="233" t="s">
        <v>102</v>
      </c>
      <c r="C17" s="136"/>
      <c r="D17" s="25" t="s">
        <v>84</v>
      </c>
      <c r="E17" s="234"/>
      <c r="F17" s="235"/>
      <c r="G17" s="234">
        <v>2</v>
      </c>
      <c r="H17" s="235"/>
      <c r="I17" s="234"/>
      <c r="J17" s="235"/>
      <c r="K17" s="234"/>
      <c r="L17" s="235"/>
      <c r="M17" s="234"/>
      <c r="N17" s="235"/>
      <c r="O17" s="234"/>
      <c r="P17" s="235"/>
      <c r="Q17" s="236"/>
      <c r="R17" s="237"/>
      <c r="S17" s="76">
        <f t="shared" si="4"/>
        <v>2</v>
      </c>
      <c r="T17" s="76">
        <f t="shared" si="5"/>
        <v>2</v>
      </c>
      <c r="U17" s="78"/>
      <c r="V17" s="78"/>
    </row>
    <row r="18" spans="1:22" x14ac:dyDescent="0.25">
      <c r="A18" s="136"/>
      <c r="B18" s="30"/>
      <c r="C18" s="136"/>
      <c r="D18" s="25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34"/>
      <c r="P18" s="235"/>
      <c r="Q18" s="236"/>
      <c r="R18" s="237"/>
      <c r="S18" s="76">
        <f t="shared" ref="S18" si="8">E18+G18+I18+K18+M18+O18+Q18</f>
        <v>0</v>
      </c>
      <c r="T18" s="76">
        <f t="shared" ref="T18" si="9"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38"/>
      <c r="F19" s="238"/>
      <c r="G19" s="234"/>
      <c r="H19" s="235"/>
      <c r="I19" s="238"/>
      <c r="J19" s="238"/>
      <c r="K19" s="234"/>
      <c r="L19" s="235"/>
      <c r="M19" s="234"/>
      <c r="N19" s="235"/>
      <c r="O19" s="234"/>
      <c r="P19" s="235"/>
      <c r="Q19" s="236"/>
      <c r="R19" s="237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102"/>
      <c r="B20" s="141"/>
      <c r="C20" s="141"/>
      <c r="D20" s="25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4"/>
      <c r="P20" s="235"/>
      <c r="Q20" s="236"/>
      <c r="R20" s="237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73" t="s">
        <v>35</v>
      </c>
      <c r="B21" s="73"/>
      <c r="C21" s="73"/>
      <c r="D21" s="73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4"/>
      <c r="P21" s="235"/>
      <c r="Q21" s="236"/>
      <c r="R21" s="237"/>
      <c r="S21" s="76">
        <f t="shared" si="1"/>
        <v>0</v>
      </c>
      <c r="T21" s="76"/>
      <c r="U21" s="80"/>
      <c r="V21" s="78"/>
    </row>
    <row r="22" spans="1:22" x14ac:dyDescent="0.25">
      <c r="A22" s="73" t="s">
        <v>36</v>
      </c>
      <c r="B22" s="73"/>
      <c r="C22" s="73"/>
      <c r="D22" s="73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6"/>
      <c r="P22" s="237"/>
      <c r="Q22" s="236"/>
      <c r="R22" s="237"/>
      <c r="S22" s="76">
        <f t="shared" si="1"/>
        <v>0</v>
      </c>
      <c r="T22" s="76"/>
      <c r="U22" s="80"/>
      <c r="V22" s="78"/>
    </row>
    <row r="23" spans="1:22" x14ac:dyDescent="0.25">
      <c r="A23" s="80" t="s">
        <v>6</v>
      </c>
      <c r="B23" s="80"/>
      <c r="C23" s="80"/>
      <c r="D23" s="80"/>
      <c r="E23" s="242">
        <f>SUM(E4:E22)</f>
        <v>8</v>
      </c>
      <c r="F23" s="243"/>
      <c r="G23" s="242">
        <f>SUM(G4:G22)</f>
        <v>8</v>
      </c>
      <c r="H23" s="243"/>
      <c r="I23" s="242">
        <f>SUM(I4:I22)</f>
        <v>8</v>
      </c>
      <c r="J23" s="243"/>
      <c r="K23" s="242">
        <f>SUM(K4:K22)</f>
        <v>8</v>
      </c>
      <c r="L23" s="243"/>
      <c r="M23" s="242">
        <f>SUM(M4:M22)</f>
        <v>8</v>
      </c>
      <c r="N23" s="243"/>
      <c r="O23" s="242">
        <f>SUM(O4:O22)</f>
        <v>0</v>
      </c>
      <c r="P23" s="243"/>
      <c r="Q23" s="242">
        <f>SUM(Q4:Q22)</f>
        <v>0</v>
      </c>
      <c r="R23" s="243"/>
      <c r="S23" s="76">
        <f t="shared" si="1"/>
        <v>40</v>
      </c>
      <c r="T23" s="76"/>
      <c r="U23" s="80"/>
      <c r="V23" s="78"/>
    </row>
    <row r="24" spans="1:22" x14ac:dyDescent="0.25">
      <c r="A24" s="80" t="s">
        <v>2</v>
      </c>
      <c r="B24" s="80"/>
      <c r="C24" s="80"/>
      <c r="D24" s="80"/>
      <c r="E24" s="139"/>
      <c r="F24" s="140">
        <v>8</v>
      </c>
      <c r="G24" s="148"/>
      <c r="H24" s="149">
        <v>8</v>
      </c>
      <c r="I24" s="139"/>
      <c r="J24" s="140">
        <v>8</v>
      </c>
      <c r="K24" s="139"/>
      <c r="L24" s="140">
        <v>8</v>
      </c>
      <c r="M24" s="139"/>
      <c r="N24" s="140">
        <v>8</v>
      </c>
      <c r="O24" s="139"/>
      <c r="P24" s="140"/>
      <c r="Q24" s="139"/>
      <c r="R24" s="140"/>
      <c r="S24" s="76">
        <f>SUM(E24:R24)</f>
        <v>40</v>
      </c>
      <c r="T24" s="76">
        <f>SUM(T4:T23)</f>
        <v>40</v>
      </c>
      <c r="U24" s="78"/>
      <c r="V24" s="78"/>
    </row>
    <row r="25" spans="1:22" x14ac:dyDescent="0.25">
      <c r="A25" s="80" t="s">
        <v>39</v>
      </c>
      <c r="B25" s="80"/>
      <c r="C25" s="80"/>
      <c r="D25" s="80"/>
      <c r="E25" s="81"/>
      <c r="F25" s="81">
        <f>SUM(E23)-F24</f>
        <v>0</v>
      </c>
      <c r="G25" s="81"/>
      <c r="H25" s="81">
        <f>SUM(G23)-H24</f>
        <v>0</v>
      </c>
      <c r="I25" s="81"/>
      <c r="J25" s="81">
        <f>SUM(I23)-J24</f>
        <v>0</v>
      </c>
      <c r="K25" s="81"/>
      <c r="L25" s="81">
        <f>SUM(K23)-L24</f>
        <v>0</v>
      </c>
      <c r="M25" s="81"/>
      <c r="N25" s="81">
        <f>SUM(M23)-N24</f>
        <v>0</v>
      </c>
      <c r="O25" s="81"/>
      <c r="P25" s="81">
        <f>SUM(O23)</f>
        <v>0</v>
      </c>
      <c r="Q25" s="81"/>
      <c r="R25" s="81">
        <f>SUM(Q23)</f>
        <v>0</v>
      </c>
      <c r="S25" s="78">
        <f>SUM(E25:R25)</f>
        <v>0</v>
      </c>
      <c r="T25" s="78"/>
      <c r="U25" s="78">
        <f>SUM(U4:U24)</f>
        <v>0</v>
      </c>
      <c r="V25" s="78">
        <f>SUM(V4:V24)</f>
        <v>0</v>
      </c>
    </row>
    <row r="26" spans="1:22" x14ac:dyDescent="0.25">
      <c r="E26" s="82"/>
      <c r="F26" s="82"/>
      <c r="G26" s="82"/>
      <c r="H26" s="82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3">
        <f>SUM(T24)</f>
        <v>40</v>
      </c>
      <c r="I28" s="66">
        <v>3600</v>
      </c>
    </row>
    <row r="29" spans="1:22" x14ac:dyDescent="0.25">
      <c r="A29" s="68" t="s">
        <v>24</v>
      </c>
      <c r="C29" s="83">
        <f>U25</f>
        <v>0</v>
      </c>
      <c r="D29" s="84"/>
      <c r="I29" s="85">
        <v>2</v>
      </c>
    </row>
    <row r="30" spans="1:22" x14ac:dyDescent="0.25">
      <c r="A30" s="68" t="s">
        <v>25</v>
      </c>
      <c r="C30" s="84">
        <f>V25</f>
        <v>0</v>
      </c>
      <c r="I30" s="82"/>
    </row>
    <row r="31" spans="1:22" x14ac:dyDescent="0.25">
      <c r="A31" s="68" t="s">
        <v>26</v>
      </c>
      <c r="C31" s="84">
        <f>S21</f>
        <v>0</v>
      </c>
      <c r="I31" s="83"/>
    </row>
    <row r="32" spans="1:22" x14ac:dyDescent="0.25">
      <c r="A32" s="68" t="s">
        <v>4</v>
      </c>
      <c r="C32" s="84">
        <f>S22</f>
        <v>0</v>
      </c>
    </row>
    <row r="33" spans="1:7" ht="16.5" thickBot="1" x14ac:dyDescent="0.3">
      <c r="A33" s="69" t="s">
        <v>6</v>
      </c>
      <c r="C33" s="86">
        <f>SUM(C28:C32)</f>
        <v>40</v>
      </c>
      <c r="E33" s="69" t="s">
        <v>40</v>
      </c>
      <c r="F33" s="69"/>
      <c r="G33" s="87">
        <f>S23-C33</f>
        <v>0</v>
      </c>
    </row>
    <row r="34" spans="1:7" ht="16.5" thickTop="1" x14ac:dyDescent="0.25">
      <c r="A34" s="68" t="s">
        <v>27</v>
      </c>
      <c r="C34" s="88">
        <v>0</v>
      </c>
      <c r="D34" s="88"/>
    </row>
    <row r="35" spans="1:7" x14ac:dyDescent="0.25">
      <c r="A35" s="68" t="s">
        <v>34</v>
      </c>
      <c r="C35" s="88">
        <v>0</v>
      </c>
      <c r="D35" s="88"/>
    </row>
  </sheetData>
  <mergeCells count="147"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63</v>
      </c>
      <c r="B1" s="67"/>
      <c r="C1" s="67"/>
    </row>
    <row r="2" spans="1:22" s="72" customFormat="1" x14ac:dyDescent="0.25">
      <c r="A2" s="5" t="s">
        <v>91</v>
      </c>
      <c r="B2" s="223"/>
      <c r="C2" s="223"/>
      <c r="D2" s="172"/>
      <c r="E2" s="241" t="s">
        <v>13</v>
      </c>
      <c r="F2" s="241"/>
      <c r="G2" s="240" t="s">
        <v>14</v>
      </c>
      <c r="H2" s="240"/>
      <c r="I2" s="241" t="s">
        <v>15</v>
      </c>
      <c r="J2" s="241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3" t="s">
        <v>101</v>
      </c>
      <c r="C4" s="224">
        <v>19</v>
      </c>
      <c r="D4" s="25" t="s">
        <v>71</v>
      </c>
      <c r="E4" s="239">
        <v>4</v>
      </c>
      <c r="F4" s="239"/>
      <c r="G4" s="239">
        <v>8</v>
      </c>
      <c r="H4" s="239"/>
      <c r="I4" s="239"/>
      <c r="J4" s="239"/>
      <c r="K4" s="239"/>
      <c r="L4" s="239"/>
      <c r="M4" s="244"/>
      <c r="N4" s="235"/>
      <c r="O4" s="234"/>
      <c r="P4" s="235"/>
      <c r="Q4" s="236"/>
      <c r="R4" s="237"/>
      <c r="S4" s="76">
        <f>E4+G4+I4+K4+M4+O4+Q4</f>
        <v>12</v>
      </c>
      <c r="T4" s="76">
        <f t="shared" ref="T4:T19" si="0">SUM(S4-U4-V4)</f>
        <v>12</v>
      </c>
      <c r="U4" s="78"/>
      <c r="V4" s="78"/>
    </row>
    <row r="5" spans="1:22" x14ac:dyDescent="0.25">
      <c r="A5" s="136">
        <v>6781</v>
      </c>
      <c r="B5" s="233" t="s">
        <v>101</v>
      </c>
      <c r="C5" s="224">
        <v>20</v>
      </c>
      <c r="D5" s="25" t="s">
        <v>70</v>
      </c>
      <c r="E5" s="239"/>
      <c r="F5" s="239"/>
      <c r="G5" s="239"/>
      <c r="H5" s="239"/>
      <c r="I5" s="239">
        <v>8</v>
      </c>
      <c r="J5" s="239"/>
      <c r="K5" s="239">
        <v>2</v>
      </c>
      <c r="L5" s="239"/>
      <c r="M5" s="238"/>
      <c r="N5" s="239"/>
      <c r="O5" s="234"/>
      <c r="P5" s="235"/>
      <c r="Q5" s="236"/>
      <c r="R5" s="237"/>
      <c r="S5" s="76">
        <f>E5+G5+I5+K5+M5+O5+Q5</f>
        <v>10</v>
      </c>
      <c r="T5" s="76">
        <f t="shared" si="0"/>
        <v>10</v>
      </c>
      <c r="U5" s="78"/>
      <c r="V5" s="78"/>
    </row>
    <row r="6" spans="1:22" x14ac:dyDescent="0.25">
      <c r="A6" s="136">
        <v>6781</v>
      </c>
      <c r="B6" s="233" t="s">
        <v>101</v>
      </c>
      <c r="C6" s="204">
        <v>49</v>
      </c>
      <c r="D6" s="25" t="s">
        <v>72</v>
      </c>
      <c r="E6" s="239"/>
      <c r="F6" s="239"/>
      <c r="G6" s="239"/>
      <c r="H6" s="239"/>
      <c r="I6" s="239"/>
      <c r="J6" s="239"/>
      <c r="K6" s="239">
        <v>6</v>
      </c>
      <c r="L6" s="239"/>
      <c r="M6" s="239">
        <v>8</v>
      </c>
      <c r="N6" s="239"/>
      <c r="O6" s="234"/>
      <c r="P6" s="235"/>
      <c r="Q6" s="236"/>
      <c r="R6" s="237"/>
      <c r="S6" s="76">
        <f t="shared" ref="S6:S24" si="1">E6+G6+I6+K6+M6+O6+Q6</f>
        <v>14</v>
      </c>
      <c r="T6" s="76">
        <f t="shared" si="0"/>
        <v>14</v>
      </c>
      <c r="U6" s="78"/>
      <c r="V6" s="78"/>
    </row>
    <row r="7" spans="1:22" x14ac:dyDescent="0.25">
      <c r="A7" s="136"/>
      <c r="B7" s="183"/>
      <c r="C7" s="183"/>
      <c r="D7" s="25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4"/>
      <c r="P7" s="235"/>
      <c r="Q7" s="236"/>
      <c r="R7" s="237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4"/>
      <c r="C8" s="184"/>
      <c r="D8" s="25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4"/>
      <c r="P8" s="235"/>
      <c r="Q8" s="236"/>
      <c r="R8" s="237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4"/>
      <c r="C9" s="184"/>
      <c r="D9" s="25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4"/>
      <c r="P9" s="235"/>
      <c r="Q9" s="236"/>
      <c r="R9" s="237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4"/>
      <c r="C10" s="184"/>
      <c r="D10" s="25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4"/>
      <c r="P10" s="235"/>
      <c r="Q10" s="236"/>
      <c r="R10" s="237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5"/>
      <c r="C11" s="185"/>
      <c r="D11" s="25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4"/>
      <c r="P11" s="235"/>
      <c r="Q11" s="236"/>
      <c r="R11" s="237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6"/>
      <c r="C12" s="176"/>
      <c r="D12" s="25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4"/>
      <c r="P12" s="235"/>
      <c r="Q12" s="236"/>
      <c r="R12" s="237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73"/>
      <c r="D13" s="25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4"/>
      <c r="P13" s="235"/>
      <c r="Q13" s="236"/>
      <c r="R13" s="237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4"/>
      <c r="P14" s="235"/>
      <c r="Q14" s="236"/>
      <c r="R14" s="237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30"/>
      <c r="C15" s="136"/>
      <c r="D15" s="169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4"/>
      <c r="P15" s="235"/>
      <c r="Q15" s="236"/>
      <c r="R15" s="237"/>
      <c r="S15" s="76">
        <f t="shared" si="1"/>
        <v>0</v>
      </c>
      <c r="T15" s="76">
        <f t="shared" si="0"/>
        <v>0</v>
      </c>
      <c r="U15" s="78"/>
      <c r="V15" s="78"/>
    </row>
    <row r="16" spans="1:22" ht="15.75" customHeight="1" x14ac:dyDescent="0.25">
      <c r="A16" s="136"/>
      <c r="B16" s="233" t="s">
        <v>102</v>
      </c>
      <c r="C16" s="136"/>
      <c r="D16" s="25" t="s">
        <v>93</v>
      </c>
      <c r="E16" s="234">
        <v>4</v>
      </c>
      <c r="F16" s="235"/>
      <c r="G16" s="234"/>
      <c r="H16" s="235"/>
      <c r="I16" s="234"/>
      <c r="J16" s="235"/>
      <c r="K16" s="234"/>
      <c r="L16" s="235"/>
      <c r="M16" s="234"/>
      <c r="N16" s="235"/>
      <c r="O16" s="234"/>
      <c r="P16" s="235"/>
      <c r="Q16" s="236"/>
      <c r="R16" s="237"/>
      <c r="S16" s="76">
        <f t="shared" si="1"/>
        <v>4</v>
      </c>
      <c r="T16" s="76">
        <f t="shared" si="0"/>
        <v>4</v>
      </c>
      <c r="U16" s="78"/>
      <c r="V16" s="78"/>
    </row>
    <row r="17" spans="1:22" ht="15.75" customHeight="1" x14ac:dyDescent="0.25">
      <c r="A17" s="136"/>
      <c r="B17" s="30"/>
      <c r="C17" s="136"/>
      <c r="D17" s="169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34"/>
      <c r="P17" s="235"/>
      <c r="Q17" s="236"/>
      <c r="R17" s="237"/>
      <c r="S17" s="76">
        <f t="shared" si="1"/>
        <v>0</v>
      </c>
      <c r="T17" s="76">
        <f t="shared" si="0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34"/>
      <c r="P18" s="235"/>
      <c r="Q18" s="236"/>
      <c r="R18" s="237"/>
      <c r="S18" s="76">
        <f t="shared" si="1"/>
        <v>0</v>
      </c>
      <c r="T18" s="76">
        <f t="shared" si="0"/>
        <v>0</v>
      </c>
      <c r="U18" s="78"/>
      <c r="V18" s="78"/>
    </row>
    <row r="19" spans="1:22" x14ac:dyDescent="0.25">
      <c r="A19" s="136"/>
      <c r="B19" s="30"/>
      <c r="C19" s="136"/>
      <c r="D19" s="25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4"/>
      <c r="P19" s="235"/>
      <c r="Q19" s="236"/>
      <c r="R19" s="237"/>
      <c r="S19" s="76">
        <f t="shared" si="1"/>
        <v>0</v>
      </c>
      <c r="T19" s="76">
        <f t="shared" si="0"/>
        <v>0</v>
      </c>
      <c r="U19" s="78"/>
      <c r="V19" s="78"/>
    </row>
    <row r="20" spans="1:22" x14ac:dyDescent="0.25">
      <c r="A20" s="136"/>
      <c r="B20" s="213"/>
      <c r="C20" s="213"/>
      <c r="D20" s="25"/>
      <c r="E20" s="238"/>
      <c r="F20" s="238"/>
      <c r="G20" s="234"/>
      <c r="H20" s="235"/>
      <c r="I20" s="238"/>
      <c r="J20" s="238"/>
      <c r="K20" s="234"/>
      <c r="L20" s="235"/>
      <c r="M20" s="234"/>
      <c r="N20" s="235"/>
      <c r="O20" s="234"/>
      <c r="P20" s="235"/>
      <c r="Q20" s="236"/>
      <c r="R20" s="237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02"/>
      <c r="B21" s="177"/>
      <c r="C21" s="177"/>
      <c r="D21" s="25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4"/>
      <c r="P21" s="235"/>
      <c r="Q21" s="236"/>
      <c r="R21" s="237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4"/>
      <c r="P22" s="235"/>
      <c r="Q22" s="236"/>
      <c r="R22" s="237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6"/>
      <c r="P23" s="237"/>
      <c r="Q23" s="236"/>
      <c r="R23" s="237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42">
        <f>SUM(E4:E23)</f>
        <v>8</v>
      </c>
      <c r="F24" s="243"/>
      <c r="G24" s="242">
        <f>SUM(G4:G23)</f>
        <v>8</v>
      </c>
      <c r="H24" s="243"/>
      <c r="I24" s="242">
        <f>SUM(I4:I23)</f>
        <v>8</v>
      </c>
      <c r="J24" s="243"/>
      <c r="K24" s="242">
        <f>SUM(K4:K23)</f>
        <v>8</v>
      </c>
      <c r="L24" s="243"/>
      <c r="M24" s="242">
        <f>SUM(M4:M23)</f>
        <v>8</v>
      </c>
      <c r="N24" s="243"/>
      <c r="O24" s="242">
        <f>SUM(O4:O23)</f>
        <v>0</v>
      </c>
      <c r="P24" s="243"/>
      <c r="Q24" s="242">
        <f>SUM(Q4:Q23)</f>
        <v>0</v>
      </c>
      <c r="R24" s="243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74"/>
      <c r="F25" s="175">
        <v>8</v>
      </c>
      <c r="G25" s="174"/>
      <c r="H25" s="175">
        <v>8</v>
      </c>
      <c r="I25" s="174"/>
      <c r="J25" s="175">
        <v>8</v>
      </c>
      <c r="K25" s="174"/>
      <c r="L25" s="175">
        <v>8</v>
      </c>
      <c r="M25" s="174"/>
      <c r="N25" s="175">
        <v>8</v>
      </c>
      <c r="O25" s="174"/>
      <c r="P25" s="175"/>
      <c r="Q25" s="174"/>
      <c r="R25" s="175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  <c r="M29" s="29"/>
      <c r="N29" s="82"/>
      <c r="O29" s="82"/>
    </row>
    <row r="30" spans="1:22" x14ac:dyDescent="0.25">
      <c r="A30" s="68" t="s">
        <v>24</v>
      </c>
      <c r="C30" s="83">
        <f>U26</f>
        <v>0</v>
      </c>
      <c r="D30" s="84"/>
      <c r="I30" s="85"/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62</v>
      </c>
      <c r="B1" s="67"/>
      <c r="C1" s="67"/>
    </row>
    <row r="2" spans="1:22" s="72" customFormat="1" x14ac:dyDescent="0.25">
      <c r="A2" s="5" t="s">
        <v>91</v>
      </c>
      <c r="B2" s="223"/>
      <c r="C2" s="223"/>
      <c r="D2" s="166"/>
      <c r="E2" s="241" t="s">
        <v>13</v>
      </c>
      <c r="F2" s="241"/>
      <c r="G2" s="240" t="s">
        <v>14</v>
      </c>
      <c r="H2" s="240"/>
      <c r="I2" s="241" t="s">
        <v>15</v>
      </c>
      <c r="J2" s="241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33">
        <v>8</v>
      </c>
      <c r="L3" s="33">
        <v>16.3</v>
      </c>
      <c r="M3" s="231"/>
      <c r="N3" s="231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6721</v>
      </c>
      <c r="B4" s="233" t="s">
        <v>103</v>
      </c>
      <c r="C4" s="219">
        <v>87</v>
      </c>
      <c r="D4" s="25" t="s">
        <v>92</v>
      </c>
      <c r="E4" s="239">
        <v>0.25</v>
      </c>
      <c r="F4" s="239"/>
      <c r="G4" s="239"/>
      <c r="H4" s="239"/>
      <c r="I4" s="239"/>
      <c r="J4" s="239"/>
      <c r="K4" s="239"/>
      <c r="L4" s="239"/>
      <c r="M4" s="247"/>
      <c r="N4" s="247"/>
      <c r="O4" s="234"/>
      <c r="P4" s="235"/>
      <c r="Q4" s="236"/>
      <c r="R4" s="237"/>
      <c r="S4" s="76">
        <f>E4+G4+I4+K4+M4+O4+Q4</f>
        <v>0.25</v>
      </c>
      <c r="T4" s="76">
        <f t="shared" ref="T4:T21" si="0">SUM(S4-U4-V4)</f>
        <v>0.25</v>
      </c>
      <c r="U4" s="78"/>
      <c r="V4" s="78"/>
    </row>
    <row r="5" spans="1:22" x14ac:dyDescent="0.25">
      <c r="A5" s="136">
        <v>6715</v>
      </c>
      <c r="B5" s="233" t="s">
        <v>104</v>
      </c>
      <c r="C5" s="228">
        <v>2</v>
      </c>
      <c r="D5" s="25" t="s">
        <v>99</v>
      </c>
      <c r="E5" s="239"/>
      <c r="F5" s="239"/>
      <c r="G5" s="239"/>
      <c r="H5" s="239"/>
      <c r="I5" s="239">
        <v>8</v>
      </c>
      <c r="J5" s="239"/>
      <c r="K5" s="239">
        <v>8</v>
      </c>
      <c r="L5" s="239"/>
      <c r="M5" s="247"/>
      <c r="N5" s="247"/>
      <c r="O5" s="234"/>
      <c r="P5" s="235"/>
      <c r="Q5" s="236"/>
      <c r="R5" s="237"/>
      <c r="S5" s="76">
        <f>E5+G5+I5+K5+M5+O5+Q5</f>
        <v>16</v>
      </c>
      <c r="T5" s="76">
        <f t="shared" si="0"/>
        <v>16</v>
      </c>
      <c r="U5" s="78"/>
      <c r="V5" s="78"/>
    </row>
    <row r="6" spans="1:22" x14ac:dyDescent="0.25">
      <c r="A6" s="136"/>
      <c r="B6" s="219"/>
      <c r="C6" s="219"/>
      <c r="D6" s="25"/>
      <c r="E6" s="239"/>
      <c r="F6" s="239"/>
      <c r="G6" s="239"/>
      <c r="H6" s="239"/>
      <c r="I6" s="239"/>
      <c r="J6" s="239"/>
      <c r="K6" s="239"/>
      <c r="L6" s="239"/>
      <c r="M6" s="247"/>
      <c r="N6" s="247"/>
      <c r="O6" s="234"/>
      <c r="P6" s="235"/>
      <c r="Q6" s="236"/>
      <c r="R6" s="237"/>
      <c r="S6" s="76">
        <f t="shared" ref="S6:S26" si="1">E6+G6+I6+K6+M6+O6+Q6</f>
        <v>0</v>
      </c>
      <c r="T6" s="76">
        <f t="shared" si="0"/>
        <v>0</v>
      </c>
      <c r="U6" s="78"/>
      <c r="V6" s="78"/>
    </row>
    <row r="7" spans="1:22" x14ac:dyDescent="0.25">
      <c r="A7" s="136"/>
      <c r="B7" s="197"/>
      <c r="C7" s="197"/>
      <c r="D7" s="25"/>
      <c r="E7" s="239"/>
      <c r="F7" s="239"/>
      <c r="G7" s="239"/>
      <c r="H7" s="239"/>
      <c r="I7" s="239"/>
      <c r="J7" s="239"/>
      <c r="K7" s="239"/>
      <c r="L7" s="239"/>
      <c r="M7" s="247"/>
      <c r="N7" s="247"/>
      <c r="O7" s="234"/>
      <c r="P7" s="235"/>
      <c r="Q7" s="236"/>
      <c r="R7" s="237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5"/>
      <c r="C8" s="195"/>
      <c r="D8" s="25"/>
      <c r="E8" s="234"/>
      <c r="F8" s="235"/>
      <c r="G8" s="234"/>
      <c r="H8" s="235"/>
      <c r="I8" s="234"/>
      <c r="J8" s="235"/>
      <c r="K8" s="234"/>
      <c r="L8" s="235"/>
      <c r="M8" s="245"/>
      <c r="N8" s="246"/>
      <c r="O8" s="234"/>
      <c r="P8" s="235"/>
      <c r="Q8" s="236"/>
      <c r="R8" s="237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95"/>
      <c r="C9" s="195"/>
      <c r="D9" s="25"/>
      <c r="E9" s="234"/>
      <c r="F9" s="235"/>
      <c r="G9" s="234"/>
      <c r="H9" s="235"/>
      <c r="I9" s="234"/>
      <c r="J9" s="235"/>
      <c r="K9" s="234"/>
      <c r="L9" s="235"/>
      <c r="M9" s="245"/>
      <c r="N9" s="246"/>
      <c r="O9" s="234"/>
      <c r="P9" s="235"/>
      <c r="Q9" s="236"/>
      <c r="R9" s="237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70"/>
      <c r="C10" s="170"/>
      <c r="D10" s="25"/>
      <c r="E10" s="234"/>
      <c r="F10" s="235"/>
      <c r="G10" s="234"/>
      <c r="H10" s="235"/>
      <c r="I10" s="234"/>
      <c r="J10" s="235"/>
      <c r="K10" s="234"/>
      <c r="L10" s="235"/>
      <c r="M10" s="245"/>
      <c r="N10" s="246"/>
      <c r="O10" s="234"/>
      <c r="P10" s="235"/>
      <c r="Q10" s="236"/>
      <c r="R10" s="237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70"/>
      <c r="C11" s="170"/>
      <c r="D11" s="25"/>
      <c r="E11" s="234"/>
      <c r="F11" s="235"/>
      <c r="G11" s="234"/>
      <c r="H11" s="235"/>
      <c r="I11" s="234"/>
      <c r="J11" s="235"/>
      <c r="K11" s="234"/>
      <c r="L11" s="235"/>
      <c r="M11" s="245"/>
      <c r="N11" s="246"/>
      <c r="O11" s="234"/>
      <c r="P11" s="235"/>
      <c r="Q11" s="236"/>
      <c r="R11" s="237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0"/>
      <c r="C12" s="170"/>
      <c r="D12" s="25"/>
      <c r="E12" s="234"/>
      <c r="F12" s="235"/>
      <c r="G12" s="234"/>
      <c r="H12" s="235"/>
      <c r="I12" s="234"/>
      <c r="J12" s="235"/>
      <c r="K12" s="234"/>
      <c r="L12" s="235"/>
      <c r="M12" s="245"/>
      <c r="N12" s="246"/>
      <c r="O12" s="234"/>
      <c r="P12" s="235"/>
      <c r="Q12" s="236"/>
      <c r="R12" s="237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70"/>
      <c r="C13" s="170"/>
      <c r="D13" s="25"/>
      <c r="E13" s="234"/>
      <c r="F13" s="235"/>
      <c r="G13" s="234"/>
      <c r="H13" s="235"/>
      <c r="I13" s="234"/>
      <c r="J13" s="235"/>
      <c r="K13" s="234"/>
      <c r="L13" s="235"/>
      <c r="M13" s="245"/>
      <c r="N13" s="246"/>
      <c r="O13" s="234"/>
      <c r="P13" s="235"/>
      <c r="Q13" s="236"/>
      <c r="R13" s="237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170"/>
      <c r="C14" s="170"/>
      <c r="D14" s="25"/>
      <c r="E14" s="234"/>
      <c r="F14" s="235"/>
      <c r="G14" s="234"/>
      <c r="H14" s="235"/>
      <c r="I14" s="234"/>
      <c r="J14" s="235"/>
      <c r="K14" s="234"/>
      <c r="L14" s="235"/>
      <c r="M14" s="245"/>
      <c r="N14" s="246"/>
      <c r="O14" s="234"/>
      <c r="P14" s="235"/>
      <c r="Q14" s="236"/>
      <c r="R14" s="237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170"/>
      <c r="C15" s="170"/>
      <c r="D15" s="25"/>
      <c r="E15" s="234"/>
      <c r="F15" s="235"/>
      <c r="G15" s="234"/>
      <c r="H15" s="235"/>
      <c r="I15" s="234"/>
      <c r="J15" s="235"/>
      <c r="K15" s="234"/>
      <c r="L15" s="235"/>
      <c r="M15" s="245"/>
      <c r="N15" s="246"/>
      <c r="O15" s="234"/>
      <c r="P15" s="235"/>
      <c r="Q15" s="236"/>
      <c r="R15" s="237"/>
      <c r="S15" s="76">
        <f t="shared" ref="S15:S16" si="2">E15+G15+I15+K15+M15+O15+Q15</f>
        <v>0</v>
      </c>
      <c r="T15" s="76">
        <f t="shared" ref="T15:T16" si="3">SUM(S15-U15-V15)</f>
        <v>0</v>
      </c>
      <c r="U15" s="78"/>
      <c r="V15" s="78"/>
    </row>
    <row r="16" spans="1:22" ht="15.75" customHeight="1" x14ac:dyDescent="0.25">
      <c r="A16" s="136"/>
      <c r="B16" s="170"/>
      <c r="C16" s="170"/>
      <c r="D16" s="25"/>
      <c r="E16" s="234"/>
      <c r="F16" s="235"/>
      <c r="G16" s="234"/>
      <c r="H16" s="235"/>
      <c r="I16" s="234"/>
      <c r="J16" s="235"/>
      <c r="K16" s="234"/>
      <c r="L16" s="235"/>
      <c r="M16" s="245"/>
      <c r="N16" s="246"/>
      <c r="O16" s="234"/>
      <c r="P16" s="235"/>
      <c r="Q16" s="236"/>
      <c r="R16" s="237"/>
      <c r="S16" s="76">
        <f t="shared" si="2"/>
        <v>0</v>
      </c>
      <c r="T16" s="76">
        <f t="shared" si="3"/>
        <v>0</v>
      </c>
      <c r="U16" s="78"/>
      <c r="V16" s="78"/>
    </row>
    <row r="17" spans="1:22" ht="15" customHeight="1" x14ac:dyDescent="0.25">
      <c r="A17" s="136"/>
      <c r="B17" s="233" t="s">
        <v>102</v>
      </c>
      <c r="C17" s="171"/>
      <c r="D17" s="25" t="s">
        <v>64</v>
      </c>
      <c r="E17" s="234"/>
      <c r="F17" s="235"/>
      <c r="G17" s="234">
        <v>8</v>
      </c>
      <c r="H17" s="235"/>
      <c r="I17" s="234"/>
      <c r="J17" s="235"/>
      <c r="K17" s="234"/>
      <c r="L17" s="235"/>
      <c r="M17" s="245"/>
      <c r="N17" s="246"/>
      <c r="O17" s="234"/>
      <c r="P17" s="235"/>
      <c r="Q17" s="236"/>
      <c r="R17" s="237"/>
      <c r="S17" s="76">
        <f t="shared" si="1"/>
        <v>8</v>
      </c>
      <c r="T17" s="76">
        <f t="shared" si="0"/>
        <v>8</v>
      </c>
      <c r="U17" s="78"/>
      <c r="V17" s="78"/>
    </row>
    <row r="18" spans="1:22" ht="15.75" customHeight="1" x14ac:dyDescent="0.25">
      <c r="A18" s="136"/>
      <c r="B18" s="171"/>
      <c r="C18" s="171"/>
      <c r="D18" s="25"/>
      <c r="E18" s="234"/>
      <c r="F18" s="235"/>
      <c r="G18" s="234"/>
      <c r="H18" s="235"/>
      <c r="I18" s="234"/>
      <c r="J18" s="235"/>
      <c r="K18" s="234"/>
      <c r="L18" s="235"/>
      <c r="M18" s="245"/>
      <c r="N18" s="246"/>
      <c r="O18" s="234"/>
      <c r="P18" s="235"/>
      <c r="Q18" s="236"/>
      <c r="R18" s="237"/>
      <c r="S18" s="76">
        <f t="shared" si="1"/>
        <v>0</v>
      </c>
      <c r="T18" s="76">
        <f t="shared" si="0"/>
        <v>0</v>
      </c>
      <c r="U18" s="78"/>
      <c r="V18" s="78"/>
    </row>
    <row r="19" spans="1:22" ht="15.75" customHeight="1" x14ac:dyDescent="0.25">
      <c r="A19" s="136"/>
      <c r="B19" s="171"/>
      <c r="C19" s="171"/>
      <c r="D19" s="169"/>
      <c r="E19" s="234"/>
      <c r="F19" s="235"/>
      <c r="G19" s="234"/>
      <c r="H19" s="235"/>
      <c r="I19" s="234"/>
      <c r="J19" s="235"/>
      <c r="K19" s="234"/>
      <c r="L19" s="235"/>
      <c r="M19" s="245"/>
      <c r="N19" s="246"/>
      <c r="O19" s="234"/>
      <c r="P19" s="235"/>
      <c r="Q19" s="236"/>
      <c r="R19" s="237"/>
      <c r="S19" s="76">
        <f t="shared" si="1"/>
        <v>0</v>
      </c>
      <c r="T19" s="76">
        <f t="shared" si="0"/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38"/>
      <c r="F20" s="238"/>
      <c r="G20" s="234"/>
      <c r="H20" s="235"/>
      <c r="I20" s="234"/>
      <c r="J20" s="235"/>
      <c r="K20" s="234"/>
      <c r="L20" s="235"/>
      <c r="M20" s="245"/>
      <c r="N20" s="246"/>
      <c r="O20" s="234"/>
      <c r="P20" s="235"/>
      <c r="Q20" s="236"/>
      <c r="R20" s="237"/>
      <c r="S20" s="76">
        <f t="shared" si="1"/>
        <v>0</v>
      </c>
      <c r="T20" s="76">
        <f t="shared" si="0"/>
        <v>0</v>
      </c>
      <c r="U20" s="78"/>
      <c r="V20" s="78"/>
    </row>
    <row r="21" spans="1:22" x14ac:dyDescent="0.25">
      <c r="A21" s="136"/>
      <c r="B21" s="30"/>
      <c r="C21" s="188"/>
      <c r="D21" s="25"/>
      <c r="E21" s="234"/>
      <c r="F21" s="235"/>
      <c r="G21" s="234"/>
      <c r="H21" s="235"/>
      <c r="I21" s="234"/>
      <c r="J21" s="235"/>
      <c r="K21" s="234"/>
      <c r="L21" s="235"/>
      <c r="M21" s="245"/>
      <c r="N21" s="246"/>
      <c r="O21" s="234"/>
      <c r="P21" s="235"/>
      <c r="Q21" s="236"/>
      <c r="R21" s="237"/>
      <c r="S21" s="76">
        <f t="shared" si="1"/>
        <v>0</v>
      </c>
      <c r="T21" s="76">
        <f t="shared" si="0"/>
        <v>0</v>
      </c>
      <c r="U21" s="78"/>
      <c r="V21" s="78"/>
    </row>
    <row r="22" spans="1:22" x14ac:dyDescent="0.25">
      <c r="A22" s="136">
        <v>3600</v>
      </c>
      <c r="B22" s="213"/>
      <c r="C22" s="213"/>
      <c r="D22" s="25" t="s">
        <v>89</v>
      </c>
      <c r="E22" s="234">
        <v>7.75</v>
      </c>
      <c r="F22" s="235"/>
      <c r="G22" s="234"/>
      <c r="H22" s="235"/>
      <c r="I22" s="234"/>
      <c r="J22" s="235"/>
      <c r="K22" s="234"/>
      <c r="L22" s="235"/>
      <c r="M22" s="245"/>
      <c r="N22" s="246"/>
      <c r="O22" s="234"/>
      <c r="P22" s="235"/>
      <c r="Q22" s="236"/>
      <c r="R22" s="237"/>
      <c r="S22" s="76">
        <f>E22+G22+I22+K22+M22+O22+Q22</f>
        <v>7.75</v>
      </c>
      <c r="T22" s="76">
        <f>SUM(S22-U22-V22)</f>
        <v>7.75</v>
      </c>
      <c r="U22" s="78"/>
      <c r="V22" s="78"/>
    </row>
    <row r="23" spans="1:22" x14ac:dyDescent="0.25">
      <c r="A23" s="102"/>
      <c r="B23" s="167"/>
      <c r="C23" s="167"/>
      <c r="D23" s="25"/>
      <c r="E23" s="234"/>
      <c r="F23" s="235"/>
      <c r="G23" s="234"/>
      <c r="H23" s="235"/>
      <c r="I23" s="234"/>
      <c r="J23" s="235"/>
      <c r="K23" s="234"/>
      <c r="L23" s="235"/>
      <c r="M23" s="245"/>
      <c r="N23" s="246"/>
      <c r="O23" s="234"/>
      <c r="P23" s="235"/>
      <c r="Q23" s="236"/>
      <c r="R23" s="237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34"/>
      <c r="F24" s="235"/>
      <c r="G24" s="234"/>
      <c r="H24" s="235"/>
      <c r="I24" s="234"/>
      <c r="J24" s="235"/>
      <c r="K24" s="234"/>
      <c r="L24" s="235"/>
      <c r="M24" s="245">
        <v>8</v>
      </c>
      <c r="N24" s="246"/>
      <c r="O24" s="234"/>
      <c r="P24" s="235"/>
      <c r="Q24" s="236"/>
      <c r="R24" s="237"/>
      <c r="S24" s="76">
        <f t="shared" si="1"/>
        <v>8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34"/>
      <c r="F25" s="235"/>
      <c r="G25" s="234"/>
      <c r="H25" s="235"/>
      <c r="I25" s="234"/>
      <c r="J25" s="235"/>
      <c r="K25" s="234"/>
      <c r="L25" s="235"/>
      <c r="M25" s="234"/>
      <c r="N25" s="235"/>
      <c r="O25" s="236"/>
      <c r="P25" s="237"/>
      <c r="Q25" s="236"/>
      <c r="R25" s="237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42">
        <f>SUM(E4:E25)</f>
        <v>8</v>
      </c>
      <c r="F26" s="243"/>
      <c r="G26" s="242">
        <f>SUM(G4:G25)</f>
        <v>8</v>
      </c>
      <c r="H26" s="243"/>
      <c r="I26" s="242">
        <f>SUM(I4:I25)</f>
        <v>8</v>
      </c>
      <c r="J26" s="243"/>
      <c r="K26" s="242">
        <f>SUM(K4:K25)</f>
        <v>8</v>
      </c>
      <c r="L26" s="243"/>
      <c r="M26" s="242">
        <f>SUM(M4:M25)</f>
        <v>8</v>
      </c>
      <c r="N26" s="243"/>
      <c r="O26" s="242">
        <f>SUM(O4:O25)</f>
        <v>0</v>
      </c>
      <c r="P26" s="243"/>
      <c r="Q26" s="242">
        <f>SUM(Q4:Q25)</f>
        <v>0</v>
      </c>
      <c r="R26" s="243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64"/>
      <c r="F27" s="165">
        <v>8</v>
      </c>
      <c r="G27" s="164"/>
      <c r="H27" s="165">
        <v>8</v>
      </c>
      <c r="I27" s="164"/>
      <c r="J27" s="165">
        <v>8</v>
      </c>
      <c r="K27" s="164"/>
      <c r="L27" s="165">
        <v>8</v>
      </c>
      <c r="M27" s="164"/>
      <c r="N27" s="165">
        <v>8</v>
      </c>
      <c r="O27" s="164"/>
      <c r="P27" s="165"/>
      <c r="Q27" s="164"/>
      <c r="R27" s="165"/>
      <c r="S27" s="76">
        <f>SUM(E27:R27)</f>
        <v>40</v>
      </c>
      <c r="T27" s="76">
        <f>SUM(T4:T26)</f>
        <v>32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32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15.75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8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91</v>
      </c>
      <c r="B2" s="223"/>
      <c r="C2" s="223"/>
      <c r="D2" s="137"/>
      <c r="E2" s="241" t="s">
        <v>13</v>
      </c>
      <c r="F2" s="241"/>
      <c r="G2" s="240" t="s">
        <v>14</v>
      </c>
      <c r="H2" s="240"/>
      <c r="I2" s="241" t="s">
        <v>15</v>
      </c>
      <c r="J2" s="241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3" t="s">
        <v>101</v>
      </c>
      <c r="C4" s="214">
        <v>18</v>
      </c>
      <c r="D4" s="25" t="s">
        <v>72</v>
      </c>
      <c r="E4" s="234">
        <v>8</v>
      </c>
      <c r="F4" s="235"/>
      <c r="G4" s="234">
        <v>8</v>
      </c>
      <c r="H4" s="235"/>
      <c r="I4" s="234">
        <v>8</v>
      </c>
      <c r="J4" s="235"/>
      <c r="K4" s="234">
        <v>8</v>
      </c>
      <c r="L4" s="235"/>
      <c r="M4" s="234">
        <v>8</v>
      </c>
      <c r="N4" s="235"/>
      <c r="O4" s="234"/>
      <c r="P4" s="235"/>
      <c r="Q4" s="236"/>
      <c r="R4" s="237"/>
      <c r="S4" s="76">
        <f>E4+G4+I4+K4+M4+O4+Q4</f>
        <v>40</v>
      </c>
      <c r="T4" s="76">
        <f t="shared" ref="T4:T12" si="0">SUM(S4-U4-V4)</f>
        <v>40</v>
      </c>
      <c r="U4" s="78"/>
      <c r="V4" s="78"/>
    </row>
    <row r="5" spans="1:22" x14ac:dyDescent="0.25">
      <c r="A5" s="136"/>
      <c r="B5" s="196"/>
      <c r="C5" s="196"/>
      <c r="D5" s="25"/>
      <c r="E5" s="234"/>
      <c r="F5" s="235"/>
      <c r="G5" s="234"/>
      <c r="H5" s="235"/>
      <c r="I5" s="234"/>
      <c r="J5" s="235"/>
      <c r="K5" s="234"/>
      <c r="L5" s="235"/>
      <c r="M5" s="234"/>
      <c r="N5" s="235"/>
      <c r="O5" s="234"/>
      <c r="P5" s="235"/>
      <c r="Q5" s="236"/>
      <c r="R5" s="237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8"/>
      <c r="C6" s="208"/>
      <c r="D6" s="25"/>
      <c r="E6" s="234"/>
      <c r="F6" s="235"/>
      <c r="G6" s="234"/>
      <c r="H6" s="235"/>
      <c r="I6" s="234"/>
      <c r="J6" s="235"/>
      <c r="K6" s="234"/>
      <c r="L6" s="235"/>
      <c r="M6" s="234"/>
      <c r="N6" s="235"/>
      <c r="O6" s="234"/>
      <c r="P6" s="235"/>
      <c r="Q6" s="236"/>
      <c r="R6" s="237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10"/>
      <c r="C7" s="210"/>
      <c r="D7" s="25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34"/>
      <c r="P7" s="235"/>
      <c r="Q7" s="236"/>
      <c r="R7" s="237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51"/>
      <c r="C8" s="151"/>
      <c r="D8" s="25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4"/>
      <c r="P8" s="235"/>
      <c r="Q8" s="236"/>
      <c r="R8" s="237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52"/>
      <c r="C9" s="152"/>
      <c r="D9" s="25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4"/>
      <c r="P9" s="235"/>
      <c r="Q9" s="236"/>
      <c r="R9" s="237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56"/>
      <c r="C10" s="156"/>
      <c r="D10" s="25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4"/>
      <c r="P10" s="235"/>
      <c r="Q10" s="236"/>
      <c r="R10" s="237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56"/>
      <c r="C11" s="156"/>
      <c r="D11" s="25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4"/>
      <c r="P11" s="235"/>
      <c r="Q11" s="236"/>
      <c r="R11" s="237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6"/>
      <c r="C12" s="156"/>
      <c r="D12" s="25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4"/>
      <c r="P12" s="235"/>
      <c r="Q12" s="236"/>
      <c r="R12" s="237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38"/>
      <c r="D13" s="25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4"/>
      <c r="P13" s="235"/>
      <c r="Q13" s="236"/>
      <c r="R13" s="237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79"/>
      <c r="C14" s="138"/>
      <c r="D14" s="25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4"/>
      <c r="P14" s="235"/>
      <c r="Q14" s="236"/>
      <c r="R14" s="237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8"/>
      <c r="B15" s="79"/>
      <c r="C15" s="138"/>
      <c r="D15" s="25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4"/>
      <c r="P15" s="235"/>
      <c r="Q15" s="236"/>
      <c r="R15" s="237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6"/>
      <c r="D16" s="169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4"/>
      <c r="P16" s="235"/>
      <c r="Q16" s="236"/>
      <c r="R16" s="237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55"/>
      <c r="B17" s="79"/>
      <c r="C17" s="155"/>
      <c r="D17" s="25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34"/>
      <c r="P17" s="235"/>
      <c r="Q17" s="236"/>
      <c r="R17" s="237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/>
      <c r="B18" s="30"/>
      <c r="C18" s="136"/>
      <c r="D18" s="14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34"/>
      <c r="P18" s="235"/>
      <c r="Q18" s="236"/>
      <c r="R18" s="237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4"/>
      <c r="P19" s="235"/>
      <c r="Q19" s="236"/>
      <c r="R19" s="237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4"/>
      <c r="P20" s="235"/>
      <c r="Q20" s="236"/>
      <c r="R20" s="237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6"/>
      <c r="P21" s="237"/>
      <c r="Q21" s="236"/>
      <c r="R21" s="237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42">
        <f>SUM(E4:E21)</f>
        <v>8</v>
      </c>
      <c r="F22" s="243"/>
      <c r="G22" s="242">
        <f>SUM(G4:G21)</f>
        <v>8</v>
      </c>
      <c r="H22" s="243"/>
      <c r="I22" s="242">
        <f>SUM(I4:I21)</f>
        <v>8</v>
      </c>
      <c r="J22" s="243"/>
      <c r="K22" s="242">
        <f>SUM(K4:K21)</f>
        <v>8</v>
      </c>
      <c r="L22" s="243"/>
      <c r="M22" s="242">
        <f>SUM(M4:M21)</f>
        <v>8</v>
      </c>
      <c r="N22" s="243"/>
      <c r="O22" s="242">
        <f>SUM(O4:O21)</f>
        <v>0</v>
      </c>
      <c r="P22" s="243"/>
      <c r="Q22" s="242">
        <f>SUM(Q4:Q21)</f>
        <v>0</v>
      </c>
      <c r="R22" s="243"/>
      <c r="S22" s="76">
        <f t="shared" si="1"/>
        <v>40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40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0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0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40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40</v>
      </c>
      <c r="E32" s="69" t="s">
        <v>40</v>
      </c>
      <c r="F32" s="69"/>
      <c r="G32" s="87">
        <f>S22-C32</f>
        <v>0</v>
      </c>
    </row>
    <row r="33" spans="1:4" ht="16.5" thickTop="1" x14ac:dyDescent="0.25">
      <c r="A33" s="68" t="s">
        <v>27</v>
      </c>
      <c r="C33" s="88">
        <v>0</v>
      </c>
      <c r="D33" s="88"/>
    </row>
    <row r="34" spans="1:4" x14ac:dyDescent="0.25">
      <c r="A34" s="68" t="s">
        <v>34</v>
      </c>
      <c r="C34" s="88">
        <v>0</v>
      </c>
      <c r="D34" s="8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91</v>
      </c>
      <c r="B2" s="223"/>
      <c r="C2" s="223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6721</v>
      </c>
      <c r="B4" s="233" t="s">
        <v>103</v>
      </c>
      <c r="C4" s="224">
        <v>87</v>
      </c>
      <c r="D4" s="25" t="s">
        <v>92</v>
      </c>
      <c r="E4" s="238">
        <v>0.25</v>
      </c>
      <c r="F4" s="238"/>
      <c r="G4" s="238"/>
      <c r="H4" s="238"/>
      <c r="I4" s="238"/>
      <c r="J4" s="238"/>
      <c r="K4" s="238"/>
      <c r="L4" s="238"/>
      <c r="M4" s="238"/>
      <c r="N4" s="238"/>
      <c r="O4" s="244"/>
      <c r="P4" s="248"/>
      <c r="Q4" s="249"/>
      <c r="R4" s="250"/>
      <c r="S4" s="12">
        <f>E4+G4+I4+K4+M4+O4+Q4</f>
        <v>0.25</v>
      </c>
      <c r="T4" s="12">
        <f t="shared" ref="T4:T16" si="0">SUM(S4-U4-V4)</f>
        <v>0.25</v>
      </c>
      <c r="U4" s="15"/>
      <c r="V4" s="15"/>
    </row>
    <row r="5" spans="1:22" x14ac:dyDescent="0.25">
      <c r="A5" s="136">
        <v>6715</v>
      </c>
      <c r="B5" s="233" t="s">
        <v>104</v>
      </c>
      <c r="C5" s="224">
        <v>2</v>
      </c>
      <c r="D5" s="25" t="s">
        <v>99</v>
      </c>
      <c r="E5" s="238">
        <v>7.75</v>
      </c>
      <c r="F5" s="238"/>
      <c r="G5" s="238">
        <v>5.5</v>
      </c>
      <c r="H5" s="238"/>
      <c r="I5" s="238">
        <v>8</v>
      </c>
      <c r="J5" s="238"/>
      <c r="K5" s="238">
        <v>8</v>
      </c>
      <c r="L5" s="238"/>
      <c r="M5" s="238">
        <v>8</v>
      </c>
      <c r="N5" s="238"/>
      <c r="O5" s="244"/>
      <c r="P5" s="248"/>
      <c r="Q5" s="249"/>
      <c r="R5" s="250"/>
      <c r="S5" s="12">
        <f t="shared" ref="S5:S24" si="1">E5+G5+I5+K5+M5+O5+Q5</f>
        <v>37.25</v>
      </c>
      <c r="T5" s="12">
        <f t="shared" si="0"/>
        <v>37.25</v>
      </c>
      <c r="U5" s="15"/>
      <c r="V5" s="15"/>
    </row>
    <row r="6" spans="1:22" x14ac:dyDescent="0.25">
      <c r="A6" s="136">
        <v>6781</v>
      </c>
      <c r="B6" s="233" t="s">
        <v>101</v>
      </c>
      <c r="C6" s="222">
        <v>57</v>
      </c>
      <c r="D6" s="25" t="s">
        <v>94</v>
      </c>
      <c r="E6" s="238"/>
      <c r="F6" s="238"/>
      <c r="G6" s="238">
        <v>2.5</v>
      </c>
      <c r="H6" s="238"/>
      <c r="I6" s="238"/>
      <c r="J6" s="238"/>
      <c r="K6" s="238"/>
      <c r="L6" s="238"/>
      <c r="M6" s="238"/>
      <c r="N6" s="238"/>
      <c r="O6" s="244"/>
      <c r="P6" s="248"/>
      <c r="Q6" s="249"/>
      <c r="R6" s="250"/>
      <c r="S6" s="12">
        <f t="shared" si="1"/>
        <v>2.5</v>
      </c>
      <c r="T6" s="12">
        <f t="shared" si="0"/>
        <v>2.5</v>
      </c>
      <c r="U6" s="15"/>
      <c r="V6" s="15"/>
    </row>
    <row r="7" spans="1:22" x14ac:dyDescent="0.25">
      <c r="A7" s="136"/>
      <c r="B7" s="189"/>
      <c r="C7" s="189"/>
      <c r="D7" s="25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44"/>
      <c r="P7" s="248"/>
      <c r="Q7" s="249"/>
      <c r="R7" s="25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30"/>
      <c r="C8" s="136"/>
      <c r="D8" s="25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44"/>
      <c r="P8" s="248"/>
      <c r="Q8" s="249"/>
      <c r="R8" s="25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90"/>
      <c r="C9" s="190"/>
      <c r="D9" s="2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44"/>
      <c r="P9" s="248"/>
      <c r="Q9" s="249"/>
      <c r="R9" s="25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91"/>
      <c r="C10" s="191"/>
      <c r="D10" s="25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44"/>
      <c r="P10" s="248"/>
      <c r="Q10" s="249"/>
      <c r="R10" s="25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70"/>
      <c r="C11" s="170"/>
      <c r="D11" s="25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44"/>
      <c r="P11" s="248"/>
      <c r="Q11" s="249"/>
      <c r="R11" s="25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70"/>
      <c r="C12" s="170"/>
      <c r="D12" s="25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44"/>
      <c r="P12" s="248"/>
      <c r="Q12" s="249"/>
      <c r="R12" s="25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70"/>
      <c r="C13" s="170"/>
      <c r="D13" s="25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44"/>
      <c r="P13" s="248"/>
      <c r="Q13" s="249"/>
      <c r="R13" s="25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71"/>
      <c r="C14" s="171"/>
      <c r="D14" s="25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44"/>
      <c r="P14" s="248"/>
      <c r="Q14" s="249"/>
      <c r="R14" s="25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171"/>
      <c r="C15" s="171"/>
      <c r="D15" s="25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44"/>
      <c r="P15" s="248"/>
      <c r="Q15" s="249"/>
      <c r="R15" s="25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44"/>
      <c r="P16" s="248"/>
      <c r="Q16" s="249"/>
      <c r="R16" s="250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6"/>
      <c r="B17" s="153"/>
      <c r="C17" s="153"/>
      <c r="D17" s="25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44"/>
      <c r="P17" s="248"/>
      <c r="Q17" s="249"/>
      <c r="R17" s="250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6"/>
      <c r="B18" s="190"/>
      <c r="C18" s="190"/>
      <c r="D18" s="16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44"/>
      <c r="P18" s="248"/>
      <c r="Q18" s="249"/>
      <c r="R18" s="250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6"/>
      <c r="B19" s="30"/>
      <c r="C19" s="136"/>
      <c r="D19" s="25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44"/>
      <c r="P19" s="248"/>
      <c r="Q19" s="249"/>
      <c r="R19" s="250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6"/>
      <c r="B20" s="213"/>
      <c r="C20" s="213"/>
      <c r="D20" s="25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44"/>
      <c r="P20" s="248"/>
      <c r="Q20" s="249"/>
      <c r="R20" s="250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6"/>
      <c r="B21" s="30"/>
      <c r="C21" s="147"/>
      <c r="D21" s="25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44"/>
      <c r="P21" s="248"/>
      <c r="Q21" s="249"/>
      <c r="R21" s="250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4"/>
      <c r="F22" s="248"/>
      <c r="G22" s="244"/>
      <c r="H22" s="248"/>
      <c r="I22" s="244"/>
      <c r="J22" s="248"/>
      <c r="K22" s="244"/>
      <c r="L22" s="248"/>
      <c r="M22" s="244"/>
      <c r="N22" s="248"/>
      <c r="O22" s="244"/>
      <c r="P22" s="248"/>
      <c r="Q22" s="249"/>
      <c r="R22" s="250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44"/>
      <c r="F23" s="248"/>
      <c r="G23" s="244"/>
      <c r="H23" s="248"/>
      <c r="I23" s="244"/>
      <c r="J23" s="248"/>
      <c r="K23" s="244"/>
      <c r="L23" s="248"/>
      <c r="M23" s="244"/>
      <c r="N23" s="248"/>
      <c r="O23" s="249"/>
      <c r="P23" s="250"/>
      <c r="Q23" s="249"/>
      <c r="R23" s="250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1">
        <f>SUM(E4:E23)</f>
        <v>8</v>
      </c>
      <c r="F24" s="252"/>
      <c r="G24" s="251">
        <f>SUM(G4:G23)</f>
        <v>8</v>
      </c>
      <c r="H24" s="252"/>
      <c r="I24" s="251">
        <f>SUM(I4:I23)</f>
        <v>8</v>
      </c>
      <c r="J24" s="252"/>
      <c r="K24" s="251">
        <f>SUM(K4:K23)</f>
        <v>8</v>
      </c>
      <c r="L24" s="252"/>
      <c r="M24" s="251">
        <f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91</v>
      </c>
      <c r="B2" s="223"/>
      <c r="C2" s="223"/>
      <c r="D2" s="137"/>
      <c r="E2" s="241" t="s">
        <v>13</v>
      </c>
      <c r="F2" s="241"/>
      <c r="G2" s="240" t="s">
        <v>14</v>
      </c>
      <c r="H2" s="240"/>
      <c r="I2" s="241" t="s">
        <v>15</v>
      </c>
      <c r="J2" s="241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8.15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3" t="s">
        <v>101</v>
      </c>
      <c r="C4" s="224">
        <v>19</v>
      </c>
      <c r="D4" s="25" t="s">
        <v>71</v>
      </c>
      <c r="E4" s="234">
        <v>8</v>
      </c>
      <c r="F4" s="235"/>
      <c r="G4" s="234">
        <v>4</v>
      </c>
      <c r="H4" s="235"/>
      <c r="I4" s="234"/>
      <c r="J4" s="235"/>
      <c r="K4" s="234"/>
      <c r="L4" s="235"/>
      <c r="M4" s="234"/>
      <c r="N4" s="235"/>
      <c r="O4" s="234"/>
      <c r="P4" s="235"/>
      <c r="Q4" s="236"/>
      <c r="R4" s="237"/>
      <c r="S4" s="76">
        <f>E4+G4+I4+K4+M4+O4+Q4</f>
        <v>12</v>
      </c>
      <c r="T4" s="76">
        <f t="shared" ref="T4:T12" si="0">SUM(S4-U4-V4)</f>
        <v>12</v>
      </c>
      <c r="U4" s="78"/>
      <c r="V4" s="78"/>
    </row>
    <row r="5" spans="1:22" x14ac:dyDescent="0.25">
      <c r="A5" s="136">
        <v>6781</v>
      </c>
      <c r="B5" s="233" t="s">
        <v>101</v>
      </c>
      <c r="C5" s="224">
        <v>20</v>
      </c>
      <c r="D5" s="25" t="s">
        <v>70</v>
      </c>
      <c r="E5" s="234"/>
      <c r="F5" s="235"/>
      <c r="G5" s="234">
        <v>4</v>
      </c>
      <c r="H5" s="235"/>
      <c r="I5" s="234">
        <v>8</v>
      </c>
      <c r="J5" s="235"/>
      <c r="K5" s="234">
        <v>7</v>
      </c>
      <c r="L5" s="235"/>
      <c r="M5" s="234">
        <v>7.5</v>
      </c>
      <c r="N5" s="235"/>
      <c r="O5" s="234"/>
      <c r="P5" s="235"/>
      <c r="Q5" s="236"/>
      <c r="R5" s="237"/>
      <c r="S5" s="76">
        <f t="shared" ref="S5:S26" si="1">E5+G5+I5+K5+M5+O5+Q5</f>
        <v>26.5</v>
      </c>
      <c r="T5" s="76">
        <f t="shared" si="0"/>
        <v>26.5</v>
      </c>
      <c r="U5" s="78"/>
      <c r="V5" s="78"/>
    </row>
    <row r="6" spans="1:22" x14ac:dyDescent="0.25">
      <c r="A6" s="136"/>
      <c r="B6" s="224"/>
      <c r="C6" s="224"/>
      <c r="D6" s="25"/>
      <c r="E6" s="234"/>
      <c r="F6" s="235"/>
      <c r="G6" s="234"/>
      <c r="H6" s="235"/>
      <c r="I6" s="234"/>
      <c r="J6" s="235"/>
      <c r="K6" s="234"/>
      <c r="L6" s="235"/>
      <c r="M6" s="234"/>
      <c r="N6" s="235"/>
      <c r="O6" s="234"/>
      <c r="P6" s="235"/>
      <c r="Q6" s="236"/>
      <c r="R6" s="237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10"/>
      <c r="C7" s="210"/>
      <c r="D7" s="25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34"/>
      <c r="P7" s="235"/>
      <c r="Q7" s="236"/>
      <c r="R7" s="237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3"/>
      <c r="C8" s="193"/>
      <c r="D8" s="25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4"/>
      <c r="P8" s="235"/>
      <c r="Q8" s="236"/>
      <c r="R8" s="237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6"/>
      <c r="C9" s="186"/>
      <c r="D9" s="25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4"/>
      <c r="P9" s="235"/>
      <c r="Q9" s="236"/>
      <c r="R9" s="237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6"/>
      <c r="C10" s="186"/>
      <c r="D10" s="25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4"/>
      <c r="P10" s="235"/>
      <c r="Q10" s="236"/>
      <c r="R10" s="237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6"/>
      <c r="C11" s="186"/>
      <c r="D11" s="25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4"/>
      <c r="P11" s="235"/>
      <c r="Q11" s="236"/>
      <c r="R11" s="237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8"/>
      <c r="C12" s="158"/>
      <c r="D12" s="25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4"/>
      <c r="P12" s="235"/>
      <c r="Q12" s="236"/>
      <c r="R12" s="237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58"/>
      <c r="C13" s="158"/>
      <c r="D13" s="25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4"/>
      <c r="P13" s="235"/>
      <c r="Q13" s="236"/>
      <c r="R13" s="237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58"/>
      <c r="C14" s="158"/>
      <c r="D14" s="169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4"/>
      <c r="P14" s="235"/>
      <c r="Q14" s="236"/>
      <c r="R14" s="237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x14ac:dyDescent="0.25">
      <c r="A15" s="136"/>
      <c r="B15" s="158"/>
      <c r="C15" s="158"/>
      <c r="D15" s="25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4"/>
      <c r="P15" s="235"/>
      <c r="Q15" s="236"/>
      <c r="R15" s="237"/>
      <c r="S15" s="76">
        <f t="shared" si="2"/>
        <v>0</v>
      </c>
      <c r="T15" s="76">
        <f t="shared" si="3"/>
        <v>0</v>
      </c>
      <c r="U15" s="78"/>
      <c r="V15" s="78"/>
    </row>
    <row r="16" spans="1:22" x14ac:dyDescent="0.25">
      <c r="A16" s="136"/>
      <c r="B16" s="170"/>
      <c r="C16" s="170"/>
      <c r="D16" s="25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4"/>
      <c r="P16" s="235"/>
      <c r="Q16" s="236"/>
      <c r="R16" s="237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34"/>
      <c r="P17" s="235"/>
      <c r="Q17" s="236"/>
      <c r="R17" s="237"/>
      <c r="S17" s="76">
        <f t="shared" ref="S17" si="4">E17+G17+I17+K17+M17+O17+Q17</f>
        <v>0</v>
      </c>
      <c r="T17" s="76">
        <f t="shared" ref="T17" si="5">SUM(S17-U17-V17)</f>
        <v>0</v>
      </c>
      <c r="U17" s="78"/>
      <c r="V17" s="78"/>
    </row>
    <row r="18" spans="1:22" x14ac:dyDescent="0.25">
      <c r="A18" s="136"/>
      <c r="B18" s="30"/>
      <c r="C18" s="136"/>
      <c r="D18" s="25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34"/>
      <c r="P18" s="235"/>
      <c r="Q18" s="236"/>
      <c r="R18" s="237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25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4"/>
      <c r="P19" s="235"/>
      <c r="Q19" s="236"/>
      <c r="R19" s="237"/>
      <c r="S19" s="76">
        <f t="shared" ref="S19:S21" si="6">E19+G19+I19+K19+M19+O19+Q19</f>
        <v>0</v>
      </c>
      <c r="T19" s="76">
        <f t="shared" ref="T19:T21" si="7">SUM(S19-U19-V19)</f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4"/>
      <c r="P20" s="235"/>
      <c r="Q20" s="236"/>
      <c r="R20" s="237"/>
      <c r="S20" s="76">
        <f t="shared" si="6"/>
        <v>0</v>
      </c>
      <c r="T20" s="76">
        <f t="shared" si="7"/>
        <v>0</v>
      </c>
      <c r="U20" s="78"/>
      <c r="V20" s="78"/>
    </row>
    <row r="21" spans="1:22" x14ac:dyDescent="0.25">
      <c r="A21" s="136">
        <v>3600</v>
      </c>
      <c r="B21" s="233" t="s">
        <v>102</v>
      </c>
      <c r="C21" s="136"/>
      <c r="D21" s="25" t="s">
        <v>82</v>
      </c>
      <c r="E21" s="234"/>
      <c r="F21" s="235"/>
      <c r="G21" s="234"/>
      <c r="H21" s="235"/>
      <c r="I21" s="234"/>
      <c r="J21" s="235"/>
      <c r="K21" s="234"/>
      <c r="L21" s="235"/>
      <c r="M21" s="234">
        <v>0.5</v>
      </c>
      <c r="N21" s="235"/>
      <c r="O21" s="234"/>
      <c r="P21" s="235"/>
      <c r="Q21" s="236"/>
      <c r="R21" s="237"/>
      <c r="S21" s="76">
        <f t="shared" si="6"/>
        <v>0.5</v>
      </c>
      <c r="T21" s="76">
        <f t="shared" si="7"/>
        <v>0.5</v>
      </c>
      <c r="U21" s="78"/>
      <c r="V21" s="78"/>
    </row>
    <row r="22" spans="1:22" x14ac:dyDescent="0.25">
      <c r="A22" s="136">
        <v>3600</v>
      </c>
      <c r="B22" s="233" t="s">
        <v>102</v>
      </c>
      <c r="C22" s="136"/>
      <c r="D22" s="25" t="s">
        <v>97</v>
      </c>
      <c r="E22" s="234"/>
      <c r="F22" s="235"/>
      <c r="G22" s="234"/>
      <c r="H22" s="235"/>
      <c r="I22" s="234"/>
      <c r="J22" s="235"/>
      <c r="K22" s="234">
        <v>1</v>
      </c>
      <c r="L22" s="235"/>
      <c r="M22" s="234"/>
      <c r="N22" s="235"/>
      <c r="O22" s="234"/>
      <c r="P22" s="235"/>
      <c r="Q22" s="236"/>
      <c r="R22" s="237"/>
      <c r="S22" s="76">
        <f>E22+G22+I22+K22+M22+O22+Q22</f>
        <v>1</v>
      </c>
      <c r="T22" s="76">
        <f>SUM(S22-U22-V22)</f>
        <v>1</v>
      </c>
      <c r="U22" s="78"/>
      <c r="V22" s="78"/>
    </row>
    <row r="23" spans="1:22" x14ac:dyDescent="0.25">
      <c r="A23" s="136"/>
      <c r="B23" s="30"/>
      <c r="C23" s="136"/>
      <c r="D23" s="187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4"/>
      <c r="P23" s="235"/>
      <c r="Q23" s="236"/>
      <c r="R23" s="237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34"/>
      <c r="F24" s="235"/>
      <c r="G24" s="234"/>
      <c r="H24" s="235"/>
      <c r="I24" s="234"/>
      <c r="J24" s="235"/>
      <c r="K24" s="234"/>
      <c r="L24" s="235"/>
      <c r="M24" s="234"/>
      <c r="N24" s="235"/>
      <c r="O24" s="234"/>
      <c r="P24" s="235"/>
      <c r="Q24" s="236"/>
      <c r="R24" s="237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34"/>
      <c r="F25" s="235"/>
      <c r="G25" s="234"/>
      <c r="H25" s="235"/>
      <c r="I25" s="234"/>
      <c r="J25" s="235"/>
      <c r="K25" s="234"/>
      <c r="L25" s="235"/>
      <c r="M25" s="234"/>
      <c r="N25" s="235"/>
      <c r="O25" s="236"/>
      <c r="P25" s="237"/>
      <c r="Q25" s="236"/>
      <c r="R25" s="237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42">
        <f>SUM(E4:E25)</f>
        <v>8</v>
      </c>
      <c r="F26" s="243"/>
      <c r="G26" s="242">
        <f>SUM(G4:G25)</f>
        <v>8</v>
      </c>
      <c r="H26" s="243"/>
      <c r="I26" s="242">
        <f>SUM(I4:I25)</f>
        <v>8</v>
      </c>
      <c r="J26" s="243"/>
      <c r="K26" s="242">
        <f>SUM(K4:K25)</f>
        <v>8</v>
      </c>
      <c r="L26" s="243"/>
      <c r="M26" s="242">
        <f>SUM(M4:M25)</f>
        <v>8</v>
      </c>
      <c r="N26" s="243"/>
      <c r="O26" s="242">
        <f>SUM(O4:O25)</f>
        <v>0</v>
      </c>
      <c r="P26" s="243"/>
      <c r="Q26" s="242">
        <f>SUM(Q4:Q25)</f>
        <v>0</v>
      </c>
      <c r="R26" s="243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39"/>
      <c r="F27" s="140">
        <v>8</v>
      </c>
      <c r="G27" s="139"/>
      <c r="H27" s="140">
        <v>8</v>
      </c>
      <c r="I27" s="139"/>
      <c r="J27" s="140">
        <v>8</v>
      </c>
      <c r="K27" s="139"/>
      <c r="L27" s="140">
        <v>8</v>
      </c>
      <c r="M27" s="139"/>
      <c r="N27" s="140">
        <v>8</v>
      </c>
      <c r="O27" s="139"/>
      <c r="P27" s="140"/>
      <c r="Q27" s="139"/>
      <c r="R27" s="140"/>
      <c r="S27" s="76">
        <f>SUM(E27:R27)</f>
        <v>40</v>
      </c>
      <c r="T27" s="76">
        <f>SUM(T4:T26)</f>
        <v>40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40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1.5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91</v>
      </c>
      <c r="B2" s="223"/>
      <c r="C2" s="223"/>
      <c r="D2" s="137"/>
      <c r="E2" s="241" t="s">
        <v>13</v>
      </c>
      <c r="F2" s="241"/>
      <c r="G2" s="240" t="s">
        <v>14</v>
      </c>
      <c r="H2" s="240"/>
      <c r="I2" s="241" t="s">
        <v>15</v>
      </c>
      <c r="J2" s="241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6"/>
      <c r="F3" s="226"/>
      <c r="G3" s="226"/>
      <c r="H3" s="226"/>
      <c r="I3" s="226"/>
      <c r="J3" s="226"/>
      <c r="K3" s="232"/>
      <c r="L3" s="232"/>
      <c r="M3" s="232"/>
      <c r="N3" s="232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3" t="s">
        <v>101</v>
      </c>
      <c r="C4" s="212">
        <v>32</v>
      </c>
      <c r="D4" s="25" t="s">
        <v>73</v>
      </c>
      <c r="E4" s="254"/>
      <c r="F4" s="254"/>
      <c r="G4" s="254"/>
      <c r="H4" s="254"/>
      <c r="I4" s="254"/>
      <c r="J4" s="254"/>
      <c r="K4" s="247"/>
      <c r="L4" s="247"/>
      <c r="M4" s="247"/>
      <c r="N4" s="247"/>
      <c r="O4" s="234"/>
      <c r="P4" s="235"/>
      <c r="Q4" s="236"/>
      <c r="R4" s="237"/>
      <c r="S4" s="76">
        <f>E4+G4+I4+K4+M4+O4+Q4</f>
        <v>0</v>
      </c>
      <c r="T4" s="76">
        <f t="shared" ref="T4:T12" si="0">SUM(S4-U4-V4)</f>
        <v>0</v>
      </c>
      <c r="U4" s="78"/>
      <c r="V4" s="78"/>
    </row>
    <row r="5" spans="1:22" x14ac:dyDescent="0.25">
      <c r="A5" s="136"/>
      <c r="B5" s="203"/>
      <c r="C5" s="203"/>
      <c r="D5" s="25"/>
      <c r="E5" s="254"/>
      <c r="F5" s="254"/>
      <c r="G5" s="254"/>
      <c r="H5" s="254"/>
      <c r="I5" s="254"/>
      <c r="J5" s="254"/>
      <c r="K5" s="247"/>
      <c r="L5" s="247"/>
      <c r="M5" s="247"/>
      <c r="N5" s="247"/>
      <c r="O5" s="234"/>
      <c r="P5" s="235"/>
      <c r="Q5" s="236"/>
      <c r="R5" s="237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7"/>
      <c r="C6" s="207"/>
      <c r="D6" s="25"/>
      <c r="E6" s="254"/>
      <c r="F6" s="254"/>
      <c r="G6" s="254"/>
      <c r="H6" s="254"/>
      <c r="I6" s="254"/>
      <c r="J6" s="254"/>
      <c r="K6" s="247"/>
      <c r="L6" s="247"/>
      <c r="M6" s="247"/>
      <c r="N6" s="247"/>
      <c r="O6" s="234"/>
      <c r="P6" s="235"/>
      <c r="Q6" s="236"/>
      <c r="R6" s="237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82"/>
      <c r="C7" s="182"/>
      <c r="D7" s="25"/>
      <c r="E7" s="254"/>
      <c r="F7" s="254"/>
      <c r="G7" s="254"/>
      <c r="H7" s="254"/>
      <c r="I7" s="254"/>
      <c r="J7" s="254"/>
      <c r="K7" s="247"/>
      <c r="L7" s="247"/>
      <c r="M7" s="247"/>
      <c r="N7" s="247"/>
      <c r="O7" s="234"/>
      <c r="P7" s="235"/>
      <c r="Q7" s="236"/>
      <c r="R7" s="237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62"/>
      <c r="C8" s="162"/>
      <c r="D8" s="25"/>
      <c r="E8" s="255"/>
      <c r="F8" s="256"/>
      <c r="G8" s="255"/>
      <c r="H8" s="256"/>
      <c r="I8" s="255"/>
      <c r="J8" s="256"/>
      <c r="K8" s="245"/>
      <c r="L8" s="246"/>
      <c r="M8" s="245"/>
      <c r="N8" s="246"/>
      <c r="O8" s="234"/>
      <c r="P8" s="235"/>
      <c r="Q8" s="236"/>
      <c r="R8" s="237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63"/>
      <c r="C9" s="163"/>
      <c r="D9" s="25"/>
      <c r="E9" s="255"/>
      <c r="F9" s="256"/>
      <c r="G9" s="255"/>
      <c r="H9" s="256"/>
      <c r="I9" s="255"/>
      <c r="J9" s="256"/>
      <c r="K9" s="245"/>
      <c r="L9" s="246"/>
      <c r="M9" s="245"/>
      <c r="N9" s="246"/>
      <c r="O9" s="234"/>
      <c r="P9" s="235"/>
      <c r="Q9" s="236"/>
      <c r="R9" s="237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63"/>
      <c r="C10" s="163"/>
      <c r="D10" s="25"/>
      <c r="E10" s="255"/>
      <c r="F10" s="256"/>
      <c r="G10" s="255"/>
      <c r="H10" s="256"/>
      <c r="I10" s="255"/>
      <c r="J10" s="256"/>
      <c r="K10" s="245"/>
      <c r="L10" s="246"/>
      <c r="M10" s="245"/>
      <c r="N10" s="246"/>
      <c r="O10" s="234"/>
      <c r="P10" s="235"/>
      <c r="Q10" s="236"/>
      <c r="R10" s="237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43"/>
      <c r="C11" s="143"/>
      <c r="D11" s="25"/>
      <c r="E11" s="255"/>
      <c r="F11" s="256"/>
      <c r="G11" s="255"/>
      <c r="H11" s="256"/>
      <c r="I11" s="255"/>
      <c r="J11" s="256"/>
      <c r="K11" s="245"/>
      <c r="L11" s="246"/>
      <c r="M11" s="245"/>
      <c r="N11" s="246"/>
      <c r="O11" s="234"/>
      <c r="P11" s="235"/>
      <c r="Q11" s="236"/>
      <c r="R11" s="237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43"/>
      <c r="C12" s="143"/>
      <c r="D12" s="169"/>
      <c r="E12" s="255"/>
      <c r="F12" s="256"/>
      <c r="G12" s="255"/>
      <c r="H12" s="256"/>
      <c r="I12" s="255"/>
      <c r="J12" s="256"/>
      <c r="K12" s="245"/>
      <c r="L12" s="246"/>
      <c r="M12" s="245"/>
      <c r="N12" s="246"/>
      <c r="O12" s="234"/>
      <c r="P12" s="235"/>
      <c r="Q12" s="236"/>
      <c r="R12" s="237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43"/>
      <c r="C13" s="143"/>
      <c r="D13" s="25"/>
      <c r="E13" s="255"/>
      <c r="F13" s="256"/>
      <c r="G13" s="255"/>
      <c r="H13" s="256"/>
      <c r="I13" s="255"/>
      <c r="J13" s="256"/>
      <c r="K13" s="245"/>
      <c r="L13" s="246"/>
      <c r="M13" s="245"/>
      <c r="N13" s="246"/>
      <c r="O13" s="234"/>
      <c r="P13" s="235"/>
      <c r="Q13" s="236"/>
      <c r="R13" s="237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43"/>
      <c r="C14" s="143"/>
      <c r="D14" s="25"/>
      <c r="E14" s="255"/>
      <c r="F14" s="256"/>
      <c r="G14" s="255"/>
      <c r="H14" s="256"/>
      <c r="I14" s="255"/>
      <c r="J14" s="256"/>
      <c r="K14" s="245"/>
      <c r="L14" s="246"/>
      <c r="M14" s="245"/>
      <c r="N14" s="246"/>
      <c r="O14" s="234"/>
      <c r="P14" s="235"/>
      <c r="Q14" s="236"/>
      <c r="R14" s="237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14"/>
      <c r="E15" s="255"/>
      <c r="F15" s="256"/>
      <c r="G15" s="255"/>
      <c r="H15" s="256"/>
      <c r="I15" s="255"/>
      <c r="J15" s="256"/>
      <c r="K15" s="245"/>
      <c r="L15" s="246"/>
      <c r="M15" s="245"/>
      <c r="N15" s="246"/>
      <c r="O15" s="234"/>
      <c r="P15" s="235"/>
      <c r="Q15" s="236"/>
      <c r="R15" s="237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8"/>
      <c r="D16" s="25"/>
      <c r="E16" s="255"/>
      <c r="F16" s="256"/>
      <c r="G16" s="255"/>
      <c r="H16" s="256"/>
      <c r="I16" s="255"/>
      <c r="J16" s="256"/>
      <c r="K16" s="245"/>
      <c r="L16" s="246"/>
      <c r="M16" s="245"/>
      <c r="N16" s="246"/>
      <c r="O16" s="234"/>
      <c r="P16" s="235"/>
      <c r="Q16" s="236"/>
      <c r="R16" s="237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36"/>
      <c r="B17" s="213"/>
      <c r="C17" s="213"/>
      <c r="D17" s="25"/>
      <c r="E17" s="255"/>
      <c r="F17" s="256"/>
      <c r="G17" s="255"/>
      <c r="H17" s="256"/>
      <c r="I17" s="255"/>
      <c r="J17" s="256"/>
      <c r="K17" s="245"/>
      <c r="L17" s="246"/>
      <c r="M17" s="245"/>
      <c r="N17" s="246"/>
      <c r="O17" s="234"/>
      <c r="P17" s="235"/>
      <c r="Q17" s="236"/>
      <c r="R17" s="237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/>
      <c r="B18" s="30"/>
      <c r="C18" s="136"/>
      <c r="D18" s="14"/>
      <c r="E18" s="255"/>
      <c r="F18" s="256"/>
      <c r="G18" s="255"/>
      <c r="H18" s="256"/>
      <c r="I18" s="255"/>
      <c r="J18" s="256"/>
      <c r="K18" s="245"/>
      <c r="L18" s="246"/>
      <c r="M18" s="245"/>
      <c r="N18" s="246"/>
      <c r="O18" s="234"/>
      <c r="P18" s="235"/>
      <c r="Q18" s="236"/>
      <c r="R18" s="237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55"/>
      <c r="F19" s="256"/>
      <c r="G19" s="255"/>
      <c r="H19" s="256"/>
      <c r="I19" s="255"/>
      <c r="J19" s="256"/>
      <c r="K19" s="245"/>
      <c r="L19" s="246"/>
      <c r="M19" s="245"/>
      <c r="N19" s="246"/>
      <c r="O19" s="234"/>
      <c r="P19" s="235"/>
      <c r="Q19" s="236"/>
      <c r="R19" s="237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55"/>
      <c r="F20" s="256"/>
      <c r="G20" s="255"/>
      <c r="H20" s="256"/>
      <c r="I20" s="255"/>
      <c r="J20" s="256"/>
      <c r="K20" s="245">
        <v>8</v>
      </c>
      <c r="L20" s="246"/>
      <c r="M20" s="245">
        <v>8</v>
      </c>
      <c r="N20" s="246"/>
      <c r="O20" s="234"/>
      <c r="P20" s="235"/>
      <c r="Q20" s="236"/>
      <c r="R20" s="237"/>
      <c r="S20" s="76">
        <f t="shared" si="1"/>
        <v>16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6"/>
      <c r="P21" s="237"/>
      <c r="Q21" s="236"/>
      <c r="R21" s="237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42">
        <f>SUM(E4:E21)</f>
        <v>0</v>
      </c>
      <c r="F22" s="243"/>
      <c r="G22" s="242">
        <f>SUM(G4:G21)</f>
        <v>0</v>
      </c>
      <c r="H22" s="243"/>
      <c r="I22" s="242">
        <f>SUM(I4:I21)</f>
        <v>0</v>
      </c>
      <c r="J22" s="243"/>
      <c r="K22" s="242">
        <f>SUM(K4:K21)</f>
        <v>8</v>
      </c>
      <c r="L22" s="243"/>
      <c r="M22" s="242">
        <f>SUM(M4:M21)</f>
        <v>8</v>
      </c>
      <c r="N22" s="243"/>
      <c r="O22" s="242">
        <f>SUM(O4:O21)</f>
        <v>0</v>
      </c>
      <c r="P22" s="243"/>
      <c r="Q22" s="242">
        <f>SUM(Q4:Q21)</f>
        <v>0</v>
      </c>
      <c r="R22" s="243"/>
      <c r="S22" s="76">
        <f t="shared" si="1"/>
        <v>16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0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-8</v>
      </c>
      <c r="G24" s="81"/>
      <c r="H24" s="81">
        <f>SUM(G22)-H23</f>
        <v>-8</v>
      </c>
      <c r="I24" s="81"/>
      <c r="J24" s="81">
        <f>SUM(I22)-J23</f>
        <v>-8</v>
      </c>
      <c r="K24" s="81"/>
      <c r="L24" s="81">
        <f>SUM(K22)-L23</f>
        <v>0</v>
      </c>
      <c r="M24" s="81"/>
      <c r="N24" s="81">
        <f>SUM(M22)-N23</f>
        <v>0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-24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0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16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16</v>
      </c>
      <c r="E32" s="69" t="s">
        <v>40</v>
      </c>
      <c r="F32" s="69"/>
      <c r="G32" s="87">
        <f>S22-C32</f>
        <v>0</v>
      </c>
    </row>
    <row r="33" spans="1:7" ht="16.5" thickTop="1" x14ac:dyDescent="0.25">
      <c r="A33" s="68" t="s">
        <v>27</v>
      </c>
      <c r="C33" s="88">
        <v>0</v>
      </c>
      <c r="D33" s="88"/>
    </row>
    <row r="34" spans="1:7" x14ac:dyDescent="0.25">
      <c r="A34" s="68" t="s">
        <v>34</v>
      </c>
      <c r="C34" s="88">
        <v>0</v>
      </c>
      <c r="D34" s="88"/>
    </row>
    <row r="40" spans="1:7" x14ac:dyDescent="0.25">
      <c r="G40" s="3" t="s">
        <v>67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J28" sqref="J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91</v>
      </c>
      <c r="B2" s="223"/>
      <c r="C2" s="223"/>
      <c r="D2" s="38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</v>
      </c>
      <c r="K3" s="74">
        <v>8</v>
      </c>
      <c r="L3" s="74">
        <v>16.3</v>
      </c>
      <c r="M3" s="74">
        <v>8.3000000000000007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33" t="s">
        <v>101</v>
      </c>
      <c r="C4" s="212">
        <v>42</v>
      </c>
      <c r="D4" s="25" t="s">
        <v>74</v>
      </c>
      <c r="E4" s="238"/>
      <c r="F4" s="238"/>
      <c r="G4" s="238">
        <v>5.5</v>
      </c>
      <c r="H4" s="238"/>
      <c r="I4" s="238">
        <v>2</v>
      </c>
      <c r="J4" s="238"/>
      <c r="K4" s="238"/>
      <c r="L4" s="238"/>
      <c r="M4" s="238"/>
      <c r="N4" s="238"/>
      <c r="O4" s="244"/>
      <c r="P4" s="248"/>
      <c r="Q4" s="249"/>
      <c r="R4" s="250"/>
      <c r="S4" s="12">
        <f>E4+G4+I4+K4+M4+O4+Q4</f>
        <v>7.5</v>
      </c>
      <c r="T4" s="12">
        <f t="shared" ref="T4:T19" si="0">SUM(S4-U4-V4)</f>
        <v>7.5</v>
      </c>
      <c r="U4" s="15"/>
      <c r="V4" s="15"/>
    </row>
    <row r="5" spans="1:22" x14ac:dyDescent="0.25">
      <c r="A5" s="136">
        <v>6781</v>
      </c>
      <c r="B5" s="233" t="s">
        <v>101</v>
      </c>
      <c r="C5" s="212" t="s">
        <v>86</v>
      </c>
      <c r="D5" s="25" t="s">
        <v>88</v>
      </c>
      <c r="E5" s="238">
        <v>5</v>
      </c>
      <c r="F5" s="238"/>
      <c r="G5" s="238">
        <v>2.5</v>
      </c>
      <c r="H5" s="238"/>
      <c r="I5" s="238"/>
      <c r="J5" s="238"/>
      <c r="K5" s="238"/>
      <c r="L5" s="238"/>
      <c r="M5" s="238"/>
      <c r="N5" s="238"/>
      <c r="O5" s="244"/>
      <c r="P5" s="248"/>
      <c r="Q5" s="249"/>
      <c r="R5" s="250"/>
      <c r="S5" s="12">
        <f t="shared" ref="S5:S22" si="1">E5+G5+I5+K5+M5+O5+Q5</f>
        <v>7.5</v>
      </c>
      <c r="T5" s="12">
        <f t="shared" si="0"/>
        <v>7.5</v>
      </c>
      <c r="U5" s="15"/>
      <c r="V5" s="15"/>
    </row>
    <row r="6" spans="1:22" x14ac:dyDescent="0.25">
      <c r="A6" s="136">
        <v>6781</v>
      </c>
      <c r="B6" s="233" t="s">
        <v>101</v>
      </c>
      <c r="C6" s="221" t="s">
        <v>87</v>
      </c>
      <c r="D6" s="25" t="s">
        <v>88</v>
      </c>
      <c r="E6" s="238">
        <v>3</v>
      </c>
      <c r="F6" s="238"/>
      <c r="G6" s="238"/>
      <c r="H6" s="238"/>
      <c r="I6" s="238"/>
      <c r="J6" s="238"/>
      <c r="K6" s="238"/>
      <c r="L6" s="238"/>
      <c r="M6" s="238"/>
      <c r="N6" s="238"/>
      <c r="O6" s="244"/>
      <c r="P6" s="248"/>
      <c r="Q6" s="249"/>
      <c r="R6" s="250"/>
      <c r="S6" s="12">
        <f t="shared" si="1"/>
        <v>3</v>
      </c>
      <c r="T6" s="12">
        <f t="shared" si="0"/>
        <v>3</v>
      </c>
      <c r="U6" s="15"/>
      <c r="V6" s="15"/>
    </row>
    <row r="7" spans="1:22" x14ac:dyDescent="0.25">
      <c r="A7" s="136">
        <v>6781</v>
      </c>
      <c r="B7" s="233" t="s">
        <v>101</v>
      </c>
      <c r="C7" s="183">
        <v>37</v>
      </c>
      <c r="D7" s="25" t="s">
        <v>95</v>
      </c>
      <c r="E7" s="244"/>
      <c r="F7" s="248"/>
      <c r="G7" s="238"/>
      <c r="H7" s="238"/>
      <c r="I7" s="244">
        <v>2.5</v>
      </c>
      <c r="J7" s="248"/>
      <c r="K7" s="238">
        <v>2.5</v>
      </c>
      <c r="L7" s="238"/>
      <c r="M7" s="238"/>
      <c r="N7" s="238"/>
      <c r="O7" s="244"/>
      <c r="P7" s="248"/>
      <c r="Q7" s="249"/>
      <c r="R7" s="250"/>
      <c r="S7" s="12">
        <f t="shared" si="1"/>
        <v>5</v>
      </c>
      <c r="T7" s="12">
        <f t="shared" si="0"/>
        <v>5</v>
      </c>
      <c r="U7" s="15"/>
      <c r="V7" s="15"/>
    </row>
    <row r="8" spans="1:22" x14ac:dyDescent="0.25">
      <c r="A8" s="136">
        <v>6781</v>
      </c>
      <c r="B8" s="233" t="s">
        <v>101</v>
      </c>
      <c r="C8" s="197">
        <v>38</v>
      </c>
      <c r="D8" s="25" t="s">
        <v>95</v>
      </c>
      <c r="E8" s="238"/>
      <c r="F8" s="238"/>
      <c r="G8" s="238"/>
      <c r="H8" s="238"/>
      <c r="I8" s="238">
        <v>2.5</v>
      </c>
      <c r="J8" s="238"/>
      <c r="K8" s="238">
        <v>2</v>
      </c>
      <c r="L8" s="238"/>
      <c r="M8" s="238"/>
      <c r="N8" s="238"/>
      <c r="O8" s="244"/>
      <c r="P8" s="248"/>
      <c r="Q8" s="249"/>
      <c r="R8" s="250"/>
      <c r="S8" s="12">
        <f t="shared" si="1"/>
        <v>4.5</v>
      </c>
      <c r="T8" s="12">
        <f t="shared" si="0"/>
        <v>4.5</v>
      </c>
      <c r="U8" s="15"/>
      <c r="V8" s="15"/>
    </row>
    <row r="9" spans="1:22" x14ac:dyDescent="0.25">
      <c r="A9" s="136">
        <v>6715</v>
      </c>
      <c r="B9" s="233" t="s">
        <v>104</v>
      </c>
      <c r="C9" s="229">
        <v>2</v>
      </c>
      <c r="D9" s="25" t="s">
        <v>69</v>
      </c>
      <c r="E9" s="238"/>
      <c r="F9" s="238"/>
      <c r="G9" s="238"/>
      <c r="H9" s="238"/>
      <c r="I9" s="238"/>
      <c r="J9" s="238"/>
      <c r="K9" s="238">
        <v>3</v>
      </c>
      <c r="L9" s="238"/>
      <c r="M9" s="238">
        <v>7.5</v>
      </c>
      <c r="N9" s="238"/>
      <c r="O9" s="244"/>
      <c r="P9" s="248"/>
      <c r="Q9" s="249"/>
      <c r="R9" s="250"/>
      <c r="S9" s="12">
        <f t="shared" si="1"/>
        <v>10.5</v>
      </c>
      <c r="T9" s="12">
        <f t="shared" si="0"/>
        <v>10.5</v>
      </c>
      <c r="U9" s="15"/>
      <c r="V9" s="15"/>
    </row>
    <row r="10" spans="1:22" x14ac:dyDescent="0.25">
      <c r="A10" s="136"/>
      <c r="B10" s="158"/>
      <c r="C10" s="158"/>
      <c r="D10" s="25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44"/>
      <c r="P10" s="248"/>
      <c r="Q10" s="249"/>
      <c r="R10" s="25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84"/>
      <c r="C11" s="184"/>
      <c r="D11" s="25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44"/>
      <c r="P11" s="248"/>
      <c r="Q11" s="249"/>
      <c r="R11" s="25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59"/>
      <c r="C12" s="159"/>
      <c r="D12" s="25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44"/>
      <c r="P12" s="248"/>
      <c r="Q12" s="249"/>
      <c r="R12" s="25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59"/>
      <c r="C13" s="159"/>
      <c r="D13" s="169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44"/>
      <c r="P13" s="248"/>
      <c r="Q13" s="249"/>
      <c r="R13" s="25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60"/>
      <c r="C14" s="160"/>
      <c r="D14" s="25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44"/>
      <c r="P14" s="248"/>
      <c r="Q14" s="249"/>
      <c r="R14" s="25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213"/>
      <c r="C15" s="213"/>
      <c r="D15" s="25"/>
      <c r="E15" s="244"/>
      <c r="F15" s="248"/>
      <c r="G15" s="244"/>
      <c r="H15" s="248"/>
      <c r="I15" s="244"/>
      <c r="J15" s="248"/>
      <c r="K15" s="244"/>
      <c r="L15" s="248"/>
      <c r="M15" s="244"/>
      <c r="N15" s="248"/>
      <c r="O15" s="244"/>
      <c r="P15" s="248"/>
      <c r="Q15" s="249"/>
      <c r="R15" s="25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44"/>
      <c r="F16" s="248"/>
      <c r="G16" s="244"/>
      <c r="H16" s="248"/>
      <c r="I16" s="244"/>
      <c r="J16" s="248"/>
      <c r="K16" s="244"/>
      <c r="L16" s="248"/>
      <c r="M16" s="244"/>
      <c r="N16" s="248"/>
      <c r="O16" s="244"/>
      <c r="P16" s="248"/>
      <c r="Q16" s="249"/>
      <c r="R16" s="25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>
        <v>3600</v>
      </c>
      <c r="B17" s="233" t="s">
        <v>102</v>
      </c>
      <c r="C17" s="136"/>
      <c r="D17" s="25" t="s">
        <v>77</v>
      </c>
      <c r="E17" s="244"/>
      <c r="F17" s="248"/>
      <c r="G17" s="244"/>
      <c r="H17" s="248"/>
      <c r="I17" s="244">
        <v>1</v>
      </c>
      <c r="J17" s="248"/>
      <c r="K17" s="244">
        <v>0.25</v>
      </c>
      <c r="L17" s="248"/>
      <c r="M17" s="244">
        <v>0.5</v>
      </c>
      <c r="N17" s="248"/>
      <c r="O17" s="244"/>
      <c r="P17" s="248"/>
      <c r="Q17" s="249"/>
      <c r="R17" s="250"/>
      <c r="S17" s="12">
        <f>E17+G17+I17+K17+M17+O17+Q17</f>
        <v>1.75</v>
      </c>
      <c r="T17" s="12">
        <f>SUM(S17-U17-V17)</f>
        <v>1.75</v>
      </c>
      <c r="U17" s="15"/>
      <c r="V17" s="15"/>
    </row>
    <row r="18" spans="1:22" x14ac:dyDescent="0.25">
      <c r="A18" s="136">
        <v>3600</v>
      </c>
      <c r="B18" s="233" t="s">
        <v>102</v>
      </c>
      <c r="C18" s="136"/>
      <c r="D18" s="14" t="s">
        <v>82</v>
      </c>
      <c r="E18" s="244"/>
      <c r="F18" s="248"/>
      <c r="G18" s="244"/>
      <c r="H18" s="248"/>
      <c r="I18" s="244"/>
      <c r="J18" s="248"/>
      <c r="K18" s="244">
        <v>0.25</v>
      </c>
      <c r="L18" s="248"/>
      <c r="M18" s="244"/>
      <c r="N18" s="248"/>
      <c r="O18" s="244"/>
      <c r="P18" s="248"/>
      <c r="Q18" s="249"/>
      <c r="R18" s="250"/>
      <c r="S18" s="12">
        <f t="shared" si="1"/>
        <v>0.25</v>
      </c>
      <c r="T18" s="12">
        <f t="shared" si="0"/>
        <v>0.25</v>
      </c>
      <c r="U18" s="15"/>
      <c r="V18" s="15"/>
    </row>
    <row r="19" spans="1:22" x14ac:dyDescent="0.25">
      <c r="A19" s="135"/>
      <c r="B19" s="135"/>
      <c r="C19" s="135"/>
      <c r="D19" s="14"/>
      <c r="E19" s="244"/>
      <c r="F19" s="248"/>
      <c r="G19" s="244"/>
      <c r="H19" s="248"/>
      <c r="I19" s="244"/>
      <c r="J19" s="248"/>
      <c r="K19" s="244"/>
      <c r="L19" s="248"/>
      <c r="M19" s="244"/>
      <c r="N19" s="248"/>
      <c r="O19" s="244"/>
      <c r="P19" s="248"/>
      <c r="Q19" s="249"/>
      <c r="R19" s="25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4"/>
      <c r="F20" s="248"/>
      <c r="G20" s="244"/>
      <c r="H20" s="248"/>
      <c r="I20" s="244"/>
      <c r="J20" s="248"/>
      <c r="K20" s="244"/>
      <c r="L20" s="248"/>
      <c r="M20" s="244"/>
      <c r="N20" s="248"/>
      <c r="O20" s="249"/>
      <c r="P20" s="250"/>
      <c r="Q20" s="249"/>
      <c r="R20" s="250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4"/>
      <c r="F21" s="248"/>
      <c r="G21" s="244"/>
      <c r="H21" s="248"/>
      <c r="I21" s="244"/>
      <c r="J21" s="248"/>
      <c r="K21" s="244"/>
      <c r="L21" s="248"/>
      <c r="M21" s="244"/>
      <c r="N21" s="248"/>
      <c r="O21" s="249"/>
      <c r="P21" s="250"/>
      <c r="Q21" s="249"/>
      <c r="R21" s="25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8</v>
      </c>
      <c r="N22" s="252"/>
      <c r="O22" s="251">
        <f>SUM(O4:O21)</f>
        <v>0</v>
      </c>
      <c r="P22" s="252"/>
      <c r="Q22" s="251">
        <f>SUM(Q4:Q21)</f>
        <v>0</v>
      </c>
      <c r="R22" s="252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Scott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2019-01-21T09:37:05Z</cp:lastPrinted>
  <dcterms:created xsi:type="dcterms:W3CDTF">2010-01-14T13:00:57Z</dcterms:created>
  <dcterms:modified xsi:type="dcterms:W3CDTF">2019-08-16T15:28:01Z</dcterms:modified>
</cp:coreProperties>
</file>