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8_{288C2F10-E6B1-4F54-B989-FC1A352D8BB5}" xr6:coauthVersionLast="36" xr6:coauthVersionMax="36" xr10:uidLastSave="{00000000-0000-0000-0000-000000000000}"/>
  <bookViews>
    <workbookView xWindow="-120" yWindow="-120" windowWidth="19440" windowHeight="1515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Buckingham!$A$1:$V$41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45" l="1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F12" i="1" s="1"/>
  <c r="S20" i="51"/>
  <c r="C30" i="51" s="1"/>
  <c r="E12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5" i="47"/>
  <c r="S23" i="47"/>
  <c r="S24" i="46"/>
  <c r="S22" i="46"/>
  <c r="S28" i="45"/>
  <c r="S26" i="45"/>
  <c r="S24" i="44"/>
  <c r="S22" i="44"/>
  <c r="C32" i="46" l="1"/>
  <c r="G32" i="46" s="1"/>
  <c r="B8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0" i="1"/>
  <c r="G33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<sst xmlns="http://schemas.openxmlformats.org/spreadsheetml/2006/main" count="611" uniqueCount="111">
  <si>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</si>
  <si>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</si>
  <si>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</si>
  <si>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</si>
  <si>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</si>
  <si>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</si>
  <si>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</si>
  <si>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</si>
  <si>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</si>
  <si>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</si>
  <si>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</si>
  <si>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</si>
  <si>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</si>
  <si>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</si>
  <si>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</si>
  <si>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</si>
  <si>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</si>
  <si>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</si>
  <si>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</si>
  <si>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</si>
  <si>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</si>
  <si>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</si>
  <si>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</si>
  <si>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</si>
  <si>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</si>
  <si>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</si>
  <si>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</si>
  <si>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</si>
  <si>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</si>
  <si>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</si>
  <si>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</si>
  <si>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</si>
  <si>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</si>
  <si>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</si>
  <si>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</si>
  <si>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</si>
  <si>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</si>
  <si>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</si>
  <si>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</si>
  <si>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</si>
  <si>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</si>
  <si>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</si>
  <si>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</si>
  <si>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</si>
  <si>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</si>
  <si>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</si>
  <si>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</si>
  <si>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</si>
  <si>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</si>
  <si>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</si>
  <si>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</si>
  <si>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</si>
  <si>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</si>
  <si>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</si>
  <si>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</si>
  <si>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</si>
  <si>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</si>
  <si>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</si>
  <si>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</si>
  <si>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</si>
  <si>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</si>
  <si>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</si>
  <si>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</si>
  <si>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T.SCOTT</t>
  </si>
  <si>
    <t>T Scott</t>
  </si>
  <si>
    <t>.</t>
  </si>
  <si>
    <t>paintshop maintenance</t>
  </si>
  <si>
    <t>desk</t>
  </si>
  <si>
    <t>fork lift</t>
  </si>
  <si>
    <t>fsc</t>
  </si>
  <si>
    <t xml:space="preserve">supervision / quality control </t>
  </si>
  <si>
    <t>production meeting</t>
  </si>
  <si>
    <t>extraction</t>
  </si>
  <si>
    <t>fork lift / tidy stacks</t>
  </si>
  <si>
    <t>K.Leek</t>
  </si>
  <si>
    <t>K Leek</t>
  </si>
  <si>
    <t>frames</t>
  </si>
  <si>
    <t>labouring</t>
  </si>
  <si>
    <t>tv unit</t>
  </si>
  <si>
    <t>load lorry</t>
  </si>
  <si>
    <t>forklift</t>
  </si>
  <si>
    <t>wrap / weigh</t>
  </si>
  <si>
    <t>shelf unit</t>
  </si>
  <si>
    <t xml:space="preserve">cupboard / storage </t>
  </si>
  <si>
    <t>week ending 14.04.2019</t>
  </si>
  <si>
    <t>high tables</t>
  </si>
  <si>
    <t>benches</t>
  </si>
  <si>
    <t>clean / light fire</t>
  </si>
  <si>
    <t xml:space="preserve">pantry </t>
  </si>
  <si>
    <t>W/E 21.04.2019</t>
  </si>
  <si>
    <t>week ending 21.04.2019</t>
  </si>
  <si>
    <t>ceiling rafts</t>
  </si>
  <si>
    <t>moving materials</t>
  </si>
  <si>
    <t>pinboards</t>
  </si>
  <si>
    <t>sample frame</t>
  </si>
  <si>
    <t>skirting</t>
  </si>
  <si>
    <t>fr sample panels</t>
  </si>
  <si>
    <t>load van</t>
  </si>
  <si>
    <t>architraves</t>
  </si>
  <si>
    <t>skirtingboard</t>
  </si>
  <si>
    <t>sick</t>
  </si>
  <si>
    <t>sample door</t>
  </si>
  <si>
    <t>sherpen tools</t>
  </si>
  <si>
    <t>family funeral</t>
  </si>
  <si>
    <t>PAUL03</t>
  </si>
  <si>
    <t>WELL04</t>
  </si>
  <si>
    <t>MLGH01</t>
  </si>
  <si>
    <t>KING19</t>
  </si>
  <si>
    <t>OFFI01</t>
  </si>
  <si>
    <t>MAGG01</t>
  </si>
  <si>
    <t>SEBA01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</si>
</sst>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  <xf numFmtId="0" fontId="2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F26" sqref="F2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89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SUM(Buckingham!C28)</f>
        <v>32</v>
      </c>
      <c r="C6" s="100">
        <f>SUM(Buckingham!C29)</f>
        <v>0</v>
      </c>
      <c r="D6" s="100">
        <f>SUM(Buckingham!C30)</f>
        <v>0</v>
      </c>
      <c r="E6" s="100">
        <f>SUM(Buckingham!C31)</f>
        <v>0</v>
      </c>
      <c r="F6" s="100">
        <f>SUM(Buckingham!C32)</f>
        <v>8</v>
      </c>
      <c r="G6" s="101">
        <f>B6+C6+D6+E6+F6</f>
        <v>40</v>
      </c>
      <c r="H6" s="102">
        <f>SUM(Buckingham!C34)</f>
        <v>0</v>
      </c>
      <c r="I6" s="102">
        <f>SUM(Buckingham!C35)</f>
        <v>0</v>
      </c>
      <c r="K6" s="103">
        <f>SUM(Buckingham!I29)</f>
        <v>0</v>
      </c>
    </row>
    <row r="7" spans="1:11" ht="17.25" customHeight="1" x14ac:dyDescent="0.25">
      <c r="A7" s="99" t="s">
        <v>62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0.5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8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SUM(Doran!C29)</f>
        <v>0</v>
      </c>
      <c r="C9" s="100">
        <f>SUM(Doran!C30)</f>
        <v>0</v>
      </c>
      <c r="D9" s="100">
        <f>SUM(Doran!C31)</f>
        <v>0</v>
      </c>
      <c r="E9" s="100">
        <f>SUM(Doran!C32)</f>
        <v>32</v>
      </c>
      <c r="F9" s="100">
        <f>SUM(Doran!C33)</f>
        <v>8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>B11+C11+D11+E11+F11</f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75</v>
      </c>
      <c r="B12" s="100">
        <f>SUM(Leek!C27)</f>
        <v>32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8</v>
      </c>
      <c r="G12" s="101">
        <f>SUM(Leek!C32)</f>
        <v>40</v>
      </c>
      <c r="H12" s="104">
        <f>SUM(Leek!C33)</f>
        <v>0</v>
      </c>
      <c r="I12" s="104">
        <f>SUM(Leek!C34)</f>
        <v>0</v>
      </c>
      <c r="K12" s="103">
        <f>SUM(Leek!I28)</f>
        <v>3.5</v>
      </c>
    </row>
    <row r="13" spans="1:11" ht="17.25" customHeight="1" x14ac:dyDescent="0.25">
      <c r="A13" s="99" t="s">
        <v>9</v>
      </c>
      <c r="B13" s="100">
        <f>SUM(McSharry!C27)</f>
        <v>24</v>
      </c>
      <c r="C13" s="100">
        <f>SUM(McSharry!C28)</f>
        <v>0</v>
      </c>
      <c r="D13" s="100">
        <f>SUM(McSharry!A29)</f>
        <v>0</v>
      </c>
      <c r="E13" s="100">
        <f>SUM(McSharry!C30)</f>
        <v>8</v>
      </c>
      <c r="F13" s="100">
        <f>SUM(McSharry!C31)</f>
        <v>8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0.5</v>
      </c>
    </row>
    <row r="14" spans="1:11" ht="18" customHeight="1" x14ac:dyDescent="0.25">
      <c r="A14" s="99" t="s">
        <v>52</v>
      </c>
      <c r="B14" s="100">
        <f>SUM(Parker!C29)</f>
        <v>7.75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8</v>
      </c>
      <c r="G14" s="101">
        <f t="shared" si="0"/>
        <v>15.75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ht="18" customHeight="1" x14ac:dyDescent="0.25">
      <c r="A15" s="99" t="s">
        <v>64</v>
      </c>
      <c r="B15" s="100">
        <f>SUM(Scott!C29)</f>
        <v>32</v>
      </c>
      <c r="C15" s="100">
        <f>SUM(Scott!C30)</f>
        <v>0</v>
      </c>
      <c r="D15" s="100">
        <f>SUM(Scott!C31)</f>
        <v>0</v>
      </c>
      <c r="E15" s="100">
        <f>SUM(Scott!C32)</f>
        <v>0</v>
      </c>
      <c r="F15" s="100">
        <f>SUM(Scott!C33)</f>
        <v>8</v>
      </c>
      <c r="G15" s="101">
        <f>B15+C15+D15+E15+F15</f>
        <v>40</v>
      </c>
      <c r="H15" s="104">
        <f>SUM(Scott!C35)</f>
        <v>0</v>
      </c>
      <c r="I15" s="104">
        <f>SUM(Scott!C36)</f>
        <v>0</v>
      </c>
      <c r="K15" s="103">
        <f>SUM(Scott!I30)</f>
        <v>0</v>
      </c>
    </row>
    <row r="16" spans="1:1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32</v>
      </c>
      <c r="F16" s="100">
        <f>SUM(Taylor!C32)</f>
        <v>8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SUM(Ward!C27)</f>
        <v>32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SUM(T.Winterburn!C32)</f>
        <v>8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25">
      <c r="A18" s="99" t="s">
        <v>47</v>
      </c>
      <c r="B18" s="100">
        <f>SUM(N.Winterburn!C29)</f>
        <v>24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8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3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8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SUM(Wright!C32)</f>
        <v>32</v>
      </c>
      <c r="C20" s="100">
        <f>SUM(Wright!C33)</f>
        <v>2</v>
      </c>
      <c r="D20" s="100">
        <f>SUM(Wright!C34)</f>
        <v>0</v>
      </c>
      <c r="E20" s="100">
        <f>SUM(Wright!C35)</f>
        <v>0</v>
      </c>
      <c r="F20" s="100">
        <f>SUM(Wright!C36)</f>
        <v>8</v>
      </c>
      <c r="G20" s="101">
        <f>B20+C20+D20+E20+F20</f>
        <v>42</v>
      </c>
      <c r="H20" s="104">
        <f>SUM(Wright!C38)</f>
        <v>0</v>
      </c>
      <c r="I20" s="104">
        <f>SUM(Wright!C39)</f>
        <v>0</v>
      </c>
      <c r="K20" s="103">
        <f>SUM(Wright!I33)</f>
        <v>29.5</v>
      </c>
    </row>
    <row r="21" spans="1:11" ht="17.25" customHeight="1" x14ac:dyDescent="0.25">
      <c r="A21" s="105" t="s">
        <v>22</v>
      </c>
      <c r="B21" s="106">
        <f t="shared" ref="B21:I21" si="1">SUM(B6:B20)</f>
        <v>375.75</v>
      </c>
      <c r="C21" s="106">
        <f t="shared" si="1"/>
        <v>2</v>
      </c>
      <c r="D21" s="106">
        <f t="shared" si="1"/>
        <v>0</v>
      </c>
      <c r="E21" s="106">
        <f t="shared" si="1"/>
        <v>80</v>
      </c>
      <c r="F21" s="106">
        <f t="shared" si="1"/>
        <v>120</v>
      </c>
      <c r="G21" s="106">
        <f t="shared" si="1"/>
        <v>577.75</v>
      </c>
      <c r="H21" s="107">
        <f t="shared" si="1"/>
        <v>0</v>
      </c>
      <c r="I21" s="107">
        <f t="shared" si="1"/>
        <v>0</v>
      </c>
      <c r="J21" s="94"/>
      <c r="K21" s="106">
        <f>SUM(K6:K20)</f>
        <v>41.5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377.75</v>
      </c>
    </row>
    <row r="25" spans="1:11" x14ac:dyDescent="0.25">
      <c r="A25" s="92" t="s">
        <v>29</v>
      </c>
      <c r="C25" s="108">
        <f>K21</f>
        <v>41.5</v>
      </c>
    </row>
    <row r="26" spans="1:11" x14ac:dyDescent="0.25">
      <c r="A26" s="92" t="s">
        <v>33</v>
      </c>
      <c r="C26" s="109">
        <f>C25/C24</f>
        <v>0.10986101919258769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F26" sqref="F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90</v>
      </c>
      <c r="B2" s="120"/>
      <c r="C2" s="120"/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8.15</v>
      </c>
      <c r="F3" s="56">
        <v>16.3</v>
      </c>
      <c r="G3" s="126" t="s">
        <v>100</v>
      </c>
      <c r="H3" s="127"/>
      <c r="I3" s="126" t="s">
        <v>100</v>
      </c>
      <c r="J3" s="127"/>
      <c r="K3" s="126" t="s">
        <v>100</v>
      </c>
      <c r="L3" s="127"/>
      <c r="M3" s="114"/>
      <c r="N3" s="114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6743</v>
      </c>
      <c r="B4" s="171" t="s">
        <v>109</v>
      </c>
      <c r="C4" s="6">
        <v>4</v>
      </c>
      <c r="D4" s="22" t="s">
        <v>76</v>
      </c>
      <c r="E4" s="132">
        <v>7.75</v>
      </c>
      <c r="F4" s="133"/>
      <c r="G4" s="146"/>
      <c r="H4" s="147"/>
      <c r="I4" s="146"/>
      <c r="J4" s="147"/>
      <c r="K4" s="147"/>
      <c r="L4" s="147"/>
      <c r="M4" s="134"/>
      <c r="N4" s="134"/>
      <c r="O4" s="128"/>
      <c r="P4" s="129"/>
      <c r="Q4" s="128"/>
      <c r="R4" s="129"/>
      <c r="S4" s="58">
        <f>E4+G4+I4+K4+M4+O4+Q4</f>
        <v>7.75</v>
      </c>
      <c r="T4" s="58">
        <f t="shared" ref="T4:T12" si="0">SUM(S4-U4-V4)</f>
        <v>7.75</v>
      </c>
      <c r="U4" s="60"/>
      <c r="V4" s="60"/>
    </row>
    <row r="5" spans="1:22" x14ac:dyDescent="0.25">
      <c r="A5" s="116"/>
      <c r="B5" s="116"/>
      <c r="C5" s="116"/>
      <c r="D5" s="22"/>
      <c r="E5" s="133"/>
      <c r="F5" s="133"/>
      <c r="G5" s="147"/>
      <c r="H5" s="147"/>
      <c r="I5" s="147"/>
      <c r="J5" s="147"/>
      <c r="K5" s="147"/>
      <c r="L5" s="147"/>
      <c r="M5" s="134"/>
      <c r="N5" s="134"/>
      <c r="O5" s="128"/>
      <c r="P5" s="129"/>
      <c r="Q5" s="128"/>
      <c r="R5" s="129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116"/>
      <c r="B6" s="116"/>
      <c r="C6" s="116"/>
      <c r="D6" s="22"/>
      <c r="E6" s="133"/>
      <c r="F6" s="133"/>
      <c r="G6" s="147"/>
      <c r="H6" s="147"/>
      <c r="I6" s="147"/>
      <c r="J6" s="147"/>
      <c r="K6" s="147"/>
      <c r="L6" s="147"/>
      <c r="M6" s="134"/>
      <c r="N6" s="134"/>
      <c r="O6" s="128"/>
      <c r="P6" s="129"/>
      <c r="Q6" s="128"/>
      <c r="R6" s="12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8"/>
      <c r="F7" s="129"/>
      <c r="G7" s="150"/>
      <c r="H7" s="149"/>
      <c r="I7" s="150"/>
      <c r="J7" s="149"/>
      <c r="K7" s="150"/>
      <c r="L7" s="149"/>
      <c r="M7" s="130"/>
      <c r="N7" s="131"/>
      <c r="O7" s="128"/>
      <c r="P7" s="129"/>
      <c r="Q7" s="128"/>
      <c r="R7" s="12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9"/>
      <c r="F8" s="129"/>
      <c r="G8" s="148"/>
      <c r="H8" s="149"/>
      <c r="I8" s="148"/>
      <c r="J8" s="149"/>
      <c r="K8" s="150"/>
      <c r="L8" s="149"/>
      <c r="M8" s="130"/>
      <c r="N8" s="131"/>
      <c r="O8" s="128"/>
      <c r="P8" s="129"/>
      <c r="Q8" s="128"/>
      <c r="R8" s="12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8"/>
      <c r="F9" s="129"/>
      <c r="G9" s="150"/>
      <c r="H9" s="149"/>
      <c r="I9" s="150"/>
      <c r="J9" s="149"/>
      <c r="K9" s="150"/>
      <c r="L9" s="149"/>
      <c r="M9" s="130"/>
      <c r="N9" s="131"/>
      <c r="O9" s="128"/>
      <c r="P9" s="129"/>
      <c r="Q9" s="128"/>
      <c r="R9" s="1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8"/>
      <c r="F10" s="129"/>
      <c r="G10" s="150"/>
      <c r="H10" s="149"/>
      <c r="I10" s="150"/>
      <c r="J10" s="149"/>
      <c r="K10" s="150"/>
      <c r="L10" s="149"/>
      <c r="M10" s="130"/>
      <c r="N10" s="131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28"/>
      <c r="F11" s="129"/>
      <c r="G11" s="150"/>
      <c r="H11" s="149"/>
      <c r="I11" s="150"/>
      <c r="J11" s="149"/>
      <c r="K11" s="150"/>
      <c r="L11" s="149"/>
      <c r="M11" s="130"/>
      <c r="N11" s="131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8"/>
      <c r="F12" s="129"/>
      <c r="G12" s="150"/>
      <c r="H12" s="149"/>
      <c r="I12" s="150"/>
      <c r="J12" s="149"/>
      <c r="K12" s="150"/>
      <c r="L12" s="149"/>
      <c r="M12" s="130"/>
      <c r="N12" s="131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28"/>
      <c r="F13" s="129"/>
      <c r="G13" s="150"/>
      <c r="H13" s="149"/>
      <c r="I13" s="150"/>
      <c r="J13" s="149"/>
      <c r="K13" s="150"/>
      <c r="L13" s="149"/>
      <c r="M13" s="130"/>
      <c r="N13" s="131"/>
      <c r="O13" s="128"/>
      <c r="P13" s="129"/>
      <c r="Q13" s="128"/>
      <c r="R13" s="129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28"/>
      <c r="F14" s="129"/>
      <c r="G14" s="150"/>
      <c r="H14" s="149"/>
      <c r="I14" s="150"/>
      <c r="J14" s="149"/>
      <c r="K14" s="150"/>
      <c r="L14" s="149"/>
      <c r="M14" s="130"/>
      <c r="N14" s="131"/>
      <c r="O14" s="128"/>
      <c r="P14" s="129"/>
      <c r="Q14" s="128"/>
      <c r="R14" s="129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28"/>
      <c r="F15" s="129"/>
      <c r="G15" s="150"/>
      <c r="H15" s="149"/>
      <c r="I15" s="150"/>
      <c r="J15" s="149"/>
      <c r="K15" s="150"/>
      <c r="L15" s="149"/>
      <c r="M15" s="130"/>
      <c r="N15" s="131"/>
      <c r="O15" s="128"/>
      <c r="P15" s="129"/>
      <c r="Q15" s="128"/>
      <c r="R15" s="129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8"/>
      <c r="F16" s="129"/>
      <c r="G16" s="150"/>
      <c r="H16" s="149"/>
      <c r="I16" s="150"/>
      <c r="J16" s="149"/>
      <c r="K16" s="150"/>
      <c r="L16" s="149"/>
      <c r="M16" s="130"/>
      <c r="N16" s="131"/>
      <c r="O16" s="128"/>
      <c r="P16" s="129"/>
      <c r="Q16" s="128"/>
      <c r="R16" s="129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8"/>
      <c r="F17" s="129"/>
      <c r="G17" s="150"/>
      <c r="H17" s="149"/>
      <c r="I17" s="150"/>
      <c r="J17" s="149"/>
      <c r="K17" s="150"/>
      <c r="L17" s="149"/>
      <c r="M17" s="130"/>
      <c r="N17" s="131"/>
      <c r="O17" s="128"/>
      <c r="P17" s="129"/>
      <c r="Q17" s="128"/>
      <c r="R17" s="129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8"/>
      <c r="F18" s="129"/>
      <c r="G18" s="150"/>
      <c r="H18" s="149"/>
      <c r="I18" s="150"/>
      <c r="J18" s="149"/>
      <c r="K18" s="150"/>
      <c r="L18" s="149"/>
      <c r="M18" s="130"/>
      <c r="N18" s="131"/>
      <c r="O18" s="128"/>
      <c r="P18" s="129"/>
      <c r="Q18" s="128"/>
      <c r="R18" s="129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8"/>
      <c r="F19" s="129"/>
      <c r="G19" s="150"/>
      <c r="H19" s="149"/>
      <c r="I19" s="150"/>
      <c r="J19" s="149"/>
      <c r="K19" s="150"/>
      <c r="L19" s="149"/>
      <c r="M19" s="130"/>
      <c r="N19" s="131"/>
      <c r="O19" s="128"/>
      <c r="P19" s="129"/>
      <c r="Q19" s="128"/>
      <c r="R19" s="129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28"/>
      <c r="F20" s="129"/>
      <c r="G20" s="150"/>
      <c r="H20" s="149"/>
      <c r="I20" s="150"/>
      <c r="J20" s="149"/>
      <c r="K20" s="150"/>
      <c r="L20" s="149"/>
      <c r="M20" s="130"/>
      <c r="N20" s="131"/>
      <c r="O20" s="128"/>
      <c r="P20" s="129"/>
      <c r="Q20" s="128"/>
      <c r="R20" s="129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28"/>
      <c r="F21" s="129"/>
      <c r="G21" s="150"/>
      <c r="H21" s="149"/>
      <c r="I21" s="150"/>
      <c r="J21" s="149"/>
      <c r="K21" s="150"/>
      <c r="L21" s="149"/>
      <c r="M21" s="130"/>
      <c r="N21" s="131"/>
      <c r="O21" s="128"/>
      <c r="P21" s="129"/>
      <c r="Q21" s="128"/>
      <c r="R21" s="129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8"/>
      <c r="F22" s="129"/>
      <c r="G22" s="150"/>
      <c r="H22" s="149"/>
      <c r="I22" s="150"/>
      <c r="J22" s="149"/>
      <c r="K22" s="150"/>
      <c r="L22" s="149"/>
      <c r="M22" s="130"/>
      <c r="N22" s="131"/>
      <c r="O22" s="128"/>
      <c r="P22" s="129"/>
      <c r="Q22" s="128"/>
      <c r="R22" s="129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8"/>
      <c r="F23" s="129"/>
      <c r="G23" s="128"/>
      <c r="H23" s="129"/>
      <c r="I23" s="128"/>
      <c r="J23" s="129"/>
      <c r="K23" s="128"/>
      <c r="L23" s="129"/>
      <c r="M23" s="130">
        <v>8</v>
      </c>
      <c r="N23" s="131"/>
      <c r="O23" s="128"/>
      <c r="P23" s="129"/>
      <c r="Q23" s="128"/>
      <c r="R23" s="129"/>
      <c r="S23" s="58">
        <f t="shared" si="1"/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6">
        <f>SUM(E4:E23)</f>
        <v>7.75</v>
      </c>
      <c r="F24" s="137"/>
      <c r="G24" s="136">
        <f>SUM(G4:G23)</f>
        <v>0</v>
      </c>
      <c r="H24" s="137"/>
      <c r="I24" s="136">
        <f>SUM(I4:I23)</f>
        <v>0</v>
      </c>
      <c r="J24" s="137"/>
      <c r="K24" s="136">
        <f>SUM(K4:K23)</f>
        <v>0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58">
        <f t="shared" si="1"/>
        <v>15.75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7.75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-0.25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-24.25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7.75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15.75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F26" sqref="F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90</v>
      </c>
      <c r="B2" s="120"/>
      <c r="C2" s="120"/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13"/>
      <c r="N3" s="11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70" t="s">
        <v>108</v>
      </c>
      <c r="C4" s="6"/>
      <c r="D4" s="22" t="s">
        <v>77</v>
      </c>
      <c r="E4" s="133">
        <v>8</v>
      </c>
      <c r="F4" s="133"/>
      <c r="G4" s="133">
        <v>8</v>
      </c>
      <c r="H4" s="133"/>
      <c r="I4" s="133">
        <v>8</v>
      </c>
      <c r="J4" s="133"/>
      <c r="K4" s="133">
        <v>8</v>
      </c>
      <c r="L4" s="133"/>
      <c r="M4" s="134"/>
      <c r="N4" s="134"/>
      <c r="O4" s="128"/>
      <c r="P4" s="129"/>
      <c r="Q4" s="128"/>
      <c r="R4" s="129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33"/>
      <c r="F5" s="133"/>
      <c r="G5" s="133"/>
      <c r="H5" s="133"/>
      <c r="I5" s="133"/>
      <c r="J5" s="133"/>
      <c r="K5" s="133"/>
      <c r="L5" s="133"/>
      <c r="M5" s="134"/>
      <c r="N5" s="134"/>
      <c r="O5" s="128"/>
      <c r="P5" s="129"/>
      <c r="Q5" s="128"/>
      <c r="R5" s="129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3"/>
      <c r="F6" s="133"/>
      <c r="G6" s="133"/>
      <c r="H6" s="133"/>
      <c r="I6" s="133"/>
      <c r="J6" s="133"/>
      <c r="K6" s="133"/>
      <c r="L6" s="133"/>
      <c r="M6" s="134"/>
      <c r="N6" s="134"/>
      <c r="O6" s="128"/>
      <c r="P6" s="129"/>
      <c r="Q6" s="128"/>
      <c r="R6" s="12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8"/>
      <c r="F7" s="129"/>
      <c r="G7" s="128"/>
      <c r="H7" s="129"/>
      <c r="I7" s="128"/>
      <c r="J7" s="129"/>
      <c r="K7" s="128"/>
      <c r="L7" s="129"/>
      <c r="M7" s="130"/>
      <c r="N7" s="131"/>
      <c r="O7" s="128"/>
      <c r="P7" s="129"/>
      <c r="Q7" s="128"/>
      <c r="R7" s="12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8"/>
      <c r="F8" s="129"/>
      <c r="G8" s="128"/>
      <c r="H8" s="129"/>
      <c r="I8" s="128"/>
      <c r="J8" s="129"/>
      <c r="K8" s="128"/>
      <c r="L8" s="129"/>
      <c r="M8" s="130"/>
      <c r="N8" s="131"/>
      <c r="O8" s="128"/>
      <c r="P8" s="129"/>
      <c r="Q8" s="128"/>
      <c r="R8" s="12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8"/>
      <c r="F9" s="129"/>
      <c r="G9" s="128"/>
      <c r="H9" s="129"/>
      <c r="I9" s="128"/>
      <c r="J9" s="129"/>
      <c r="K9" s="128"/>
      <c r="L9" s="129"/>
      <c r="M9" s="130"/>
      <c r="N9" s="131"/>
      <c r="O9" s="128"/>
      <c r="P9" s="129"/>
      <c r="Q9" s="128"/>
      <c r="R9" s="1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8"/>
      <c r="F10" s="129"/>
      <c r="G10" s="128"/>
      <c r="H10" s="129"/>
      <c r="I10" s="128"/>
      <c r="J10" s="129"/>
      <c r="K10" s="128"/>
      <c r="L10" s="129"/>
      <c r="M10" s="130"/>
      <c r="N10" s="131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8"/>
      <c r="F11" s="129"/>
      <c r="G11" s="128"/>
      <c r="H11" s="129"/>
      <c r="I11" s="128"/>
      <c r="J11" s="129"/>
      <c r="K11" s="128"/>
      <c r="L11" s="129"/>
      <c r="M11" s="130"/>
      <c r="N11" s="131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30"/>
      <c r="N12" s="131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28"/>
      <c r="F13" s="129"/>
      <c r="G13" s="128"/>
      <c r="H13" s="129"/>
      <c r="I13" s="128"/>
      <c r="J13" s="129"/>
      <c r="K13" s="128"/>
      <c r="L13" s="129"/>
      <c r="M13" s="130"/>
      <c r="N13" s="131"/>
      <c r="O13" s="128"/>
      <c r="P13" s="129"/>
      <c r="Q13" s="128"/>
      <c r="R13" s="129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28"/>
      <c r="F14" s="129"/>
      <c r="G14" s="128"/>
      <c r="H14" s="129"/>
      <c r="I14" s="128"/>
      <c r="J14" s="129"/>
      <c r="K14" s="128"/>
      <c r="L14" s="129"/>
      <c r="M14" s="130"/>
      <c r="N14" s="131"/>
      <c r="O14" s="128"/>
      <c r="P14" s="129"/>
      <c r="Q14" s="128"/>
      <c r="R14" s="129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28"/>
      <c r="F15" s="129"/>
      <c r="G15" s="128"/>
      <c r="H15" s="129"/>
      <c r="I15" s="128"/>
      <c r="J15" s="129"/>
      <c r="K15" s="128"/>
      <c r="L15" s="129"/>
      <c r="M15" s="130"/>
      <c r="N15" s="131"/>
      <c r="O15" s="128"/>
      <c r="P15" s="129"/>
      <c r="Q15" s="128"/>
      <c r="R15" s="129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30"/>
      <c r="N16" s="131"/>
      <c r="O16" s="128"/>
      <c r="P16" s="129"/>
      <c r="Q16" s="128"/>
      <c r="R16" s="129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30"/>
      <c r="N17" s="131"/>
      <c r="O17" s="128"/>
      <c r="P17" s="129"/>
      <c r="Q17" s="128"/>
      <c r="R17" s="129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8"/>
      <c r="F18" s="129"/>
      <c r="G18" s="128"/>
      <c r="H18" s="129"/>
      <c r="I18" s="128"/>
      <c r="J18" s="129"/>
      <c r="K18" s="128"/>
      <c r="L18" s="129"/>
      <c r="M18" s="130"/>
      <c r="N18" s="131"/>
      <c r="O18" s="128"/>
      <c r="P18" s="129"/>
      <c r="Q18" s="128"/>
      <c r="R18" s="129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17"/>
      <c r="B19" s="25"/>
      <c r="C19" s="117"/>
      <c r="D19" s="22"/>
      <c r="E19" s="128"/>
      <c r="F19" s="129"/>
      <c r="G19" s="128"/>
      <c r="H19" s="129"/>
      <c r="I19" s="128"/>
      <c r="J19" s="129"/>
      <c r="K19" s="128"/>
      <c r="L19" s="129"/>
      <c r="M19" s="130"/>
      <c r="N19" s="131"/>
      <c r="O19" s="128"/>
      <c r="P19" s="129"/>
      <c r="Q19" s="128"/>
      <c r="R19" s="129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28"/>
      <c r="F20" s="129"/>
      <c r="G20" s="128"/>
      <c r="H20" s="129"/>
      <c r="I20" s="128"/>
      <c r="J20" s="129"/>
      <c r="K20" s="128"/>
      <c r="L20" s="129"/>
      <c r="M20" s="130"/>
      <c r="N20" s="131"/>
      <c r="O20" s="128"/>
      <c r="P20" s="129"/>
      <c r="Q20" s="128"/>
      <c r="R20" s="129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28"/>
      <c r="F21" s="129"/>
      <c r="G21" s="128"/>
      <c r="H21" s="129"/>
      <c r="I21" s="128"/>
      <c r="J21" s="129"/>
      <c r="K21" s="128"/>
      <c r="L21" s="129"/>
      <c r="M21" s="130"/>
      <c r="N21" s="131"/>
      <c r="O21" s="128"/>
      <c r="P21" s="129"/>
      <c r="Q21" s="128"/>
      <c r="R21" s="129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8"/>
      <c r="F22" s="129"/>
      <c r="G22" s="128"/>
      <c r="H22" s="129"/>
      <c r="I22" s="128"/>
      <c r="J22" s="129"/>
      <c r="K22" s="128"/>
      <c r="L22" s="129"/>
      <c r="M22" s="130"/>
      <c r="N22" s="131"/>
      <c r="O22" s="128"/>
      <c r="P22" s="129"/>
      <c r="Q22" s="128"/>
      <c r="R22" s="129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8"/>
      <c r="F23" s="129"/>
      <c r="G23" s="128"/>
      <c r="H23" s="129"/>
      <c r="I23" s="128"/>
      <c r="J23" s="129"/>
      <c r="K23" s="128"/>
      <c r="L23" s="129"/>
      <c r="M23" s="130">
        <v>8</v>
      </c>
      <c r="N23" s="131"/>
      <c r="O23" s="128"/>
      <c r="P23" s="129"/>
      <c r="Q23" s="128"/>
      <c r="R23" s="129"/>
      <c r="S23" s="58">
        <f t="shared" si="1"/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F26" sqref="F26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90</v>
      </c>
      <c r="B2" s="120"/>
      <c r="C2" s="120"/>
      <c r="D2" s="32"/>
      <c r="E2" s="159" t="s">
        <v>13</v>
      </c>
      <c r="F2" s="159"/>
      <c r="G2" s="159" t="s">
        <v>14</v>
      </c>
      <c r="H2" s="159"/>
      <c r="I2" s="159" t="s">
        <v>15</v>
      </c>
      <c r="J2" s="159"/>
      <c r="K2" s="159" t="s">
        <v>16</v>
      </c>
      <c r="L2" s="159"/>
      <c r="M2" s="159" t="s">
        <v>17</v>
      </c>
      <c r="N2" s="159"/>
      <c r="O2" s="159" t="s">
        <v>18</v>
      </c>
      <c r="P2" s="159"/>
      <c r="Q2" s="159" t="s">
        <v>19</v>
      </c>
      <c r="R2" s="15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/>
      <c r="F3" s="123"/>
      <c r="G3" s="114"/>
      <c r="H3" s="123"/>
      <c r="I3" s="114"/>
      <c r="J3" s="123"/>
      <c r="K3" s="114"/>
      <c r="L3" s="123"/>
      <c r="M3" s="114"/>
      <c r="N3" s="123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16"/>
      <c r="B4" s="116"/>
      <c r="C4" s="116"/>
      <c r="D4" s="22"/>
      <c r="E4" s="156"/>
      <c r="F4" s="156"/>
      <c r="G4" s="156"/>
      <c r="H4" s="156"/>
      <c r="I4" s="156"/>
      <c r="J4" s="156"/>
      <c r="K4" s="156"/>
      <c r="L4" s="156"/>
      <c r="M4" s="130"/>
      <c r="N4" s="131"/>
      <c r="O4" s="155"/>
      <c r="P4" s="155"/>
      <c r="Q4" s="151"/>
      <c r="R4" s="152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116"/>
      <c r="B5" s="116"/>
      <c r="C5" s="116"/>
      <c r="D5" s="22"/>
      <c r="E5" s="134"/>
      <c r="F5" s="134"/>
      <c r="G5" s="134"/>
      <c r="H5" s="134"/>
      <c r="I5" s="134"/>
      <c r="J5" s="134"/>
      <c r="K5" s="134"/>
      <c r="L5" s="134"/>
      <c r="M5" s="130"/>
      <c r="N5" s="131"/>
      <c r="O5" s="155"/>
      <c r="P5" s="155"/>
      <c r="Q5" s="151"/>
      <c r="R5" s="152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34"/>
      <c r="F6" s="134"/>
      <c r="G6" s="134"/>
      <c r="H6" s="134"/>
      <c r="I6" s="134"/>
      <c r="J6" s="134"/>
      <c r="K6" s="138"/>
      <c r="L6" s="134"/>
      <c r="M6" s="130"/>
      <c r="N6" s="131"/>
      <c r="O6" s="155"/>
      <c r="P6" s="155"/>
      <c r="Q6" s="151"/>
      <c r="R6" s="152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56"/>
      <c r="F7" s="156"/>
      <c r="G7" s="156"/>
      <c r="H7" s="156"/>
      <c r="I7" s="156"/>
      <c r="J7" s="156"/>
      <c r="K7" s="156"/>
      <c r="L7" s="156"/>
      <c r="M7" s="130"/>
      <c r="N7" s="131"/>
      <c r="O7" s="155"/>
      <c r="P7" s="155"/>
      <c r="Q7" s="151"/>
      <c r="R7" s="152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56"/>
      <c r="F8" s="156"/>
      <c r="G8" s="156"/>
      <c r="H8" s="156"/>
      <c r="I8" s="156"/>
      <c r="J8" s="156"/>
      <c r="K8" s="156"/>
      <c r="L8" s="156"/>
      <c r="M8" s="130"/>
      <c r="N8" s="131"/>
      <c r="O8" s="155"/>
      <c r="P8" s="155"/>
      <c r="Q8" s="151"/>
      <c r="R8" s="152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56"/>
      <c r="F9" s="156"/>
      <c r="G9" s="156"/>
      <c r="H9" s="156"/>
      <c r="I9" s="156"/>
      <c r="J9" s="156"/>
      <c r="K9" s="156"/>
      <c r="L9" s="156"/>
      <c r="M9" s="130"/>
      <c r="N9" s="131"/>
      <c r="O9" s="155"/>
      <c r="P9" s="155"/>
      <c r="Q9" s="151"/>
      <c r="R9" s="15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53"/>
      <c r="F10" s="154"/>
      <c r="G10" s="153"/>
      <c r="H10" s="154"/>
      <c r="I10" s="153"/>
      <c r="J10" s="154"/>
      <c r="K10" s="153"/>
      <c r="L10" s="154"/>
      <c r="M10" s="130"/>
      <c r="N10" s="131"/>
      <c r="O10" s="151"/>
      <c r="P10" s="152"/>
      <c r="Q10" s="151"/>
      <c r="R10" s="15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53"/>
      <c r="F11" s="154"/>
      <c r="G11" s="153"/>
      <c r="H11" s="154"/>
      <c r="I11" s="153"/>
      <c r="J11" s="154"/>
      <c r="K11" s="153"/>
      <c r="L11" s="154"/>
      <c r="M11" s="130"/>
      <c r="N11" s="131"/>
      <c r="O11" s="151"/>
      <c r="P11" s="152"/>
      <c r="Q11" s="151"/>
      <c r="R11" s="15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51"/>
      <c r="P12" s="152"/>
      <c r="Q12" s="151"/>
      <c r="R12" s="15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51"/>
      <c r="P13" s="152"/>
      <c r="Q13" s="151"/>
      <c r="R13" s="15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51"/>
      <c r="P14" s="152"/>
      <c r="Q14" s="151"/>
      <c r="R14" s="15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7"/>
      <c r="B15" s="117"/>
      <c r="C15" s="117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51"/>
      <c r="P15" s="152"/>
      <c r="Q15" s="151"/>
      <c r="R15" s="15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51"/>
      <c r="P16" s="152"/>
      <c r="Q16" s="151"/>
      <c r="R16" s="15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10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51"/>
      <c r="P17" s="152"/>
      <c r="Q17" s="151"/>
      <c r="R17" s="15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56"/>
      <c r="F18" s="156"/>
      <c r="G18" s="156"/>
      <c r="H18" s="156"/>
      <c r="I18" s="156"/>
      <c r="J18" s="156"/>
      <c r="K18" s="156"/>
      <c r="L18" s="156"/>
      <c r="M18" s="130"/>
      <c r="N18" s="131"/>
      <c r="O18" s="155"/>
      <c r="P18" s="155"/>
      <c r="Q18" s="151"/>
      <c r="R18" s="15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6"/>
      <c r="C19" s="6"/>
      <c r="D19" s="10"/>
      <c r="E19" s="153"/>
      <c r="F19" s="154"/>
      <c r="G19" s="153"/>
      <c r="H19" s="154"/>
      <c r="I19" s="141"/>
      <c r="J19" s="154"/>
      <c r="K19" s="153"/>
      <c r="L19" s="154"/>
      <c r="M19" s="130"/>
      <c r="N19" s="131"/>
      <c r="O19" s="155"/>
      <c r="P19" s="155"/>
      <c r="Q19" s="151"/>
      <c r="R19" s="152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53"/>
      <c r="F20" s="154"/>
      <c r="G20" s="156"/>
      <c r="H20" s="156"/>
      <c r="I20" s="153"/>
      <c r="J20" s="154"/>
      <c r="K20" s="156"/>
      <c r="L20" s="156"/>
      <c r="M20" s="130"/>
      <c r="N20" s="131"/>
      <c r="O20" s="155"/>
      <c r="P20" s="155"/>
      <c r="Q20" s="151"/>
      <c r="R20" s="15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6">
        <v>8</v>
      </c>
      <c r="F21" s="156"/>
      <c r="G21" s="156">
        <v>8</v>
      </c>
      <c r="H21" s="156"/>
      <c r="I21" s="156">
        <v>8</v>
      </c>
      <c r="J21" s="156"/>
      <c r="K21" s="156">
        <v>8</v>
      </c>
      <c r="L21" s="156"/>
      <c r="M21" s="130"/>
      <c r="N21" s="131"/>
      <c r="O21" s="155"/>
      <c r="P21" s="155"/>
      <c r="Q21" s="151"/>
      <c r="R21" s="152"/>
      <c r="S21" s="38">
        <f t="shared" si="0"/>
        <v>32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5"/>
      <c r="F22" s="155"/>
      <c r="G22" s="155"/>
      <c r="H22" s="155"/>
      <c r="I22" s="155"/>
      <c r="J22" s="155"/>
      <c r="K22" s="155"/>
      <c r="L22" s="155"/>
      <c r="M22" s="153">
        <v>8</v>
      </c>
      <c r="N22" s="154"/>
      <c r="O22" s="155"/>
      <c r="P22" s="155"/>
      <c r="Q22" s="151"/>
      <c r="R22" s="152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7">
        <f>SUM(E4:E22)</f>
        <v>8</v>
      </c>
      <c r="F23" s="158"/>
      <c r="G23" s="157">
        <f>SUM(G4:G22)</f>
        <v>8</v>
      </c>
      <c r="H23" s="158"/>
      <c r="I23" s="157">
        <f>SUM(I4:I22)</f>
        <v>8</v>
      </c>
      <c r="J23" s="158"/>
      <c r="K23" s="157">
        <f>SUM(K4:K22)</f>
        <v>8</v>
      </c>
      <c r="L23" s="158"/>
      <c r="M23" s="157">
        <f>SUM(M4:M22)</f>
        <v>8</v>
      </c>
      <c r="N23" s="158"/>
      <c r="O23" s="157">
        <f>SUM(O4:O22)</f>
        <v>0</v>
      </c>
      <c r="P23" s="158"/>
      <c r="Q23" s="157">
        <f>SUM(Q4:Q22)</f>
        <v>0</v>
      </c>
      <c r="R23" s="15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32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view="pageBreakPreview" zoomScale="91" zoomScaleNormal="91" zoomScaleSheetLayoutView="91" workbookViewId="0">
      <selection activeCell="F26" sqref="F2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90</v>
      </c>
      <c r="B2" s="120"/>
      <c r="C2" s="120"/>
      <c r="D2" s="6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13"/>
      <c r="N3" s="113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6715</v>
      </c>
      <c r="B4" s="170" t="s">
        <v>105</v>
      </c>
      <c r="C4" s="6">
        <v>4</v>
      </c>
      <c r="D4" s="22" t="s">
        <v>67</v>
      </c>
      <c r="E4" s="132">
        <v>8</v>
      </c>
      <c r="F4" s="132"/>
      <c r="G4" s="132">
        <v>5.5</v>
      </c>
      <c r="H4" s="132"/>
      <c r="I4" s="132"/>
      <c r="J4" s="132"/>
      <c r="K4" s="132"/>
      <c r="L4" s="132"/>
      <c r="M4" s="138"/>
      <c r="N4" s="138"/>
      <c r="O4" s="139"/>
      <c r="P4" s="140"/>
      <c r="Q4" s="139"/>
      <c r="R4" s="140"/>
      <c r="S4" s="12">
        <f>E4+G4+I4+K4+M4+O4+Q4</f>
        <v>13.5</v>
      </c>
      <c r="T4" s="12">
        <f t="shared" ref="T4:T19" si="0">SUM(S4-U4-V4)</f>
        <v>13.5</v>
      </c>
      <c r="U4" s="14"/>
      <c r="V4" s="14"/>
    </row>
    <row r="5" spans="1:22" x14ac:dyDescent="0.25">
      <c r="A5" s="122">
        <v>6821</v>
      </c>
      <c r="B5" s="170" t="s">
        <v>104</v>
      </c>
      <c r="C5" s="122">
        <v>3</v>
      </c>
      <c r="D5" s="22" t="s">
        <v>76</v>
      </c>
      <c r="E5" s="132"/>
      <c r="F5" s="132"/>
      <c r="G5" s="132">
        <v>2.5</v>
      </c>
      <c r="H5" s="132"/>
      <c r="I5" s="132">
        <v>3.75</v>
      </c>
      <c r="J5" s="132"/>
      <c r="K5" s="132">
        <v>8</v>
      </c>
      <c r="L5" s="132"/>
      <c r="M5" s="138"/>
      <c r="N5" s="138"/>
      <c r="O5" s="139"/>
      <c r="P5" s="140"/>
      <c r="Q5" s="139"/>
      <c r="R5" s="140"/>
      <c r="S5" s="12">
        <f t="shared" ref="S5:S21" si="1">E5+G5+I5+K5+M5+O5+Q5</f>
        <v>14.25</v>
      </c>
      <c r="T5" s="12">
        <f t="shared" si="0"/>
        <v>14.25</v>
      </c>
      <c r="U5" s="14"/>
      <c r="V5" s="14"/>
    </row>
    <row r="6" spans="1:22" x14ac:dyDescent="0.25">
      <c r="A6" s="6"/>
      <c r="B6" s="6"/>
      <c r="C6" s="6"/>
      <c r="D6" s="10"/>
      <c r="E6" s="160"/>
      <c r="F6" s="140"/>
      <c r="G6" s="160"/>
      <c r="H6" s="140"/>
      <c r="I6" s="160"/>
      <c r="J6" s="140"/>
      <c r="K6" s="160"/>
      <c r="L6" s="140"/>
      <c r="M6" s="161"/>
      <c r="N6" s="142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60"/>
      <c r="F7" s="140"/>
      <c r="G7" s="160"/>
      <c r="H7" s="140"/>
      <c r="I7" s="160"/>
      <c r="J7" s="140"/>
      <c r="K7" s="160"/>
      <c r="L7" s="140"/>
      <c r="M7" s="161"/>
      <c r="N7" s="142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60"/>
      <c r="F8" s="140"/>
      <c r="G8" s="160"/>
      <c r="H8" s="140"/>
      <c r="I8" s="160"/>
      <c r="J8" s="140"/>
      <c r="K8" s="160"/>
      <c r="L8" s="140"/>
      <c r="M8" s="161"/>
      <c r="N8" s="142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10"/>
      <c r="E9" s="160"/>
      <c r="F9" s="140"/>
      <c r="G9" s="139"/>
      <c r="H9" s="140"/>
      <c r="I9" s="139"/>
      <c r="J9" s="140"/>
      <c r="K9" s="139"/>
      <c r="L9" s="140"/>
      <c r="M9" s="141"/>
      <c r="N9" s="142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10"/>
      <c r="E10" s="160"/>
      <c r="F10" s="140"/>
      <c r="G10" s="139"/>
      <c r="H10" s="140"/>
      <c r="I10" s="139"/>
      <c r="J10" s="140"/>
      <c r="K10" s="139"/>
      <c r="L10" s="140"/>
      <c r="M10" s="141"/>
      <c r="N10" s="142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10"/>
      <c r="E11" s="160"/>
      <c r="F11" s="140"/>
      <c r="G11" s="160"/>
      <c r="H11" s="140"/>
      <c r="I11" s="160"/>
      <c r="J11" s="140"/>
      <c r="K11" s="160"/>
      <c r="L11" s="140"/>
      <c r="M11" s="161"/>
      <c r="N11" s="142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10"/>
      <c r="E12" s="160"/>
      <c r="F12" s="140"/>
      <c r="G12" s="160"/>
      <c r="H12" s="140"/>
      <c r="I12" s="160"/>
      <c r="J12" s="140"/>
      <c r="K12" s="160"/>
      <c r="L12" s="140"/>
      <c r="M12" s="161"/>
      <c r="N12" s="142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10"/>
      <c r="E13" s="160"/>
      <c r="F13" s="140"/>
      <c r="G13" s="160"/>
      <c r="H13" s="140"/>
      <c r="I13" s="160"/>
      <c r="J13" s="140"/>
      <c r="K13" s="160"/>
      <c r="L13" s="140"/>
      <c r="M13" s="161"/>
      <c r="N13" s="142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18"/>
      <c r="B14" s="170" t="s">
        <v>108</v>
      </c>
      <c r="C14" s="118"/>
      <c r="D14" s="22" t="s">
        <v>103</v>
      </c>
      <c r="E14" s="163"/>
      <c r="F14" s="164"/>
      <c r="G14" s="160"/>
      <c r="H14" s="140"/>
      <c r="I14" s="160">
        <v>4.25</v>
      </c>
      <c r="J14" s="140"/>
      <c r="K14" s="160"/>
      <c r="L14" s="140"/>
      <c r="M14" s="161"/>
      <c r="N14" s="142"/>
      <c r="O14" s="139"/>
      <c r="P14" s="140"/>
      <c r="Q14" s="139"/>
      <c r="R14" s="140"/>
      <c r="S14" s="12">
        <f t="shared" si="1"/>
        <v>4.25</v>
      </c>
      <c r="T14" s="12">
        <f t="shared" si="0"/>
        <v>4.25</v>
      </c>
      <c r="U14" s="14"/>
      <c r="V14" s="14"/>
    </row>
    <row r="15" spans="1:22" x14ac:dyDescent="0.25">
      <c r="A15" s="6"/>
      <c r="B15" s="25"/>
      <c r="C15" s="6"/>
      <c r="D15" s="22"/>
      <c r="E15" s="139"/>
      <c r="F15" s="140"/>
      <c r="G15" s="160"/>
      <c r="H15" s="140"/>
      <c r="I15" s="160"/>
      <c r="J15" s="140"/>
      <c r="K15" s="160"/>
      <c r="L15" s="140"/>
      <c r="M15" s="161"/>
      <c r="N15" s="142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41"/>
      <c r="N16" s="142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10"/>
      <c r="E17" s="162"/>
      <c r="F17" s="129"/>
      <c r="G17" s="128"/>
      <c r="H17" s="129"/>
      <c r="I17" s="128"/>
      <c r="J17" s="129"/>
      <c r="K17" s="128"/>
      <c r="L17" s="129"/>
      <c r="M17" s="130"/>
      <c r="N17" s="131"/>
      <c r="O17" s="139"/>
      <c r="P17" s="140"/>
      <c r="Q17" s="139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10"/>
      <c r="E18" s="160"/>
      <c r="F18" s="140"/>
      <c r="G18" s="139"/>
      <c r="H18" s="140"/>
      <c r="I18" s="139"/>
      <c r="J18" s="140"/>
      <c r="K18" s="139"/>
      <c r="L18" s="140"/>
      <c r="M18" s="141"/>
      <c r="N18" s="142"/>
      <c r="O18" s="139"/>
      <c r="P18" s="140"/>
      <c r="Q18" s="139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0"/>
      <c r="B19" s="61"/>
      <c r="C19" s="110"/>
      <c r="D19" s="10"/>
      <c r="E19" s="160"/>
      <c r="F19" s="140"/>
      <c r="G19" s="160"/>
      <c r="H19" s="140"/>
      <c r="I19" s="160"/>
      <c r="J19" s="140"/>
      <c r="K19" s="160"/>
      <c r="L19" s="140"/>
      <c r="M19" s="161"/>
      <c r="N19" s="142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39"/>
      <c r="F20" s="140"/>
      <c r="G20" s="139"/>
      <c r="H20" s="140"/>
      <c r="I20" s="139"/>
      <c r="J20" s="140"/>
      <c r="K20" s="139"/>
      <c r="L20" s="140"/>
      <c r="M20" s="141"/>
      <c r="N20" s="142"/>
      <c r="O20" s="139"/>
      <c r="P20" s="140"/>
      <c r="Q20" s="139"/>
      <c r="R20" s="140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41">
        <v>8</v>
      </c>
      <c r="N21" s="142"/>
      <c r="O21" s="139"/>
      <c r="P21" s="140"/>
      <c r="Q21" s="139"/>
      <c r="R21" s="140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3">
        <f>SUM(E4:E21)</f>
        <v>8</v>
      </c>
      <c r="F22" s="144"/>
      <c r="G22" s="143">
        <f>SUM(G4:G21)</f>
        <v>8</v>
      </c>
      <c r="H22" s="144"/>
      <c r="I22" s="143">
        <f>SUM(I4:I21)</f>
        <v>8</v>
      </c>
      <c r="J22" s="144"/>
      <c r="K22" s="143">
        <f>SUM(K4:K21)</f>
        <v>8</v>
      </c>
      <c r="L22" s="144"/>
      <c r="M22" s="143">
        <f>SUM(M4:M21)</f>
        <v>8</v>
      </c>
      <c r="N22" s="144"/>
      <c r="O22" s="143">
        <f>SUM(O4:O21)</f>
        <v>0</v>
      </c>
      <c r="P22" s="144"/>
      <c r="Q22" s="143">
        <f>SUM(Q4:Q21)</f>
        <v>0</v>
      </c>
      <c r="R22" s="144"/>
      <c r="S22" s="12">
        <f t="shared" ref="S22" si="2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F26" sqref="F2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90</v>
      </c>
      <c r="B2" s="120"/>
      <c r="C2" s="120"/>
      <c r="D2" s="6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114"/>
      <c r="J3" s="114"/>
      <c r="K3" s="27">
        <v>8</v>
      </c>
      <c r="L3" s="27">
        <v>16.3</v>
      </c>
      <c r="M3" s="114"/>
      <c r="N3" s="114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24">
        <v>6715</v>
      </c>
      <c r="B4" s="170" t="s">
        <v>105</v>
      </c>
      <c r="C4" s="124">
        <v>4</v>
      </c>
      <c r="D4" s="22" t="s">
        <v>67</v>
      </c>
      <c r="E4" s="139">
        <v>7</v>
      </c>
      <c r="F4" s="140"/>
      <c r="G4" s="139">
        <v>7</v>
      </c>
      <c r="H4" s="140"/>
      <c r="I4" s="141"/>
      <c r="J4" s="142"/>
      <c r="K4" s="139">
        <v>7</v>
      </c>
      <c r="L4" s="140"/>
      <c r="M4" s="141"/>
      <c r="N4" s="142"/>
      <c r="O4" s="139"/>
      <c r="P4" s="140"/>
      <c r="Q4" s="139"/>
      <c r="R4" s="140"/>
      <c r="S4" s="12">
        <f>E4+G4+I4+K4+M4+O4+Q4</f>
        <v>21</v>
      </c>
      <c r="T4" s="12">
        <f>SUM(S4-U4-V4)</f>
        <v>21</v>
      </c>
      <c r="U4" s="14"/>
      <c r="V4" s="14"/>
    </row>
    <row r="5" spans="1:22" ht="15.75" customHeight="1" x14ac:dyDescent="0.25">
      <c r="A5" s="116"/>
      <c r="B5" s="116"/>
      <c r="C5" s="116"/>
      <c r="D5" s="22"/>
      <c r="E5" s="139"/>
      <c r="F5" s="140"/>
      <c r="G5" s="139"/>
      <c r="H5" s="140"/>
      <c r="I5" s="141"/>
      <c r="J5" s="142"/>
      <c r="K5" s="139"/>
      <c r="L5" s="140"/>
      <c r="M5" s="141"/>
      <c r="N5" s="142"/>
      <c r="O5" s="139"/>
      <c r="P5" s="140"/>
      <c r="Q5" s="139"/>
      <c r="R5" s="140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41"/>
      <c r="J6" s="142"/>
      <c r="K6" s="139"/>
      <c r="L6" s="140"/>
      <c r="M6" s="141"/>
      <c r="N6" s="142"/>
      <c r="O6" s="139"/>
      <c r="P6" s="140"/>
      <c r="Q6" s="139"/>
      <c r="R6" s="14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41"/>
      <c r="J7" s="142"/>
      <c r="K7" s="139"/>
      <c r="L7" s="140"/>
      <c r="M7" s="141"/>
      <c r="N7" s="142"/>
      <c r="O7" s="139"/>
      <c r="P7" s="140"/>
      <c r="Q7" s="139"/>
      <c r="R7" s="14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41"/>
      <c r="J8" s="142"/>
      <c r="K8" s="139"/>
      <c r="L8" s="140"/>
      <c r="M8" s="141"/>
      <c r="N8" s="142"/>
      <c r="O8" s="139"/>
      <c r="P8" s="140"/>
      <c r="Q8" s="139"/>
      <c r="R8" s="14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41"/>
      <c r="J9" s="142"/>
      <c r="K9" s="139"/>
      <c r="L9" s="140"/>
      <c r="M9" s="141"/>
      <c r="N9" s="142"/>
      <c r="O9" s="139"/>
      <c r="P9" s="140"/>
      <c r="Q9" s="139"/>
      <c r="R9" s="14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41"/>
      <c r="J10" s="142"/>
      <c r="K10" s="139"/>
      <c r="L10" s="140"/>
      <c r="M10" s="141"/>
      <c r="N10" s="142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41"/>
      <c r="J11" s="142"/>
      <c r="K11" s="139"/>
      <c r="L11" s="140"/>
      <c r="M11" s="141"/>
      <c r="N11" s="142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41"/>
      <c r="J12" s="142"/>
      <c r="K12" s="139"/>
      <c r="L12" s="140"/>
      <c r="M12" s="141"/>
      <c r="N12" s="142"/>
      <c r="O12" s="139"/>
      <c r="P12" s="140"/>
      <c r="Q12" s="139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41"/>
      <c r="J13" s="142"/>
      <c r="K13" s="139"/>
      <c r="L13" s="140"/>
      <c r="M13" s="141"/>
      <c r="N13" s="142"/>
      <c r="O13" s="139"/>
      <c r="P13" s="140"/>
      <c r="Q13" s="139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41"/>
      <c r="J14" s="142"/>
      <c r="K14" s="139"/>
      <c r="L14" s="140"/>
      <c r="M14" s="141"/>
      <c r="N14" s="142"/>
      <c r="O14" s="139"/>
      <c r="P14" s="140"/>
      <c r="Q14" s="139"/>
      <c r="R14" s="14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41"/>
      <c r="J15" s="142"/>
      <c r="K15" s="139"/>
      <c r="L15" s="140"/>
      <c r="M15" s="141"/>
      <c r="N15" s="142"/>
      <c r="O15" s="139"/>
      <c r="P15" s="140"/>
      <c r="Q15" s="139"/>
      <c r="R15" s="14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41"/>
      <c r="J16" s="142"/>
      <c r="K16" s="139"/>
      <c r="L16" s="140"/>
      <c r="M16" s="141"/>
      <c r="N16" s="142"/>
      <c r="O16" s="139"/>
      <c r="P16" s="140"/>
      <c r="Q16" s="139"/>
      <c r="R16" s="14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39"/>
      <c r="F17" s="140"/>
      <c r="G17" s="139"/>
      <c r="H17" s="140"/>
      <c r="I17" s="141"/>
      <c r="J17" s="142"/>
      <c r="K17" s="139"/>
      <c r="L17" s="140"/>
      <c r="M17" s="141"/>
      <c r="N17" s="142"/>
      <c r="O17" s="139"/>
      <c r="P17" s="140"/>
      <c r="Q17" s="139"/>
      <c r="R17" s="14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9"/>
      <c r="F18" s="140"/>
      <c r="G18" s="139"/>
      <c r="H18" s="140"/>
      <c r="I18" s="141"/>
      <c r="J18" s="142"/>
      <c r="K18" s="139"/>
      <c r="L18" s="140"/>
      <c r="M18" s="141"/>
      <c r="N18" s="142"/>
      <c r="O18" s="139"/>
      <c r="P18" s="140"/>
      <c r="Q18" s="139"/>
      <c r="R18" s="14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18"/>
      <c r="B19" s="25"/>
      <c r="C19" s="118"/>
      <c r="D19" s="22"/>
      <c r="E19" s="139"/>
      <c r="F19" s="140"/>
      <c r="G19" s="139"/>
      <c r="H19" s="140"/>
      <c r="I19" s="141"/>
      <c r="J19" s="142"/>
      <c r="K19" s="139"/>
      <c r="L19" s="140"/>
      <c r="M19" s="141"/>
      <c r="N19" s="142"/>
      <c r="O19" s="139"/>
      <c r="P19" s="140"/>
      <c r="Q19" s="139"/>
      <c r="R19" s="14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70" t="s">
        <v>108</v>
      </c>
      <c r="C20" s="6"/>
      <c r="D20" s="10" t="s">
        <v>66</v>
      </c>
      <c r="E20" s="139">
        <v>1</v>
      </c>
      <c r="F20" s="140"/>
      <c r="G20" s="139">
        <v>1</v>
      </c>
      <c r="H20" s="140"/>
      <c r="I20" s="141"/>
      <c r="J20" s="142"/>
      <c r="K20" s="139">
        <v>1</v>
      </c>
      <c r="L20" s="140"/>
      <c r="M20" s="141"/>
      <c r="N20" s="142"/>
      <c r="O20" s="139"/>
      <c r="P20" s="140"/>
      <c r="Q20" s="139"/>
      <c r="R20" s="140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39"/>
      <c r="F21" s="140"/>
      <c r="G21" s="139"/>
      <c r="H21" s="140"/>
      <c r="I21" s="141"/>
      <c r="J21" s="142"/>
      <c r="K21" s="139"/>
      <c r="L21" s="140"/>
      <c r="M21" s="141"/>
      <c r="N21" s="142"/>
      <c r="O21" s="139"/>
      <c r="P21" s="140"/>
      <c r="Q21" s="139"/>
      <c r="R21" s="14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9"/>
      <c r="F22" s="140"/>
      <c r="G22" s="139"/>
      <c r="H22" s="140"/>
      <c r="I22" s="141">
        <v>8</v>
      </c>
      <c r="J22" s="142"/>
      <c r="K22" s="139"/>
      <c r="L22" s="140"/>
      <c r="M22" s="141"/>
      <c r="N22" s="142"/>
      <c r="O22" s="139"/>
      <c r="P22" s="140"/>
      <c r="Q22" s="139"/>
      <c r="R22" s="140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9"/>
      <c r="F23" s="140"/>
      <c r="G23" s="139"/>
      <c r="H23" s="140"/>
      <c r="I23" s="139"/>
      <c r="J23" s="140"/>
      <c r="K23" s="139"/>
      <c r="L23" s="140"/>
      <c r="M23" s="141">
        <v>8</v>
      </c>
      <c r="N23" s="142"/>
      <c r="O23" s="139"/>
      <c r="P23" s="140"/>
      <c r="Q23" s="139"/>
      <c r="R23" s="140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3">
        <f>SUM(E4:E23)</f>
        <v>8</v>
      </c>
      <c r="F24" s="144"/>
      <c r="G24" s="143">
        <f>SUM(G4:G23)</f>
        <v>8</v>
      </c>
      <c r="H24" s="144"/>
      <c r="I24" s="143">
        <f>SUM(I4:I23)</f>
        <v>8</v>
      </c>
      <c r="J24" s="144"/>
      <c r="K24" s="143">
        <f>SUM(K4:K23)</f>
        <v>8</v>
      </c>
      <c r="L24" s="144"/>
      <c r="M24" s="143">
        <f>SUM(M4:M23)</f>
        <v>8</v>
      </c>
      <c r="N24" s="144"/>
      <c r="O24" s="143">
        <f>SUM(O4:O23)</f>
        <v>0</v>
      </c>
      <c r="P24" s="144"/>
      <c r="Q24" s="143">
        <f>SUM(Q4:Q23)</f>
        <v>0</v>
      </c>
      <c r="R24" s="144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F26" sqref="F26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90</v>
      </c>
      <c r="B2" s="120"/>
      <c r="C2" s="120"/>
      <c r="D2" s="6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13"/>
      <c r="N3" s="113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24">
        <v>6715</v>
      </c>
      <c r="B4" s="170" t="s">
        <v>105</v>
      </c>
      <c r="C4" s="124">
        <v>4</v>
      </c>
      <c r="D4" s="22" t="s">
        <v>67</v>
      </c>
      <c r="E4" s="139">
        <v>7</v>
      </c>
      <c r="F4" s="140"/>
      <c r="G4" s="139">
        <v>7</v>
      </c>
      <c r="H4" s="140"/>
      <c r="I4" s="139">
        <v>7</v>
      </c>
      <c r="J4" s="140"/>
      <c r="K4" s="139">
        <v>7</v>
      </c>
      <c r="L4" s="140"/>
      <c r="M4" s="141"/>
      <c r="N4" s="142"/>
      <c r="O4" s="132"/>
      <c r="P4" s="132"/>
      <c r="Q4" s="132"/>
      <c r="R4" s="132"/>
      <c r="S4" s="12">
        <f t="shared" ref="S4:S11" si="0">E4+G4+I4+K4+M4+O4+Q4</f>
        <v>28</v>
      </c>
      <c r="T4" s="12">
        <f t="shared" ref="T4:T11" si="1">SUM(S4-U4-V4)</f>
        <v>28</v>
      </c>
      <c r="U4" s="14"/>
      <c r="V4" s="14"/>
    </row>
    <row r="5" spans="1:22" x14ac:dyDescent="0.25">
      <c r="A5" s="6"/>
      <c r="B5" s="6"/>
      <c r="C5" s="6"/>
      <c r="D5" s="22"/>
      <c r="E5" s="139"/>
      <c r="F5" s="140"/>
      <c r="G5" s="139"/>
      <c r="H5" s="140"/>
      <c r="I5" s="139"/>
      <c r="J5" s="140"/>
      <c r="K5" s="139"/>
      <c r="L5" s="140"/>
      <c r="M5" s="141"/>
      <c r="N5" s="142"/>
      <c r="O5" s="132"/>
      <c r="P5" s="132"/>
      <c r="Q5" s="132"/>
      <c r="R5" s="13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39"/>
      <c r="J6" s="140"/>
      <c r="K6" s="139"/>
      <c r="L6" s="140"/>
      <c r="M6" s="141"/>
      <c r="N6" s="142"/>
      <c r="O6" s="132"/>
      <c r="P6" s="132"/>
      <c r="Q6" s="132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41"/>
      <c r="N7" s="142"/>
      <c r="O7" s="132"/>
      <c r="P7" s="132"/>
      <c r="Q7" s="132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41"/>
      <c r="N8" s="142"/>
      <c r="O8" s="132"/>
      <c r="P8" s="132"/>
      <c r="Q8" s="132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41"/>
      <c r="N9" s="142"/>
      <c r="O9" s="139"/>
      <c r="P9" s="140"/>
      <c r="Q9" s="139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41"/>
      <c r="N10" s="142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41"/>
      <c r="N11" s="142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41"/>
      <c r="N12" s="142"/>
      <c r="O12" s="139"/>
      <c r="P12" s="140"/>
      <c r="Q12" s="139"/>
      <c r="R12" s="14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41"/>
      <c r="N13" s="142"/>
      <c r="O13" s="139"/>
      <c r="P13" s="140"/>
      <c r="Q13" s="139"/>
      <c r="R13" s="14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41"/>
      <c r="N14" s="142"/>
      <c r="O14" s="139"/>
      <c r="P14" s="140"/>
      <c r="Q14" s="139"/>
      <c r="R14" s="14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41"/>
      <c r="N15" s="142"/>
      <c r="O15" s="139"/>
      <c r="P15" s="140"/>
      <c r="Q15" s="139"/>
      <c r="R15" s="14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41"/>
      <c r="N16" s="142"/>
      <c r="O16" s="139"/>
      <c r="P16" s="140"/>
      <c r="Q16" s="139"/>
      <c r="R16" s="14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41"/>
      <c r="N17" s="142"/>
      <c r="O17" s="139"/>
      <c r="P17" s="140"/>
      <c r="Q17" s="139"/>
      <c r="R17" s="14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18"/>
      <c r="B18" s="25"/>
      <c r="C18" s="118"/>
      <c r="D18" s="22"/>
      <c r="E18" s="139"/>
      <c r="F18" s="140"/>
      <c r="G18" s="139"/>
      <c r="H18" s="140"/>
      <c r="I18" s="139"/>
      <c r="J18" s="140"/>
      <c r="K18" s="139"/>
      <c r="L18" s="140"/>
      <c r="M18" s="141"/>
      <c r="N18" s="142"/>
      <c r="O18" s="139"/>
      <c r="P18" s="140"/>
      <c r="Q18" s="139"/>
      <c r="R18" s="14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70" t="s">
        <v>108</v>
      </c>
      <c r="C19" s="6"/>
      <c r="D19" s="10" t="s">
        <v>66</v>
      </c>
      <c r="E19" s="139">
        <v>1</v>
      </c>
      <c r="F19" s="140"/>
      <c r="G19" s="139">
        <v>1</v>
      </c>
      <c r="H19" s="140"/>
      <c r="I19" s="139">
        <v>1</v>
      </c>
      <c r="J19" s="140"/>
      <c r="K19" s="139">
        <v>1</v>
      </c>
      <c r="L19" s="140"/>
      <c r="M19" s="141"/>
      <c r="N19" s="142"/>
      <c r="O19" s="139"/>
      <c r="P19" s="140"/>
      <c r="Q19" s="139"/>
      <c r="R19" s="140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9"/>
      <c r="F20" s="140"/>
      <c r="G20" s="139"/>
      <c r="H20" s="140"/>
      <c r="I20" s="139"/>
      <c r="J20" s="140"/>
      <c r="K20" s="139"/>
      <c r="L20" s="140"/>
      <c r="M20" s="141"/>
      <c r="N20" s="142"/>
      <c r="O20" s="139"/>
      <c r="P20" s="140"/>
      <c r="Q20" s="139"/>
      <c r="R20" s="14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41"/>
      <c r="N21" s="142"/>
      <c r="O21" s="139"/>
      <c r="P21" s="140"/>
      <c r="Q21" s="139"/>
      <c r="R21" s="14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9"/>
      <c r="F22" s="140"/>
      <c r="G22" s="139"/>
      <c r="H22" s="140"/>
      <c r="I22" s="139"/>
      <c r="J22" s="140"/>
      <c r="K22" s="139"/>
      <c r="L22" s="140"/>
      <c r="M22" s="141">
        <v>8</v>
      </c>
      <c r="N22" s="142"/>
      <c r="O22" s="139"/>
      <c r="P22" s="140"/>
      <c r="Q22" s="139"/>
      <c r="R22" s="140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3">
        <f>SUM(E4:E22)</f>
        <v>8</v>
      </c>
      <c r="F23" s="144"/>
      <c r="G23" s="143">
        <f>SUM(G4:G22)</f>
        <v>8</v>
      </c>
      <c r="H23" s="144"/>
      <c r="I23" s="143">
        <f>SUM(I4:I22)</f>
        <v>8</v>
      </c>
      <c r="J23" s="144"/>
      <c r="K23" s="143">
        <f>SUM(K4:K22)</f>
        <v>8</v>
      </c>
      <c r="L23" s="144"/>
      <c r="M23" s="143">
        <f>SUM(M4:M22)</f>
        <v>8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F26" sqref="F26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90</v>
      </c>
      <c r="B2" s="120"/>
      <c r="C2" s="120"/>
      <c r="D2" s="110"/>
      <c r="E2" s="167" t="s">
        <v>13</v>
      </c>
      <c r="F2" s="167"/>
      <c r="G2" s="167" t="s">
        <v>14</v>
      </c>
      <c r="H2" s="167"/>
      <c r="I2" s="167" t="s">
        <v>15</v>
      </c>
      <c r="J2" s="167"/>
      <c r="K2" s="167" t="s">
        <v>16</v>
      </c>
      <c r="L2" s="167"/>
      <c r="M2" s="167" t="s">
        <v>17</v>
      </c>
      <c r="N2" s="167"/>
      <c r="O2" s="167" t="s">
        <v>18</v>
      </c>
      <c r="P2" s="167"/>
      <c r="Q2" s="167" t="s">
        <v>19</v>
      </c>
      <c r="R2" s="16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4"/>
      <c r="N3" s="114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16">
        <v>6715</v>
      </c>
      <c r="B4" s="170" t="s">
        <v>105</v>
      </c>
      <c r="C4" s="116">
        <v>2</v>
      </c>
      <c r="D4" s="22" t="s">
        <v>79</v>
      </c>
      <c r="E4" s="132">
        <v>0.5</v>
      </c>
      <c r="F4" s="133"/>
      <c r="G4" s="139"/>
      <c r="H4" s="140"/>
      <c r="I4" s="139"/>
      <c r="J4" s="140"/>
      <c r="K4" s="139"/>
      <c r="L4" s="140"/>
      <c r="M4" s="141"/>
      <c r="N4" s="142"/>
      <c r="O4" s="165"/>
      <c r="P4" s="166"/>
      <c r="Q4" s="165"/>
      <c r="R4" s="166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25">
      <c r="A5" s="6">
        <v>6781</v>
      </c>
      <c r="B5" s="170" t="s">
        <v>106</v>
      </c>
      <c r="C5" s="6">
        <v>58</v>
      </c>
      <c r="D5" s="22" t="s">
        <v>85</v>
      </c>
      <c r="E5" s="133"/>
      <c r="F5" s="133"/>
      <c r="G5" s="139">
        <v>3.5</v>
      </c>
      <c r="H5" s="140"/>
      <c r="I5" s="139"/>
      <c r="J5" s="140"/>
      <c r="K5" s="139"/>
      <c r="L5" s="140"/>
      <c r="M5" s="141"/>
      <c r="N5" s="142"/>
      <c r="O5" s="165"/>
      <c r="P5" s="166"/>
      <c r="Q5" s="165"/>
      <c r="R5" s="166"/>
      <c r="S5" s="79">
        <f t="shared" si="0"/>
        <v>3.5</v>
      </c>
      <c r="T5" s="79">
        <f t="shared" si="1"/>
        <v>3.5</v>
      </c>
      <c r="U5" s="83"/>
      <c r="V5" s="83"/>
    </row>
    <row r="6" spans="1:22" x14ac:dyDescent="0.25">
      <c r="A6" s="6">
        <v>6715</v>
      </c>
      <c r="B6" s="170" t="s">
        <v>105</v>
      </c>
      <c r="C6" s="6">
        <v>2</v>
      </c>
      <c r="D6" s="22" t="s">
        <v>97</v>
      </c>
      <c r="E6" s="139"/>
      <c r="F6" s="140"/>
      <c r="G6" s="139">
        <v>0.5</v>
      </c>
      <c r="H6" s="140"/>
      <c r="I6" s="139"/>
      <c r="J6" s="140"/>
      <c r="K6" s="139"/>
      <c r="L6" s="140"/>
      <c r="M6" s="141"/>
      <c r="N6" s="142"/>
      <c r="O6" s="165"/>
      <c r="P6" s="166"/>
      <c r="Q6" s="165"/>
      <c r="R6" s="166"/>
      <c r="S6" s="79">
        <f t="shared" si="0"/>
        <v>0.5</v>
      </c>
      <c r="T6" s="79">
        <f t="shared" si="1"/>
        <v>0.5</v>
      </c>
      <c r="U6" s="83"/>
      <c r="V6" s="83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41"/>
      <c r="N7" s="142"/>
      <c r="O7" s="165"/>
      <c r="P7" s="166"/>
      <c r="Q7" s="165"/>
      <c r="R7" s="166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16"/>
      <c r="B8" s="116"/>
      <c r="C8" s="116"/>
      <c r="D8" s="22"/>
      <c r="E8" s="139"/>
      <c r="F8" s="140"/>
      <c r="G8" s="139"/>
      <c r="H8" s="140"/>
      <c r="I8" s="139"/>
      <c r="J8" s="140"/>
      <c r="K8" s="139"/>
      <c r="L8" s="140"/>
      <c r="M8" s="141"/>
      <c r="N8" s="142"/>
      <c r="O8" s="165"/>
      <c r="P8" s="166"/>
      <c r="Q8" s="165"/>
      <c r="R8" s="166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19"/>
      <c r="B9" s="119"/>
      <c r="C9" s="119"/>
      <c r="D9" s="22"/>
      <c r="E9" s="139"/>
      <c r="F9" s="140"/>
      <c r="G9" s="139"/>
      <c r="H9" s="140"/>
      <c r="I9" s="139"/>
      <c r="J9" s="140"/>
      <c r="K9" s="139"/>
      <c r="L9" s="140"/>
      <c r="M9" s="141"/>
      <c r="N9" s="142"/>
      <c r="O9" s="165"/>
      <c r="P9" s="166"/>
      <c r="Q9" s="165"/>
      <c r="R9" s="166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19"/>
      <c r="B10" s="119"/>
      <c r="C10" s="119"/>
      <c r="D10" s="22"/>
      <c r="E10" s="139"/>
      <c r="F10" s="140"/>
      <c r="G10" s="139"/>
      <c r="H10" s="140"/>
      <c r="I10" s="139"/>
      <c r="J10" s="140"/>
      <c r="K10" s="139"/>
      <c r="L10" s="140"/>
      <c r="M10" s="141"/>
      <c r="N10" s="142"/>
      <c r="O10" s="165"/>
      <c r="P10" s="166"/>
      <c r="Q10" s="165"/>
      <c r="R10" s="166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19"/>
      <c r="B11" s="119"/>
      <c r="C11" s="119"/>
      <c r="D11" s="22"/>
      <c r="E11" s="139"/>
      <c r="F11" s="140"/>
      <c r="G11" s="139"/>
      <c r="H11" s="140"/>
      <c r="I11" s="139"/>
      <c r="J11" s="140"/>
      <c r="K11" s="139"/>
      <c r="L11" s="140"/>
      <c r="M11" s="141"/>
      <c r="N11" s="142"/>
      <c r="O11" s="165"/>
      <c r="P11" s="166"/>
      <c r="Q11" s="165"/>
      <c r="R11" s="166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19"/>
      <c r="B12" s="119"/>
      <c r="C12" s="119"/>
      <c r="D12" s="22"/>
      <c r="E12" s="139"/>
      <c r="F12" s="140"/>
      <c r="G12" s="139"/>
      <c r="H12" s="140"/>
      <c r="I12" s="139"/>
      <c r="J12" s="140"/>
      <c r="K12" s="139"/>
      <c r="L12" s="140"/>
      <c r="M12" s="141"/>
      <c r="N12" s="142"/>
      <c r="O12" s="165"/>
      <c r="P12" s="166"/>
      <c r="Q12" s="165"/>
      <c r="R12" s="166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41"/>
      <c r="N13" s="142"/>
      <c r="O13" s="165"/>
      <c r="P13" s="166"/>
      <c r="Q13" s="165"/>
      <c r="R13" s="166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41"/>
      <c r="N14" s="142"/>
      <c r="O14" s="165"/>
      <c r="P14" s="166"/>
      <c r="Q14" s="165"/>
      <c r="R14" s="16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17"/>
      <c r="B15" s="117"/>
      <c r="C15" s="117"/>
      <c r="D15" s="22"/>
      <c r="E15" s="139"/>
      <c r="F15" s="140"/>
      <c r="G15" s="139"/>
      <c r="H15" s="140"/>
      <c r="I15" s="139"/>
      <c r="J15" s="140"/>
      <c r="K15" s="139"/>
      <c r="L15" s="140"/>
      <c r="M15" s="141"/>
      <c r="N15" s="142"/>
      <c r="O15" s="165"/>
      <c r="P15" s="166"/>
      <c r="Q15" s="165"/>
      <c r="R15" s="166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17"/>
      <c r="B16" s="25"/>
      <c r="C16" s="117"/>
      <c r="D16" s="22"/>
      <c r="E16" s="139"/>
      <c r="F16" s="140"/>
      <c r="G16" s="139"/>
      <c r="H16" s="140"/>
      <c r="I16" s="139"/>
      <c r="J16" s="140"/>
      <c r="K16" s="139"/>
      <c r="L16" s="140"/>
      <c r="M16" s="141"/>
      <c r="N16" s="142"/>
      <c r="O16" s="165"/>
      <c r="P16" s="166"/>
      <c r="Q16" s="165"/>
      <c r="R16" s="16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6">
        <v>3600</v>
      </c>
      <c r="B17" s="170" t="s">
        <v>108</v>
      </c>
      <c r="C17" s="116"/>
      <c r="D17" s="22" t="s">
        <v>96</v>
      </c>
      <c r="E17" s="139">
        <v>3</v>
      </c>
      <c r="F17" s="140"/>
      <c r="G17" s="139">
        <v>3</v>
      </c>
      <c r="H17" s="140"/>
      <c r="I17" s="139">
        <v>3</v>
      </c>
      <c r="J17" s="140"/>
      <c r="K17" s="139">
        <v>0.5</v>
      </c>
      <c r="L17" s="140"/>
      <c r="M17" s="141"/>
      <c r="N17" s="142"/>
      <c r="O17" s="165"/>
      <c r="P17" s="166"/>
      <c r="Q17" s="165"/>
      <c r="R17" s="166"/>
      <c r="S17" s="79">
        <f t="shared" si="0"/>
        <v>9.5</v>
      </c>
      <c r="T17" s="79">
        <f t="shared" si="1"/>
        <v>9.5</v>
      </c>
      <c r="U17" s="83"/>
      <c r="V17" s="83"/>
    </row>
    <row r="18" spans="1:22" x14ac:dyDescent="0.25">
      <c r="A18" s="116">
        <v>3600</v>
      </c>
      <c r="B18" s="170" t="s">
        <v>108</v>
      </c>
      <c r="C18" s="116"/>
      <c r="D18" s="22" t="s">
        <v>87</v>
      </c>
      <c r="E18" s="139"/>
      <c r="F18" s="140"/>
      <c r="G18" s="139"/>
      <c r="H18" s="140"/>
      <c r="I18" s="139"/>
      <c r="J18" s="140"/>
      <c r="K18" s="139"/>
      <c r="L18" s="140"/>
      <c r="M18" s="141"/>
      <c r="N18" s="142"/>
      <c r="O18" s="165"/>
      <c r="P18" s="166"/>
      <c r="Q18" s="165"/>
      <c r="R18" s="166"/>
      <c r="S18" s="79">
        <f t="shared" si="0"/>
        <v>0</v>
      </c>
      <c r="T18" s="79">
        <f t="shared" si="1"/>
        <v>0</v>
      </c>
      <c r="U18" s="83"/>
      <c r="V18" s="83"/>
    </row>
    <row r="19" spans="1:22" x14ac:dyDescent="0.25">
      <c r="A19" s="6">
        <v>3600</v>
      </c>
      <c r="B19" s="170" t="s">
        <v>108</v>
      </c>
      <c r="C19" s="6"/>
      <c r="D19" s="22" t="s">
        <v>73</v>
      </c>
      <c r="E19" s="139">
        <v>0.5</v>
      </c>
      <c r="F19" s="140"/>
      <c r="G19" s="139"/>
      <c r="H19" s="140"/>
      <c r="I19" s="139">
        <v>0.25</v>
      </c>
      <c r="J19" s="140"/>
      <c r="K19" s="139">
        <v>1</v>
      </c>
      <c r="L19" s="140"/>
      <c r="M19" s="141"/>
      <c r="N19" s="142"/>
      <c r="O19" s="165"/>
      <c r="P19" s="166"/>
      <c r="Q19" s="165"/>
      <c r="R19" s="166"/>
      <c r="S19" s="79">
        <f t="shared" ref="S19:S20" si="6">E19+G19+I19+K19+M19+O19+Q19</f>
        <v>1.75</v>
      </c>
      <c r="T19" s="79">
        <f t="shared" si="1"/>
        <v>1.75</v>
      </c>
      <c r="U19" s="83"/>
      <c r="V19" s="83"/>
    </row>
    <row r="20" spans="1:22" x14ac:dyDescent="0.25">
      <c r="A20" s="6">
        <v>3600</v>
      </c>
      <c r="B20" s="170" t="s">
        <v>108</v>
      </c>
      <c r="C20" s="6"/>
      <c r="D20" s="22" t="s">
        <v>69</v>
      </c>
      <c r="E20" s="139">
        <v>0.25</v>
      </c>
      <c r="F20" s="140"/>
      <c r="G20" s="139"/>
      <c r="H20" s="140"/>
      <c r="I20" s="139">
        <v>0.5</v>
      </c>
      <c r="J20" s="140"/>
      <c r="K20" s="139"/>
      <c r="L20" s="140"/>
      <c r="M20" s="141"/>
      <c r="N20" s="142"/>
      <c r="O20" s="165"/>
      <c r="P20" s="166"/>
      <c r="Q20" s="165"/>
      <c r="R20" s="166"/>
      <c r="S20" s="79">
        <f t="shared" si="6"/>
        <v>0.75</v>
      </c>
      <c r="T20" s="79">
        <f t="shared" si="1"/>
        <v>0.75</v>
      </c>
      <c r="U20" s="83"/>
      <c r="V20" s="83"/>
    </row>
    <row r="21" spans="1:22" x14ac:dyDescent="0.25">
      <c r="A21" s="81">
        <v>3600</v>
      </c>
      <c r="B21" s="170" t="s">
        <v>108</v>
      </c>
      <c r="C21" s="81"/>
      <c r="D21" s="22" t="s">
        <v>70</v>
      </c>
      <c r="E21" s="139">
        <v>4</v>
      </c>
      <c r="F21" s="140"/>
      <c r="G21" s="139">
        <v>1.25</v>
      </c>
      <c r="H21" s="140"/>
      <c r="I21" s="139">
        <v>4.5</v>
      </c>
      <c r="J21" s="140"/>
      <c r="K21" s="139">
        <v>5.25</v>
      </c>
      <c r="L21" s="140"/>
      <c r="M21" s="141"/>
      <c r="N21" s="142"/>
      <c r="O21" s="165"/>
      <c r="P21" s="166"/>
      <c r="Q21" s="165"/>
      <c r="R21" s="166"/>
      <c r="S21" s="79">
        <f t="shared" si="0"/>
        <v>15</v>
      </c>
      <c r="T21" s="79">
        <f t="shared" si="1"/>
        <v>13</v>
      </c>
      <c r="U21" s="83">
        <v>2</v>
      </c>
      <c r="V21" s="83"/>
    </row>
    <row r="22" spans="1:22" ht="15.75" customHeight="1" x14ac:dyDescent="0.25">
      <c r="A22" s="81">
        <v>3600</v>
      </c>
      <c r="B22" s="170" t="s">
        <v>108</v>
      </c>
      <c r="C22" s="81"/>
      <c r="D22" s="71" t="s">
        <v>71</v>
      </c>
      <c r="E22" s="139"/>
      <c r="F22" s="140"/>
      <c r="G22" s="139"/>
      <c r="H22" s="140"/>
      <c r="I22" s="139"/>
      <c r="J22" s="140"/>
      <c r="K22" s="139">
        <v>1.5</v>
      </c>
      <c r="L22" s="140"/>
      <c r="M22" s="141"/>
      <c r="N22" s="142"/>
      <c r="O22" s="165"/>
      <c r="P22" s="166"/>
      <c r="Q22" s="165"/>
      <c r="R22" s="166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170" t="s">
        <v>108</v>
      </c>
      <c r="C23" s="81"/>
      <c r="D23" s="82" t="s">
        <v>72</v>
      </c>
      <c r="E23" s="139">
        <v>0.25</v>
      </c>
      <c r="F23" s="140"/>
      <c r="G23" s="139">
        <v>0.25</v>
      </c>
      <c r="H23" s="140"/>
      <c r="I23" s="139">
        <v>0.25</v>
      </c>
      <c r="J23" s="140"/>
      <c r="K23" s="139">
        <v>0.25</v>
      </c>
      <c r="L23" s="140"/>
      <c r="M23" s="141"/>
      <c r="N23" s="142"/>
      <c r="O23" s="165"/>
      <c r="P23" s="166"/>
      <c r="Q23" s="165"/>
      <c r="R23" s="166"/>
      <c r="S23" s="79">
        <f t="shared" si="0"/>
        <v>1</v>
      </c>
      <c r="T23" s="79">
        <f t="shared" si="1"/>
        <v>1</v>
      </c>
      <c r="U23" s="83"/>
      <c r="V23" s="83"/>
    </row>
    <row r="24" spans="1:22" x14ac:dyDescent="0.25">
      <c r="A24" s="6"/>
      <c r="B24" s="6"/>
      <c r="C24" s="6"/>
      <c r="D24" s="10"/>
      <c r="E24" s="139"/>
      <c r="F24" s="140"/>
      <c r="G24" s="139"/>
      <c r="H24" s="140"/>
      <c r="I24" s="139"/>
      <c r="J24" s="140"/>
      <c r="K24" s="139"/>
      <c r="L24" s="140"/>
      <c r="M24" s="141"/>
      <c r="N24" s="142"/>
      <c r="O24" s="165"/>
      <c r="P24" s="166"/>
      <c r="Q24" s="165"/>
      <c r="R24" s="166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39"/>
      <c r="F25" s="140"/>
      <c r="G25" s="139"/>
      <c r="H25" s="140"/>
      <c r="I25" s="139"/>
      <c r="J25" s="140"/>
      <c r="K25" s="139"/>
      <c r="L25" s="140"/>
      <c r="M25" s="141"/>
      <c r="N25" s="142"/>
      <c r="O25" s="165"/>
      <c r="P25" s="166"/>
      <c r="Q25" s="165"/>
      <c r="R25" s="166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39"/>
      <c r="F26" s="140"/>
      <c r="G26" s="139"/>
      <c r="H26" s="140"/>
      <c r="I26" s="139"/>
      <c r="J26" s="140"/>
      <c r="K26" s="139"/>
      <c r="L26" s="140"/>
      <c r="M26" s="141">
        <v>8</v>
      </c>
      <c r="N26" s="142"/>
      <c r="O26" s="165"/>
      <c r="P26" s="166"/>
      <c r="Q26" s="165"/>
      <c r="R26" s="166"/>
      <c r="S26" s="79">
        <f>E26+G26+I26+K26+M26+O26+Q26</f>
        <v>8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68">
        <f>SUM(E4:E26)</f>
        <v>8.5</v>
      </c>
      <c r="F27" s="169"/>
      <c r="G27" s="168">
        <f>SUM(G4:G26)</f>
        <v>8.5</v>
      </c>
      <c r="H27" s="169"/>
      <c r="I27" s="168">
        <f>SUM(I4:I26)</f>
        <v>8.5</v>
      </c>
      <c r="J27" s="169"/>
      <c r="K27" s="168">
        <f>SUM(K4:K26)</f>
        <v>8.5</v>
      </c>
      <c r="L27" s="169"/>
      <c r="M27" s="168">
        <f t="shared" ref="M27" si="7">SUM(M4:M26)</f>
        <v>8</v>
      </c>
      <c r="N27" s="169"/>
      <c r="O27" s="168">
        <f>SUM(O4:O26)</f>
        <v>0</v>
      </c>
      <c r="P27" s="169"/>
      <c r="Q27" s="168">
        <f>SUM(Q4:Q26)</f>
        <v>0</v>
      </c>
      <c r="R27" s="169"/>
      <c r="S27" s="79">
        <f>SUM(S4:S26)</f>
        <v>42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32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32</v>
      </c>
      <c r="I32" s="69">
        <v>3600</v>
      </c>
    </row>
    <row r="33" spans="1:9" x14ac:dyDescent="0.25">
      <c r="A33" s="71" t="s">
        <v>24</v>
      </c>
      <c r="C33" s="86">
        <f>U29</f>
        <v>2</v>
      </c>
      <c r="D33" s="86"/>
      <c r="I33" s="87">
        <v>29.5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8</v>
      </c>
    </row>
    <row r="37" spans="1:9" ht="16.5" thickBot="1" x14ac:dyDescent="0.3">
      <c r="A37" s="72" t="s">
        <v>6</v>
      </c>
      <c r="C37" s="88">
        <f>SUM(C32:C36)</f>
        <v>42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F26" sqref="F2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tabSelected="1" zoomScale="90" zoomScaleNormal="90" workbookViewId="0">
      <selection activeCell="F26" sqref="F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90</v>
      </c>
      <c r="B2" s="110"/>
      <c r="C2" s="110"/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17</v>
      </c>
      <c r="M3" s="113"/>
      <c r="N3" s="114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22">
        <v>6821</v>
      </c>
      <c r="B4" s="170" t="s">
        <v>104</v>
      </c>
      <c r="C4" s="122">
        <v>3</v>
      </c>
      <c r="D4" s="22" t="s">
        <v>76</v>
      </c>
      <c r="E4" s="133">
        <v>7.5</v>
      </c>
      <c r="F4" s="133"/>
      <c r="G4" s="133">
        <v>2</v>
      </c>
      <c r="H4" s="133"/>
      <c r="I4" s="133"/>
      <c r="J4" s="133"/>
      <c r="K4" s="133"/>
      <c r="L4" s="133"/>
      <c r="M4" s="134"/>
      <c r="N4" s="134"/>
      <c r="O4" s="128"/>
      <c r="P4" s="129"/>
      <c r="Q4" s="128"/>
      <c r="R4" s="129"/>
      <c r="S4" s="58">
        <f t="shared" ref="S4:S21" si="0">E4+G4+I4+K4+M4+O4+Q4</f>
        <v>9.5</v>
      </c>
      <c r="T4" s="58">
        <f t="shared" ref="T4:T11" si="1">SUM(S4-U4-V4)</f>
        <v>9.5</v>
      </c>
      <c r="U4" s="60"/>
      <c r="V4" s="60"/>
    </row>
    <row r="5" spans="1:22" x14ac:dyDescent="0.25">
      <c r="A5" s="6">
        <v>6715</v>
      </c>
      <c r="B5" s="170" t="s">
        <v>105</v>
      </c>
      <c r="C5" s="6">
        <v>2</v>
      </c>
      <c r="D5" s="22" t="s">
        <v>97</v>
      </c>
      <c r="E5" s="132">
        <v>0.5</v>
      </c>
      <c r="F5" s="133"/>
      <c r="G5" s="132"/>
      <c r="H5" s="133"/>
      <c r="I5" s="132"/>
      <c r="J5" s="133"/>
      <c r="K5" s="132"/>
      <c r="L5" s="133"/>
      <c r="M5" s="134"/>
      <c r="N5" s="134"/>
      <c r="O5" s="128"/>
      <c r="P5" s="129"/>
      <c r="Q5" s="128"/>
      <c r="R5" s="129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>
        <v>6781</v>
      </c>
      <c r="B6" s="170" t="s">
        <v>106</v>
      </c>
      <c r="C6" s="6">
        <v>69</v>
      </c>
      <c r="D6" s="22" t="s">
        <v>81</v>
      </c>
      <c r="E6" s="133"/>
      <c r="F6" s="133"/>
      <c r="G6" s="133">
        <v>2</v>
      </c>
      <c r="H6" s="133"/>
      <c r="I6" s="133">
        <v>2</v>
      </c>
      <c r="J6" s="133"/>
      <c r="K6" s="133">
        <v>2</v>
      </c>
      <c r="L6" s="133"/>
      <c r="M6" s="134"/>
      <c r="N6" s="134"/>
      <c r="O6" s="128"/>
      <c r="P6" s="129"/>
      <c r="Q6" s="128"/>
      <c r="R6" s="129"/>
      <c r="S6" s="58">
        <f t="shared" si="0"/>
        <v>6</v>
      </c>
      <c r="T6" s="58">
        <f t="shared" si="1"/>
        <v>6</v>
      </c>
      <c r="U6" s="60"/>
      <c r="V6" s="60"/>
    </row>
    <row r="7" spans="1:22" x14ac:dyDescent="0.25">
      <c r="A7" s="125">
        <v>6781</v>
      </c>
      <c r="B7" s="170" t="s">
        <v>106</v>
      </c>
      <c r="C7" s="125">
        <v>70</v>
      </c>
      <c r="D7" s="22" t="s">
        <v>81</v>
      </c>
      <c r="E7" s="128"/>
      <c r="F7" s="129"/>
      <c r="G7" s="128">
        <v>4</v>
      </c>
      <c r="H7" s="129"/>
      <c r="I7" s="128">
        <v>6</v>
      </c>
      <c r="J7" s="129"/>
      <c r="K7" s="128">
        <v>6</v>
      </c>
      <c r="L7" s="129"/>
      <c r="M7" s="130"/>
      <c r="N7" s="131"/>
      <c r="O7" s="128"/>
      <c r="P7" s="129"/>
      <c r="Q7" s="128"/>
      <c r="R7" s="129"/>
      <c r="S7" s="58">
        <f>E7+G7+I7+K7+M7+O7+Q7</f>
        <v>16</v>
      </c>
      <c r="T7" s="58">
        <f t="shared" si="1"/>
        <v>16</v>
      </c>
      <c r="U7" s="60"/>
      <c r="V7" s="60"/>
    </row>
    <row r="8" spans="1:22" x14ac:dyDescent="0.25">
      <c r="A8" s="117"/>
      <c r="B8" s="117"/>
      <c r="C8" s="117"/>
      <c r="D8" s="22"/>
      <c r="E8" s="128"/>
      <c r="F8" s="129"/>
      <c r="G8" s="128"/>
      <c r="H8" s="129"/>
      <c r="I8" s="128"/>
      <c r="J8" s="129"/>
      <c r="K8" s="128"/>
      <c r="L8" s="129"/>
      <c r="M8" s="130"/>
      <c r="N8" s="131"/>
      <c r="O8" s="128"/>
      <c r="P8" s="129"/>
      <c r="Q8" s="128"/>
      <c r="R8" s="129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17"/>
      <c r="B9" s="6"/>
      <c r="C9" s="6"/>
      <c r="D9" s="22"/>
      <c r="E9" s="128"/>
      <c r="F9" s="129"/>
      <c r="G9" s="128"/>
      <c r="H9" s="129"/>
      <c r="I9" s="128"/>
      <c r="J9" s="129"/>
      <c r="K9" s="128"/>
      <c r="L9" s="129"/>
      <c r="M9" s="130"/>
      <c r="N9" s="131"/>
      <c r="O9" s="128"/>
      <c r="P9" s="129"/>
      <c r="Q9" s="128"/>
      <c r="R9" s="12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19"/>
      <c r="B10" s="119"/>
      <c r="C10" s="119"/>
      <c r="D10" s="22"/>
      <c r="E10" s="128"/>
      <c r="F10" s="129"/>
      <c r="G10" s="128"/>
      <c r="H10" s="129"/>
      <c r="I10" s="128"/>
      <c r="J10" s="129"/>
      <c r="K10" s="128"/>
      <c r="L10" s="129"/>
      <c r="M10" s="130"/>
      <c r="N10" s="131"/>
      <c r="O10" s="128"/>
      <c r="P10" s="129"/>
      <c r="Q10" s="128"/>
      <c r="R10" s="12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9"/>
      <c r="B11" s="119"/>
      <c r="C11" s="119"/>
      <c r="D11" s="22"/>
      <c r="E11" s="128"/>
      <c r="F11" s="129"/>
      <c r="G11" s="128"/>
      <c r="H11" s="129"/>
      <c r="I11" s="128"/>
      <c r="J11" s="129"/>
      <c r="K11" s="128"/>
      <c r="L11" s="129"/>
      <c r="M11" s="130"/>
      <c r="N11" s="131"/>
      <c r="O11" s="128"/>
      <c r="P11" s="129"/>
      <c r="Q11" s="128"/>
      <c r="R11" s="12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9"/>
      <c r="B12" s="119"/>
      <c r="C12" s="119"/>
      <c r="D12" s="22"/>
      <c r="E12" s="128"/>
      <c r="F12" s="129"/>
      <c r="G12" s="128"/>
      <c r="H12" s="129"/>
      <c r="I12" s="128"/>
      <c r="J12" s="129"/>
      <c r="K12" s="128"/>
      <c r="L12" s="129"/>
      <c r="M12" s="130"/>
      <c r="N12" s="131"/>
      <c r="O12" s="128"/>
      <c r="P12" s="129"/>
      <c r="Q12" s="128"/>
      <c r="R12" s="12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28"/>
      <c r="F13" s="129"/>
      <c r="G13" s="128"/>
      <c r="H13" s="129"/>
      <c r="I13" s="128"/>
      <c r="J13" s="129"/>
      <c r="K13" s="128"/>
      <c r="L13" s="129"/>
      <c r="M13" s="130"/>
      <c r="N13" s="131"/>
      <c r="O13" s="128"/>
      <c r="P13" s="129"/>
      <c r="Q13" s="128"/>
      <c r="R13" s="129"/>
      <c r="S13" s="58">
        <f t="shared" si="0"/>
        <v>0</v>
      </c>
      <c r="T13" s="58">
        <f t="shared" ref="T13:T17" si="3">SUM(S13-U13-V13)</f>
        <v>0</v>
      </c>
      <c r="U13" s="60"/>
      <c r="V13" s="60"/>
    </row>
    <row r="14" spans="1:22" ht="15.75" customHeight="1" x14ac:dyDescent="0.25">
      <c r="A14" s="117"/>
      <c r="B14" s="25"/>
      <c r="C14" s="117"/>
      <c r="D14" s="22"/>
      <c r="E14" s="128"/>
      <c r="F14" s="129"/>
      <c r="G14" s="128"/>
      <c r="H14" s="129"/>
      <c r="I14" s="128"/>
      <c r="J14" s="129"/>
      <c r="K14" s="128"/>
      <c r="L14" s="129"/>
      <c r="M14" s="130"/>
      <c r="N14" s="131"/>
      <c r="O14" s="128"/>
      <c r="P14" s="129"/>
      <c r="Q14" s="128"/>
      <c r="R14" s="129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17"/>
      <c r="B15" s="117"/>
      <c r="C15" s="117"/>
      <c r="D15" s="22"/>
      <c r="E15" s="128"/>
      <c r="F15" s="129"/>
      <c r="G15" s="128"/>
      <c r="H15" s="129"/>
      <c r="I15" s="128"/>
      <c r="J15" s="129"/>
      <c r="K15" s="128"/>
      <c r="L15" s="129"/>
      <c r="M15" s="130"/>
      <c r="N15" s="131"/>
      <c r="O15" s="128"/>
      <c r="P15" s="129"/>
      <c r="Q15" s="128"/>
      <c r="R15" s="12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30"/>
      <c r="N16" s="131"/>
      <c r="O16" s="128"/>
      <c r="P16" s="129"/>
      <c r="Q16" s="128"/>
      <c r="R16" s="129"/>
      <c r="S16" s="58">
        <f t="shared" si="0"/>
        <v>0</v>
      </c>
      <c r="T16" s="58">
        <f t="shared" ref="T16" si="4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30"/>
      <c r="N17" s="131"/>
      <c r="O17" s="128"/>
      <c r="P17" s="129"/>
      <c r="Q17" s="128"/>
      <c r="R17" s="129"/>
      <c r="S17" s="58">
        <f t="shared" si="0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28"/>
      <c r="F18" s="129"/>
      <c r="G18" s="128"/>
      <c r="H18" s="129"/>
      <c r="I18" s="128"/>
      <c r="J18" s="129"/>
      <c r="K18" s="128"/>
      <c r="L18" s="129"/>
      <c r="M18" s="130"/>
      <c r="N18" s="131"/>
      <c r="O18" s="128"/>
      <c r="P18" s="129"/>
      <c r="Q18" s="128"/>
      <c r="R18" s="129"/>
      <c r="S18" s="58">
        <f t="shared" si="0"/>
        <v>0</v>
      </c>
      <c r="T18" s="58">
        <f t="shared" ref="T18" si="5"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8"/>
      <c r="F19" s="129"/>
      <c r="G19" s="128"/>
      <c r="H19" s="129"/>
      <c r="I19" s="132"/>
      <c r="J19" s="132"/>
      <c r="K19" s="128"/>
      <c r="L19" s="129"/>
      <c r="M19" s="130"/>
      <c r="N19" s="131"/>
      <c r="O19" s="128"/>
      <c r="P19" s="129"/>
      <c r="Q19" s="128"/>
      <c r="R19" s="129"/>
      <c r="S19" s="58">
        <f t="shared" si="0"/>
        <v>0</v>
      </c>
      <c r="T19" s="58">
        <f>SUM(S19-U19-V19)</f>
        <v>0</v>
      </c>
      <c r="U19" s="60"/>
      <c r="V19" s="60"/>
    </row>
    <row r="20" spans="1:22" x14ac:dyDescent="0.25">
      <c r="A20" s="81"/>
      <c r="B20" s="81"/>
      <c r="C20" s="81"/>
      <c r="D20" s="22"/>
      <c r="E20" s="128"/>
      <c r="F20" s="129"/>
      <c r="G20" s="128"/>
      <c r="H20" s="129"/>
      <c r="I20" s="128"/>
      <c r="J20" s="129"/>
      <c r="K20" s="128"/>
      <c r="L20" s="129"/>
      <c r="M20" s="130"/>
      <c r="N20" s="131"/>
      <c r="O20" s="128"/>
      <c r="P20" s="129"/>
      <c r="Q20" s="128"/>
      <c r="R20" s="129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55" t="s">
        <v>35</v>
      </c>
      <c r="B21" s="55"/>
      <c r="C21" s="55"/>
      <c r="D21" s="55"/>
      <c r="E21" s="128"/>
      <c r="F21" s="129"/>
      <c r="G21" s="128"/>
      <c r="H21" s="129"/>
      <c r="I21" s="128"/>
      <c r="J21" s="129"/>
      <c r="K21" s="128"/>
      <c r="L21" s="129"/>
      <c r="M21" s="130"/>
      <c r="N21" s="131"/>
      <c r="O21" s="128"/>
      <c r="P21" s="129"/>
      <c r="Q21" s="128"/>
      <c r="R21" s="129"/>
      <c r="S21" s="58">
        <f t="shared" si="0"/>
        <v>0</v>
      </c>
      <c r="T21" s="58"/>
      <c r="U21" s="62"/>
      <c r="V21" s="60"/>
    </row>
    <row r="22" spans="1:22" x14ac:dyDescent="0.25">
      <c r="A22" s="55" t="s">
        <v>36</v>
      </c>
      <c r="B22" s="55"/>
      <c r="C22" s="55"/>
      <c r="D22" s="55"/>
      <c r="E22" s="128"/>
      <c r="F22" s="129"/>
      <c r="G22" s="128"/>
      <c r="H22" s="129"/>
      <c r="I22" s="128"/>
      <c r="J22" s="129"/>
      <c r="K22" s="128"/>
      <c r="L22" s="129"/>
      <c r="M22" s="130">
        <v>8</v>
      </c>
      <c r="N22" s="131"/>
      <c r="O22" s="128"/>
      <c r="P22" s="129"/>
      <c r="Q22" s="128"/>
      <c r="R22" s="129"/>
      <c r="S22" s="58">
        <f t="shared" ref="S22:S23" si="6">E22+G22+I22+K22+M22+O22+Q22</f>
        <v>8</v>
      </c>
      <c r="T22" s="58"/>
      <c r="U22" s="62"/>
      <c r="V22" s="60"/>
    </row>
    <row r="23" spans="1:22" x14ac:dyDescent="0.25">
      <c r="A23" s="62" t="s">
        <v>6</v>
      </c>
      <c r="B23" s="62"/>
      <c r="C23" s="62"/>
      <c r="D23" s="62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58">
        <f t="shared" si="6"/>
        <v>40</v>
      </c>
      <c r="T23" s="58"/>
      <c r="U23" s="62"/>
      <c r="V23" s="60"/>
    </row>
    <row r="24" spans="1:22" x14ac:dyDescent="0.25">
      <c r="A24" s="62" t="s">
        <v>2</v>
      </c>
      <c r="B24" s="62"/>
      <c r="C24" s="62"/>
      <c r="D24" s="62"/>
      <c r="E24" s="58"/>
      <c r="F24" s="111">
        <v>8</v>
      </c>
      <c r="G24" s="58"/>
      <c r="H24" s="111">
        <v>8</v>
      </c>
      <c r="I24" s="58"/>
      <c r="J24" s="111">
        <v>8</v>
      </c>
      <c r="K24" s="58"/>
      <c r="L24" s="111">
        <v>8</v>
      </c>
      <c r="M24" s="58"/>
      <c r="N24" s="111">
        <v>8</v>
      </c>
      <c r="O24" s="58"/>
      <c r="P24" s="111"/>
      <c r="Q24" s="58"/>
      <c r="R24" s="111"/>
      <c r="S24" s="58">
        <f>SUM(E24:R24)</f>
        <v>40</v>
      </c>
      <c r="T24" s="58">
        <f>SUM(T4:T23)</f>
        <v>32</v>
      </c>
      <c r="U24" s="60"/>
      <c r="V24" s="60"/>
    </row>
    <row r="25" spans="1:22" x14ac:dyDescent="0.25">
      <c r="A25" s="62" t="s">
        <v>39</v>
      </c>
      <c r="B25" s="62"/>
      <c r="C25" s="62"/>
      <c r="D25" s="62"/>
      <c r="E25" s="60"/>
      <c r="F25" s="60">
        <f>SUM(E23)-F24</f>
        <v>0</v>
      </c>
      <c r="G25" s="60"/>
      <c r="H25" s="60">
        <f>SUM(G23)-H24</f>
        <v>0</v>
      </c>
      <c r="I25" s="60"/>
      <c r="J25" s="60">
        <f>SUM(I23)-J24</f>
        <v>0</v>
      </c>
      <c r="K25" s="60"/>
      <c r="L25" s="60">
        <f>SUM(K23)-L24</f>
        <v>0</v>
      </c>
      <c r="M25" s="60"/>
      <c r="N25" s="60">
        <f>SUM(M23)-N24</f>
        <v>0</v>
      </c>
      <c r="O25" s="60"/>
      <c r="P25" s="60">
        <f>SUM(O23)</f>
        <v>0</v>
      </c>
      <c r="Q25" s="60"/>
      <c r="R25" s="60">
        <f>SUM(Q23)</f>
        <v>0</v>
      </c>
      <c r="S25" s="60">
        <f>SUM(E25:R25)</f>
        <v>0</v>
      </c>
      <c r="T25" s="60"/>
      <c r="U25" s="60">
        <f>SUM(U4:U24)</f>
        <v>0</v>
      </c>
      <c r="V25" s="60">
        <f>SUM(V4:V24)</f>
        <v>0</v>
      </c>
    </row>
    <row r="27" spans="1:22" x14ac:dyDescent="0.25">
      <c r="A27" s="48" t="s">
        <v>23</v>
      </c>
      <c r="B27" s="49"/>
    </row>
    <row r="28" spans="1:22" x14ac:dyDescent="0.25">
      <c r="A28" s="50" t="s">
        <v>2</v>
      </c>
      <c r="C28" s="63">
        <f>SUM(T24)</f>
        <v>32</v>
      </c>
      <c r="I28" s="48">
        <v>3600</v>
      </c>
    </row>
    <row r="29" spans="1:22" x14ac:dyDescent="0.25">
      <c r="A29" s="50" t="s">
        <v>24</v>
      </c>
      <c r="C29" s="63">
        <f>U25</f>
        <v>0</v>
      </c>
      <c r="D29" s="63"/>
      <c r="I29" s="64"/>
    </row>
    <row r="30" spans="1:22" x14ac:dyDescent="0.25">
      <c r="A30" s="50" t="s">
        <v>25</v>
      </c>
      <c r="C30" s="63">
        <f>V25</f>
        <v>0</v>
      </c>
    </row>
    <row r="31" spans="1:22" x14ac:dyDescent="0.25">
      <c r="A31" s="50" t="s">
        <v>26</v>
      </c>
      <c r="C31" s="63">
        <f>S21</f>
        <v>0</v>
      </c>
      <c r="I31" s="63"/>
    </row>
    <row r="32" spans="1:22" x14ac:dyDescent="0.25">
      <c r="A32" s="50" t="s">
        <v>4</v>
      </c>
      <c r="C32" s="63">
        <f>S22</f>
        <v>8</v>
      </c>
    </row>
    <row r="33" spans="1:7" ht="16.5" thickBot="1" x14ac:dyDescent="0.3">
      <c r="A33" s="51" t="s">
        <v>6</v>
      </c>
      <c r="C33" s="65">
        <f>SUM(C28:C32)</f>
        <v>40</v>
      </c>
      <c r="E33" s="51" t="s">
        <v>40</v>
      </c>
      <c r="F33" s="51"/>
      <c r="G33" s="66">
        <f>S23-C33</f>
        <v>0</v>
      </c>
    </row>
    <row r="34" spans="1:7" ht="16.5" thickTop="1" x14ac:dyDescent="0.25">
      <c r="A34" s="50" t="s">
        <v>27</v>
      </c>
      <c r="C34" s="67">
        <v>0</v>
      </c>
      <c r="D34" s="67"/>
    </row>
    <row r="35" spans="1:7" x14ac:dyDescent="0.25">
      <c r="A35" s="50" t="s">
        <v>34</v>
      </c>
      <c r="C35" s="67">
        <v>0</v>
      </c>
      <c r="D35" s="67"/>
    </row>
  </sheetData>
  <mergeCells count="147">
    <mergeCell ref="E20:F20"/>
    <mergeCell ref="E15:F15"/>
    <mergeCell ref="E6:F6"/>
    <mergeCell ref="E7:F7"/>
    <mergeCell ref="E8:F8"/>
    <mergeCell ref="E9:F9"/>
    <mergeCell ref="E10:F10"/>
    <mergeCell ref="E11:F11"/>
    <mergeCell ref="E18:F18"/>
    <mergeCell ref="E19:F19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18:R18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F26" sqref="F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90</v>
      </c>
      <c r="B2" s="120"/>
      <c r="C2" s="120"/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/>
      <c r="N3" s="114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6845</v>
      </c>
      <c r="B4" s="170" t="s">
        <v>107</v>
      </c>
      <c r="C4" s="6">
        <v>1</v>
      </c>
      <c r="D4" s="22" t="s">
        <v>91</v>
      </c>
      <c r="E4" s="133">
        <v>7</v>
      </c>
      <c r="F4" s="133"/>
      <c r="G4" s="133"/>
      <c r="H4" s="133"/>
      <c r="I4" s="133"/>
      <c r="J4" s="133"/>
      <c r="K4" s="133"/>
      <c r="L4" s="133"/>
      <c r="M4" s="134"/>
      <c r="N4" s="134"/>
      <c r="O4" s="128"/>
      <c r="P4" s="129"/>
      <c r="Q4" s="128"/>
      <c r="R4" s="129"/>
      <c r="S4" s="58">
        <f>E4+G4+I4+K4+M4+O4+Q4</f>
        <v>7</v>
      </c>
      <c r="T4" s="58">
        <f t="shared" ref="T4:T21" si="0">SUM(S4-U4-V4)</f>
        <v>7</v>
      </c>
      <c r="U4" s="60"/>
      <c r="V4" s="60"/>
    </row>
    <row r="5" spans="1:22" x14ac:dyDescent="0.25">
      <c r="A5" s="121">
        <v>6821</v>
      </c>
      <c r="B5" s="170" t="s">
        <v>104</v>
      </c>
      <c r="C5" s="115">
        <v>12</v>
      </c>
      <c r="D5" s="22" t="s">
        <v>93</v>
      </c>
      <c r="E5" s="133">
        <v>0.5</v>
      </c>
      <c r="F5" s="133"/>
      <c r="G5" s="133">
        <v>6.5</v>
      </c>
      <c r="H5" s="133"/>
      <c r="I5" s="133"/>
      <c r="J5" s="133"/>
      <c r="K5" s="133"/>
      <c r="L5" s="133"/>
      <c r="M5" s="134"/>
      <c r="N5" s="134"/>
      <c r="O5" s="128"/>
      <c r="P5" s="129"/>
      <c r="Q5" s="128"/>
      <c r="R5" s="129"/>
      <c r="S5" s="58">
        <f>E5+G5+I5+K5+M5+O5+Q5</f>
        <v>7</v>
      </c>
      <c r="T5" s="58">
        <f t="shared" si="0"/>
        <v>7</v>
      </c>
      <c r="U5" s="60"/>
      <c r="V5" s="60"/>
    </row>
    <row r="6" spans="1:22" x14ac:dyDescent="0.25">
      <c r="A6" s="6">
        <v>6781</v>
      </c>
      <c r="B6" s="170" t="s">
        <v>106</v>
      </c>
      <c r="C6" s="6">
        <v>85</v>
      </c>
      <c r="D6" s="22" t="s">
        <v>98</v>
      </c>
      <c r="E6" s="133"/>
      <c r="F6" s="133"/>
      <c r="G6" s="133">
        <v>1</v>
      </c>
      <c r="H6" s="133"/>
      <c r="I6" s="133"/>
      <c r="J6" s="133"/>
      <c r="K6" s="133"/>
      <c r="L6" s="133"/>
      <c r="M6" s="134"/>
      <c r="N6" s="134"/>
      <c r="O6" s="128"/>
      <c r="P6" s="129"/>
      <c r="Q6" s="128"/>
      <c r="R6" s="129"/>
      <c r="S6" s="58">
        <f t="shared" ref="S6:S26" si="1">E6+G6+I6+K6+M6+O6+Q6</f>
        <v>1</v>
      </c>
      <c r="T6" s="58">
        <f t="shared" si="0"/>
        <v>1</v>
      </c>
      <c r="U6" s="60"/>
      <c r="V6" s="60"/>
    </row>
    <row r="7" spans="1:22" x14ac:dyDescent="0.25">
      <c r="A7" s="6">
        <v>6743</v>
      </c>
      <c r="B7" s="171" t="s">
        <v>109</v>
      </c>
      <c r="C7" s="6">
        <v>15</v>
      </c>
      <c r="D7" s="22" t="s">
        <v>82</v>
      </c>
      <c r="E7" s="133"/>
      <c r="F7" s="133"/>
      <c r="G7" s="133">
        <v>0.5</v>
      </c>
      <c r="H7" s="133"/>
      <c r="I7" s="133">
        <v>2</v>
      </c>
      <c r="J7" s="133"/>
      <c r="K7" s="133"/>
      <c r="L7" s="133"/>
      <c r="M7" s="134"/>
      <c r="N7" s="134"/>
      <c r="O7" s="128"/>
      <c r="P7" s="129"/>
      <c r="Q7" s="128"/>
      <c r="R7" s="129"/>
      <c r="S7" s="58">
        <f t="shared" si="1"/>
        <v>2.5</v>
      </c>
      <c r="T7" s="58">
        <f t="shared" si="0"/>
        <v>2.5</v>
      </c>
      <c r="U7" s="60"/>
      <c r="V7" s="60"/>
    </row>
    <row r="8" spans="1:22" x14ac:dyDescent="0.25">
      <c r="A8" s="6">
        <v>6821</v>
      </c>
      <c r="B8" s="170" t="s">
        <v>104</v>
      </c>
      <c r="C8" s="6">
        <v>9</v>
      </c>
      <c r="D8" s="22" t="s">
        <v>99</v>
      </c>
      <c r="E8" s="128"/>
      <c r="F8" s="129"/>
      <c r="G8" s="128"/>
      <c r="H8" s="129"/>
      <c r="I8" s="128">
        <v>6</v>
      </c>
      <c r="J8" s="129"/>
      <c r="K8" s="128">
        <v>8</v>
      </c>
      <c r="L8" s="129"/>
      <c r="M8" s="130"/>
      <c r="N8" s="131"/>
      <c r="O8" s="128"/>
      <c r="P8" s="129"/>
      <c r="Q8" s="128"/>
      <c r="R8" s="129"/>
      <c r="S8" s="58">
        <f t="shared" si="1"/>
        <v>14</v>
      </c>
      <c r="T8" s="58">
        <f t="shared" si="0"/>
        <v>14</v>
      </c>
      <c r="U8" s="60"/>
      <c r="V8" s="60"/>
    </row>
    <row r="9" spans="1:22" x14ac:dyDescent="0.25">
      <c r="A9" s="115"/>
      <c r="B9" s="115"/>
      <c r="C9" s="115"/>
      <c r="D9" s="22"/>
      <c r="E9" s="128"/>
      <c r="F9" s="129"/>
      <c r="G9" s="128"/>
      <c r="H9" s="129"/>
      <c r="I9" s="128"/>
      <c r="J9" s="129"/>
      <c r="K9" s="128"/>
      <c r="L9" s="129"/>
      <c r="M9" s="130"/>
      <c r="N9" s="131"/>
      <c r="O9" s="128"/>
      <c r="P9" s="129"/>
      <c r="Q9" s="128"/>
      <c r="R9" s="1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15"/>
      <c r="B10" s="115"/>
      <c r="C10" s="115"/>
      <c r="D10" s="22"/>
      <c r="E10" s="128"/>
      <c r="F10" s="129"/>
      <c r="G10" s="128"/>
      <c r="H10" s="129"/>
      <c r="I10" s="128"/>
      <c r="J10" s="129"/>
      <c r="K10" s="128"/>
      <c r="L10" s="129"/>
      <c r="M10" s="130"/>
      <c r="N10" s="131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15"/>
      <c r="B11" s="115"/>
      <c r="C11" s="115"/>
      <c r="D11" s="22"/>
      <c r="E11" s="128"/>
      <c r="F11" s="129"/>
      <c r="G11" s="128"/>
      <c r="H11" s="129"/>
      <c r="I11" s="128"/>
      <c r="J11" s="129"/>
      <c r="K11" s="128"/>
      <c r="L11" s="129"/>
      <c r="M11" s="130"/>
      <c r="N11" s="131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30"/>
      <c r="N12" s="131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8"/>
      <c r="F13" s="129"/>
      <c r="G13" s="128"/>
      <c r="H13" s="129"/>
      <c r="I13" s="128"/>
      <c r="J13" s="129"/>
      <c r="K13" s="128"/>
      <c r="L13" s="129"/>
      <c r="M13" s="130"/>
      <c r="N13" s="131"/>
      <c r="O13" s="128"/>
      <c r="P13" s="129"/>
      <c r="Q13" s="128"/>
      <c r="R13" s="12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8"/>
      <c r="F14" s="129"/>
      <c r="G14" s="128"/>
      <c r="H14" s="129"/>
      <c r="I14" s="128"/>
      <c r="J14" s="129"/>
      <c r="K14" s="128"/>
      <c r="L14" s="129"/>
      <c r="M14" s="130"/>
      <c r="N14" s="131"/>
      <c r="O14" s="128"/>
      <c r="P14" s="129"/>
      <c r="Q14" s="128"/>
      <c r="R14" s="12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8"/>
      <c r="F15" s="129"/>
      <c r="G15" s="128"/>
      <c r="H15" s="129"/>
      <c r="I15" s="128"/>
      <c r="J15" s="129"/>
      <c r="K15" s="128"/>
      <c r="L15" s="129"/>
      <c r="M15" s="130"/>
      <c r="N15" s="131"/>
      <c r="O15" s="128"/>
      <c r="P15" s="129"/>
      <c r="Q15" s="128"/>
      <c r="R15" s="12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30"/>
      <c r="N16" s="131"/>
      <c r="O16" s="128"/>
      <c r="P16" s="129"/>
      <c r="Q16" s="128"/>
      <c r="R16" s="12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30"/>
      <c r="N17" s="131"/>
      <c r="O17" s="128"/>
      <c r="P17" s="129"/>
      <c r="Q17" s="128"/>
      <c r="R17" s="12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8"/>
      <c r="F18" s="129"/>
      <c r="G18" s="128"/>
      <c r="H18" s="129"/>
      <c r="I18" s="128"/>
      <c r="J18" s="129"/>
      <c r="K18" s="128"/>
      <c r="L18" s="129"/>
      <c r="M18" s="130"/>
      <c r="N18" s="131"/>
      <c r="O18" s="128"/>
      <c r="P18" s="129"/>
      <c r="Q18" s="128"/>
      <c r="R18" s="12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8"/>
      <c r="F19" s="129"/>
      <c r="G19" s="128"/>
      <c r="H19" s="129"/>
      <c r="I19" s="128"/>
      <c r="J19" s="129"/>
      <c r="K19" s="128"/>
      <c r="L19" s="129"/>
      <c r="M19" s="130"/>
      <c r="N19" s="131"/>
      <c r="O19" s="128"/>
      <c r="P19" s="129"/>
      <c r="Q19" s="128"/>
      <c r="R19" s="12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7"/>
      <c r="B20" s="25"/>
      <c r="C20" s="117"/>
      <c r="D20" s="22"/>
      <c r="E20" s="128"/>
      <c r="F20" s="129"/>
      <c r="G20" s="128"/>
      <c r="H20" s="129"/>
      <c r="I20" s="128"/>
      <c r="J20" s="129"/>
      <c r="K20" s="128"/>
      <c r="L20" s="129"/>
      <c r="M20" s="130"/>
      <c r="N20" s="131"/>
      <c r="O20" s="128"/>
      <c r="P20" s="129"/>
      <c r="Q20" s="128"/>
      <c r="R20" s="12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170" t="s">
        <v>108</v>
      </c>
      <c r="C21" s="6"/>
      <c r="D21" s="22" t="s">
        <v>92</v>
      </c>
      <c r="E21" s="128">
        <v>0.5</v>
      </c>
      <c r="F21" s="129"/>
      <c r="G21" s="128"/>
      <c r="H21" s="129"/>
      <c r="I21" s="128"/>
      <c r="J21" s="129"/>
      <c r="K21" s="128"/>
      <c r="L21" s="129"/>
      <c r="M21" s="130"/>
      <c r="N21" s="131"/>
      <c r="O21" s="128"/>
      <c r="P21" s="129"/>
      <c r="Q21" s="128"/>
      <c r="R21" s="129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25">
      <c r="A22" s="6"/>
      <c r="B22" s="6"/>
      <c r="C22" s="6"/>
      <c r="D22" s="22"/>
      <c r="E22" s="128"/>
      <c r="F22" s="129"/>
      <c r="G22" s="128"/>
      <c r="H22" s="129"/>
      <c r="I22" s="128"/>
      <c r="J22" s="129"/>
      <c r="K22" s="128"/>
      <c r="L22" s="129"/>
      <c r="M22" s="130"/>
      <c r="N22" s="131"/>
      <c r="O22" s="128"/>
      <c r="P22" s="129"/>
      <c r="Q22" s="128"/>
      <c r="R22" s="12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8"/>
      <c r="F23" s="129"/>
      <c r="G23" s="128"/>
      <c r="H23" s="129"/>
      <c r="I23" s="128"/>
      <c r="J23" s="129"/>
      <c r="K23" s="128"/>
      <c r="L23" s="129"/>
      <c r="M23" s="130"/>
      <c r="N23" s="131"/>
      <c r="O23" s="128"/>
      <c r="P23" s="129"/>
      <c r="Q23" s="128"/>
      <c r="R23" s="12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8"/>
      <c r="F24" s="129"/>
      <c r="G24" s="128"/>
      <c r="H24" s="129"/>
      <c r="I24" s="128"/>
      <c r="J24" s="129"/>
      <c r="K24" s="128"/>
      <c r="L24" s="129"/>
      <c r="M24" s="130"/>
      <c r="N24" s="131"/>
      <c r="O24" s="128"/>
      <c r="P24" s="129"/>
      <c r="Q24" s="128"/>
      <c r="R24" s="12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8"/>
      <c r="F25" s="129"/>
      <c r="G25" s="128"/>
      <c r="H25" s="129"/>
      <c r="I25" s="128"/>
      <c r="J25" s="129"/>
      <c r="K25" s="128"/>
      <c r="L25" s="129"/>
      <c r="M25" s="130">
        <v>8</v>
      </c>
      <c r="N25" s="131"/>
      <c r="O25" s="128"/>
      <c r="P25" s="129"/>
      <c r="Q25" s="128"/>
      <c r="R25" s="129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6">
        <f>SUM(E4:E25)</f>
        <v>8</v>
      </c>
      <c r="F26" s="137"/>
      <c r="G26" s="136">
        <f>SUM(G4:G25)</f>
        <v>8</v>
      </c>
      <c r="H26" s="137"/>
      <c r="I26" s="136">
        <f>SUM(I4:I25)</f>
        <v>8</v>
      </c>
      <c r="J26" s="137"/>
      <c r="K26" s="136">
        <f>SUM(K4:K25)</f>
        <v>8</v>
      </c>
      <c r="L26" s="137"/>
      <c r="M26" s="136">
        <f>SUM(M4:M25)</f>
        <v>8</v>
      </c>
      <c r="N26" s="137"/>
      <c r="O26" s="136">
        <f>SUM(O4:O25)</f>
        <v>0</v>
      </c>
      <c r="P26" s="137"/>
      <c r="Q26" s="136">
        <f>SUM(Q4:Q25)</f>
        <v>0</v>
      </c>
      <c r="R26" s="137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F26" sqref="F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90</v>
      </c>
      <c r="B2" s="120"/>
      <c r="C2" s="120"/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13"/>
      <c r="N3" s="11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21">
        <v>6781</v>
      </c>
      <c r="B4" s="170" t="s">
        <v>106</v>
      </c>
      <c r="C4" s="121">
        <v>69</v>
      </c>
      <c r="D4" s="22" t="s">
        <v>78</v>
      </c>
      <c r="E4" s="128">
        <v>4</v>
      </c>
      <c r="F4" s="129"/>
      <c r="G4" s="128">
        <v>2</v>
      </c>
      <c r="H4" s="129"/>
      <c r="I4" s="128">
        <v>2</v>
      </c>
      <c r="J4" s="129"/>
      <c r="K4" s="128"/>
      <c r="L4" s="129"/>
      <c r="M4" s="130"/>
      <c r="N4" s="131"/>
      <c r="O4" s="128"/>
      <c r="P4" s="129"/>
      <c r="Q4" s="128"/>
      <c r="R4" s="129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25">
      <c r="A5" s="122">
        <v>6781</v>
      </c>
      <c r="B5" s="170" t="s">
        <v>106</v>
      </c>
      <c r="C5" s="122">
        <v>70</v>
      </c>
      <c r="D5" s="22" t="s">
        <v>78</v>
      </c>
      <c r="E5" s="128">
        <v>4</v>
      </c>
      <c r="F5" s="129"/>
      <c r="G5" s="128">
        <v>6</v>
      </c>
      <c r="H5" s="129"/>
      <c r="I5" s="128">
        <v>6</v>
      </c>
      <c r="J5" s="129"/>
      <c r="K5" s="128">
        <v>3</v>
      </c>
      <c r="L5" s="129"/>
      <c r="M5" s="130"/>
      <c r="N5" s="131"/>
      <c r="O5" s="128"/>
      <c r="P5" s="129"/>
      <c r="Q5" s="128"/>
      <c r="R5" s="129"/>
      <c r="S5" s="58">
        <f t="shared" ref="S5:S22" si="1">E5+G5+I5+K5+M5+O5+Q5</f>
        <v>19</v>
      </c>
      <c r="T5" s="58">
        <f t="shared" si="0"/>
        <v>19</v>
      </c>
      <c r="U5" s="60"/>
      <c r="V5" s="60"/>
    </row>
    <row r="6" spans="1:22" x14ac:dyDescent="0.25">
      <c r="A6" s="117">
        <v>6771</v>
      </c>
      <c r="B6" s="170" t="s">
        <v>110</v>
      </c>
      <c r="C6" s="117">
        <v>3</v>
      </c>
      <c r="D6" s="22" t="s">
        <v>101</v>
      </c>
      <c r="E6" s="128"/>
      <c r="F6" s="129"/>
      <c r="G6" s="128"/>
      <c r="H6" s="129"/>
      <c r="I6" s="128"/>
      <c r="J6" s="129"/>
      <c r="K6" s="128">
        <v>4.5</v>
      </c>
      <c r="L6" s="129"/>
      <c r="M6" s="130"/>
      <c r="N6" s="131"/>
      <c r="O6" s="128"/>
      <c r="P6" s="129"/>
      <c r="Q6" s="128"/>
      <c r="R6" s="129"/>
      <c r="S6" s="58">
        <f t="shared" si="1"/>
        <v>4.5</v>
      </c>
      <c r="T6" s="58">
        <f t="shared" si="0"/>
        <v>4.5</v>
      </c>
      <c r="U6" s="60"/>
      <c r="V6" s="60"/>
    </row>
    <row r="7" spans="1:22" x14ac:dyDescent="0.25">
      <c r="A7" s="119"/>
      <c r="B7" s="119"/>
      <c r="C7" s="119"/>
      <c r="D7" s="22"/>
      <c r="E7" s="128"/>
      <c r="F7" s="129"/>
      <c r="G7" s="128"/>
      <c r="H7" s="129"/>
      <c r="I7" s="128"/>
      <c r="J7" s="129"/>
      <c r="K7" s="128"/>
      <c r="L7" s="129"/>
      <c r="M7" s="130"/>
      <c r="N7" s="131"/>
      <c r="O7" s="128"/>
      <c r="P7" s="129"/>
      <c r="Q7" s="128"/>
      <c r="R7" s="12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19"/>
      <c r="B8" s="119"/>
      <c r="C8" s="119"/>
      <c r="D8" s="22"/>
      <c r="E8" s="128"/>
      <c r="F8" s="129"/>
      <c r="G8" s="128"/>
      <c r="H8" s="129"/>
      <c r="I8" s="128"/>
      <c r="J8" s="129"/>
      <c r="K8" s="128"/>
      <c r="L8" s="129"/>
      <c r="M8" s="130"/>
      <c r="N8" s="131"/>
      <c r="O8" s="128"/>
      <c r="P8" s="129"/>
      <c r="Q8" s="128"/>
      <c r="R8" s="12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8"/>
      <c r="F9" s="129"/>
      <c r="G9" s="128"/>
      <c r="H9" s="129"/>
      <c r="I9" s="128"/>
      <c r="J9" s="129"/>
      <c r="K9" s="128"/>
      <c r="L9" s="129"/>
      <c r="M9" s="130"/>
      <c r="N9" s="131"/>
      <c r="O9" s="128"/>
      <c r="P9" s="129"/>
      <c r="Q9" s="128"/>
      <c r="R9" s="1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8"/>
      <c r="F10" s="129"/>
      <c r="G10" s="128"/>
      <c r="H10" s="129"/>
      <c r="I10" s="128"/>
      <c r="J10" s="129"/>
      <c r="K10" s="128"/>
      <c r="L10" s="129"/>
      <c r="M10" s="130"/>
      <c r="N10" s="131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8"/>
      <c r="F11" s="129"/>
      <c r="G11" s="128"/>
      <c r="H11" s="129"/>
      <c r="I11" s="128"/>
      <c r="J11" s="129"/>
      <c r="K11" s="128"/>
      <c r="L11" s="129"/>
      <c r="M11" s="130"/>
      <c r="N11" s="131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30"/>
      <c r="N12" s="131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28"/>
      <c r="F13" s="129"/>
      <c r="G13" s="128"/>
      <c r="H13" s="129"/>
      <c r="I13" s="128"/>
      <c r="J13" s="129"/>
      <c r="K13" s="128"/>
      <c r="L13" s="129"/>
      <c r="M13" s="130"/>
      <c r="N13" s="131"/>
      <c r="O13" s="128"/>
      <c r="P13" s="129"/>
      <c r="Q13" s="128"/>
      <c r="R13" s="12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8"/>
      <c r="F14" s="129"/>
      <c r="G14" s="128"/>
      <c r="H14" s="129"/>
      <c r="I14" s="128"/>
      <c r="J14" s="129"/>
      <c r="K14" s="128"/>
      <c r="L14" s="129"/>
      <c r="M14" s="130"/>
      <c r="N14" s="131"/>
      <c r="O14" s="128"/>
      <c r="P14" s="129"/>
      <c r="Q14" s="128"/>
      <c r="R14" s="12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28"/>
      <c r="F15" s="129"/>
      <c r="G15" s="128"/>
      <c r="H15" s="129"/>
      <c r="I15" s="128"/>
      <c r="J15" s="129"/>
      <c r="K15" s="128"/>
      <c r="L15" s="129"/>
      <c r="M15" s="130"/>
      <c r="N15" s="131"/>
      <c r="O15" s="128"/>
      <c r="P15" s="129"/>
      <c r="Q15" s="128"/>
      <c r="R15" s="12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30"/>
      <c r="N16" s="131"/>
      <c r="O16" s="128"/>
      <c r="P16" s="129"/>
      <c r="Q16" s="128"/>
      <c r="R16" s="12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19">
        <v>3600</v>
      </c>
      <c r="B17" s="170" t="s">
        <v>108</v>
      </c>
      <c r="C17" s="119"/>
      <c r="D17" s="22" t="s">
        <v>102</v>
      </c>
      <c r="E17" s="128"/>
      <c r="F17" s="129"/>
      <c r="G17" s="128"/>
      <c r="H17" s="129"/>
      <c r="I17" s="128"/>
      <c r="J17" s="129"/>
      <c r="K17" s="128">
        <v>0.5</v>
      </c>
      <c r="L17" s="129"/>
      <c r="M17" s="130"/>
      <c r="N17" s="131"/>
      <c r="O17" s="128"/>
      <c r="P17" s="129"/>
      <c r="Q17" s="128"/>
      <c r="R17" s="129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25">
      <c r="A18" s="117"/>
      <c r="B18" s="25"/>
      <c r="C18" s="117"/>
      <c r="D18" s="22"/>
      <c r="E18" s="128"/>
      <c r="F18" s="129"/>
      <c r="G18" s="128"/>
      <c r="H18" s="129"/>
      <c r="I18" s="128"/>
      <c r="J18" s="129"/>
      <c r="K18" s="128"/>
      <c r="L18" s="129"/>
      <c r="M18" s="130"/>
      <c r="N18" s="131"/>
      <c r="O18" s="128"/>
      <c r="P18" s="129"/>
      <c r="Q18" s="128"/>
      <c r="R18" s="12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8"/>
      <c r="F19" s="129"/>
      <c r="G19" s="128"/>
      <c r="H19" s="129"/>
      <c r="I19" s="128"/>
      <c r="J19" s="129"/>
      <c r="K19" s="128"/>
      <c r="L19" s="129"/>
      <c r="M19" s="130"/>
      <c r="N19" s="131"/>
      <c r="O19" s="128"/>
      <c r="P19" s="129"/>
      <c r="Q19" s="128"/>
      <c r="R19" s="12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8"/>
      <c r="F20" s="129"/>
      <c r="G20" s="128"/>
      <c r="H20" s="129"/>
      <c r="I20" s="128"/>
      <c r="J20" s="129"/>
      <c r="K20" s="128"/>
      <c r="L20" s="129"/>
      <c r="M20" s="130"/>
      <c r="N20" s="131"/>
      <c r="O20" s="128"/>
      <c r="P20" s="129"/>
      <c r="Q20" s="128"/>
      <c r="R20" s="12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8"/>
      <c r="F21" s="129"/>
      <c r="G21" s="128"/>
      <c r="H21" s="129"/>
      <c r="I21" s="128"/>
      <c r="J21" s="129"/>
      <c r="K21" s="128"/>
      <c r="L21" s="129"/>
      <c r="M21" s="130">
        <v>8</v>
      </c>
      <c r="N21" s="131"/>
      <c r="O21" s="128"/>
      <c r="P21" s="129"/>
      <c r="Q21" s="128"/>
      <c r="R21" s="129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F26" sqref="F26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120"/>
      <c r="C2" s="120"/>
      <c r="D2" s="6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3"/>
      <c r="G3" s="113"/>
      <c r="H3" s="113"/>
      <c r="I3" s="113"/>
      <c r="J3" s="113"/>
      <c r="K3" s="113"/>
      <c r="L3" s="113"/>
      <c r="M3" s="113"/>
      <c r="N3" s="113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1"/>
      <c r="F4" s="142"/>
      <c r="G4" s="141"/>
      <c r="H4" s="142"/>
      <c r="I4" s="138"/>
      <c r="J4" s="138"/>
      <c r="K4" s="138"/>
      <c r="L4" s="138"/>
      <c r="M4" s="138"/>
      <c r="N4" s="138"/>
      <c r="O4" s="139"/>
      <c r="P4" s="140"/>
      <c r="Q4" s="139"/>
      <c r="R4" s="140"/>
      <c r="S4" s="12">
        <f>E4+G4+I4+K4+M4+O4+Q4</f>
        <v>0</v>
      </c>
      <c r="T4" s="12">
        <f t="shared" ref="T4:T16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9"/>
      <c r="P5" s="140"/>
      <c r="Q5" s="139"/>
      <c r="R5" s="140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9"/>
      <c r="P13" s="140"/>
      <c r="Q13" s="139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  <c r="P17" s="140"/>
      <c r="Q17" s="139"/>
      <c r="R17" s="140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  <c r="P18" s="140"/>
      <c r="Q18" s="139"/>
      <c r="R18" s="140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6"/>
      <c r="B19" s="25"/>
      <c r="C19" s="6"/>
      <c r="D19" s="22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  <c r="P19" s="140"/>
      <c r="Q19" s="139"/>
      <c r="R19" s="140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7"/>
      <c r="B20" s="25"/>
      <c r="C20" s="117"/>
      <c r="D20" s="22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  <c r="P20" s="140"/>
      <c r="Q20" s="139"/>
      <c r="R20" s="140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  <c r="P21" s="140"/>
      <c r="Q21" s="139"/>
      <c r="R21" s="140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41">
        <v>8</v>
      </c>
      <c r="F22" s="142"/>
      <c r="G22" s="141">
        <v>8</v>
      </c>
      <c r="H22" s="142"/>
      <c r="I22" s="141">
        <v>8</v>
      </c>
      <c r="J22" s="142"/>
      <c r="K22" s="141">
        <v>8</v>
      </c>
      <c r="L22" s="142"/>
      <c r="M22" s="141"/>
      <c r="N22" s="142"/>
      <c r="O22" s="139"/>
      <c r="P22" s="140"/>
      <c r="Q22" s="139"/>
      <c r="R22" s="140"/>
      <c r="S22" s="12">
        <f t="shared" si="1"/>
        <v>32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9"/>
      <c r="F23" s="140"/>
      <c r="G23" s="139"/>
      <c r="H23" s="140"/>
      <c r="I23" s="139"/>
      <c r="J23" s="140"/>
      <c r="K23" s="139"/>
      <c r="L23" s="140"/>
      <c r="M23" s="141">
        <v>8</v>
      </c>
      <c r="N23" s="142"/>
      <c r="O23" s="139"/>
      <c r="P23" s="140"/>
      <c r="Q23" s="139"/>
      <c r="R23" s="140"/>
      <c r="S23" s="12">
        <f t="shared" si="1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3">
        <f>SUM(E4:E23)</f>
        <v>8</v>
      </c>
      <c r="F24" s="144"/>
      <c r="G24" s="143">
        <f>SUM(G4:G23)</f>
        <v>8</v>
      </c>
      <c r="H24" s="144"/>
      <c r="I24" s="143">
        <f>SUM(I4:I23)</f>
        <v>8</v>
      </c>
      <c r="J24" s="144"/>
      <c r="K24" s="143">
        <f>SUM(K4:K23)</f>
        <v>8</v>
      </c>
      <c r="L24" s="144"/>
      <c r="M24" s="143">
        <f>SUM(M4:M23)</f>
        <v>8</v>
      </c>
      <c r="N24" s="144"/>
      <c r="O24" s="143">
        <f>SUM(O4:O23)</f>
        <v>0</v>
      </c>
      <c r="P24" s="144"/>
      <c r="Q24" s="143">
        <f>SUM(Q4:Q23)</f>
        <v>0</v>
      </c>
      <c r="R24" s="144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32</v>
      </c>
      <c r="I32" s="17"/>
    </row>
    <row r="33" spans="1:7" x14ac:dyDescent="0.25">
      <c r="A33" s="3" t="s">
        <v>4</v>
      </c>
      <c r="C33" s="17">
        <f>S23</f>
        <v>8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F26" sqref="F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90</v>
      </c>
      <c r="B2" s="120"/>
      <c r="C2" s="120"/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13"/>
      <c r="N3" s="11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21">
        <v>6781</v>
      </c>
      <c r="B4" s="170" t="s">
        <v>106</v>
      </c>
      <c r="C4" s="121">
        <v>70</v>
      </c>
      <c r="D4" s="22" t="s">
        <v>78</v>
      </c>
      <c r="E4" s="128">
        <v>8</v>
      </c>
      <c r="F4" s="129"/>
      <c r="G4" s="128">
        <v>8</v>
      </c>
      <c r="H4" s="129"/>
      <c r="I4" s="128">
        <v>8</v>
      </c>
      <c r="J4" s="129"/>
      <c r="K4" s="128">
        <v>8</v>
      </c>
      <c r="L4" s="129"/>
      <c r="M4" s="130"/>
      <c r="N4" s="131"/>
      <c r="O4" s="128"/>
      <c r="P4" s="129"/>
      <c r="Q4" s="128"/>
      <c r="R4" s="129"/>
      <c r="S4" s="58">
        <f t="shared" ref="S4:S11" si="0">E4+G4+I4+K4+M4+O4+Q4</f>
        <v>32</v>
      </c>
      <c r="T4" s="58">
        <f t="shared" ref="T4:T11" si="1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8"/>
      <c r="F5" s="129"/>
      <c r="G5" s="128"/>
      <c r="H5" s="129"/>
      <c r="I5" s="128"/>
      <c r="J5" s="129"/>
      <c r="K5" s="128"/>
      <c r="L5" s="129"/>
      <c r="M5" s="130"/>
      <c r="N5" s="131"/>
      <c r="O5" s="128"/>
      <c r="P5" s="129"/>
      <c r="Q5" s="128"/>
      <c r="R5" s="129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8"/>
      <c r="F6" s="129"/>
      <c r="G6" s="128"/>
      <c r="H6" s="129"/>
      <c r="I6" s="128"/>
      <c r="J6" s="129"/>
      <c r="K6" s="128"/>
      <c r="L6" s="129"/>
      <c r="M6" s="130"/>
      <c r="N6" s="131"/>
      <c r="O6" s="128"/>
      <c r="P6" s="129"/>
      <c r="Q6" s="128"/>
      <c r="R6" s="129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116"/>
      <c r="B7" s="116"/>
      <c r="C7" s="116"/>
      <c r="D7" s="22"/>
      <c r="E7" s="128"/>
      <c r="F7" s="129"/>
      <c r="G7" s="128"/>
      <c r="H7" s="129"/>
      <c r="I7" s="128"/>
      <c r="J7" s="129"/>
      <c r="K7" s="128"/>
      <c r="L7" s="129"/>
      <c r="M7" s="130"/>
      <c r="N7" s="131"/>
      <c r="O7" s="128"/>
      <c r="P7" s="129"/>
      <c r="Q7" s="128"/>
      <c r="R7" s="129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116"/>
      <c r="B8" s="116"/>
      <c r="C8" s="116"/>
      <c r="D8" s="22"/>
      <c r="E8" s="128"/>
      <c r="F8" s="129"/>
      <c r="G8" s="128"/>
      <c r="H8" s="129"/>
      <c r="I8" s="128"/>
      <c r="J8" s="129"/>
      <c r="K8" s="128"/>
      <c r="L8" s="129"/>
      <c r="M8" s="130"/>
      <c r="N8" s="131"/>
      <c r="O8" s="128"/>
      <c r="P8" s="129"/>
      <c r="Q8" s="128"/>
      <c r="R8" s="129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116"/>
      <c r="B9" s="116"/>
      <c r="C9" s="116"/>
      <c r="D9" s="22"/>
      <c r="E9" s="128"/>
      <c r="F9" s="129"/>
      <c r="G9" s="128"/>
      <c r="H9" s="129"/>
      <c r="I9" s="128"/>
      <c r="J9" s="129"/>
      <c r="K9" s="128"/>
      <c r="L9" s="129"/>
      <c r="M9" s="130"/>
      <c r="N9" s="131"/>
      <c r="O9" s="128"/>
      <c r="P9" s="129"/>
      <c r="Q9" s="128"/>
      <c r="R9" s="12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8"/>
      <c r="F10" s="129"/>
      <c r="G10" s="128"/>
      <c r="H10" s="129"/>
      <c r="I10" s="128"/>
      <c r="J10" s="129"/>
      <c r="K10" s="128"/>
      <c r="L10" s="129"/>
      <c r="M10" s="130"/>
      <c r="N10" s="131"/>
      <c r="O10" s="128"/>
      <c r="P10" s="129"/>
      <c r="Q10" s="128"/>
      <c r="R10" s="12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8"/>
      <c r="F11" s="129"/>
      <c r="G11" s="128"/>
      <c r="H11" s="129"/>
      <c r="I11" s="128"/>
      <c r="J11" s="129"/>
      <c r="K11" s="128"/>
      <c r="L11" s="129"/>
      <c r="M11" s="130"/>
      <c r="N11" s="131"/>
      <c r="O11" s="128"/>
      <c r="P11" s="129"/>
      <c r="Q11" s="128"/>
      <c r="R11" s="12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30"/>
      <c r="N12" s="131"/>
      <c r="O12" s="128"/>
      <c r="P12" s="129"/>
      <c r="Q12" s="128"/>
      <c r="R12" s="129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28"/>
      <c r="F13" s="129"/>
      <c r="G13" s="128"/>
      <c r="H13" s="129"/>
      <c r="I13" s="128"/>
      <c r="J13" s="129"/>
      <c r="K13" s="128"/>
      <c r="L13" s="129"/>
      <c r="M13" s="130"/>
      <c r="N13" s="131"/>
      <c r="O13" s="128"/>
      <c r="P13" s="129"/>
      <c r="Q13" s="128"/>
      <c r="R13" s="129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8"/>
      <c r="F14" s="129"/>
      <c r="G14" s="128"/>
      <c r="H14" s="129"/>
      <c r="I14" s="128"/>
      <c r="J14" s="129"/>
      <c r="K14" s="128"/>
      <c r="L14" s="129"/>
      <c r="M14" s="130"/>
      <c r="N14" s="131"/>
      <c r="O14" s="128"/>
      <c r="P14" s="129"/>
      <c r="Q14" s="128"/>
      <c r="R14" s="129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28"/>
      <c r="F15" s="129"/>
      <c r="G15" s="128"/>
      <c r="H15" s="129"/>
      <c r="I15" s="128"/>
      <c r="J15" s="129"/>
      <c r="K15" s="128"/>
      <c r="L15" s="129"/>
      <c r="M15" s="130"/>
      <c r="N15" s="131"/>
      <c r="O15" s="128"/>
      <c r="P15" s="129"/>
      <c r="Q15" s="128"/>
      <c r="R15" s="129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28"/>
      <c r="F16" s="129"/>
      <c r="G16" s="128"/>
      <c r="H16" s="129"/>
      <c r="I16" s="128"/>
      <c r="J16" s="129"/>
      <c r="K16" s="128"/>
      <c r="L16" s="129"/>
      <c r="M16" s="130"/>
      <c r="N16" s="131"/>
      <c r="O16" s="128"/>
      <c r="P16" s="129"/>
      <c r="Q16" s="128"/>
      <c r="R16" s="129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7"/>
      <c r="B17" s="25"/>
      <c r="C17" s="117"/>
      <c r="D17" s="22"/>
      <c r="E17" s="128"/>
      <c r="F17" s="129"/>
      <c r="G17" s="128"/>
      <c r="H17" s="129"/>
      <c r="I17" s="128"/>
      <c r="J17" s="129"/>
      <c r="K17" s="128"/>
      <c r="L17" s="129"/>
      <c r="M17" s="130"/>
      <c r="N17" s="131"/>
      <c r="O17" s="128"/>
      <c r="P17" s="129"/>
      <c r="Q17" s="128"/>
      <c r="R17" s="129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7"/>
      <c r="B18" s="117"/>
      <c r="C18" s="117"/>
      <c r="D18" s="22"/>
      <c r="E18" s="128"/>
      <c r="F18" s="129"/>
      <c r="G18" s="128"/>
      <c r="H18" s="129"/>
      <c r="I18" s="128"/>
      <c r="J18" s="129"/>
      <c r="K18" s="128"/>
      <c r="L18" s="129"/>
      <c r="M18" s="130"/>
      <c r="N18" s="131"/>
      <c r="O18" s="128"/>
      <c r="P18" s="129"/>
      <c r="Q18" s="128"/>
      <c r="R18" s="129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16"/>
      <c r="B19" s="116"/>
      <c r="C19" s="116"/>
      <c r="D19" s="22"/>
      <c r="E19" s="128"/>
      <c r="F19" s="129"/>
      <c r="G19" s="128"/>
      <c r="H19" s="129"/>
      <c r="I19" s="128"/>
      <c r="J19" s="129"/>
      <c r="K19" s="128"/>
      <c r="L19" s="129"/>
      <c r="M19" s="130"/>
      <c r="N19" s="131"/>
      <c r="O19" s="128"/>
      <c r="P19" s="129"/>
      <c r="Q19" s="128"/>
      <c r="R19" s="129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8"/>
      <c r="F20" s="129"/>
      <c r="G20" s="128"/>
      <c r="H20" s="129"/>
      <c r="I20" s="128"/>
      <c r="J20" s="129"/>
      <c r="K20" s="128"/>
      <c r="L20" s="129"/>
      <c r="M20" s="130"/>
      <c r="N20" s="131"/>
      <c r="O20" s="128"/>
      <c r="P20" s="129"/>
      <c r="Q20" s="128"/>
      <c r="R20" s="129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6"/>
      <c r="B21" s="6"/>
      <c r="C21" s="6"/>
      <c r="D21" s="22"/>
      <c r="E21" s="128"/>
      <c r="F21" s="129"/>
      <c r="G21" s="128"/>
      <c r="H21" s="129"/>
      <c r="I21" s="128"/>
      <c r="J21" s="129"/>
      <c r="K21" s="128"/>
      <c r="L21" s="129"/>
      <c r="M21" s="130"/>
      <c r="N21" s="131"/>
      <c r="O21" s="128"/>
      <c r="P21" s="129"/>
      <c r="Q21" s="128"/>
      <c r="R21" s="129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6"/>
      <c r="B22" s="25"/>
      <c r="C22" s="6"/>
      <c r="D22" s="22"/>
      <c r="E22" s="128"/>
      <c r="F22" s="129"/>
      <c r="G22" s="128"/>
      <c r="H22" s="129"/>
      <c r="I22" s="128"/>
      <c r="J22" s="129"/>
      <c r="K22" s="128"/>
      <c r="L22" s="129"/>
      <c r="M22" s="130"/>
      <c r="N22" s="131"/>
      <c r="O22" s="128"/>
      <c r="P22" s="129"/>
      <c r="Q22" s="128"/>
      <c r="R22" s="12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28"/>
      <c r="F23" s="129"/>
      <c r="G23" s="128"/>
      <c r="H23" s="129"/>
      <c r="I23" s="128"/>
      <c r="J23" s="129"/>
      <c r="K23" s="128"/>
      <c r="L23" s="129"/>
      <c r="M23" s="130"/>
      <c r="N23" s="131"/>
      <c r="O23" s="128"/>
      <c r="P23" s="129"/>
      <c r="Q23" s="128"/>
      <c r="R23" s="12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8"/>
      <c r="F24" s="129"/>
      <c r="G24" s="128"/>
      <c r="H24" s="129"/>
      <c r="I24" s="128"/>
      <c r="J24" s="129"/>
      <c r="K24" s="128"/>
      <c r="L24" s="129"/>
      <c r="M24" s="130"/>
      <c r="N24" s="131"/>
      <c r="O24" s="128"/>
      <c r="P24" s="129"/>
      <c r="Q24" s="128"/>
      <c r="R24" s="129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8"/>
      <c r="F25" s="129"/>
      <c r="G25" s="128"/>
      <c r="H25" s="129"/>
      <c r="I25" s="128"/>
      <c r="J25" s="129"/>
      <c r="K25" s="128"/>
      <c r="L25" s="129"/>
      <c r="M25" s="130">
        <v>8</v>
      </c>
      <c r="N25" s="131"/>
      <c r="O25" s="128"/>
      <c r="P25" s="129"/>
      <c r="Q25" s="128"/>
      <c r="R25" s="129"/>
      <c r="S25" s="58">
        <f t="shared" si="2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6">
        <f>SUM(E4:E25)</f>
        <v>8</v>
      </c>
      <c r="F26" s="137"/>
      <c r="G26" s="136">
        <f>SUM(G4:G25)</f>
        <v>8</v>
      </c>
      <c r="H26" s="137"/>
      <c r="I26" s="136">
        <f>SUM(I4:I25)</f>
        <v>8</v>
      </c>
      <c r="J26" s="137"/>
      <c r="K26" s="136">
        <f>SUM(K4:K25)</f>
        <v>8</v>
      </c>
      <c r="L26" s="137"/>
      <c r="M26" s="136">
        <f>SUM(M4:M25)</f>
        <v>8</v>
      </c>
      <c r="N26" s="137"/>
      <c r="O26" s="136">
        <f>SUM(O4:O25)</f>
        <v>0</v>
      </c>
      <c r="P26" s="137"/>
      <c r="Q26" s="136">
        <f>SUM(Q4:Q25)</f>
        <v>0</v>
      </c>
      <c r="R26" s="137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F26" sqref="F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90</v>
      </c>
      <c r="B2" s="120"/>
      <c r="C2" s="120"/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13"/>
      <c r="N3" s="11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22">
        <v>6821</v>
      </c>
      <c r="B4" s="170" t="s">
        <v>104</v>
      </c>
      <c r="C4" s="122">
        <v>13</v>
      </c>
      <c r="D4" s="22" t="s">
        <v>86</v>
      </c>
      <c r="E4" s="133">
        <v>8</v>
      </c>
      <c r="F4" s="133"/>
      <c r="G4" s="133">
        <v>1</v>
      </c>
      <c r="H4" s="133"/>
      <c r="I4" s="133">
        <v>3</v>
      </c>
      <c r="J4" s="133"/>
      <c r="K4" s="133">
        <v>8</v>
      </c>
      <c r="L4" s="133"/>
      <c r="M4" s="134"/>
      <c r="N4" s="134"/>
      <c r="O4" s="128"/>
      <c r="P4" s="129"/>
      <c r="Q4" s="128"/>
      <c r="R4" s="129"/>
      <c r="S4" s="58">
        <f>E4+G4+I4+K4+M4+O4+Q4</f>
        <v>20</v>
      </c>
      <c r="T4" s="58">
        <f t="shared" ref="T4:T12" si="0">SUM(S4-U4-V4)</f>
        <v>20</v>
      </c>
      <c r="U4" s="60"/>
      <c r="V4" s="60"/>
    </row>
    <row r="5" spans="1:22" x14ac:dyDescent="0.25">
      <c r="A5" s="125">
        <v>6781</v>
      </c>
      <c r="B5" s="170" t="s">
        <v>106</v>
      </c>
      <c r="C5" s="125">
        <v>69</v>
      </c>
      <c r="D5" s="22" t="s">
        <v>81</v>
      </c>
      <c r="E5" s="133"/>
      <c r="F5" s="133"/>
      <c r="G5" s="133">
        <v>2</v>
      </c>
      <c r="H5" s="133"/>
      <c r="I5" s="133">
        <v>2</v>
      </c>
      <c r="J5" s="133"/>
      <c r="K5" s="133"/>
      <c r="L5" s="133"/>
      <c r="M5" s="134"/>
      <c r="N5" s="134"/>
      <c r="O5" s="128"/>
      <c r="P5" s="129"/>
      <c r="Q5" s="128"/>
      <c r="R5" s="129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125">
        <v>6781</v>
      </c>
      <c r="B6" s="170" t="s">
        <v>106</v>
      </c>
      <c r="C6" s="125">
        <v>70</v>
      </c>
      <c r="D6" s="22" t="s">
        <v>81</v>
      </c>
      <c r="E6" s="133"/>
      <c r="F6" s="133"/>
      <c r="G6" s="133">
        <v>5</v>
      </c>
      <c r="H6" s="133"/>
      <c r="I6" s="133">
        <v>3</v>
      </c>
      <c r="J6" s="133"/>
      <c r="K6" s="133"/>
      <c r="L6" s="133"/>
      <c r="M6" s="134"/>
      <c r="N6" s="134"/>
      <c r="O6" s="128"/>
      <c r="P6" s="129"/>
      <c r="Q6" s="128"/>
      <c r="R6" s="129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117"/>
      <c r="B7" s="117"/>
      <c r="C7" s="117"/>
      <c r="D7" s="22"/>
      <c r="E7" s="133"/>
      <c r="F7" s="133"/>
      <c r="G7" s="133"/>
      <c r="H7" s="133"/>
      <c r="I7" s="133"/>
      <c r="J7" s="133"/>
      <c r="K7" s="133"/>
      <c r="L7" s="133"/>
      <c r="M7" s="134"/>
      <c r="N7" s="134"/>
      <c r="O7" s="128"/>
      <c r="P7" s="129"/>
      <c r="Q7" s="128"/>
      <c r="R7" s="12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8"/>
      <c r="F8" s="129"/>
      <c r="G8" s="128"/>
      <c r="H8" s="129"/>
      <c r="I8" s="128"/>
      <c r="J8" s="129"/>
      <c r="K8" s="128"/>
      <c r="L8" s="129"/>
      <c r="M8" s="130"/>
      <c r="N8" s="131"/>
      <c r="O8" s="128"/>
      <c r="P8" s="129"/>
      <c r="Q8" s="128"/>
      <c r="R8" s="12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8"/>
      <c r="F9" s="129"/>
      <c r="G9" s="128"/>
      <c r="H9" s="129"/>
      <c r="I9" s="128"/>
      <c r="J9" s="129"/>
      <c r="K9" s="128"/>
      <c r="L9" s="129"/>
      <c r="M9" s="130"/>
      <c r="N9" s="131"/>
      <c r="O9" s="128"/>
      <c r="P9" s="129"/>
      <c r="Q9" s="128"/>
      <c r="R9" s="1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8"/>
      <c r="F10" s="129"/>
      <c r="G10" s="128"/>
      <c r="H10" s="129"/>
      <c r="I10" s="128"/>
      <c r="J10" s="129"/>
      <c r="K10" s="128"/>
      <c r="L10" s="129"/>
      <c r="M10" s="130"/>
      <c r="N10" s="131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8"/>
      <c r="F11" s="129"/>
      <c r="G11" s="128"/>
      <c r="H11" s="129"/>
      <c r="I11" s="128"/>
      <c r="J11" s="129"/>
      <c r="K11" s="128"/>
      <c r="L11" s="129"/>
      <c r="M11" s="130"/>
      <c r="N11" s="131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8"/>
      <c r="F12" s="129"/>
      <c r="G12" s="128"/>
      <c r="H12" s="129"/>
      <c r="I12" s="128"/>
      <c r="J12" s="129"/>
      <c r="K12" s="128"/>
      <c r="L12" s="129"/>
      <c r="M12" s="130"/>
      <c r="N12" s="131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8"/>
      <c r="F13" s="129"/>
      <c r="G13" s="128"/>
      <c r="H13" s="129"/>
      <c r="I13" s="128"/>
      <c r="J13" s="129"/>
      <c r="K13" s="128"/>
      <c r="L13" s="129"/>
      <c r="M13" s="130"/>
      <c r="N13" s="131"/>
      <c r="O13" s="128"/>
      <c r="P13" s="129"/>
      <c r="Q13" s="128"/>
      <c r="R13" s="12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8"/>
      <c r="F14" s="129"/>
      <c r="G14" s="128"/>
      <c r="H14" s="129"/>
      <c r="I14" s="128"/>
      <c r="J14" s="129"/>
      <c r="K14" s="128"/>
      <c r="L14" s="129"/>
      <c r="M14" s="130"/>
      <c r="N14" s="131"/>
      <c r="O14" s="128"/>
      <c r="P14" s="129"/>
      <c r="Q14" s="128"/>
      <c r="R14" s="12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8"/>
      <c r="F15" s="129"/>
      <c r="G15" s="128"/>
      <c r="H15" s="129"/>
      <c r="I15" s="128"/>
      <c r="J15" s="129"/>
      <c r="K15" s="128"/>
      <c r="L15" s="129"/>
      <c r="M15" s="130"/>
      <c r="N15" s="131"/>
      <c r="O15" s="128"/>
      <c r="P15" s="129"/>
      <c r="Q15" s="128"/>
      <c r="R15" s="12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28"/>
      <c r="F16" s="129"/>
      <c r="G16" s="128"/>
      <c r="H16" s="129"/>
      <c r="I16" s="128"/>
      <c r="J16" s="129"/>
      <c r="K16" s="128"/>
      <c r="L16" s="129"/>
      <c r="M16" s="130"/>
      <c r="N16" s="131"/>
      <c r="O16" s="128"/>
      <c r="P16" s="129"/>
      <c r="Q16" s="128"/>
      <c r="R16" s="12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8"/>
      <c r="F17" s="129"/>
      <c r="G17" s="128"/>
      <c r="H17" s="129"/>
      <c r="I17" s="128"/>
      <c r="J17" s="129"/>
      <c r="K17" s="128"/>
      <c r="L17" s="129"/>
      <c r="M17" s="130"/>
      <c r="N17" s="131"/>
      <c r="O17" s="128"/>
      <c r="P17" s="129"/>
      <c r="Q17" s="128"/>
      <c r="R17" s="12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7"/>
      <c r="B18" s="25"/>
      <c r="C18" s="117"/>
      <c r="D18" s="22"/>
      <c r="E18" s="128"/>
      <c r="F18" s="129"/>
      <c r="G18" s="128"/>
      <c r="H18" s="129"/>
      <c r="I18" s="128"/>
      <c r="J18" s="129"/>
      <c r="K18" s="128"/>
      <c r="L18" s="129"/>
      <c r="M18" s="130"/>
      <c r="N18" s="131"/>
      <c r="O18" s="128"/>
      <c r="P18" s="129"/>
      <c r="Q18" s="128"/>
      <c r="R18" s="12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8"/>
      <c r="F19" s="129"/>
      <c r="G19" s="128"/>
      <c r="H19" s="129"/>
      <c r="I19" s="128"/>
      <c r="J19" s="129"/>
      <c r="K19" s="128"/>
      <c r="L19" s="129"/>
      <c r="M19" s="130"/>
      <c r="N19" s="131"/>
      <c r="O19" s="128"/>
      <c r="P19" s="129"/>
      <c r="Q19" s="128"/>
      <c r="R19" s="12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8"/>
      <c r="F20" s="129"/>
      <c r="G20" s="128"/>
      <c r="H20" s="129"/>
      <c r="I20" s="128"/>
      <c r="J20" s="129"/>
      <c r="K20" s="128"/>
      <c r="L20" s="129"/>
      <c r="M20" s="130"/>
      <c r="N20" s="131"/>
      <c r="O20" s="128"/>
      <c r="P20" s="129"/>
      <c r="Q20" s="128"/>
      <c r="R20" s="12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8"/>
      <c r="F21" s="129"/>
      <c r="G21" s="128"/>
      <c r="H21" s="129"/>
      <c r="I21" s="128"/>
      <c r="J21" s="129"/>
      <c r="K21" s="128"/>
      <c r="L21" s="129"/>
      <c r="M21" s="130">
        <v>8</v>
      </c>
      <c r="N21" s="131"/>
      <c r="O21" s="128"/>
      <c r="P21" s="129"/>
      <c r="Q21" s="128"/>
      <c r="R21" s="129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65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F26" sqref="F2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90</v>
      </c>
      <c r="B2" s="120"/>
      <c r="C2" s="120"/>
      <c r="D2" s="110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13"/>
      <c r="N3" s="113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16">
        <v>6781</v>
      </c>
      <c r="B4" s="170" t="s">
        <v>106</v>
      </c>
      <c r="C4" s="116">
        <v>58</v>
      </c>
      <c r="D4" s="22" t="s">
        <v>85</v>
      </c>
      <c r="E4" s="132">
        <v>2.5</v>
      </c>
      <c r="F4" s="132"/>
      <c r="G4" s="132"/>
      <c r="H4" s="132"/>
      <c r="I4" s="132"/>
      <c r="J4" s="132"/>
      <c r="K4" s="132"/>
      <c r="L4" s="132"/>
      <c r="M4" s="138"/>
      <c r="N4" s="138"/>
      <c r="O4" s="139"/>
      <c r="P4" s="140"/>
      <c r="Q4" s="139"/>
      <c r="R4" s="140"/>
      <c r="S4" s="12">
        <f>E4+G4+I4+K4+M4+O4+Q4</f>
        <v>2.5</v>
      </c>
      <c r="T4" s="12">
        <f t="shared" ref="T4:T19" si="0">SUM(S4-U4-V4)</f>
        <v>2.5</v>
      </c>
      <c r="U4" s="14"/>
      <c r="V4" s="14"/>
    </row>
    <row r="5" spans="1:22" x14ac:dyDescent="0.25">
      <c r="A5" s="116">
        <v>6771</v>
      </c>
      <c r="B5" s="170" t="s">
        <v>110</v>
      </c>
      <c r="C5" s="6">
        <v>3</v>
      </c>
      <c r="D5" s="22" t="s">
        <v>94</v>
      </c>
      <c r="E5" s="132">
        <v>2</v>
      </c>
      <c r="F5" s="132"/>
      <c r="G5" s="132">
        <v>1.5</v>
      </c>
      <c r="H5" s="132"/>
      <c r="I5" s="132"/>
      <c r="J5" s="132"/>
      <c r="K5" s="132"/>
      <c r="L5" s="132"/>
      <c r="M5" s="138"/>
      <c r="N5" s="138"/>
      <c r="O5" s="139"/>
      <c r="P5" s="140"/>
      <c r="Q5" s="139"/>
      <c r="R5" s="140"/>
      <c r="S5" s="12">
        <f t="shared" ref="S5:S22" si="1">E5+G5+I5+K5+M5+O5+Q5</f>
        <v>3.5</v>
      </c>
      <c r="T5" s="12">
        <f t="shared" si="0"/>
        <v>3.5</v>
      </c>
      <c r="U5" s="14"/>
      <c r="V5" s="14"/>
    </row>
    <row r="6" spans="1:22" x14ac:dyDescent="0.25">
      <c r="A6" s="116">
        <v>6821</v>
      </c>
      <c r="B6" s="170" t="s">
        <v>104</v>
      </c>
      <c r="C6" s="6">
        <v>9</v>
      </c>
      <c r="D6" s="22" t="s">
        <v>95</v>
      </c>
      <c r="E6" s="132">
        <v>2.5</v>
      </c>
      <c r="F6" s="132"/>
      <c r="G6" s="132">
        <v>5</v>
      </c>
      <c r="H6" s="132"/>
      <c r="I6" s="132">
        <v>7</v>
      </c>
      <c r="J6" s="132"/>
      <c r="K6" s="132">
        <v>7</v>
      </c>
      <c r="L6" s="132"/>
      <c r="M6" s="138"/>
      <c r="N6" s="138"/>
      <c r="O6" s="139"/>
      <c r="P6" s="140"/>
      <c r="Q6" s="139"/>
      <c r="R6" s="140"/>
      <c r="S6" s="12">
        <f t="shared" si="1"/>
        <v>21.5</v>
      </c>
      <c r="T6" s="12">
        <f t="shared" si="0"/>
        <v>21.5</v>
      </c>
      <c r="U6" s="14"/>
      <c r="V6" s="14"/>
    </row>
    <row r="7" spans="1:22" x14ac:dyDescent="0.25">
      <c r="A7" s="122">
        <v>6781</v>
      </c>
      <c r="B7" s="170" t="s">
        <v>106</v>
      </c>
      <c r="C7" s="122">
        <v>85</v>
      </c>
      <c r="D7" s="22" t="s">
        <v>98</v>
      </c>
      <c r="E7" s="132"/>
      <c r="F7" s="132"/>
      <c r="G7" s="132">
        <v>1</v>
      </c>
      <c r="H7" s="132"/>
      <c r="I7" s="139"/>
      <c r="J7" s="140"/>
      <c r="K7" s="132"/>
      <c r="L7" s="132"/>
      <c r="M7" s="138"/>
      <c r="N7" s="138"/>
      <c r="O7" s="139"/>
      <c r="P7" s="140"/>
      <c r="Q7" s="139"/>
      <c r="R7" s="140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/>
      <c r="B8" s="6"/>
      <c r="C8" s="6"/>
      <c r="D8" s="22"/>
      <c r="E8" s="132"/>
      <c r="F8" s="132"/>
      <c r="G8" s="132"/>
      <c r="H8" s="132"/>
      <c r="I8" s="132"/>
      <c r="J8" s="132"/>
      <c r="K8" s="132"/>
      <c r="L8" s="132"/>
      <c r="M8" s="138"/>
      <c r="N8" s="138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2"/>
      <c r="G9" s="132"/>
      <c r="H9" s="132"/>
      <c r="I9" s="132"/>
      <c r="J9" s="132"/>
      <c r="K9" s="132"/>
      <c r="L9" s="132"/>
      <c r="M9" s="138"/>
      <c r="N9" s="138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2"/>
      <c r="G10" s="132"/>
      <c r="H10" s="132"/>
      <c r="I10" s="132"/>
      <c r="J10" s="132"/>
      <c r="K10" s="132"/>
      <c r="L10" s="132"/>
      <c r="M10" s="138"/>
      <c r="N10" s="138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2"/>
      <c r="G11" s="132"/>
      <c r="H11" s="132"/>
      <c r="I11" s="132"/>
      <c r="J11" s="132"/>
      <c r="K11" s="132"/>
      <c r="L11" s="132"/>
      <c r="M11" s="138"/>
      <c r="N11" s="138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2"/>
      <c r="G12" s="132"/>
      <c r="H12" s="132"/>
      <c r="I12" s="132"/>
      <c r="J12" s="132"/>
      <c r="K12" s="132"/>
      <c r="L12" s="132"/>
      <c r="M12" s="138"/>
      <c r="N12" s="138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2"/>
      <c r="G13" s="132"/>
      <c r="H13" s="132"/>
      <c r="I13" s="132"/>
      <c r="J13" s="132"/>
      <c r="K13" s="132"/>
      <c r="L13" s="132"/>
      <c r="M13" s="138"/>
      <c r="N13" s="138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2"/>
      <c r="G14" s="132"/>
      <c r="H14" s="132"/>
      <c r="I14" s="132"/>
      <c r="J14" s="132"/>
      <c r="K14" s="132"/>
      <c r="L14" s="132"/>
      <c r="M14" s="138"/>
      <c r="N14" s="138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41"/>
      <c r="N15" s="142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41"/>
      <c r="N16" s="142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17"/>
      <c r="B17" s="25"/>
      <c r="C17" s="117"/>
      <c r="D17" s="22"/>
      <c r="E17" s="139"/>
      <c r="F17" s="140"/>
      <c r="G17" s="139"/>
      <c r="H17" s="140"/>
      <c r="I17" s="139"/>
      <c r="J17" s="140"/>
      <c r="K17" s="139"/>
      <c r="L17" s="140"/>
      <c r="M17" s="141"/>
      <c r="N17" s="142"/>
      <c r="O17" s="139"/>
      <c r="P17" s="140"/>
      <c r="Q17" s="139"/>
      <c r="R17" s="14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170" t="s">
        <v>108</v>
      </c>
      <c r="C18" s="6"/>
      <c r="D18" s="10" t="s">
        <v>80</v>
      </c>
      <c r="E18" s="139">
        <v>1</v>
      </c>
      <c r="F18" s="140"/>
      <c r="G18" s="139">
        <v>0.5</v>
      </c>
      <c r="H18" s="140"/>
      <c r="I18" s="139">
        <v>1</v>
      </c>
      <c r="J18" s="140"/>
      <c r="K18" s="139">
        <v>1</v>
      </c>
      <c r="L18" s="140"/>
      <c r="M18" s="141"/>
      <c r="N18" s="142"/>
      <c r="O18" s="139"/>
      <c r="P18" s="140"/>
      <c r="Q18" s="139"/>
      <c r="R18" s="140"/>
      <c r="S18" s="12">
        <f t="shared" si="1"/>
        <v>3.5</v>
      </c>
      <c r="T18" s="12">
        <f t="shared" si="0"/>
        <v>3.5</v>
      </c>
      <c r="U18" s="14"/>
      <c r="V18" s="14"/>
    </row>
    <row r="19" spans="1:22" x14ac:dyDescent="0.25">
      <c r="A19" s="6"/>
      <c r="B19" s="6"/>
      <c r="C19" s="6"/>
      <c r="D19" s="10"/>
      <c r="E19" s="139"/>
      <c r="F19" s="140"/>
      <c r="G19" s="139"/>
      <c r="H19" s="140"/>
      <c r="I19" s="139"/>
      <c r="J19" s="140"/>
      <c r="K19" s="139"/>
      <c r="L19" s="140"/>
      <c r="M19" s="141"/>
      <c r="N19" s="142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39"/>
      <c r="F20" s="140"/>
      <c r="G20" s="139"/>
      <c r="H20" s="140"/>
      <c r="I20" s="139"/>
      <c r="J20" s="140"/>
      <c r="K20" s="139"/>
      <c r="L20" s="140"/>
      <c r="M20" s="141"/>
      <c r="N20" s="142"/>
      <c r="O20" s="139"/>
      <c r="P20" s="140"/>
      <c r="Q20" s="139"/>
      <c r="R20" s="140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41">
        <v>8</v>
      </c>
      <c r="N21" s="142"/>
      <c r="O21" s="139"/>
      <c r="P21" s="140"/>
      <c r="Q21" s="139"/>
      <c r="R21" s="140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3">
        <f>SUM(E4:E21)</f>
        <v>8</v>
      </c>
      <c r="F22" s="144"/>
      <c r="G22" s="143">
        <f>SUM(G4:G21)</f>
        <v>8</v>
      </c>
      <c r="H22" s="144"/>
      <c r="I22" s="143">
        <f>SUM(I4:I21)</f>
        <v>8</v>
      </c>
      <c r="J22" s="144"/>
      <c r="K22" s="143">
        <f>SUM(K4:K21)</f>
        <v>8</v>
      </c>
      <c r="L22" s="144"/>
      <c r="M22" s="143">
        <f>SUM(M4:M21)</f>
        <v>8</v>
      </c>
      <c r="N22" s="144"/>
      <c r="O22" s="143">
        <f>SUM(O4:O21)</f>
        <v>0</v>
      </c>
      <c r="P22" s="144"/>
      <c r="Q22" s="143">
        <f>SUM(Q4:Q21)</f>
        <v>0</v>
      </c>
      <c r="R22" s="144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F26" sqref="F2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84</v>
      </c>
      <c r="B2" s="5" t="s">
        <v>90</v>
      </c>
      <c r="C2" s="120"/>
      <c r="D2" s="120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113"/>
      <c r="H3" s="113"/>
      <c r="I3" s="56">
        <v>8</v>
      </c>
      <c r="J3" s="56">
        <v>16.149999999999999</v>
      </c>
      <c r="K3" s="56">
        <v>8</v>
      </c>
      <c r="L3" s="56">
        <v>16.3</v>
      </c>
      <c r="M3" s="113"/>
      <c r="N3" s="113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16">
        <v>6743</v>
      </c>
      <c r="B4" s="171" t="s">
        <v>109</v>
      </c>
      <c r="C4" s="116">
        <v>13</v>
      </c>
      <c r="D4" s="22" t="s">
        <v>83</v>
      </c>
      <c r="E4" s="132">
        <v>1.5</v>
      </c>
      <c r="F4" s="132"/>
      <c r="G4" s="138"/>
      <c r="H4" s="138"/>
      <c r="I4" s="132"/>
      <c r="J4" s="132"/>
      <c r="K4" s="132"/>
      <c r="L4" s="132"/>
      <c r="M4" s="138"/>
      <c r="N4" s="138"/>
      <c r="O4" s="139"/>
      <c r="P4" s="140"/>
      <c r="Q4" s="139"/>
      <c r="R4" s="140"/>
      <c r="S4" s="12">
        <f>E4+G4+I4+K4+M4+O4+Q4</f>
        <v>1.5</v>
      </c>
      <c r="T4" s="12">
        <f t="shared" ref="T4:T19" si="0">SUM(S4-U4-V4)</f>
        <v>1.5</v>
      </c>
      <c r="U4" s="14"/>
      <c r="V4" s="14"/>
    </row>
    <row r="5" spans="1:22" x14ac:dyDescent="0.25">
      <c r="A5" s="121">
        <v>6743</v>
      </c>
      <c r="B5" s="171" t="s">
        <v>109</v>
      </c>
      <c r="C5" s="121">
        <v>14</v>
      </c>
      <c r="D5" s="22" t="s">
        <v>88</v>
      </c>
      <c r="E5" s="132">
        <v>4</v>
      </c>
      <c r="F5" s="132"/>
      <c r="G5" s="138"/>
      <c r="H5" s="138"/>
      <c r="I5" s="132">
        <v>7.5</v>
      </c>
      <c r="J5" s="132"/>
      <c r="K5" s="132">
        <v>8</v>
      </c>
      <c r="L5" s="132"/>
      <c r="M5" s="138"/>
      <c r="N5" s="138"/>
      <c r="O5" s="139"/>
      <c r="P5" s="140"/>
      <c r="Q5" s="139"/>
      <c r="R5" s="140"/>
      <c r="S5" s="12">
        <f t="shared" ref="S5:S22" si="1">E5+G5+I5+K5+M5+O5+Q5</f>
        <v>19.5</v>
      </c>
      <c r="T5" s="12">
        <f t="shared" si="0"/>
        <v>19.5</v>
      </c>
      <c r="U5" s="14"/>
      <c r="V5" s="14"/>
    </row>
    <row r="6" spans="1:22" x14ac:dyDescent="0.25">
      <c r="A6" s="116">
        <v>6781</v>
      </c>
      <c r="B6" s="170" t="s">
        <v>106</v>
      </c>
      <c r="C6" s="6">
        <v>58</v>
      </c>
      <c r="D6" s="22" t="s">
        <v>85</v>
      </c>
      <c r="E6" s="132">
        <v>2.5</v>
      </c>
      <c r="F6" s="132"/>
      <c r="G6" s="138"/>
      <c r="H6" s="138"/>
      <c r="I6" s="132"/>
      <c r="J6" s="132"/>
      <c r="K6" s="132"/>
      <c r="L6" s="132"/>
      <c r="M6" s="138"/>
      <c r="N6" s="138"/>
      <c r="O6" s="139"/>
      <c r="P6" s="140"/>
      <c r="Q6" s="139"/>
      <c r="R6" s="140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116"/>
      <c r="B7" s="116"/>
      <c r="C7" s="116"/>
      <c r="D7" s="22"/>
      <c r="E7" s="132"/>
      <c r="F7" s="132"/>
      <c r="G7" s="138"/>
      <c r="H7" s="138"/>
      <c r="I7" s="132"/>
      <c r="J7" s="132"/>
      <c r="K7" s="132"/>
      <c r="L7" s="132"/>
      <c r="M7" s="138"/>
      <c r="N7" s="138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2"/>
      <c r="G8" s="138"/>
      <c r="H8" s="138"/>
      <c r="I8" s="132"/>
      <c r="J8" s="132"/>
      <c r="K8" s="132"/>
      <c r="L8" s="132"/>
      <c r="M8" s="138"/>
      <c r="N8" s="138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2"/>
      <c r="G9" s="138"/>
      <c r="H9" s="138"/>
      <c r="I9" s="132"/>
      <c r="J9" s="132"/>
      <c r="K9" s="132"/>
      <c r="L9" s="132"/>
      <c r="M9" s="138"/>
      <c r="N9" s="138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2"/>
      <c r="G10" s="138"/>
      <c r="H10" s="138"/>
      <c r="I10" s="132"/>
      <c r="J10" s="132"/>
      <c r="K10" s="132"/>
      <c r="L10" s="132"/>
      <c r="M10" s="138"/>
      <c r="N10" s="138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2"/>
      <c r="G11" s="138"/>
      <c r="H11" s="138"/>
      <c r="I11" s="132"/>
      <c r="J11" s="132"/>
      <c r="K11" s="132"/>
      <c r="L11" s="132"/>
      <c r="M11" s="138"/>
      <c r="N11" s="138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2"/>
      <c r="G12" s="138"/>
      <c r="H12" s="138"/>
      <c r="I12" s="132"/>
      <c r="J12" s="132"/>
      <c r="K12" s="132"/>
      <c r="L12" s="132"/>
      <c r="M12" s="138"/>
      <c r="N12" s="138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2"/>
      <c r="G13" s="138"/>
      <c r="H13" s="138"/>
      <c r="I13" s="132"/>
      <c r="J13" s="132"/>
      <c r="K13" s="132"/>
      <c r="L13" s="132"/>
      <c r="M13" s="138"/>
      <c r="N13" s="138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2"/>
      <c r="G14" s="138"/>
      <c r="H14" s="138"/>
      <c r="I14" s="132"/>
      <c r="J14" s="132"/>
      <c r="K14" s="132"/>
      <c r="L14" s="132"/>
      <c r="M14" s="138"/>
      <c r="N14" s="138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17"/>
      <c r="B15" s="117"/>
      <c r="C15" s="117"/>
      <c r="D15" s="22"/>
      <c r="E15" s="139"/>
      <c r="F15" s="140"/>
      <c r="G15" s="141"/>
      <c r="H15" s="142"/>
      <c r="I15" s="139"/>
      <c r="J15" s="140"/>
      <c r="K15" s="139"/>
      <c r="L15" s="140"/>
      <c r="M15" s="141"/>
      <c r="N15" s="142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17"/>
      <c r="B16" s="25"/>
      <c r="C16" s="117"/>
      <c r="D16" s="22"/>
      <c r="E16" s="139"/>
      <c r="F16" s="140"/>
      <c r="G16" s="141"/>
      <c r="H16" s="142"/>
      <c r="I16" s="139"/>
      <c r="J16" s="140"/>
      <c r="K16" s="139"/>
      <c r="L16" s="140"/>
      <c r="M16" s="141"/>
      <c r="N16" s="142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70" t="s">
        <v>108</v>
      </c>
      <c r="C17" s="6"/>
      <c r="D17" s="22" t="s">
        <v>68</v>
      </c>
      <c r="E17" s="139"/>
      <c r="F17" s="140"/>
      <c r="G17" s="141"/>
      <c r="H17" s="142"/>
      <c r="I17" s="139">
        <v>0.5</v>
      </c>
      <c r="J17" s="140"/>
      <c r="K17" s="139"/>
      <c r="L17" s="140"/>
      <c r="M17" s="141"/>
      <c r="N17" s="142"/>
      <c r="O17" s="139"/>
      <c r="P17" s="140"/>
      <c r="Q17" s="139"/>
      <c r="R17" s="140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/>
      <c r="B18" s="6"/>
      <c r="C18" s="6"/>
      <c r="D18" s="10"/>
      <c r="E18" s="139"/>
      <c r="F18" s="140"/>
      <c r="G18" s="141"/>
      <c r="H18" s="142"/>
      <c r="I18" s="139"/>
      <c r="J18" s="140"/>
      <c r="K18" s="139"/>
      <c r="L18" s="140"/>
      <c r="M18" s="141"/>
      <c r="N18" s="142"/>
      <c r="O18" s="139"/>
      <c r="P18" s="140"/>
      <c r="Q18" s="139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9"/>
      <c r="F19" s="140"/>
      <c r="G19" s="141"/>
      <c r="H19" s="142"/>
      <c r="I19" s="139"/>
      <c r="J19" s="140"/>
      <c r="K19" s="139"/>
      <c r="L19" s="140"/>
      <c r="M19" s="141"/>
      <c r="N19" s="142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39"/>
      <c r="F20" s="140"/>
      <c r="G20" s="141">
        <v>8</v>
      </c>
      <c r="H20" s="142"/>
      <c r="I20" s="139"/>
      <c r="J20" s="140"/>
      <c r="K20" s="139"/>
      <c r="L20" s="140"/>
      <c r="M20" s="141"/>
      <c r="N20" s="142"/>
      <c r="O20" s="139"/>
      <c r="P20" s="140"/>
      <c r="Q20" s="139"/>
      <c r="R20" s="140"/>
      <c r="S20" s="12">
        <f t="shared" si="1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41">
        <v>8</v>
      </c>
      <c r="N21" s="142"/>
      <c r="O21" s="139"/>
      <c r="P21" s="140"/>
      <c r="Q21" s="139"/>
      <c r="R21" s="140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3">
        <f>SUM(E4:E21)</f>
        <v>8</v>
      </c>
      <c r="F22" s="144"/>
      <c r="G22" s="143">
        <f>SUM(G4:G21)</f>
        <v>8</v>
      </c>
      <c r="H22" s="144"/>
      <c r="I22" s="143">
        <f>SUM(I4:I21)</f>
        <v>8</v>
      </c>
      <c r="J22" s="144"/>
      <c r="K22" s="143">
        <f>SUM(K4:K21)</f>
        <v>8</v>
      </c>
      <c r="L22" s="144"/>
      <c r="M22" s="143">
        <f>SUM(M4:M21)</f>
        <v>8</v>
      </c>
      <c r="N22" s="144"/>
      <c r="O22" s="143">
        <f>SUM(O4:O21)</f>
        <v>0</v>
      </c>
      <c r="P22" s="144"/>
      <c r="Q22" s="143">
        <f>SUM(Q4:Q21)</f>
        <v>0</v>
      </c>
      <c r="R22" s="144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2019-04-23T08:47:58Z</cp:lastPrinted>
  <dcterms:created xsi:type="dcterms:W3CDTF">2010-01-14T13:00:57Z</dcterms:created>
  <dcterms:modified xsi:type="dcterms:W3CDTF">2019-04-23T08:48:49Z</dcterms:modified>
</cp:coreProperties>
</file>