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81F65D19-5E4B-4957-8035-26D07A0E800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Reading-Jones" sheetId="6" r:id="rId9"/>
    <sheet name="Spann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Buckingham!$A$1:$V$43</definedName>
    <definedName name="_xlnm.Print_Area" localSheetId="2">Czege!$A$1:$V$40</definedName>
    <definedName name="_xlnm.Print_Area" localSheetId="3">Doran!$A$1:$V$40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Parker!$A$1:$V$47</definedName>
    <definedName name="_xlnm.Print_Area" localSheetId="8">'Reading-Jones'!$A$1:$V$43</definedName>
    <definedName name="_xlnm.Print_Area" localSheetId="9">Spann!$A$1:$V$40</definedName>
    <definedName name="_xlnm.Print_Area" localSheetId="13">T.Winterburn!$A$1:$V$41</definedName>
    <definedName name="_xlnm.Print_Area" localSheetId="10">Taylor!$A$1:$V$41</definedName>
    <definedName name="_xlnm.Print_Area" localSheetId="14">Wright!$A$1:$V$40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K20" i="1" l="1"/>
  <c r="S15" i="45" l="1"/>
  <c r="T15" i="45" s="1"/>
  <c r="S14" i="45"/>
  <c r="T14" i="45" s="1"/>
  <c r="S17" i="47" l="1"/>
  <c r="T17" i="47" s="1"/>
  <c r="S18" i="47"/>
  <c r="T18" i="47" s="1"/>
  <c r="S15" i="16" l="1"/>
  <c r="T15" i="16" s="1"/>
  <c r="S14" i="16"/>
  <c r="T14" i="16" s="1"/>
  <c r="S21" i="43"/>
  <c r="T21" i="43" s="1"/>
  <c r="S20" i="43"/>
  <c r="T20" i="43" s="1"/>
  <c r="S22" i="43"/>
  <c r="T22" i="43" s="1"/>
  <c r="S23" i="43"/>
  <c r="T23" i="43"/>
  <c r="S19" i="43"/>
  <c r="T19" i="43" s="1"/>
  <c r="S18" i="43"/>
  <c r="T18" i="43" s="1"/>
  <c r="S19" i="47"/>
  <c r="T19" i="47" s="1"/>
  <c r="S16" i="47"/>
  <c r="T16" i="47" s="1"/>
  <c r="S15" i="47"/>
  <c r="T15" i="47" s="1"/>
  <c r="S17" i="43" l="1"/>
  <c r="T17" i="43" s="1"/>
  <c r="S16" i="43"/>
  <c r="T16" i="43" s="1"/>
  <c r="S17" i="16" l="1"/>
  <c r="T17" i="16" s="1"/>
  <c r="S16" i="16"/>
  <c r="T16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7" i="47"/>
  <c r="C32" i="47" s="1"/>
  <c r="D6" i="1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H27" i="47"/>
  <c r="E25" i="47"/>
  <c r="F27" i="47" s="1"/>
  <c r="S24" i="47"/>
  <c r="C34" i="47" s="1"/>
  <c r="F6" i="1" s="1"/>
  <c r="S23" i="47"/>
  <c r="C33" i="47" s="1"/>
  <c r="E6" i="1" s="1"/>
  <c r="S22" i="47"/>
  <c r="T22" i="47" s="1"/>
  <c r="S21" i="47"/>
  <c r="T21" i="47" s="1"/>
  <c r="S20" i="47"/>
  <c r="T20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31" i="43"/>
  <c r="C36" i="43" s="1"/>
  <c r="D12" i="1" s="1"/>
  <c r="U31" i="43"/>
  <c r="C35" i="43" s="1"/>
  <c r="C12" i="1" s="1"/>
  <c r="S30" i="43"/>
  <c r="Q29" i="43"/>
  <c r="R31" i="43" s="1"/>
  <c r="O29" i="43"/>
  <c r="P31" i="43" s="1"/>
  <c r="M29" i="43"/>
  <c r="N31" i="43" s="1"/>
  <c r="K29" i="43"/>
  <c r="L31" i="43" s="1"/>
  <c r="I29" i="43"/>
  <c r="J31" i="43" s="1"/>
  <c r="G29" i="43"/>
  <c r="H31" i="43" s="1"/>
  <c r="E29" i="43"/>
  <c r="F31" i="43" s="1"/>
  <c r="S28" i="43"/>
  <c r="C38" i="43" s="1"/>
  <c r="F12" i="1" s="1"/>
  <c r="S27" i="43"/>
  <c r="C37" i="43" s="1"/>
  <c r="E12" i="1" s="1"/>
  <c r="S26" i="43"/>
  <c r="T26" i="43" s="1"/>
  <c r="S25" i="43"/>
  <c r="T25" i="43" s="1"/>
  <c r="S24" i="43"/>
  <c r="T24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6" i="47"/>
  <c r="C30" i="47" s="1"/>
  <c r="B6" i="1" s="1"/>
  <c r="T23" i="44"/>
  <c r="C27" i="44" s="1"/>
  <c r="B10" i="1" s="1"/>
  <c r="S27" i="47"/>
  <c r="S25" i="47"/>
  <c r="S24" i="46"/>
  <c r="S22" i="46"/>
  <c r="S25" i="45"/>
  <c r="T24" i="45"/>
  <c r="C28" i="45" s="1"/>
  <c r="S23" i="45"/>
  <c r="S24" i="44"/>
  <c r="S22" i="44"/>
  <c r="S31" i="43"/>
  <c r="T30" i="43"/>
  <c r="C34" i="43" s="1"/>
  <c r="S29" i="43"/>
  <c r="G32" i="46" l="1"/>
  <c r="B7" i="1"/>
  <c r="C35" i="47"/>
  <c r="G35" i="47" s="1"/>
  <c r="C32" i="44"/>
  <c r="G32" i="44" s="1"/>
  <c r="C39" i="43"/>
  <c r="G39" i="43" s="1"/>
  <c r="B12" i="1"/>
  <c r="C33" i="45"/>
  <c r="G33" i="45" s="1"/>
  <c r="B9" i="1"/>
  <c r="G22" i="24"/>
  <c r="H24" i="24" s="1"/>
  <c r="I25" i="6"/>
  <c r="J27" i="6" s="1"/>
  <c r="E22" i="14"/>
  <c r="F24" i="14" s="1"/>
  <c r="M22" i="17" l="1"/>
  <c r="G22" i="5" l="1"/>
  <c r="E22" i="5" l="1"/>
  <c r="F24" i="5" s="1"/>
  <c r="S13" i="5" l="1"/>
  <c r="T13" i="5" s="1"/>
  <c r="S15" i="5" l="1"/>
  <c r="T15" i="5" s="1"/>
  <c r="S14" i="5"/>
  <c r="T14" i="5" s="1"/>
  <c r="M22" i="5" l="1"/>
  <c r="N24" i="5" s="1"/>
  <c r="K22" i="5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2" i="16" l="1"/>
  <c r="S21" i="16"/>
  <c r="S20" i="16"/>
  <c r="T20" i="16" s="1"/>
  <c r="S19" i="16"/>
  <c r="T19" i="16" s="1"/>
  <c r="S18" i="16"/>
  <c r="T18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S14" i="18" l="1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M23" i="16"/>
  <c r="N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C29" i="17"/>
  <c r="D14" i="1" s="1"/>
  <c r="C28" i="17"/>
  <c r="C14" i="1" s="1"/>
  <c r="Q22" i="17"/>
  <c r="R24" i="17" s="1"/>
  <c r="O22" i="17"/>
  <c r="P24" i="17" s="1"/>
  <c r="N24" i="17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4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19" i="1" s="1"/>
  <c r="C29" i="5"/>
  <c r="D19" i="1" s="1"/>
  <c r="H24" i="5"/>
  <c r="L24" i="5"/>
  <c r="O22" i="5"/>
  <c r="P24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0" i="5"/>
  <c r="E19" i="1" s="1"/>
  <c r="C31" i="5"/>
  <c r="Q22" i="5"/>
  <c r="R24" i="5" s="1"/>
  <c r="D16" i="1" l="1"/>
  <c r="D20" i="1" s="1"/>
  <c r="G9" i="1"/>
  <c r="T20" i="6"/>
  <c r="G6" i="1"/>
  <c r="C27" i="5"/>
  <c r="B19" i="1" s="1"/>
  <c r="S22" i="17"/>
  <c r="S24" i="17"/>
  <c r="T13" i="30"/>
  <c r="T19" i="18"/>
  <c r="K18" i="1"/>
  <c r="K17" i="1"/>
  <c r="T24" i="16"/>
  <c r="C28" i="16" s="1"/>
  <c r="B15" i="1" s="1"/>
  <c r="T23" i="24"/>
  <c r="C27" i="24" s="1"/>
  <c r="B16" i="1" s="1"/>
  <c r="S25" i="6"/>
  <c r="T23" i="14"/>
  <c r="C27" i="14" s="1"/>
  <c r="B8" i="1" s="1"/>
  <c r="C18" i="1"/>
  <c r="C20" i="1" s="1"/>
  <c r="S22" i="24"/>
  <c r="F19" i="1"/>
  <c r="S25" i="18"/>
  <c r="S23" i="18"/>
  <c r="F18" i="1"/>
  <c r="F16" i="1"/>
  <c r="S27" i="30"/>
  <c r="F17" i="1"/>
  <c r="S25" i="30"/>
  <c r="S24" i="24"/>
  <c r="S23" i="16"/>
  <c r="S25" i="16"/>
  <c r="F15" i="1"/>
  <c r="F14" i="1"/>
  <c r="S27" i="6"/>
  <c r="S22" i="14"/>
  <c r="F8" i="1"/>
  <c r="L24" i="14"/>
  <c r="S24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3" i="17"/>
  <c r="C27" i="17" s="1"/>
  <c r="T24" i="18"/>
  <c r="C28" i="18" s="1"/>
  <c r="B18" i="1" s="1"/>
  <c r="G18" i="1" s="1"/>
  <c r="C32" i="24"/>
  <c r="G32" i="24" s="1"/>
  <c r="G10" i="1"/>
  <c r="C33" i="16"/>
  <c r="G7" i="1"/>
  <c r="G16" i="1"/>
  <c r="G12" i="1"/>
  <c r="C32" i="5"/>
  <c r="G32" i="5" s="1"/>
  <c r="G19" i="1"/>
  <c r="G8" i="1"/>
  <c r="C32" i="14"/>
  <c r="H20" i="1" s="1"/>
  <c r="C35" i="6" l="1"/>
  <c r="G35" i="6" s="1"/>
  <c r="C35" i="30"/>
  <c r="G35" i="30" s="1"/>
  <c r="B14" i="1"/>
  <c r="G14" i="1" s="1"/>
  <c r="C32" i="17"/>
  <c r="G32" i="17" s="1"/>
  <c r="C33" i="18"/>
  <c r="G33" i="18" s="1"/>
  <c r="G32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<sst xmlns="http://schemas.openxmlformats.org/spreadsheetml/2006/main" count="721" uniqueCount="119">
  <si>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</si>
  <si>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</si>
  <si>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</si>
  <si>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</si>
  <si>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</si>
  <si>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</si>
  <si>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</si>
  <si>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</si>
  <si>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</si>
  <si>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</si>
  <si>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</si>
  <si>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</si>
  <si>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</si>
  <si>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</si>
  <si>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</si>
  <si>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</si>
  <si>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</si>
  <si>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</si>
  <si>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</si>
  <si>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</si>
  <si>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</si>
  <si>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</si>
  <si>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</si>
  <si>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</si>
  <si>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</si>
  <si>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</si>
  <si>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</si>
  <si>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</si>
  <si>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</si>
  <si>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</si>
  <si>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</si>
  <si>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</si>
  <si>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</si>
  <si>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</si>
  <si>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</si>
  <si>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</si>
  <si>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</si>
  <si>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</si>
  <si>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</si>
  <si>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</si>
  <si>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</si>
  <si>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</si>
  <si>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</si>
  <si>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</si>
  <si>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</si>
  <si>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</si>
  <si>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</si>
  <si>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</si>
  <si>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</si>
  <si>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</si>
  <si>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</si>
  <si>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</si>
  <si>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</si>
  <si>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</si>
  <si>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</si>
  <si>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</si>
  <si>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</si>
  <si>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</si>
  <si>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</si>
  <si>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</si>
  <si>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</si>
  <si>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</si>
  <si>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</si>
  <si>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</si>
  <si>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</si>
  <si>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</si>
  <si>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</si>
  <si>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</si>
  <si>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</si>
  <si>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</si>
  <si>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</si>
  <si>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</si>
  <si>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</si>
  <si>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clean out / light fire</t>
  </si>
  <si>
    <t>forklift</t>
  </si>
  <si>
    <t>shop front</t>
  </si>
  <si>
    <t>machine maintenance</t>
  </si>
  <si>
    <t>desks</t>
  </si>
  <si>
    <t>tidy workshop</t>
  </si>
  <si>
    <t>signs</t>
  </si>
  <si>
    <t>moving materials</t>
  </si>
  <si>
    <t>tidy works</t>
  </si>
  <si>
    <t>shelf unit</t>
  </si>
  <si>
    <t>shelves</t>
  </si>
  <si>
    <t>unit</t>
  </si>
  <si>
    <t>college</t>
  </si>
  <si>
    <t>frames into, from store 6687</t>
  </si>
  <si>
    <t>W/E 22.04.2018</t>
  </si>
  <si>
    <t>week ending 22.04.2018</t>
  </si>
  <si>
    <t>architraves</t>
  </si>
  <si>
    <t>screen</t>
  </si>
  <si>
    <t>framework</t>
  </si>
  <si>
    <t>load lorry</t>
  </si>
  <si>
    <t>6 to 39</t>
  </si>
  <si>
    <t>sample</t>
  </si>
  <si>
    <t>delivery 6687</t>
  </si>
  <si>
    <t>potting shed units</t>
  </si>
  <si>
    <t>loading</t>
  </si>
  <si>
    <t>11.15-16.30</t>
  </si>
  <si>
    <t>8.-9.45</t>
  </si>
  <si>
    <t xml:space="preserve">pick up lorry </t>
  </si>
  <si>
    <t>skirting</t>
  </si>
  <si>
    <t>frame</t>
  </si>
  <si>
    <t>make tea</t>
  </si>
  <si>
    <t>return hire van</t>
  </si>
  <si>
    <t>check tools</t>
  </si>
  <si>
    <t>loading van</t>
  </si>
  <si>
    <t>bar</t>
  </si>
  <si>
    <t>screen 6721  glue / paint</t>
  </si>
  <si>
    <t>pick up van</t>
  </si>
  <si>
    <t>fins</t>
  </si>
  <si>
    <t>tidy benches</t>
  </si>
  <si>
    <t>sick</t>
  </si>
  <si>
    <t>WEMB03</t>
  </si>
  <si>
    <t>WIMB01</t>
  </si>
  <si>
    <t>offi01</t>
  </si>
  <si>
    <t>LORD01</t>
  </si>
  <si>
    <t>WALS01</t>
  </si>
  <si>
    <t>WOKI01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</si>
</sst>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5" borderId="2" xfId="0" applyNumberFormat="1" applyFont="1" applyFill="1" applyBorder="1" applyAlignment="1">
      <alignment horizontal="center"/>
    </xf>
    <xf numFmtId="2" fontId="19" fillId="5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K19" sqref="K6:K19"/>
    </sheetView>
  </sheetViews>
  <sheetFormatPr defaultRowHeight="18" x14ac:dyDescent="0.25"/>
  <cols>
    <col min="1" max="1" width="25.85546875" style="160" customWidth="1"/>
    <col min="2" max="2" width="16.28515625" style="160" customWidth="1"/>
    <col min="3" max="3" width="15.7109375" style="160" bestFit="1" customWidth="1"/>
    <col min="4" max="4" width="16" style="160" customWidth="1"/>
    <col min="5" max="5" width="26.85546875" style="160" bestFit="1" customWidth="1"/>
    <col min="6" max="6" width="24.140625" style="160" customWidth="1"/>
    <col min="7" max="7" width="16" style="162" customWidth="1"/>
    <col min="8" max="8" width="20.5703125" style="162" bestFit="1" customWidth="1"/>
    <col min="9" max="9" width="8.28515625" style="162" bestFit="1" customWidth="1"/>
    <col min="10" max="10" width="9.140625" style="160"/>
    <col min="11" max="11" width="10.42578125" style="160" customWidth="1"/>
    <col min="12" max="16384" width="9.140625" style="160"/>
  </cols>
  <sheetData>
    <row r="1" spans="1:11" x14ac:dyDescent="0.25">
      <c r="A1" s="159" t="s">
        <v>0</v>
      </c>
      <c r="D1" s="161"/>
      <c r="E1" s="160" t="s">
        <v>51</v>
      </c>
    </row>
    <row r="2" spans="1:11" x14ac:dyDescent="0.25">
      <c r="A2" s="159"/>
      <c r="D2" s="163"/>
      <c r="E2" s="160" t="s">
        <v>44</v>
      </c>
    </row>
    <row r="3" spans="1:11" x14ac:dyDescent="0.25">
      <c r="A3" s="159" t="s">
        <v>87</v>
      </c>
      <c r="D3" s="164"/>
      <c r="E3" s="160" t="s">
        <v>46</v>
      </c>
    </row>
    <row r="4" spans="1:11" ht="12.75" customHeight="1" x14ac:dyDescent="0.25"/>
    <row r="5" spans="1:11" x14ac:dyDescent="0.25">
      <c r="A5" s="165" t="s">
        <v>1</v>
      </c>
      <c r="B5" s="166" t="s">
        <v>2</v>
      </c>
      <c r="C5" s="166" t="s">
        <v>5</v>
      </c>
      <c r="D5" s="166" t="s">
        <v>3</v>
      </c>
      <c r="E5" s="166" t="s">
        <v>33</v>
      </c>
      <c r="F5" s="166" t="s">
        <v>34</v>
      </c>
      <c r="G5" s="166" t="s">
        <v>6</v>
      </c>
      <c r="H5" s="166" t="s">
        <v>29</v>
      </c>
      <c r="I5" s="166" t="s">
        <v>36</v>
      </c>
      <c r="K5" s="166" t="s">
        <v>43</v>
      </c>
    </row>
    <row r="6" spans="1:11" ht="17.25" customHeight="1" x14ac:dyDescent="0.25">
      <c r="A6" s="167" t="s">
        <v>53</v>
      </c>
      <c r="B6" s="168">
        <f>SUM(Buckingham!C30)</f>
        <v>40</v>
      </c>
      <c r="C6" s="168">
        <f>SUM(Buckingham!C31)</f>
        <v>0</v>
      </c>
      <c r="D6" s="168">
        <f>SUM(Buckingham!C32)</f>
        <v>0</v>
      </c>
      <c r="E6" s="168">
        <f>SUM(Buckingham!C33)</f>
        <v>0</v>
      </c>
      <c r="F6" s="168">
        <f>SUM(Buckingham!C34)</f>
        <v>0</v>
      </c>
      <c r="G6" s="169">
        <f>B6+C6+D6+E6+F6</f>
        <v>40</v>
      </c>
      <c r="H6" s="170">
        <f>SUM(Buckingham!C36)</f>
        <v>0</v>
      </c>
      <c r="I6" s="170">
        <f>SUM(Buckingham!C37)</f>
        <v>0</v>
      </c>
      <c r="K6" s="171">
        <f>SUM(Buckingham!I31)</f>
        <v>11</v>
      </c>
    </row>
    <row r="7" spans="1:11" x14ac:dyDescent="0.25">
      <c r="A7" s="167" t="s">
        <v>45</v>
      </c>
      <c r="B7" s="168">
        <f>SUM(Czege!C27)</f>
        <v>30.5</v>
      </c>
      <c r="C7" s="168">
        <f>SUM(Czege!C28)</f>
        <v>0</v>
      </c>
      <c r="D7" s="168">
        <f>SUM(Czege!C29)</f>
        <v>0</v>
      </c>
      <c r="E7" s="168">
        <f>SUM(Czege!C30)</f>
        <v>8</v>
      </c>
      <c r="F7" s="168">
        <f>SUM(Czege!C31)</f>
        <v>0</v>
      </c>
      <c r="G7" s="169">
        <f>B7+C7+D7+E7+F7</f>
        <v>38.5</v>
      </c>
      <c r="H7" s="172">
        <f>SUM(Czege!C33)</f>
        <v>0</v>
      </c>
      <c r="I7" s="172">
        <f>SUM(Czege!C34)</f>
        <v>0</v>
      </c>
      <c r="K7" s="171">
        <f>SUM(Czege!I28)</f>
        <v>0</v>
      </c>
    </row>
    <row r="8" spans="1:11" ht="17.25" customHeight="1" x14ac:dyDescent="0.25">
      <c r="A8" s="167" t="s">
        <v>7</v>
      </c>
      <c r="B8" s="168">
        <f>SUM(Doran!C27)</f>
        <v>40</v>
      </c>
      <c r="C8" s="168">
        <f>SUM(Doran!C28)</f>
        <v>0</v>
      </c>
      <c r="D8" s="168">
        <f>SUM(Doran!C29)</f>
        <v>0</v>
      </c>
      <c r="E8" s="168">
        <f>SUM(Doran!C30)</f>
        <v>0</v>
      </c>
      <c r="F8" s="168">
        <f>SUM(Doran!C31)</f>
        <v>0</v>
      </c>
      <c r="G8" s="169">
        <f t="shared" ref="G8:G19" si="0">B8+C8+D8+E8+F8</f>
        <v>40</v>
      </c>
      <c r="H8" s="172">
        <f>SUM(Doran!C33)</f>
        <v>0</v>
      </c>
      <c r="I8" s="172">
        <f>SUM(Doran!C34)</f>
        <v>0</v>
      </c>
      <c r="K8" s="171">
        <f>SUM(Doran!I28)</f>
        <v>0</v>
      </c>
    </row>
    <row r="9" spans="1:11" x14ac:dyDescent="0.25">
      <c r="A9" s="167" t="s">
        <v>52</v>
      </c>
      <c r="B9" s="168">
        <f>SUM(Hammond!C28)</f>
        <v>40</v>
      </c>
      <c r="C9" s="168">
        <f>SUM(Hammond!C29)</f>
        <v>0</v>
      </c>
      <c r="D9" s="168">
        <f>SUM(Hammond!C30)</f>
        <v>0</v>
      </c>
      <c r="E9" s="168">
        <f>SUM(Hammond!C31)</f>
        <v>0</v>
      </c>
      <c r="F9" s="168">
        <f>SUM(Hammond!C32)</f>
        <v>0</v>
      </c>
      <c r="G9" s="169">
        <f t="shared" si="0"/>
        <v>40</v>
      </c>
      <c r="H9" s="172">
        <f>SUM(Hammond!C34)</f>
        <v>0</v>
      </c>
      <c r="I9" s="172">
        <f>SUM(Hammond!C35)</f>
        <v>0</v>
      </c>
      <c r="K9" s="171">
        <f>SUM(Hammond!I29)</f>
        <v>5.5</v>
      </c>
    </row>
    <row r="10" spans="1:11" x14ac:dyDescent="0.25">
      <c r="A10" s="167" t="s">
        <v>8</v>
      </c>
      <c r="B10" s="168">
        <f>SUM(Harland!C27)</f>
        <v>37</v>
      </c>
      <c r="C10" s="168">
        <f>SUM(Harland!C28)</f>
        <v>0</v>
      </c>
      <c r="D10" s="168">
        <f>SUM(Harland!C29)</f>
        <v>0</v>
      </c>
      <c r="E10" s="168">
        <f>SUM(Harland!C30)</f>
        <v>0</v>
      </c>
      <c r="F10" s="168">
        <f>SUM(Harland!C31)</f>
        <v>0</v>
      </c>
      <c r="G10" s="169">
        <f>B10+C10+D10+E10+F10</f>
        <v>37</v>
      </c>
      <c r="H10" s="172">
        <f>SUM(Harland!C33)</f>
        <v>0</v>
      </c>
      <c r="I10" s="172">
        <f>SUM(Harland!C34)</f>
        <v>0</v>
      </c>
      <c r="K10" s="171">
        <f>SUM(Harland!I28)</f>
        <v>0</v>
      </c>
    </row>
    <row r="11" spans="1:11" ht="17.25" customHeight="1" x14ac:dyDescent="0.25">
      <c r="A11" s="167" t="s">
        <v>9</v>
      </c>
      <c r="B11" s="168">
        <f>SUM(McSharry!C27)</f>
        <v>38.75</v>
      </c>
      <c r="C11" s="168">
        <f>SUM(McSharry!C28)</f>
        <v>0</v>
      </c>
      <c r="D11" s="168">
        <f>SUM(McSharry!A29)</f>
        <v>0</v>
      </c>
      <c r="E11" s="168">
        <f>SUM(McSharry!C30)</f>
        <v>0</v>
      </c>
      <c r="F11" s="168">
        <f>SUM(McSharry!C31)</f>
        <v>0</v>
      </c>
      <c r="G11" s="169">
        <f>B11+C11+D11+E11+F11</f>
        <v>38.75</v>
      </c>
      <c r="H11" s="172">
        <f>SUM(McSharry!C33)</f>
        <v>0</v>
      </c>
      <c r="I11" s="172">
        <f>SUM(McSharry!C34)</f>
        <v>0</v>
      </c>
      <c r="K11" s="171">
        <f>SUM(McSharry!I28)</f>
        <v>1</v>
      </c>
    </row>
    <row r="12" spans="1:11" ht="18" customHeight="1" x14ac:dyDescent="0.25">
      <c r="A12" s="167" t="s">
        <v>55</v>
      </c>
      <c r="B12" s="168">
        <f>SUM(Parker!C34)</f>
        <v>29</v>
      </c>
      <c r="C12" s="168">
        <f>SUM(Parker!C35)</f>
        <v>0</v>
      </c>
      <c r="D12" s="168">
        <f>SUM(Parker!C36)</f>
        <v>0</v>
      </c>
      <c r="E12" s="168">
        <f>SUM(Parker!C37)</f>
        <v>8</v>
      </c>
      <c r="F12" s="168">
        <f>SUM(Parker!C38)</f>
        <v>0</v>
      </c>
      <c r="G12" s="169">
        <f t="shared" si="0"/>
        <v>37</v>
      </c>
      <c r="H12" s="172">
        <f>SUM(Parker!C40)</f>
        <v>0</v>
      </c>
      <c r="I12" s="172">
        <f>SUM(Parker!C41)</f>
        <v>0</v>
      </c>
      <c r="K12" s="171">
        <f>SUM(Parker!I35)</f>
        <v>11</v>
      </c>
    </row>
    <row r="13" spans="1:11" ht="18" customHeight="1" x14ac:dyDescent="0.25">
      <c r="A13" s="167" t="s">
        <v>10</v>
      </c>
      <c r="B13" s="168">
        <f>SUM('Reading-Jones'!C30)</f>
        <v>40</v>
      </c>
      <c r="C13" s="168">
        <f>SUM('Reading-Jones'!C31)</f>
        <v>0</v>
      </c>
      <c r="D13" s="168">
        <f>SUM('Reading-Jones'!C32)</f>
        <v>0</v>
      </c>
      <c r="E13" s="168">
        <f>SUM('Reading-Jones'!C33)</f>
        <v>0</v>
      </c>
      <c r="F13" s="168">
        <f>SUM('Reading-Jones'!C34)</f>
        <v>0</v>
      </c>
      <c r="G13" s="169">
        <f t="shared" si="0"/>
        <v>40</v>
      </c>
      <c r="H13" s="172">
        <f>SUM('Reading-Jones'!C36)</f>
        <v>0</v>
      </c>
      <c r="I13" s="172">
        <f>SUM('Reading-Jones'!C37)</f>
        <v>0</v>
      </c>
      <c r="K13" s="171">
        <f>SUM('Reading-Jones'!I31)</f>
        <v>8.5</v>
      </c>
    </row>
    <row r="14" spans="1:11" x14ac:dyDescent="0.25">
      <c r="A14" s="167" t="s">
        <v>11</v>
      </c>
      <c r="B14" s="168">
        <f>SUM(Spann!C27)</f>
        <v>32</v>
      </c>
      <c r="C14" s="168">
        <f>SUM(Spann!C28)</f>
        <v>0</v>
      </c>
      <c r="D14" s="168">
        <f>SUM(Spann!C29)</f>
        <v>0</v>
      </c>
      <c r="E14" s="168">
        <f>SUM(Spann!C30)</f>
        <v>8</v>
      </c>
      <c r="F14" s="168">
        <f>SUM(Spann!C31)</f>
        <v>0</v>
      </c>
      <c r="G14" s="169">
        <f t="shared" si="0"/>
        <v>40</v>
      </c>
      <c r="H14" s="172">
        <f>SUM(Spann!C33)</f>
        <v>0</v>
      </c>
      <c r="I14" s="172">
        <f>SUM(Spann!C34)</f>
        <v>0</v>
      </c>
      <c r="K14" s="171">
        <f>SUM(Spann!I28)</f>
        <v>1.5</v>
      </c>
    </row>
    <row r="15" spans="1:11" x14ac:dyDescent="0.25">
      <c r="A15" s="167" t="s">
        <v>12</v>
      </c>
      <c r="B15" s="168">
        <f>SUM(Taylor!C28)</f>
        <v>40</v>
      </c>
      <c r="C15" s="168">
        <f>SUM(Taylor!C29)</f>
        <v>0</v>
      </c>
      <c r="D15" s="168">
        <f>SUM(Taylor!C30)</f>
        <v>0</v>
      </c>
      <c r="E15" s="168">
        <f>SUM(Taylor!C31)</f>
        <v>0</v>
      </c>
      <c r="F15" s="168">
        <f>SUM(Taylor!C32)</f>
        <v>0</v>
      </c>
      <c r="G15" s="169">
        <f t="shared" si="0"/>
        <v>40</v>
      </c>
      <c r="H15" s="172">
        <f>SUM(Taylor!C34)</f>
        <v>0</v>
      </c>
      <c r="I15" s="172">
        <f>SUM(Taylor!C35)</f>
        <v>0</v>
      </c>
      <c r="K15" s="171">
        <f>SUM(Taylor!I29)</f>
        <v>7.75</v>
      </c>
    </row>
    <row r="16" spans="1:11" x14ac:dyDescent="0.25">
      <c r="A16" s="167" t="s">
        <v>47</v>
      </c>
      <c r="B16" s="168">
        <f>SUM(G.Ward!C27)</f>
        <v>38.75</v>
      </c>
      <c r="C16" s="168">
        <f>SUM(G.Ward!C28)</f>
        <v>0</v>
      </c>
      <c r="D16" s="168">
        <f>SUM(G.Ward!C29)</f>
        <v>0</v>
      </c>
      <c r="E16" s="168">
        <f>SUM(G.Ward!C30)</f>
        <v>0</v>
      </c>
      <c r="F16" s="168">
        <f>SUM(T.Winterburn!C32)</f>
        <v>0</v>
      </c>
      <c r="G16" s="169">
        <f t="shared" si="0"/>
        <v>38.75</v>
      </c>
      <c r="H16" s="172">
        <f>SUM(G.Ward!C33)</f>
        <v>0</v>
      </c>
      <c r="I16" s="172">
        <f>SUM(G.Ward!C34)</f>
        <v>0</v>
      </c>
      <c r="K16" s="171">
        <f>SUM(G.Ward!I28)</f>
        <v>0</v>
      </c>
    </row>
    <row r="17" spans="1:11" x14ac:dyDescent="0.25">
      <c r="A17" s="167" t="s">
        <v>49</v>
      </c>
      <c r="B17" s="168">
        <f>SUM(N.Winterburn!C30)</f>
        <v>40</v>
      </c>
      <c r="C17" s="168">
        <f>SUM(N.Winterburn!C31)</f>
        <v>0</v>
      </c>
      <c r="D17" s="168">
        <f>SUM(N.Winterburn!C32)</f>
        <v>0</v>
      </c>
      <c r="E17" s="168">
        <f>SUM(N.Winterburn!C33)</f>
        <v>0</v>
      </c>
      <c r="F17" s="168">
        <f>SUM(N.Winterburn!C34)</f>
        <v>0</v>
      </c>
      <c r="G17" s="169">
        <f t="shared" si="0"/>
        <v>40</v>
      </c>
      <c r="H17" s="172">
        <f>SUM(N.Winterburn!C36)</f>
        <v>0</v>
      </c>
      <c r="I17" s="172">
        <f>SUM(N.Winterburn!C37)</f>
        <v>0</v>
      </c>
      <c r="K17" s="171">
        <f>SUM(N.Winterburn!I31)</f>
        <v>7</v>
      </c>
    </row>
    <row r="18" spans="1:11" x14ac:dyDescent="0.25">
      <c r="A18" s="167" t="s">
        <v>13</v>
      </c>
      <c r="B18" s="168">
        <f>SUM(T.Winterburn!C28)</f>
        <v>40.5</v>
      </c>
      <c r="C18" s="168">
        <f>SUM(T.Winterburn!C29)</f>
        <v>0</v>
      </c>
      <c r="D18" s="168">
        <f>SUM(T.Winterburn!C30)</f>
        <v>0</v>
      </c>
      <c r="E18" s="168">
        <f>SUM(T.Winterburn!C31)</f>
        <v>0</v>
      </c>
      <c r="F18" s="168">
        <f>SUM(T.Winterburn!C32)</f>
        <v>0</v>
      </c>
      <c r="G18" s="169">
        <f t="shared" si="0"/>
        <v>40.5</v>
      </c>
      <c r="H18" s="172">
        <f>SUM(T.Winterburn!C34)</f>
        <v>0</v>
      </c>
      <c r="I18" s="172">
        <f>SUM(T.Winterburn!C35)</f>
        <v>0</v>
      </c>
      <c r="K18" s="171">
        <f>SUM(T.Winterburn!I29)</f>
        <v>19.5</v>
      </c>
    </row>
    <row r="19" spans="1:11" x14ac:dyDescent="0.25">
      <c r="A19" s="167" t="s">
        <v>14</v>
      </c>
      <c r="B19" s="168">
        <f>SUM(Wright!C27)</f>
        <v>40</v>
      </c>
      <c r="C19" s="168">
        <f>SUM(Wright!C28)</f>
        <v>2.75</v>
      </c>
      <c r="D19" s="168">
        <f>SUM(Wright!C29)</f>
        <v>0</v>
      </c>
      <c r="E19" s="168">
        <f>SUM(Wright!C30)</f>
        <v>0</v>
      </c>
      <c r="F19" s="168">
        <f>SUM(Wright!C31)</f>
        <v>0</v>
      </c>
      <c r="G19" s="169">
        <f t="shared" si="0"/>
        <v>42.75</v>
      </c>
      <c r="H19" s="172">
        <f>SUM(Wright!C33)</f>
        <v>0</v>
      </c>
      <c r="I19" s="172">
        <f>SUM(Wright!C34)</f>
        <v>0</v>
      </c>
      <c r="K19" s="171">
        <f>SUM(Wright!I28)</f>
        <v>39.5</v>
      </c>
    </row>
    <row r="20" spans="1:11" ht="17.25" customHeight="1" x14ac:dyDescent="0.25">
      <c r="A20" s="173" t="s">
        <v>24</v>
      </c>
      <c r="B20" s="174">
        <f>SUM(B6:B19)</f>
        <v>526.5</v>
      </c>
      <c r="C20" s="174">
        <f t="shared" ref="B20:I20" si="1">SUM(C7:C19)</f>
        <v>2.75</v>
      </c>
      <c r="D20" s="174">
        <f t="shared" si="1"/>
        <v>0</v>
      </c>
      <c r="E20" s="174">
        <f t="shared" si="1"/>
        <v>24</v>
      </c>
      <c r="F20" s="174">
        <f t="shared" si="1"/>
        <v>0</v>
      </c>
      <c r="G20" s="174">
        <f t="shared" si="1"/>
        <v>513.25</v>
      </c>
      <c r="H20" s="175">
        <f t="shared" si="1"/>
        <v>0</v>
      </c>
      <c r="I20" s="175">
        <f t="shared" si="1"/>
        <v>0</v>
      </c>
      <c r="J20" s="162"/>
      <c r="K20" s="174">
        <f>SUM(K6:K19)</f>
        <v>112.25</v>
      </c>
    </row>
    <row r="21" spans="1:11" s="162" customFormat="1" x14ac:dyDescent="0.25">
      <c r="A21" s="160"/>
      <c r="B21" s="160"/>
      <c r="C21" s="160"/>
      <c r="D21" s="160"/>
      <c r="E21" s="160"/>
      <c r="F21" s="160"/>
      <c r="J21" s="160"/>
      <c r="K21" s="160"/>
    </row>
    <row r="23" spans="1:11" x14ac:dyDescent="0.25">
      <c r="A23" s="160" t="s">
        <v>30</v>
      </c>
      <c r="C23" s="176">
        <f>B20+C20+D20</f>
        <v>529.25</v>
      </c>
    </row>
    <row r="24" spans="1:11" x14ac:dyDescent="0.25">
      <c r="A24" s="160" t="s">
        <v>31</v>
      </c>
      <c r="C24" s="176">
        <f>K20</f>
        <v>112.25</v>
      </c>
    </row>
    <row r="25" spans="1:11" x14ac:dyDescent="0.25">
      <c r="A25" s="160" t="s">
        <v>35</v>
      </c>
      <c r="C25" s="177">
        <f>C24/C23</f>
        <v>0.21209258384506377</v>
      </c>
    </row>
    <row r="26" spans="1:11" x14ac:dyDescent="0.25">
      <c r="C26" s="16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87" zoomScaleNormal="87" workbookViewId="0">
      <selection activeCell="A16" sqref="A16:XFD16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88</v>
      </c>
      <c r="B2" s="220"/>
      <c r="C2" s="220"/>
      <c r="D2" s="6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03"/>
      <c r="F3" s="207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9">
        <v>6687</v>
      </c>
      <c r="B4" s="233" t="s">
        <v>113</v>
      </c>
      <c r="C4" s="211">
        <v>24</v>
      </c>
      <c r="D4" s="25" t="s">
        <v>65</v>
      </c>
      <c r="E4" s="271"/>
      <c r="F4" s="271"/>
      <c r="G4" s="246">
        <v>4</v>
      </c>
      <c r="H4" s="246"/>
      <c r="I4" s="246"/>
      <c r="J4" s="246"/>
      <c r="K4" s="246"/>
      <c r="L4" s="246"/>
      <c r="M4" s="246"/>
      <c r="N4" s="246"/>
      <c r="O4" s="247"/>
      <c r="P4" s="248"/>
      <c r="Q4" s="249"/>
      <c r="R4" s="250"/>
      <c r="S4" s="12">
        <f>E4+G4+I4+K4+M4+O4+Q4</f>
        <v>4</v>
      </c>
      <c r="T4" s="12">
        <f t="shared" ref="T4:T14" si="0">SUM(S4-U4-V4)</f>
        <v>4</v>
      </c>
      <c r="U4" s="15"/>
      <c r="V4" s="15"/>
    </row>
    <row r="5" spans="1:22" x14ac:dyDescent="0.25">
      <c r="A5" s="179">
        <v>6687</v>
      </c>
      <c r="B5" s="233" t="s">
        <v>113</v>
      </c>
      <c r="C5" s="211">
        <v>25</v>
      </c>
      <c r="D5" s="25" t="s">
        <v>65</v>
      </c>
      <c r="E5" s="271"/>
      <c r="F5" s="271"/>
      <c r="G5" s="247">
        <v>4</v>
      </c>
      <c r="H5" s="248"/>
      <c r="I5" s="247"/>
      <c r="J5" s="248"/>
      <c r="K5" s="247"/>
      <c r="L5" s="248"/>
      <c r="M5" s="247"/>
      <c r="N5" s="248"/>
      <c r="O5" s="247"/>
      <c r="P5" s="248"/>
      <c r="Q5" s="249"/>
      <c r="R5" s="250"/>
      <c r="S5" s="12">
        <f>E5+G5+I5+K5+M5+O5+Q5</f>
        <v>4</v>
      </c>
      <c r="T5" s="12">
        <f t="shared" si="0"/>
        <v>4</v>
      </c>
      <c r="U5" s="15"/>
      <c r="V5" s="15"/>
    </row>
    <row r="6" spans="1:22" x14ac:dyDescent="0.25">
      <c r="A6" s="179">
        <v>6687</v>
      </c>
      <c r="B6" s="233" t="s">
        <v>113</v>
      </c>
      <c r="C6" s="225">
        <v>26</v>
      </c>
      <c r="D6" s="25" t="s">
        <v>65</v>
      </c>
      <c r="E6" s="271"/>
      <c r="F6" s="271"/>
      <c r="G6" s="247"/>
      <c r="H6" s="248"/>
      <c r="I6" s="247">
        <v>1.25</v>
      </c>
      <c r="J6" s="248"/>
      <c r="K6" s="247">
        <v>1</v>
      </c>
      <c r="L6" s="248"/>
      <c r="M6" s="247">
        <v>1.75</v>
      </c>
      <c r="N6" s="248"/>
      <c r="O6" s="247"/>
      <c r="P6" s="248"/>
      <c r="Q6" s="249"/>
      <c r="R6" s="250"/>
      <c r="S6" s="12">
        <f t="shared" ref="S6:S21" si="1">E6+G6+I6+K6+M6+O6+Q6</f>
        <v>4</v>
      </c>
      <c r="T6" s="12">
        <f t="shared" si="0"/>
        <v>4</v>
      </c>
      <c r="U6" s="15"/>
      <c r="V6" s="15"/>
    </row>
    <row r="7" spans="1:22" x14ac:dyDescent="0.25">
      <c r="A7" s="179">
        <v>6687</v>
      </c>
      <c r="B7" s="233" t="s">
        <v>113</v>
      </c>
      <c r="C7" s="225">
        <v>27</v>
      </c>
      <c r="D7" s="25" t="s">
        <v>65</v>
      </c>
      <c r="E7" s="271"/>
      <c r="F7" s="271"/>
      <c r="G7" s="247"/>
      <c r="H7" s="248"/>
      <c r="I7" s="247">
        <v>1.25</v>
      </c>
      <c r="J7" s="248"/>
      <c r="K7" s="247">
        <v>1</v>
      </c>
      <c r="L7" s="248"/>
      <c r="M7" s="247">
        <v>1.75</v>
      </c>
      <c r="N7" s="248"/>
      <c r="O7" s="247"/>
      <c r="P7" s="248"/>
      <c r="Q7" s="249"/>
      <c r="R7" s="250"/>
      <c r="S7" s="12">
        <f t="shared" si="1"/>
        <v>4</v>
      </c>
      <c r="T7" s="12">
        <f t="shared" si="0"/>
        <v>4</v>
      </c>
      <c r="U7" s="15"/>
      <c r="V7" s="15"/>
    </row>
    <row r="8" spans="1:22" ht="16.5" customHeight="1" x14ac:dyDescent="0.25">
      <c r="A8" s="179">
        <v>6687</v>
      </c>
      <c r="B8" s="233" t="s">
        <v>113</v>
      </c>
      <c r="C8" s="225">
        <v>28</v>
      </c>
      <c r="D8" s="25" t="s">
        <v>65</v>
      </c>
      <c r="E8" s="271"/>
      <c r="F8" s="271"/>
      <c r="G8" s="247"/>
      <c r="H8" s="248"/>
      <c r="I8" s="247">
        <v>1.25</v>
      </c>
      <c r="J8" s="248"/>
      <c r="K8" s="247">
        <v>1</v>
      </c>
      <c r="L8" s="248"/>
      <c r="M8" s="247">
        <v>2</v>
      </c>
      <c r="N8" s="248"/>
      <c r="O8" s="247"/>
      <c r="P8" s="248"/>
      <c r="Q8" s="249"/>
      <c r="R8" s="250"/>
      <c r="S8" s="12">
        <f t="shared" si="1"/>
        <v>4.25</v>
      </c>
      <c r="T8" s="12">
        <f t="shared" si="0"/>
        <v>4.25</v>
      </c>
      <c r="U8" s="15"/>
      <c r="V8" s="15"/>
    </row>
    <row r="9" spans="1:22" x14ac:dyDescent="0.25">
      <c r="A9" s="179">
        <v>6687</v>
      </c>
      <c r="B9" s="233" t="s">
        <v>113</v>
      </c>
      <c r="C9" s="225">
        <v>30</v>
      </c>
      <c r="D9" s="25" t="s">
        <v>65</v>
      </c>
      <c r="E9" s="271"/>
      <c r="F9" s="271"/>
      <c r="G9" s="247"/>
      <c r="H9" s="248"/>
      <c r="I9" s="247">
        <v>1.25</v>
      </c>
      <c r="J9" s="248"/>
      <c r="K9" s="247">
        <v>1</v>
      </c>
      <c r="L9" s="248"/>
      <c r="M9" s="247">
        <v>2</v>
      </c>
      <c r="N9" s="248"/>
      <c r="O9" s="247"/>
      <c r="P9" s="248"/>
      <c r="Q9" s="249"/>
      <c r="R9" s="250"/>
      <c r="S9" s="12">
        <f t="shared" si="1"/>
        <v>4.25</v>
      </c>
      <c r="T9" s="12">
        <f t="shared" si="0"/>
        <v>4.25</v>
      </c>
      <c r="U9" s="15"/>
      <c r="V9" s="15"/>
    </row>
    <row r="10" spans="1:22" x14ac:dyDescent="0.25">
      <c r="A10" s="179">
        <v>6721</v>
      </c>
      <c r="B10" s="233" t="s">
        <v>114</v>
      </c>
      <c r="C10" s="179">
        <v>61</v>
      </c>
      <c r="D10" s="25" t="s">
        <v>84</v>
      </c>
      <c r="E10" s="271"/>
      <c r="F10" s="271"/>
      <c r="G10" s="247"/>
      <c r="H10" s="248"/>
      <c r="I10" s="247">
        <v>1</v>
      </c>
      <c r="J10" s="248"/>
      <c r="K10" s="247"/>
      <c r="L10" s="248"/>
      <c r="M10" s="247"/>
      <c r="N10" s="248"/>
      <c r="O10" s="247"/>
      <c r="P10" s="248"/>
      <c r="Q10" s="249"/>
      <c r="R10" s="250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179">
        <v>6633</v>
      </c>
      <c r="B11" s="233" t="s">
        <v>117</v>
      </c>
      <c r="C11" s="225">
        <v>17</v>
      </c>
      <c r="D11" s="25" t="s">
        <v>75</v>
      </c>
      <c r="E11" s="271"/>
      <c r="F11" s="271"/>
      <c r="G11" s="246"/>
      <c r="H11" s="246"/>
      <c r="I11" s="246">
        <v>2</v>
      </c>
      <c r="J11" s="246"/>
      <c r="K11" s="246"/>
      <c r="L11" s="246"/>
      <c r="M11" s="246"/>
      <c r="N11" s="246"/>
      <c r="O11" s="247"/>
      <c r="P11" s="248"/>
      <c r="Q11" s="249"/>
      <c r="R11" s="250"/>
      <c r="S11" s="12">
        <f t="shared" si="1"/>
        <v>2</v>
      </c>
      <c r="T11" s="12">
        <f t="shared" si="0"/>
        <v>2</v>
      </c>
      <c r="U11" s="15"/>
      <c r="V11" s="15"/>
    </row>
    <row r="12" spans="1:22" x14ac:dyDescent="0.25">
      <c r="A12" s="179">
        <v>6687</v>
      </c>
      <c r="B12" s="233" t="s">
        <v>113</v>
      </c>
      <c r="C12" s="228">
        <v>47</v>
      </c>
      <c r="D12" s="25" t="s">
        <v>101</v>
      </c>
      <c r="E12" s="271"/>
      <c r="F12" s="271"/>
      <c r="G12" s="246"/>
      <c r="H12" s="246"/>
      <c r="I12" s="246"/>
      <c r="J12" s="246"/>
      <c r="K12" s="246">
        <v>0.5</v>
      </c>
      <c r="L12" s="246"/>
      <c r="M12" s="246"/>
      <c r="N12" s="246"/>
      <c r="O12" s="247"/>
      <c r="P12" s="248"/>
      <c r="Q12" s="249"/>
      <c r="R12" s="250"/>
      <c r="S12" s="12">
        <f t="shared" si="1"/>
        <v>0.5</v>
      </c>
      <c r="T12" s="12">
        <f t="shared" si="0"/>
        <v>0.5</v>
      </c>
      <c r="U12" s="15"/>
      <c r="V12" s="15"/>
    </row>
    <row r="13" spans="1:22" ht="15" customHeight="1" x14ac:dyDescent="0.25">
      <c r="A13" s="179">
        <v>6761</v>
      </c>
      <c r="B13" s="31" t="s">
        <v>118</v>
      </c>
      <c r="C13" s="228">
        <v>1</v>
      </c>
      <c r="D13" s="25" t="s">
        <v>102</v>
      </c>
      <c r="E13" s="271"/>
      <c r="F13" s="271"/>
      <c r="G13" s="246"/>
      <c r="H13" s="246"/>
      <c r="I13" s="246"/>
      <c r="J13" s="246"/>
      <c r="K13" s="246">
        <v>2</v>
      </c>
      <c r="L13" s="246"/>
      <c r="M13" s="246"/>
      <c r="N13" s="246"/>
      <c r="O13" s="247"/>
      <c r="P13" s="248"/>
      <c r="Q13" s="249"/>
      <c r="R13" s="250"/>
      <c r="S13" s="12">
        <f t="shared" si="1"/>
        <v>2</v>
      </c>
      <c r="T13" s="12">
        <f t="shared" si="0"/>
        <v>2</v>
      </c>
      <c r="U13" s="15"/>
      <c r="V13" s="15"/>
    </row>
    <row r="14" spans="1:22" x14ac:dyDescent="0.25">
      <c r="A14" s="179">
        <v>6721</v>
      </c>
      <c r="B14" s="233" t="s">
        <v>114</v>
      </c>
      <c r="C14" s="231">
        <v>48</v>
      </c>
      <c r="D14" s="25" t="s">
        <v>107</v>
      </c>
      <c r="E14" s="271"/>
      <c r="F14" s="271"/>
      <c r="G14" s="246"/>
      <c r="H14" s="246"/>
      <c r="I14" s="246"/>
      <c r="J14" s="246"/>
      <c r="K14" s="246"/>
      <c r="L14" s="246"/>
      <c r="M14" s="246">
        <v>0.5</v>
      </c>
      <c r="N14" s="246"/>
      <c r="O14" s="247"/>
      <c r="P14" s="248"/>
      <c r="Q14" s="249"/>
      <c r="R14" s="250"/>
      <c r="S14" s="12">
        <f t="shared" si="1"/>
        <v>0.5</v>
      </c>
      <c r="T14" s="12">
        <f t="shared" si="0"/>
        <v>0.5</v>
      </c>
      <c r="U14" s="15"/>
      <c r="V14" s="15"/>
    </row>
    <row r="15" spans="1:22" ht="15" customHeight="1" x14ac:dyDescent="0.25">
      <c r="A15" s="179"/>
      <c r="B15" s="190"/>
      <c r="C15" s="190"/>
      <c r="D15" s="25"/>
      <c r="E15" s="272"/>
      <c r="F15" s="273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39"/>
      <c r="B16" s="31"/>
      <c r="C16" s="39"/>
      <c r="D16" s="25"/>
      <c r="E16" s="271"/>
      <c r="F16" s="271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38">
        <v>3600</v>
      </c>
      <c r="B17" s="38" t="s">
        <v>115</v>
      </c>
      <c r="C17" s="30"/>
      <c r="D17" s="25" t="s">
        <v>76</v>
      </c>
      <c r="E17" s="271"/>
      <c r="F17" s="271"/>
      <c r="G17" s="247"/>
      <c r="H17" s="248"/>
      <c r="I17" s="247"/>
      <c r="J17" s="248"/>
      <c r="K17" s="247">
        <v>1.25</v>
      </c>
      <c r="L17" s="248"/>
      <c r="M17" s="247"/>
      <c r="N17" s="248"/>
      <c r="O17" s="247"/>
      <c r="P17" s="248"/>
      <c r="Q17" s="249"/>
      <c r="R17" s="250"/>
      <c r="S17" s="12">
        <f t="shared" si="2"/>
        <v>1.25</v>
      </c>
      <c r="T17" s="12">
        <f t="shared" si="3"/>
        <v>1.25</v>
      </c>
      <c r="U17" s="15"/>
      <c r="V17" s="15"/>
    </row>
    <row r="18" spans="1:22" x14ac:dyDescent="0.25">
      <c r="A18" s="45">
        <v>3600</v>
      </c>
      <c r="B18" s="45" t="s">
        <v>115</v>
      </c>
      <c r="C18" s="45"/>
      <c r="D18" s="14" t="s">
        <v>74</v>
      </c>
      <c r="E18" s="271"/>
      <c r="F18" s="271"/>
      <c r="G18" s="247"/>
      <c r="H18" s="248"/>
      <c r="I18" s="247"/>
      <c r="J18" s="248"/>
      <c r="K18" s="247">
        <v>0.25</v>
      </c>
      <c r="L18" s="248"/>
      <c r="M18" s="247"/>
      <c r="N18" s="248"/>
      <c r="O18" s="247"/>
      <c r="P18" s="248"/>
      <c r="Q18" s="249"/>
      <c r="R18" s="250"/>
      <c r="S18" s="12">
        <f t="shared" si="2"/>
        <v>0.25</v>
      </c>
      <c r="T18" s="12">
        <f t="shared" si="3"/>
        <v>0.25</v>
      </c>
      <c r="U18" s="15"/>
      <c r="V18" s="15"/>
    </row>
    <row r="19" spans="1:22" x14ac:dyDescent="0.25">
      <c r="A19" s="47"/>
      <c r="B19" s="47"/>
      <c r="C19" s="47"/>
      <c r="D19" s="14"/>
      <c r="E19" s="271"/>
      <c r="F19" s="271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2">
        <v>8</v>
      </c>
      <c r="F20" s="273"/>
      <c r="G20" s="247"/>
      <c r="H20" s="248"/>
      <c r="I20" s="247"/>
      <c r="J20" s="248"/>
      <c r="K20" s="247"/>
      <c r="L20" s="248"/>
      <c r="M20" s="247"/>
      <c r="N20" s="248"/>
      <c r="O20" s="249"/>
      <c r="P20" s="250"/>
      <c r="Q20" s="249"/>
      <c r="R20" s="250"/>
      <c r="S20" s="12">
        <f t="shared" si="1"/>
        <v>8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P20"/>
    </sheetView>
  </sheetViews>
  <sheetFormatPr defaultRowHeight="15.75" x14ac:dyDescent="0.25"/>
  <cols>
    <col min="1" max="1" width="9.7109375" style="55" customWidth="1"/>
    <col min="2" max="2" width="10.7109375" style="55" customWidth="1"/>
    <col min="3" max="3" width="10" style="55" customWidth="1"/>
    <col min="4" max="4" width="28.7109375" style="55" customWidth="1"/>
    <col min="5" max="5" width="6.85546875" style="55" customWidth="1"/>
    <col min="6" max="13" width="7" style="55" customWidth="1"/>
    <col min="14" max="14" width="6.85546875" style="55" customWidth="1"/>
    <col min="15" max="17" width="7" style="55" customWidth="1"/>
    <col min="18" max="18" width="7" style="56" customWidth="1"/>
    <col min="19" max="19" width="7.7109375" style="55" customWidth="1"/>
    <col min="20" max="21" width="7.85546875" style="55" customWidth="1"/>
    <col min="22" max="22" width="7.7109375" style="55" customWidth="1"/>
    <col min="23" max="16384" width="9.140625" style="55"/>
  </cols>
  <sheetData>
    <row r="1" spans="1:22" x14ac:dyDescent="0.25">
      <c r="A1" s="53" t="s">
        <v>12</v>
      </c>
      <c r="B1" s="54"/>
      <c r="C1" s="54"/>
    </row>
    <row r="2" spans="1:22" s="60" customFormat="1" x14ac:dyDescent="0.25">
      <c r="A2" s="5" t="s">
        <v>88</v>
      </c>
      <c r="B2" s="220"/>
      <c r="C2" s="220"/>
      <c r="D2" s="57"/>
      <c r="E2" s="280" t="s">
        <v>15</v>
      </c>
      <c r="F2" s="280"/>
      <c r="G2" s="280" t="s">
        <v>16</v>
      </c>
      <c r="H2" s="280"/>
      <c r="I2" s="280" t="s">
        <v>17</v>
      </c>
      <c r="J2" s="280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58" t="s">
        <v>24</v>
      </c>
      <c r="T2" s="58" t="s">
        <v>39</v>
      </c>
      <c r="U2" s="59" t="s">
        <v>26</v>
      </c>
      <c r="V2" s="59" t="s">
        <v>27</v>
      </c>
    </row>
    <row r="3" spans="1:22" x14ac:dyDescent="0.25">
      <c r="A3" s="61" t="s">
        <v>22</v>
      </c>
      <c r="B3" s="61" t="s">
        <v>23</v>
      </c>
      <c r="C3" s="61" t="s">
        <v>48</v>
      </c>
      <c r="D3" s="61" t="s">
        <v>32</v>
      </c>
      <c r="E3" s="35">
        <v>8</v>
      </c>
      <c r="F3" s="112">
        <v>16.3</v>
      </c>
      <c r="G3" s="35">
        <v>8</v>
      </c>
      <c r="H3" s="112">
        <v>16.3</v>
      </c>
      <c r="I3" s="35">
        <v>8</v>
      </c>
      <c r="J3" s="112">
        <v>16.3</v>
      </c>
      <c r="K3" s="35">
        <v>8</v>
      </c>
      <c r="L3" s="112">
        <v>16.3</v>
      </c>
      <c r="M3" s="35">
        <v>8</v>
      </c>
      <c r="N3" s="112">
        <v>16.3</v>
      </c>
      <c r="O3" s="62"/>
      <c r="P3" s="62"/>
      <c r="Q3" s="63"/>
      <c r="R3" s="63"/>
      <c r="S3" s="64"/>
      <c r="T3" s="64"/>
      <c r="U3" s="65"/>
      <c r="V3" s="65"/>
    </row>
    <row r="4" spans="1:22" x14ac:dyDescent="0.25">
      <c r="A4" s="179">
        <v>6687</v>
      </c>
      <c r="B4" s="233" t="s">
        <v>113</v>
      </c>
      <c r="C4" s="223" t="s">
        <v>93</v>
      </c>
      <c r="D4" s="25" t="s">
        <v>89</v>
      </c>
      <c r="E4" s="246">
        <v>7</v>
      </c>
      <c r="F4" s="246"/>
      <c r="G4" s="278">
        <v>4.75</v>
      </c>
      <c r="H4" s="278"/>
      <c r="I4" s="278"/>
      <c r="J4" s="278"/>
      <c r="K4" s="278"/>
      <c r="L4" s="278"/>
      <c r="M4" s="278"/>
      <c r="N4" s="278"/>
      <c r="O4" s="278"/>
      <c r="P4" s="278"/>
      <c r="Q4" s="276"/>
      <c r="R4" s="277"/>
      <c r="S4" s="64">
        <f>E4+G4+I4+K4+M4+O4+Q4</f>
        <v>11.75</v>
      </c>
      <c r="T4" s="64">
        <f>SUM(S4-U4-V4)</f>
        <v>11.75</v>
      </c>
      <c r="U4" s="66"/>
      <c r="V4" s="66"/>
    </row>
    <row r="5" spans="1:22" x14ac:dyDescent="0.25">
      <c r="A5" s="179">
        <v>6721</v>
      </c>
      <c r="B5" s="233" t="s">
        <v>114</v>
      </c>
      <c r="C5" s="179">
        <v>61</v>
      </c>
      <c r="D5" s="25" t="s">
        <v>84</v>
      </c>
      <c r="E5" s="246"/>
      <c r="F5" s="246"/>
      <c r="G5" s="278">
        <v>1</v>
      </c>
      <c r="H5" s="278"/>
      <c r="I5" s="278">
        <v>6.75</v>
      </c>
      <c r="J5" s="278"/>
      <c r="K5" s="278">
        <v>4</v>
      </c>
      <c r="L5" s="278"/>
      <c r="M5" s="278"/>
      <c r="N5" s="278"/>
      <c r="O5" s="278"/>
      <c r="P5" s="278"/>
      <c r="Q5" s="276"/>
      <c r="R5" s="277"/>
      <c r="S5" s="64">
        <f t="shared" ref="S5:S22" si="0">E5+G5+I5+K5+M5+O5+Q5</f>
        <v>11.75</v>
      </c>
      <c r="T5" s="64">
        <f t="shared" ref="T5:T20" si="1">SUM(S5-U5-V5)</f>
        <v>11.75</v>
      </c>
      <c r="U5" s="66"/>
      <c r="V5" s="66"/>
    </row>
    <row r="6" spans="1:22" x14ac:dyDescent="0.25">
      <c r="A6" s="179">
        <v>6721</v>
      </c>
      <c r="B6" s="233" t="s">
        <v>114</v>
      </c>
      <c r="C6" s="179">
        <v>62</v>
      </c>
      <c r="D6" s="25" t="s">
        <v>84</v>
      </c>
      <c r="E6" s="246"/>
      <c r="F6" s="246"/>
      <c r="G6" s="278">
        <v>1.25</v>
      </c>
      <c r="H6" s="278"/>
      <c r="I6" s="278"/>
      <c r="J6" s="278"/>
      <c r="K6" s="278">
        <v>1.5</v>
      </c>
      <c r="L6" s="278"/>
      <c r="M6" s="278"/>
      <c r="N6" s="278"/>
      <c r="O6" s="278"/>
      <c r="P6" s="278"/>
      <c r="Q6" s="276"/>
      <c r="R6" s="277"/>
      <c r="S6" s="64">
        <f t="shared" si="0"/>
        <v>2.75</v>
      </c>
      <c r="T6" s="64">
        <f t="shared" si="1"/>
        <v>2.75</v>
      </c>
      <c r="U6" s="66"/>
      <c r="V6" s="66"/>
    </row>
    <row r="7" spans="1:22" x14ac:dyDescent="0.25">
      <c r="A7" s="179">
        <v>6633</v>
      </c>
      <c r="B7" s="233" t="s">
        <v>117</v>
      </c>
      <c r="C7" s="225">
        <v>17</v>
      </c>
      <c r="D7" s="25" t="s">
        <v>75</v>
      </c>
      <c r="E7" s="246"/>
      <c r="F7" s="246"/>
      <c r="G7" s="274"/>
      <c r="H7" s="275"/>
      <c r="I7" s="274">
        <v>0.25</v>
      </c>
      <c r="J7" s="275"/>
      <c r="K7" s="279"/>
      <c r="L7" s="275"/>
      <c r="M7" s="274"/>
      <c r="N7" s="275"/>
      <c r="O7" s="278"/>
      <c r="P7" s="278"/>
      <c r="Q7" s="276"/>
      <c r="R7" s="277"/>
      <c r="S7" s="64">
        <f t="shared" si="0"/>
        <v>0.25</v>
      </c>
      <c r="T7" s="64">
        <f t="shared" si="1"/>
        <v>0.25</v>
      </c>
      <c r="U7" s="66"/>
      <c r="V7" s="66"/>
    </row>
    <row r="8" spans="1:22" x14ac:dyDescent="0.25">
      <c r="A8" s="179">
        <v>6687</v>
      </c>
      <c r="B8" s="233" t="s">
        <v>113</v>
      </c>
      <c r="C8" s="228">
        <v>47</v>
      </c>
      <c r="D8" s="25" t="s">
        <v>101</v>
      </c>
      <c r="E8" s="246"/>
      <c r="F8" s="246"/>
      <c r="G8" s="278"/>
      <c r="H8" s="278"/>
      <c r="I8" s="278"/>
      <c r="J8" s="278"/>
      <c r="K8" s="278">
        <v>0.25</v>
      </c>
      <c r="L8" s="278"/>
      <c r="M8" s="278"/>
      <c r="N8" s="278"/>
      <c r="O8" s="278"/>
      <c r="P8" s="278"/>
      <c r="Q8" s="276"/>
      <c r="R8" s="277"/>
      <c r="S8" s="64">
        <f t="shared" si="0"/>
        <v>0.25</v>
      </c>
      <c r="T8" s="64">
        <f t="shared" si="1"/>
        <v>0.25</v>
      </c>
      <c r="U8" s="66"/>
      <c r="V8" s="66"/>
    </row>
    <row r="9" spans="1:22" x14ac:dyDescent="0.25">
      <c r="A9" s="179">
        <v>6761</v>
      </c>
      <c r="B9" s="31" t="s">
        <v>118</v>
      </c>
      <c r="C9" s="228">
        <v>1</v>
      </c>
      <c r="D9" s="25" t="s">
        <v>102</v>
      </c>
      <c r="E9" s="246"/>
      <c r="F9" s="246"/>
      <c r="G9" s="278"/>
      <c r="H9" s="278"/>
      <c r="I9" s="278"/>
      <c r="J9" s="278"/>
      <c r="K9" s="278">
        <v>0.25</v>
      </c>
      <c r="L9" s="278"/>
      <c r="M9" s="278"/>
      <c r="N9" s="278"/>
      <c r="O9" s="278"/>
      <c r="P9" s="278"/>
      <c r="Q9" s="276"/>
      <c r="R9" s="277"/>
      <c r="S9" s="64">
        <f t="shared" si="0"/>
        <v>0.25</v>
      </c>
      <c r="T9" s="64">
        <f t="shared" si="1"/>
        <v>0.25</v>
      </c>
      <c r="U9" s="66"/>
      <c r="V9" s="66"/>
    </row>
    <row r="10" spans="1:22" x14ac:dyDescent="0.25">
      <c r="A10" s="179">
        <v>6721</v>
      </c>
      <c r="B10" s="233" t="s">
        <v>114</v>
      </c>
      <c r="C10" s="211">
        <v>27</v>
      </c>
      <c r="D10" s="25" t="s">
        <v>110</v>
      </c>
      <c r="E10" s="246"/>
      <c r="F10" s="246"/>
      <c r="G10" s="274"/>
      <c r="H10" s="275"/>
      <c r="I10" s="274"/>
      <c r="J10" s="275"/>
      <c r="K10" s="274"/>
      <c r="L10" s="275"/>
      <c r="M10" s="274">
        <v>5.25</v>
      </c>
      <c r="N10" s="275"/>
      <c r="O10" s="278"/>
      <c r="P10" s="278"/>
      <c r="Q10" s="276"/>
      <c r="R10" s="277"/>
      <c r="S10" s="64">
        <f t="shared" si="0"/>
        <v>5.25</v>
      </c>
      <c r="T10" s="64">
        <f t="shared" si="1"/>
        <v>5.25</v>
      </c>
      <c r="U10" s="66"/>
      <c r="V10" s="66"/>
    </row>
    <row r="11" spans="1:22" x14ac:dyDescent="0.25">
      <c r="A11" s="179"/>
      <c r="B11" s="211"/>
      <c r="C11" s="211"/>
      <c r="D11" s="25"/>
      <c r="E11" s="246"/>
      <c r="F11" s="246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6"/>
      <c r="R11" s="277"/>
      <c r="S11" s="64">
        <f t="shared" si="0"/>
        <v>0</v>
      </c>
      <c r="T11" s="64">
        <f t="shared" si="1"/>
        <v>0</v>
      </c>
      <c r="U11" s="66"/>
      <c r="V11" s="66"/>
    </row>
    <row r="12" spans="1:22" x14ac:dyDescent="0.25">
      <c r="A12" s="179"/>
      <c r="B12" s="211"/>
      <c r="C12" s="211"/>
      <c r="D12" s="25"/>
      <c r="E12" s="246"/>
      <c r="F12" s="246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6"/>
      <c r="R12" s="277"/>
      <c r="S12" s="64">
        <f t="shared" si="0"/>
        <v>0</v>
      </c>
      <c r="T12" s="64">
        <f t="shared" si="1"/>
        <v>0</v>
      </c>
      <c r="U12" s="66"/>
      <c r="V12" s="66"/>
    </row>
    <row r="13" spans="1:22" x14ac:dyDescent="0.25">
      <c r="A13" s="179"/>
      <c r="B13" s="211"/>
      <c r="C13" s="211"/>
      <c r="D13" s="25"/>
      <c r="E13" s="246"/>
      <c r="F13" s="246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6"/>
      <c r="R13" s="277"/>
      <c r="S13" s="64">
        <f t="shared" si="0"/>
        <v>0</v>
      </c>
      <c r="T13" s="64">
        <f t="shared" si="1"/>
        <v>0</v>
      </c>
      <c r="U13" s="66"/>
      <c r="V13" s="66"/>
    </row>
    <row r="14" spans="1:22" x14ac:dyDescent="0.25">
      <c r="A14" s="179"/>
      <c r="B14" s="31"/>
      <c r="C14" s="179"/>
      <c r="D14" s="25"/>
      <c r="E14" s="246"/>
      <c r="F14" s="246"/>
      <c r="G14" s="274"/>
      <c r="H14" s="275"/>
      <c r="I14" s="274"/>
      <c r="J14" s="275"/>
      <c r="K14" s="274"/>
      <c r="L14" s="275"/>
      <c r="M14" s="274"/>
      <c r="N14" s="275"/>
      <c r="O14" s="274"/>
      <c r="P14" s="275"/>
      <c r="Q14" s="276"/>
      <c r="R14" s="277"/>
      <c r="S14" s="64">
        <f t="shared" ref="S14:S15" si="2">E14+G14+I14+K14+M14+O14+Q14</f>
        <v>0</v>
      </c>
      <c r="T14" s="64">
        <f t="shared" ref="T14:T15" si="3">SUM(S14-U14-V14)</f>
        <v>0</v>
      </c>
      <c r="U14" s="66"/>
      <c r="V14" s="66"/>
    </row>
    <row r="15" spans="1:22" x14ac:dyDescent="0.25">
      <c r="A15" s="179"/>
      <c r="B15" s="31"/>
      <c r="C15" s="179"/>
      <c r="D15" s="25"/>
      <c r="E15" s="246"/>
      <c r="F15" s="246"/>
      <c r="G15" s="274"/>
      <c r="H15" s="275"/>
      <c r="I15" s="274"/>
      <c r="J15" s="275"/>
      <c r="K15" s="274"/>
      <c r="L15" s="275"/>
      <c r="M15" s="274"/>
      <c r="N15" s="275"/>
      <c r="O15" s="274"/>
      <c r="P15" s="275"/>
      <c r="Q15" s="276"/>
      <c r="R15" s="277"/>
      <c r="S15" s="64">
        <f t="shared" si="2"/>
        <v>0</v>
      </c>
      <c r="T15" s="64">
        <f t="shared" si="3"/>
        <v>0</v>
      </c>
      <c r="U15" s="66"/>
      <c r="V15" s="66"/>
    </row>
    <row r="16" spans="1:22" x14ac:dyDescent="0.25">
      <c r="A16" s="179"/>
      <c r="B16" s="93"/>
      <c r="C16" s="212"/>
      <c r="D16" s="25"/>
      <c r="E16" s="246"/>
      <c r="F16" s="246"/>
      <c r="G16" s="274"/>
      <c r="H16" s="275"/>
      <c r="I16" s="274"/>
      <c r="J16" s="275"/>
      <c r="K16" s="274"/>
      <c r="L16" s="275"/>
      <c r="M16" s="274"/>
      <c r="N16" s="275"/>
      <c r="O16" s="274"/>
      <c r="P16" s="275"/>
      <c r="Q16" s="276"/>
      <c r="R16" s="277"/>
      <c r="S16" s="64">
        <f t="shared" ref="S16:S17" si="4">E16+G16+I16+K16+M16+O16+Q16</f>
        <v>0</v>
      </c>
      <c r="T16" s="64">
        <f t="shared" ref="T16:T17" si="5">SUM(S16-U16-V16)</f>
        <v>0</v>
      </c>
      <c r="U16" s="66"/>
      <c r="V16" s="66"/>
    </row>
    <row r="17" spans="1:22" x14ac:dyDescent="0.25">
      <c r="A17" s="179"/>
      <c r="B17" s="210"/>
      <c r="C17" s="210"/>
      <c r="D17" s="25"/>
      <c r="E17" s="247"/>
      <c r="F17" s="248"/>
      <c r="G17" s="274"/>
      <c r="H17" s="275"/>
      <c r="I17" s="274"/>
      <c r="J17" s="275"/>
      <c r="K17" s="274"/>
      <c r="L17" s="275"/>
      <c r="M17" s="274"/>
      <c r="N17" s="275"/>
      <c r="O17" s="274"/>
      <c r="P17" s="275"/>
      <c r="Q17" s="276"/>
      <c r="R17" s="277"/>
      <c r="S17" s="64">
        <f t="shared" si="4"/>
        <v>0</v>
      </c>
      <c r="T17" s="64">
        <f t="shared" si="5"/>
        <v>0</v>
      </c>
      <c r="U17" s="66"/>
      <c r="V17" s="66"/>
    </row>
    <row r="18" spans="1:22" x14ac:dyDescent="0.25">
      <c r="A18" s="179">
        <v>3600</v>
      </c>
      <c r="B18" s="31" t="s">
        <v>115</v>
      </c>
      <c r="C18" s="179"/>
      <c r="D18" s="25" t="s">
        <v>78</v>
      </c>
      <c r="E18" s="247"/>
      <c r="F18" s="248"/>
      <c r="G18" s="278"/>
      <c r="H18" s="278"/>
      <c r="I18" s="278"/>
      <c r="J18" s="278"/>
      <c r="K18" s="278">
        <v>0.5</v>
      </c>
      <c r="L18" s="278"/>
      <c r="M18" s="278">
        <v>1.25</v>
      </c>
      <c r="N18" s="278"/>
      <c r="O18" s="278"/>
      <c r="P18" s="278"/>
      <c r="Q18" s="276"/>
      <c r="R18" s="277"/>
      <c r="S18" s="64">
        <f t="shared" si="0"/>
        <v>1.75</v>
      </c>
      <c r="T18" s="64">
        <f t="shared" si="1"/>
        <v>1.75</v>
      </c>
      <c r="U18" s="66"/>
      <c r="V18" s="66"/>
    </row>
    <row r="19" spans="1:22" x14ac:dyDescent="0.25">
      <c r="A19" s="179">
        <v>3600</v>
      </c>
      <c r="B19" s="31" t="s">
        <v>115</v>
      </c>
      <c r="C19" s="179"/>
      <c r="D19" s="14" t="s">
        <v>74</v>
      </c>
      <c r="E19" s="254">
        <v>1</v>
      </c>
      <c r="F19" s="255"/>
      <c r="G19" s="274">
        <v>1</v>
      </c>
      <c r="H19" s="275"/>
      <c r="I19" s="274">
        <v>1</v>
      </c>
      <c r="J19" s="275"/>
      <c r="K19" s="278">
        <v>1.5</v>
      </c>
      <c r="L19" s="278"/>
      <c r="M19" s="278">
        <v>1.5</v>
      </c>
      <c r="N19" s="278"/>
      <c r="O19" s="278"/>
      <c r="P19" s="278"/>
      <c r="Q19" s="276"/>
      <c r="R19" s="277"/>
      <c r="S19" s="64">
        <f t="shared" si="0"/>
        <v>6</v>
      </c>
      <c r="T19" s="64">
        <f t="shared" si="1"/>
        <v>6</v>
      </c>
      <c r="U19" s="66"/>
      <c r="V19" s="66"/>
    </row>
    <row r="20" spans="1:22" x14ac:dyDescent="0.25">
      <c r="A20" s="179"/>
      <c r="B20" s="179"/>
      <c r="C20" s="179"/>
      <c r="D20" s="14"/>
      <c r="E20" s="254"/>
      <c r="F20" s="255"/>
      <c r="G20" s="274"/>
      <c r="H20" s="275"/>
      <c r="I20" s="274"/>
      <c r="J20" s="275"/>
      <c r="K20" s="278"/>
      <c r="L20" s="278"/>
      <c r="M20" s="274"/>
      <c r="N20" s="275"/>
      <c r="O20" s="278"/>
      <c r="P20" s="278"/>
      <c r="Q20" s="276"/>
      <c r="R20" s="277"/>
      <c r="S20" s="64">
        <f t="shared" si="0"/>
        <v>0</v>
      </c>
      <c r="T20" s="64">
        <f t="shared" si="1"/>
        <v>0</v>
      </c>
      <c r="U20" s="66"/>
      <c r="V20" s="66"/>
    </row>
    <row r="21" spans="1:22" x14ac:dyDescent="0.25">
      <c r="A21" s="61" t="s">
        <v>37</v>
      </c>
      <c r="B21" s="61"/>
      <c r="C21" s="61"/>
      <c r="D21" s="61"/>
      <c r="E21" s="254"/>
      <c r="F21" s="255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6"/>
      <c r="R21" s="277"/>
      <c r="S21" s="64">
        <f t="shared" si="0"/>
        <v>0</v>
      </c>
      <c r="T21" s="64"/>
      <c r="U21" s="67"/>
      <c r="V21" s="66"/>
    </row>
    <row r="22" spans="1:22" x14ac:dyDescent="0.25">
      <c r="A22" s="61" t="s">
        <v>38</v>
      </c>
      <c r="B22" s="61"/>
      <c r="C22" s="61"/>
      <c r="D22" s="61"/>
      <c r="E22" s="254"/>
      <c r="F22" s="255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6"/>
      <c r="R22" s="277"/>
      <c r="S22" s="64">
        <f t="shared" si="0"/>
        <v>0</v>
      </c>
      <c r="T22" s="64"/>
      <c r="U22" s="67"/>
      <c r="V22" s="66"/>
    </row>
    <row r="23" spans="1:22" x14ac:dyDescent="0.25">
      <c r="A23" s="67" t="s">
        <v>6</v>
      </c>
      <c r="B23" s="67"/>
      <c r="C23" s="67"/>
      <c r="D23" s="67"/>
      <c r="E23" s="281">
        <f>SUM(E4:E22)</f>
        <v>8</v>
      </c>
      <c r="F23" s="282"/>
      <c r="G23" s="281">
        <f>SUM(G4:G22)</f>
        <v>8</v>
      </c>
      <c r="H23" s="282"/>
      <c r="I23" s="281">
        <f>SUM(I4:I22)</f>
        <v>8</v>
      </c>
      <c r="J23" s="282"/>
      <c r="K23" s="281">
        <f>SUM(K4:K22)</f>
        <v>8</v>
      </c>
      <c r="L23" s="282"/>
      <c r="M23" s="281">
        <f>SUM(M4:M22)</f>
        <v>8</v>
      </c>
      <c r="N23" s="282"/>
      <c r="O23" s="281">
        <f>SUM(O4:O22)</f>
        <v>0</v>
      </c>
      <c r="P23" s="282"/>
      <c r="Q23" s="281">
        <f>SUM(Q4:Q22)</f>
        <v>0</v>
      </c>
      <c r="R23" s="282"/>
      <c r="S23" s="64">
        <f>E23+G23+I23+K23+M23+O23+Q23</f>
        <v>40</v>
      </c>
      <c r="T23" s="64"/>
      <c r="U23" s="67"/>
      <c r="V23" s="66"/>
    </row>
    <row r="24" spans="1:22" x14ac:dyDescent="0.25">
      <c r="A24" s="67" t="s">
        <v>2</v>
      </c>
      <c r="B24" s="67"/>
      <c r="C24" s="67"/>
      <c r="D24" s="67"/>
      <c r="E24" s="68"/>
      <c r="F24" s="69">
        <v>8</v>
      </c>
      <c r="G24" s="68"/>
      <c r="H24" s="69">
        <v>8</v>
      </c>
      <c r="I24" s="68"/>
      <c r="J24" s="69">
        <v>8</v>
      </c>
      <c r="K24" s="68"/>
      <c r="L24" s="69">
        <v>8</v>
      </c>
      <c r="M24" s="68"/>
      <c r="N24" s="69">
        <v>8</v>
      </c>
      <c r="O24" s="68"/>
      <c r="P24" s="69"/>
      <c r="Q24" s="68"/>
      <c r="R24" s="69"/>
      <c r="S24" s="64">
        <f>SUM(E24:R24)</f>
        <v>40</v>
      </c>
      <c r="T24" s="64">
        <f>SUM(T4:T23)</f>
        <v>40</v>
      </c>
      <c r="U24" s="66"/>
      <c r="V24" s="66"/>
    </row>
    <row r="25" spans="1:22" x14ac:dyDescent="0.25">
      <c r="A25" s="67" t="s">
        <v>41</v>
      </c>
      <c r="B25" s="67"/>
      <c r="C25" s="67"/>
      <c r="D25" s="67"/>
      <c r="E25" s="70"/>
      <c r="F25" s="70">
        <f>SUM(E23)-F24</f>
        <v>0</v>
      </c>
      <c r="G25" s="70"/>
      <c r="H25" s="70">
        <f>SUM(G23)-H24</f>
        <v>0</v>
      </c>
      <c r="I25" s="70"/>
      <c r="J25" s="70">
        <f>SUM(I23)-J24</f>
        <v>0</v>
      </c>
      <c r="K25" s="70"/>
      <c r="L25" s="70">
        <f>SUM(K23)-L24</f>
        <v>0</v>
      </c>
      <c r="M25" s="70"/>
      <c r="N25" s="70">
        <f>SUM(M23)-N24</f>
        <v>0</v>
      </c>
      <c r="O25" s="70"/>
      <c r="P25" s="70">
        <f>SUM(O23)</f>
        <v>0</v>
      </c>
      <c r="Q25" s="70"/>
      <c r="R25" s="70">
        <f>SUM(Q23)</f>
        <v>0</v>
      </c>
      <c r="S25" s="66">
        <f>SUM(E25:R25)</f>
        <v>0</v>
      </c>
      <c r="T25" s="66"/>
      <c r="U25" s="66">
        <f>SUM(U4:U24)</f>
        <v>0</v>
      </c>
      <c r="V25" s="66">
        <f>SUM(V4:V24)</f>
        <v>0</v>
      </c>
    </row>
    <row r="27" spans="1:22" x14ac:dyDescent="0.25">
      <c r="A27" s="53" t="s">
        <v>25</v>
      </c>
      <c r="B27" s="54"/>
    </row>
    <row r="28" spans="1:22" x14ac:dyDescent="0.25">
      <c r="A28" s="55" t="s">
        <v>2</v>
      </c>
      <c r="C28" s="71">
        <f>SUM(T24)</f>
        <v>40</v>
      </c>
      <c r="I28" s="53">
        <v>3600</v>
      </c>
    </row>
    <row r="29" spans="1:22" x14ac:dyDescent="0.25">
      <c r="A29" s="55" t="s">
        <v>26</v>
      </c>
      <c r="C29" s="71">
        <f>U25</f>
        <v>0</v>
      </c>
      <c r="D29" s="72"/>
      <c r="I29" s="73">
        <v>7.75</v>
      </c>
    </row>
    <row r="30" spans="1:22" x14ac:dyDescent="0.25">
      <c r="A30" s="55" t="s">
        <v>27</v>
      </c>
      <c r="C30" s="72">
        <f>V25</f>
        <v>0</v>
      </c>
      <c r="I30" s="74"/>
    </row>
    <row r="31" spans="1:22" x14ac:dyDescent="0.25">
      <c r="A31" s="55" t="s">
        <v>28</v>
      </c>
      <c r="C31" s="72">
        <f>S21</f>
        <v>0</v>
      </c>
      <c r="I31" s="71"/>
    </row>
    <row r="32" spans="1:22" x14ac:dyDescent="0.25">
      <c r="A32" s="55" t="s">
        <v>4</v>
      </c>
      <c r="C32" s="72">
        <f>S22</f>
        <v>0</v>
      </c>
    </row>
    <row r="33" spans="1:7" ht="16.5" thickBot="1" x14ac:dyDescent="0.3">
      <c r="A33" s="56" t="s">
        <v>6</v>
      </c>
      <c r="C33" s="75">
        <f>SUM(C28:C32)</f>
        <v>40</v>
      </c>
      <c r="E33" s="56" t="s">
        <v>42</v>
      </c>
      <c r="F33" s="56"/>
      <c r="G33" s="76">
        <v>0</v>
      </c>
    </row>
    <row r="34" spans="1:7" ht="16.5" thickTop="1" x14ac:dyDescent="0.25">
      <c r="A34" s="55" t="s">
        <v>29</v>
      </c>
      <c r="C34" s="77">
        <v>0</v>
      </c>
      <c r="D34" s="77"/>
    </row>
    <row r="35" spans="1:7" x14ac:dyDescent="0.25">
      <c r="A35" s="55" t="s">
        <v>36</v>
      </c>
      <c r="C35" s="77">
        <v>0</v>
      </c>
      <c r="D35" s="77"/>
    </row>
  </sheetData>
  <mergeCells count="147"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G8:H8"/>
    <mergeCell ref="I8:J8"/>
    <mergeCell ref="I9:J9"/>
    <mergeCell ref="K9:L9"/>
    <mergeCell ref="M11:N11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K8:L8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O9:P9"/>
    <mergeCell ref="O11:P11"/>
    <mergeCell ref="O12:P12"/>
    <mergeCell ref="M13:N13"/>
    <mergeCell ref="K12:L12"/>
    <mergeCell ref="G12:H12"/>
    <mergeCell ref="G13:H13"/>
    <mergeCell ref="K13:L13"/>
    <mergeCell ref="I13:J13"/>
    <mergeCell ref="E9:F9"/>
    <mergeCell ref="K10:L10"/>
    <mergeCell ref="I12:J12"/>
    <mergeCell ref="I10:J10"/>
    <mergeCell ref="G10:H10"/>
    <mergeCell ref="E11:F11"/>
    <mergeCell ref="E12:F12"/>
    <mergeCell ref="E13:F13"/>
    <mergeCell ref="E10:F10"/>
    <mergeCell ref="K11:L11"/>
    <mergeCell ref="G11:H11"/>
    <mergeCell ref="I11:J11"/>
    <mergeCell ref="M9:N9"/>
    <mergeCell ref="G9:H9"/>
    <mergeCell ref="M10:N10"/>
    <mergeCell ref="M12:N12"/>
    <mergeCell ref="O19:P19"/>
    <mergeCell ref="Q19:R19"/>
    <mergeCell ref="E19:F19"/>
    <mergeCell ref="G19:H19"/>
    <mergeCell ref="I19:J19"/>
    <mergeCell ref="K19:L19"/>
    <mergeCell ref="M19:N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A16" sqref="A16:XFD1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220"/>
      <c r="C2" s="220"/>
      <c r="D2" s="6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12">
        <v>16.3</v>
      </c>
      <c r="G3" s="35">
        <v>8</v>
      </c>
      <c r="H3" s="112">
        <v>16.3</v>
      </c>
      <c r="I3" s="35">
        <v>8</v>
      </c>
      <c r="J3" s="112">
        <v>16.3</v>
      </c>
      <c r="K3" s="35">
        <v>9.15</v>
      </c>
      <c r="L3" s="112">
        <v>16.3</v>
      </c>
      <c r="M3" s="35">
        <v>8</v>
      </c>
      <c r="N3" s="112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9">
        <v>6633</v>
      </c>
      <c r="B4" s="233" t="s">
        <v>117</v>
      </c>
      <c r="C4" s="206">
        <v>17</v>
      </c>
      <c r="D4" s="25" t="s">
        <v>75</v>
      </c>
      <c r="E4" s="246">
        <v>8</v>
      </c>
      <c r="F4" s="246"/>
      <c r="G4" s="246">
        <v>8</v>
      </c>
      <c r="H4" s="246"/>
      <c r="I4" s="246">
        <v>8</v>
      </c>
      <c r="J4" s="246"/>
      <c r="K4" s="246">
        <v>6.75</v>
      </c>
      <c r="L4" s="246"/>
      <c r="M4" s="246">
        <v>8</v>
      </c>
      <c r="N4" s="246"/>
      <c r="O4" s="247"/>
      <c r="P4" s="248"/>
      <c r="Q4" s="249"/>
      <c r="R4" s="250"/>
      <c r="S4" s="12">
        <f>E4+G4+I4+K4+M4+O4+Q4</f>
        <v>38.75</v>
      </c>
      <c r="T4" s="12">
        <f t="shared" ref="T4:T19" si="0">SUM(S4-U4-V4)</f>
        <v>38.75</v>
      </c>
      <c r="U4" s="15"/>
      <c r="V4" s="15"/>
    </row>
    <row r="5" spans="1:22" x14ac:dyDescent="0.25">
      <c r="A5" s="179"/>
      <c r="B5" s="31"/>
      <c r="C5" s="204"/>
      <c r="D5" s="2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  <c r="P5" s="248"/>
      <c r="Q5" s="249"/>
      <c r="R5" s="250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79"/>
      <c r="B6" s="192"/>
      <c r="C6" s="192"/>
      <c r="D6" s="25"/>
      <c r="E6" s="246"/>
      <c r="F6" s="246"/>
      <c r="G6" s="246"/>
      <c r="H6" s="246"/>
      <c r="I6" s="283"/>
      <c r="J6" s="248"/>
      <c r="K6" s="283"/>
      <c r="L6" s="248"/>
      <c r="M6" s="283"/>
      <c r="N6" s="248"/>
      <c r="O6" s="247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9"/>
      <c r="B7" s="198"/>
      <c r="C7" s="198"/>
      <c r="D7" s="25"/>
      <c r="E7" s="246"/>
      <c r="F7" s="246"/>
      <c r="G7" s="246"/>
      <c r="H7" s="246"/>
      <c r="I7" s="283"/>
      <c r="J7" s="248"/>
      <c r="K7" s="283"/>
      <c r="L7" s="248"/>
      <c r="M7" s="283"/>
      <c r="N7" s="248"/>
      <c r="O7" s="247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9"/>
      <c r="B8" s="198"/>
      <c r="C8" s="198"/>
      <c r="D8" s="25"/>
      <c r="E8" s="246"/>
      <c r="F8" s="246"/>
      <c r="G8" s="246"/>
      <c r="H8" s="246"/>
      <c r="I8" s="283"/>
      <c r="J8" s="248"/>
      <c r="K8" s="247"/>
      <c r="L8" s="248"/>
      <c r="M8" s="247"/>
      <c r="N8" s="248"/>
      <c r="O8" s="247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9"/>
      <c r="B9" s="200"/>
      <c r="C9" s="200"/>
      <c r="D9" s="25"/>
      <c r="E9" s="246"/>
      <c r="F9" s="246"/>
      <c r="G9" s="247"/>
      <c r="H9" s="248"/>
      <c r="I9" s="247"/>
      <c r="J9" s="248"/>
      <c r="K9" s="247"/>
      <c r="L9" s="248"/>
      <c r="M9" s="247"/>
      <c r="N9" s="248"/>
      <c r="O9" s="247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9"/>
      <c r="B10" s="200"/>
      <c r="C10" s="200"/>
      <c r="D10" s="25"/>
      <c r="E10" s="246"/>
      <c r="F10" s="246"/>
      <c r="G10" s="247"/>
      <c r="H10" s="248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9"/>
      <c r="B11" s="200"/>
      <c r="C11" s="200"/>
      <c r="D11" s="25"/>
      <c r="E11" s="246"/>
      <c r="F11" s="246"/>
      <c r="G11" s="246"/>
      <c r="H11" s="246"/>
      <c r="I11" s="283"/>
      <c r="J11" s="248"/>
      <c r="K11" s="247"/>
      <c r="L11" s="248"/>
      <c r="M11" s="247"/>
      <c r="N11" s="248"/>
      <c r="O11" s="247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9"/>
      <c r="B12" s="200"/>
      <c r="C12" s="200"/>
      <c r="D12" s="25"/>
      <c r="E12" s="246"/>
      <c r="F12" s="246"/>
      <c r="G12" s="246"/>
      <c r="H12" s="246"/>
      <c r="I12" s="283"/>
      <c r="J12" s="248"/>
      <c r="K12" s="247"/>
      <c r="L12" s="248"/>
      <c r="M12" s="247"/>
      <c r="N12" s="248"/>
      <c r="O12" s="247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9"/>
      <c r="B13" s="200"/>
      <c r="C13" s="200"/>
      <c r="D13" s="25"/>
      <c r="E13" s="246"/>
      <c r="F13" s="246"/>
      <c r="G13" s="247"/>
      <c r="H13" s="248"/>
      <c r="I13" s="283"/>
      <c r="J13" s="248"/>
      <c r="K13" s="247"/>
      <c r="L13" s="248"/>
      <c r="M13" s="247"/>
      <c r="N13" s="248"/>
      <c r="O13" s="247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9"/>
      <c r="B14" s="201"/>
      <c r="C14" s="201"/>
      <c r="D14" s="25"/>
      <c r="E14" s="246"/>
      <c r="F14" s="246"/>
      <c r="G14" s="246"/>
      <c r="H14" s="246"/>
      <c r="I14" s="283"/>
      <c r="J14" s="248"/>
      <c r="K14" s="247"/>
      <c r="L14" s="248"/>
      <c r="M14" s="247"/>
      <c r="N14" s="248"/>
      <c r="O14" s="247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6"/>
      <c r="B15" s="93"/>
      <c r="C15" s="186"/>
      <c r="D15" s="25"/>
      <c r="E15" s="247"/>
      <c r="F15" s="248"/>
      <c r="G15" s="246"/>
      <c r="H15" s="246"/>
      <c r="I15" s="283"/>
      <c r="J15" s="248"/>
      <c r="K15" s="247"/>
      <c r="L15" s="248"/>
      <c r="M15" s="247"/>
      <c r="N15" s="248"/>
      <c r="O15" s="247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9"/>
      <c r="B16" s="179"/>
      <c r="C16" s="179"/>
      <c r="D16" s="25"/>
      <c r="E16" s="246"/>
      <c r="F16" s="246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9"/>
      <c r="B17" s="179"/>
      <c r="C17" s="179"/>
      <c r="D17" s="14"/>
      <c r="E17" s="246"/>
      <c r="F17" s="246"/>
      <c r="G17" s="234"/>
      <c r="H17" s="235"/>
      <c r="I17" s="234"/>
      <c r="J17" s="235"/>
      <c r="K17" s="234"/>
      <c r="L17" s="235"/>
      <c r="M17" s="234"/>
      <c r="N17" s="235"/>
      <c r="O17" s="247"/>
      <c r="P17" s="248"/>
      <c r="Q17" s="249"/>
      <c r="R17" s="25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99"/>
      <c r="B18" s="93"/>
      <c r="C18" s="199"/>
      <c r="D18" s="14"/>
      <c r="E18" s="246"/>
      <c r="F18" s="246"/>
      <c r="G18" s="247"/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99"/>
      <c r="B19" s="93"/>
      <c r="C19" s="199"/>
      <c r="D19" s="14"/>
      <c r="E19" s="246"/>
      <c r="F19" s="246"/>
      <c r="G19" s="247"/>
      <c r="H19" s="248"/>
      <c r="I19" s="283"/>
      <c r="J19" s="248"/>
      <c r="K19" s="247"/>
      <c r="L19" s="248"/>
      <c r="M19" s="247"/>
      <c r="N19" s="248"/>
      <c r="O19" s="247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6.75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ref="S22" si="2">E22+G22+I22+K22+M22+O22+Q22</f>
        <v>38.75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8"/>
      <c r="H23" s="49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38.75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-1.25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-1.25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38.75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zoomScale="90" zoomScaleNormal="90" workbookViewId="0">
      <selection activeCell="E21" sqref="E21:P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88</v>
      </c>
      <c r="B2" s="220"/>
      <c r="C2" s="220"/>
      <c r="D2" s="6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12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9">
        <v>6633</v>
      </c>
      <c r="B4" s="233" t="s">
        <v>117</v>
      </c>
      <c r="C4" s="211">
        <v>22</v>
      </c>
      <c r="D4" s="25" t="s">
        <v>94</v>
      </c>
      <c r="E4" s="246">
        <v>2</v>
      </c>
      <c r="F4" s="246"/>
      <c r="G4" s="247"/>
      <c r="H4" s="248"/>
      <c r="I4" s="247"/>
      <c r="J4" s="248"/>
      <c r="K4" s="247"/>
      <c r="L4" s="248"/>
      <c r="M4" s="247"/>
      <c r="N4" s="248"/>
      <c r="O4" s="247"/>
      <c r="P4" s="248"/>
      <c r="Q4" s="249"/>
      <c r="R4" s="250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179">
        <v>6721</v>
      </c>
      <c r="B5" s="233" t="s">
        <v>114</v>
      </c>
      <c r="C5" s="222">
        <v>46</v>
      </c>
      <c r="D5" s="25" t="s">
        <v>82</v>
      </c>
      <c r="E5" s="246">
        <v>4</v>
      </c>
      <c r="F5" s="246"/>
      <c r="G5" s="247">
        <v>5</v>
      </c>
      <c r="H5" s="248"/>
      <c r="I5" s="247">
        <v>1.5</v>
      </c>
      <c r="J5" s="248"/>
      <c r="K5" s="247">
        <v>2</v>
      </c>
      <c r="L5" s="248"/>
      <c r="M5" s="247">
        <v>2</v>
      </c>
      <c r="N5" s="248"/>
      <c r="O5" s="247"/>
      <c r="P5" s="248"/>
      <c r="Q5" s="249"/>
      <c r="R5" s="250"/>
      <c r="S5" s="12">
        <f>E5+G5+I5+K5+M5+O5+Q5</f>
        <v>14.5</v>
      </c>
      <c r="T5" s="12">
        <f>SUM(S5-U5-V5)</f>
        <v>14.5</v>
      </c>
      <c r="U5" s="15"/>
      <c r="V5" s="15"/>
    </row>
    <row r="6" spans="1:22" x14ac:dyDescent="0.25">
      <c r="A6" s="179">
        <v>6520</v>
      </c>
      <c r="B6" s="233" t="s">
        <v>116</v>
      </c>
      <c r="C6" s="179">
        <v>23</v>
      </c>
      <c r="D6" s="25" t="s">
        <v>83</v>
      </c>
      <c r="E6" s="246"/>
      <c r="F6" s="246"/>
      <c r="G6" s="247">
        <v>2</v>
      </c>
      <c r="H6" s="248"/>
      <c r="I6" s="247">
        <v>2.5</v>
      </c>
      <c r="J6" s="248"/>
      <c r="K6" s="247">
        <v>2.5</v>
      </c>
      <c r="L6" s="248"/>
      <c r="M6" s="247"/>
      <c r="N6" s="248"/>
      <c r="O6" s="247"/>
      <c r="P6" s="248"/>
      <c r="Q6" s="249"/>
      <c r="R6" s="250"/>
      <c r="S6" s="12">
        <f t="shared" ref="S6:S25" si="0">E6+G6+I6+K6+M6+O6+Q6</f>
        <v>7</v>
      </c>
      <c r="T6" s="12">
        <f t="shared" ref="T6:T22" si="1">SUM(S6-U6-V6)</f>
        <v>7</v>
      </c>
      <c r="U6" s="15"/>
      <c r="V6" s="15"/>
    </row>
    <row r="7" spans="1:22" x14ac:dyDescent="0.25">
      <c r="A7" s="179">
        <v>6687</v>
      </c>
      <c r="B7" s="233" t="s">
        <v>113</v>
      </c>
      <c r="C7" s="211">
        <v>6</v>
      </c>
      <c r="D7" s="25" t="s">
        <v>97</v>
      </c>
      <c r="E7" s="246"/>
      <c r="F7" s="246"/>
      <c r="G7" s="247"/>
      <c r="H7" s="248"/>
      <c r="I7" s="247">
        <v>1</v>
      </c>
      <c r="J7" s="248"/>
      <c r="K7" s="247"/>
      <c r="L7" s="248"/>
      <c r="M7" s="247"/>
      <c r="N7" s="248"/>
      <c r="O7" s="247"/>
      <c r="P7" s="248"/>
      <c r="Q7" s="249"/>
      <c r="R7" s="250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79">
        <v>6687</v>
      </c>
      <c r="B8" s="233" t="s">
        <v>113</v>
      </c>
      <c r="C8" s="211">
        <v>8</v>
      </c>
      <c r="D8" s="25" t="s">
        <v>97</v>
      </c>
      <c r="E8" s="246"/>
      <c r="F8" s="246"/>
      <c r="G8" s="247"/>
      <c r="H8" s="248"/>
      <c r="I8" s="247">
        <v>2</v>
      </c>
      <c r="J8" s="248"/>
      <c r="K8" s="247"/>
      <c r="L8" s="248"/>
      <c r="M8" s="247"/>
      <c r="N8" s="248"/>
      <c r="O8" s="247"/>
      <c r="P8" s="248"/>
      <c r="Q8" s="249"/>
      <c r="R8" s="250"/>
      <c r="S8" s="12">
        <f>E8+G8+I8+K8+M8+O8+Q8</f>
        <v>2</v>
      </c>
      <c r="T8" s="12">
        <f t="shared" si="1"/>
        <v>2</v>
      </c>
      <c r="U8" s="15"/>
      <c r="V8" s="15"/>
    </row>
    <row r="9" spans="1:22" x14ac:dyDescent="0.25">
      <c r="A9" s="179">
        <v>6687</v>
      </c>
      <c r="B9" s="233" t="s">
        <v>113</v>
      </c>
      <c r="C9" s="230">
        <v>47</v>
      </c>
      <c r="D9" s="25" t="s">
        <v>101</v>
      </c>
      <c r="E9" s="246"/>
      <c r="F9" s="246"/>
      <c r="G9" s="247"/>
      <c r="H9" s="248"/>
      <c r="I9" s="247"/>
      <c r="J9" s="248"/>
      <c r="K9" s="247">
        <v>1.5</v>
      </c>
      <c r="L9" s="248"/>
      <c r="M9" s="247"/>
      <c r="N9" s="248"/>
      <c r="O9" s="247"/>
      <c r="P9" s="248"/>
      <c r="Q9" s="249"/>
      <c r="R9" s="250"/>
      <c r="S9" s="12">
        <f>E9+G9+I9+K9+M9+O9+Q9</f>
        <v>1.5</v>
      </c>
      <c r="T9" s="12">
        <f t="shared" si="1"/>
        <v>1.5</v>
      </c>
      <c r="U9" s="15"/>
      <c r="V9" s="15"/>
    </row>
    <row r="10" spans="1:22" x14ac:dyDescent="0.25">
      <c r="A10" s="179">
        <v>6687</v>
      </c>
      <c r="B10" s="233" t="s">
        <v>113</v>
      </c>
      <c r="C10" s="230">
        <v>12</v>
      </c>
      <c r="D10" s="25" t="s">
        <v>65</v>
      </c>
      <c r="E10" s="246"/>
      <c r="F10" s="246"/>
      <c r="G10" s="247"/>
      <c r="H10" s="248"/>
      <c r="I10" s="247"/>
      <c r="J10" s="248"/>
      <c r="K10" s="247"/>
      <c r="L10" s="248"/>
      <c r="M10" s="247">
        <v>1</v>
      </c>
      <c r="N10" s="248"/>
      <c r="O10" s="247"/>
      <c r="P10" s="248"/>
      <c r="Q10" s="249"/>
      <c r="R10" s="250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79">
        <v>6687</v>
      </c>
      <c r="B11" s="233" t="s">
        <v>113</v>
      </c>
      <c r="C11" s="230">
        <v>13</v>
      </c>
      <c r="D11" s="25" t="s">
        <v>65</v>
      </c>
      <c r="E11" s="246"/>
      <c r="F11" s="246"/>
      <c r="G11" s="247"/>
      <c r="H11" s="248"/>
      <c r="I11" s="247"/>
      <c r="J11" s="248"/>
      <c r="K11" s="247"/>
      <c r="L11" s="248"/>
      <c r="M11" s="247">
        <v>2</v>
      </c>
      <c r="N11" s="248"/>
      <c r="O11" s="247"/>
      <c r="P11" s="248"/>
      <c r="Q11" s="249"/>
      <c r="R11" s="250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79">
        <v>6687</v>
      </c>
      <c r="B12" s="233" t="s">
        <v>113</v>
      </c>
      <c r="C12" s="230">
        <v>18</v>
      </c>
      <c r="D12" s="25" t="s">
        <v>65</v>
      </c>
      <c r="E12" s="246"/>
      <c r="F12" s="246"/>
      <c r="G12" s="247"/>
      <c r="H12" s="248"/>
      <c r="I12" s="247"/>
      <c r="J12" s="248"/>
      <c r="K12" s="247"/>
      <c r="L12" s="248"/>
      <c r="M12" s="247">
        <v>2</v>
      </c>
      <c r="N12" s="248"/>
      <c r="O12" s="247"/>
      <c r="P12" s="248"/>
      <c r="Q12" s="249"/>
      <c r="R12" s="250"/>
      <c r="S12" s="12">
        <f t="shared" si="0"/>
        <v>2</v>
      </c>
      <c r="T12" s="12">
        <f t="shared" si="1"/>
        <v>2</v>
      </c>
      <c r="U12" s="15"/>
      <c r="V12" s="15"/>
    </row>
    <row r="13" spans="1:22" x14ac:dyDescent="0.25">
      <c r="A13" s="179"/>
      <c r="B13" s="213"/>
      <c r="C13" s="213"/>
      <c r="D13" s="25"/>
      <c r="E13" s="246"/>
      <c r="F13" s="246"/>
      <c r="G13" s="247"/>
      <c r="H13" s="248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9"/>
      <c r="B14" s="213"/>
      <c r="C14" s="213"/>
      <c r="D14" s="25"/>
      <c r="E14" s="246"/>
      <c r="F14" s="246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79"/>
      <c r="B15" s="213"/>
      <c r="C15" s="213"/>
      <c r="D15" s="25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9"/>
      <c r="B16" s="213"/>
      <c r="C16" s="213"/>
      <c r="D16" s="25"/>
      <c r="E16" s="246"/>
      <c r="F16" s="246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9"/>
      <c r="B17" s="213"/>
      <c r="C17" s="213"/>
      <c r="D17" s="25"/>
      <c r="E17" s="246"/>
      <c r="F17" s="246"/>
      <c r="G17" s="247"/>
      <c r="H17" s="248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9"/>
      <c r="B18" s="217"/>
      <c r="C18" s="217"/>
      <c r="D18" s="25"/>
      <c r="E18" s="246"/>
      <c r="F18" s="246"/>
      <c r="G18" s="247"/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79"/>
      <c r="B19" s="213"/>
      <c r="C19" s="213"/>
      <c r="D19" s="25"/>
      <c r="E19" s="246"/>
      <c r="F19" s="246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91"/>
      <c r="B20" s="93"/>
      <c r="C20" s="191"/>
      <c r="D20" s="25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9">
        <v>3600</v>
      </c>
      <c r="B21" s="179" t="s">
        <v>115</v>
      </c>
      <c r="C21" s="179"/>
      <c r="D21" s="14" t="s">
        <v>67</v>
      </c>
      <c r="E21" s="247">
        <v>2</v>
      </c>
      <c r="F21" s="248"/>
      <c r="G21" s="247">
        <v>1</v>
      </c>
      <c r="H21" s="248"/>
      <c r="I21" s="247">
        <v>1</v>
      </c>
      <c r="J21" s="248"/>
      <c r="K21" s="247">
        <v>2</v>
      </c>
      <c r="L21" s="248"/>
      <c r="M21" s="247">
        <v>1</v>
      </c>
      <c r="N21" s="248"/>
      <c r="O21" s="247"/>
      <c r="P21" s="248"/>
      <c r="Q21" s="249"/>
      <c r="R21" s="250"/>
      <c r="S21" s="12">
        <f t="shared" si="0"/>
        <v>7</v>
      </c>
      <c r="T21" s="12">
        <f t="shared" si="1"/>
        <v>7</v>
      </c>
      <c r="U21" s="15"/>
      <c r="V21" s="15"/>
    </row>
    <row r="22" spans="1:22" s="4" customFormat="1" x14ac:dyDescent="0.25">
      <c r="A22" s="178"/>
      <c r="B22" s="178"/>
      <c r="C22" s="178"/>
      <c r="D22" s="14"/>
      <c r="E22" s="254"/>
      <c r="F22" s="255"/>
      <c r="G22" s="247"/>
      <c r="H22" s="248"/>
      <c r="I22" s="247"/>
      <c r="J22" s="248"/>
      <c r="K22" s="247"/>
      <c r="L22" s="248"/>
      <c r="M22" s="247"/>
      <c r="N22" s="248"/>
      <c r="O22" s="247"/>
      <c r="P22" s="248"/>
      <c r="Q22" s="249"/>
      <c r="R22" s="250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54"/>
      <c r="F23" s="255"/>
      <c r="G23" s="247"/>
      <c r="H23" s="248"/>
      <c r="I23" s="247"/>
      <c r="J23" s="248"/>
      <c r="K23" s="247"/>
      <c r="L23" s="248"/>
      <c r="M23" s="247"/>
      <c r="N23" s="248"/>
      <c r="O23" s="247"/>
      <c r="P23" s="248"/>
      <c r="Q23" s="249"/>
      <c r="R23" s="250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54"/>
      <c r="F24" s="255"/>
      <c r="G24" s="247"/>
      <c r="H24" s="248"/>
      <c r="I24" s="247"/>
      <c r="J24" s="248"/>
      <c r="K24" s="247"/>
      <c r="L24" s="248"/>
      <c r="M24" s="247"/>
      <c r="N24" s="248"/>
      <c r="O24" s="249"/>
      <c r="P24" s="250"/>
      <c r="Q24" s="249"/>
      <c r="R24" s="250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2">
        <f>SUM(E4:E24)</f>
        <v>8</v>
      </c>
      <c r="F25" s="253"/>
      <c r="G25" s="252">
        <f>SUM(G4:G24)</f>
        <v>8</v>
      </c>
      <c r="H25" s="253"/>
      <c r="I25" s="252">
        <f>SUM(I4:I24)</f>
        <v>8</v>
      </c>
      <c r="J25" s="253"/>
      <c r="K25" s="252">
        <f>SUM(K4:K24)</f>
        <v>8</v>
      </c>
      <c r="L25" s="253"/>
      <c r="M25" s="252">
        <f>SUM(M4:M24)</f>
        <v>8</v>
      </c>
      <c r="N25" s="253"/>
      <c r="O25" s="252">
        <f>SUM(O4:O24)</f>
        <v>0</v>
      </c>
      <c r="P25" s="253"/>
      <c r="Q25" s="252">
        <f>SUM(Q4:Q24)</f>
        <v>0</v>
      </c>
      <c r="R25" s="253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7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5" sqref="E15:N1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88</v>
      </c>
      <c r="B2" s="220"/>
      <c r="C2" s="220"/>
      <c r="D2" s="6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7.3</v>
      </c>
      <c r="F3" s="112">
        <v>16.3</v>
      </c>
      <c r="G3" s="35">
        <v>8</v>
      </c>
      <c r="H3" s="112">
        <v>16.3</v>
      </c>
      <c r="I3" s="35">
        <v>8</v>
      </c>
      <c r="J3" s="112">
        <v>16.3</v>
      </c>
      <c r="K3" s="35">
        <v>8</v>
      </c>
      <c r="L3" s="112">
        <v>16.3</v>
      </c>
      <c r="M3" s="35">
        <v>8</v>
      </c>
      <c r="N3" s="11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9">
        <v>6687</v>
      </c>
      <c r="B4" s="233" t="s">
        <v>113</v>
      </c>
      <c r="C4" s="211">
        <v>12</v>
      </c>
      <c r="D4" s="25" t="s">
        <v>65</v>
      </c>
      <c r="E4" s="246"/>
      <c r="F4" s="246"/>
      <c r="G4" s="247">
        <v>2</v>
      </c>
      <c r="H4" s="248"/>
      <c r="I4" s="247"/>
      <c r="J4" s="248"/>
      <c r="K4" s="247"/>
      <c r="L4" s="248"/>
      <c r="M4" s="247"/>
      <c r="N4" s="248"/>
      <c r="O4" s="246"/>
      <c r="P4" s="246"/>
      <c r="Q4" s="284"/>
      <c r="R4" s="284"/>
      <c r="S4" s="12">
        <f t="shared" ref="S4:S11" si="0">E4+G4+I4+K4+M4+O4+Q4</f>
        <v>2</v>
      </c>
      <c r="T4" s="12">
        <f t="shared" ref="T4:T11" si="1">SUM(S4-U4-V4)</f>
        <v>2</v>
      </c>
      <c r="U4" s="15"/>
      <c r="V4" s="15"/>
    </row>
    <row r="5" spans="1:22" x14ac:dyDescent="0.25">
      <c r="A5" s="179">
        <v>6721</v>
      </c>
      <c r="B5" s="233" t="s">
        <v>114</v>
      </c>
      <c r="C5" s="224">
        <v>46</v>
      </c>
      <c r="D5" s="25" t="s">
        <v>82</v>
      </c>
      <c r="E5" s="246"/>
      <c r="F5" s="246"/>
      <c r="G5" s="247">
        <v>4</v>
      </c>
      <c r="H5" s="248"/>
      <c r="I5" s="247">
        <v>2.5</v>
      </c>
      <c r="J5" s="248"/>
      <c r="K5" s="247"/>
      <c r="L5" s="248"/>
      <c r="M5" s="247"/>
      <c r="N5" s="248"/>
      <c r="O5" s="246"/>
      <c r="P5" s="246"/>
      <c r="Q5" s="284"/>
      <c r="R5" s="284"/>
      <c r="S5" s="12">
        <f t="shared" si="0"/>
        <v>6.5</v>
      </c>
      <c r="T5" s="12">
        <f t="shared" si="1"/>
        <v>6.5</v>
      </c>
      <c r="U5" s="15"/>
      <c r="V5" s="15"/>
    </row>
    <row r="6" spans="1:22" x14ac:dyDescent="0.25">
      <c r="A6" s="179">
        <v>6520</v>
      </c>
      <c r="B6" s="233" t="s">
        <v>116</v>
      </c>
      <c r="C6" s="179">
        <v>23</v>
      </c>
      <c r="D6" s="25" t="s">
        <v>83</v>
      </c>
      <c r="E6" s="246"/>
      <c r="F6" s="246"/>
      <c r="G6" s="247"/>
      <c r="H6" s="248"/>
      <c r="I6" s="247">
        <v>4.5</v>
      </c>
      <c r="J6" s="248"/>
      <c r="K6" s="247">
        <v>1</v>
      </c>
      <c r="L6" s="248"/>
      <c r="M6" s="247"/>
      <c r="N6" s="248"/>
      <c r="O6" s="246"/>
      <c r="P6" s="246"/>
      <c r="Q6" s="284"/>
      <c r="R6" s="284"/>
      <c r="S6" s="12">
        <f t="shared" si="0"/>
        <v>5.5</v>
      </c>
      <c r="T6" s="12">
        <f t="shared" si="1"/>
        <v>5.5</v>
      </c>
      <c r="U6" s="15"/>
      <c r="V6" s="15"/>
    </row>
    <row r="7" spans="1:22" x14ac:dyDescent="0.25">
      <c r="A7" s="179">
        <v>6687</v>
      </c>
      <c r="B7" s="233" t="s">
        <v>113</v>
      </c>
      <c r="C7" s="230">
        <v>12</v>
      </c>
      <c r="D7" s="25" t="s">
        <v>65</v>
      </c>
      <c r="E7" s="246"/>
      <c r="F7" s="246"/>
      <c r="G7" s="247"/>
      <c r="H7" s="248"/>
      <c r="I7" s="247"/>
      <c r="J7" s="248"/>
      <c r="K7" s="247"/>
      <c r="L7" s="248"/>
      <c r="M7" s="247">
        <v>2</v>
      </c>
      <c r="N7" s="248"/>
      <c r="O7" s="246"/>
      <c r="P7" s="246"/>
      <c r="Q7" s="284"/>
      <c r="R7" s="284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179">
        <v>6687</v>
      </c>
      <c r="B8" s="233" t="s">
        <v>113</v>
      </c>
      <c r="C8" s="230">
        <v>13</v>
      </c>
      <c r="D8" s="25" t="s">
        <v>65</v>
      </c>
      <c r="E8" s="246"/>
      <c r="F8" s="246"/>
      <c r="G8" s="247"/>
      <c r="H8" s="248"/>
      <c r="I8" s="247"/>
      <c r="J8" s="248"/>
      <c r="K8" s="247"/>
      <c r="L8" s="248"/>
      <c r="M8" s="247">
        <v>3</v>
      </c>
      <c r="N8" s="248"/>
      <c r="O8" s="246"/>
      <c r="P8" s="246"/>
      <c r="Q8" s="284"/>
      <c r="R8" s="284"/>
      <c r="S8" s="12">
        <f t="shared" si="0"/>
        <v>3</v>
      </c>
      <c r="T8" s="12">
        <f t="shared" si="1"/>
        <v>3</v>
      </c>
      <c r="U8" s="15"/>
      <c r="V8" s="15"/>
    </row>
    <row r="9" spans="1:22" x14ac:dyDescent="0.25">
      <c r="A9" s="179">
        <v>6687</v>
      </c>
      <c r="B9" s="233" t="s">
        <v>113</v>
      </c>
      <c r="C9" s="230">
        <v>18</v>
      </c>
      <c r="D9" s="25" t="s">
        <v>65</v>
      </c>
      <c r="E9" s="246"/>
      <c r="F9" s="246"/>
      <c r="G9" s="247"/>
      <c r="H9" s="248"/>
      <c r="I9" s="247"/>
      <c r="J9" s="248"/>
      <c r="K9" s="247"/>
      <c r="L9" s="248"/>
      <c r="M9" s="247">
        <v>2</v>
      </c>
      <c r="N9" s="248"/>
      <c r="O9" s="247"/>
      <c r="P9" s="248"/>
      <c r="Q9" s="249"/>
      <c r="R9" s="250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79"/>
      <c r="B10" s="213"/>
      <c r="C10" s="213"/>
      <c r="D10" s="25"/>
      <c r="E10" s="246"/>
      <c r="F10" s="246"/>
      <c r="G10" s="247"/>
      <c r="H10" s="248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79"/>
      <c r="B11" s="213"/>
      <c r="C11" s="213"/>
      <c r="D11" s="25"/>
      <c r="E11" s="246"/>
      <c r="F11" s="246"/>
      <c r="G11" s="247"/>
      <c r="H11" s="248"/>
      <c r="I11" s="247"/>
      <c r="J11" s="248"/>
      <c r="K11" s="247"/>
      <c r="L11" s="248"/>
      <c r="M11" s="247"/>
      <c r="N11" s="248"/>
      <c r="O11" s="247"/>
      <c r="P11" s="248"/>
      <c r="Q11" s="249"/>
      <c r="R11" s="25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9"/>
      <c r="B12" s="31"/>
      <c r="C12" s="213"/>
      <c r="D12" s="25"/>
      <c r="E12" s="246"/>
      <c r="F12" s="246"/>
      <c r="G12" s="247"/>
      <c r="H12" s="248"/>
      <c r="I12" s="247"/>
      <c r="J12" s="248"/>
      <c r="K12" s="247"/>
      <c r="L12" s="248"/>
      <c r="M12" s="247"/>
      <c r="N12" s="248"/>
      <c r="O12" s="247"/>
      <c r="P12" s="248"/>
      <c r="Q12" s="249"/>
      <c r="R12" s="250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79"/>
      <c r="B13" s="213"/>
      <c r="C13" s="213"/>
      <c r="D13" s="25"/>
      <c r="E13" s="246"/>
      <c r="F13" s="246"/>
      <c r="G13" s="247"/>
      <c r="H13" s="248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9"/>
      <c r="B14" s="213"/>
      <c r="C14" s="213"/>
      <c r="D14" s="25"/>
      <c r="E14" s="246"/>
      <c r="F14" s="246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79">
        <v>3600</v>
      </c>
      <c r="B15" s="179" t="s">
        <v>115</v>
      </c>
      <c r="C15" s="179"/>
      <c r="D15" s="14" t="s">
        <v>104</v>
      </c>
      <c r="E15" s="247"/>
      <c r="F15" s="248"/>
      <c r="G15" s="247"/>
      <c r="H15" s="248"/>
      <c r="I15" s="247"/>
      <c r="J15" s="248"/>
      <c r="K15" s="247">
        <v>1.5</v>
      </c>
      <c r="L15" s="248"/>
      <c r="M15" s="247"/>
      <c r="N15" s="248"/>
      <c r="O15" s="247"/>
      <c r="P15" s="248"/>
      <c r="Q15" s="249"/>
      <c r="R15" s="250"/>
      <c r="S15" s="12">
        <f t="shared" ref="S15" si="3">E15+G15+I15+K15+M15+O15+Q15</f>
        <v>1.5</v>
      </c>
      <c r="T15" s="12">
        <f t="shared" ref="T15" si="4">SUM(S15-U15-V15)</f>
        <v>1.5</v>
      </c>
      <c r="U15" s="15"/>
      <c r="V15" s="15"/>
    </row>
    <row r="16" spans="1:22" ht="15" customHeight="1" x14ac:dyDescent="0.25">
      <c r="A16" s="179">
        <v>3600</v>
      </c>
      <c r="B16" s="179" t="s">
        <v>115</v>
      </c>
      <c r="C16" s="231"/>
      <c r="D16" s="25" t="s">
        <v>109</v>
      </c>
      <c r="E16" s="254"/>
      <c r="F16" s="255"/>
      <c r="G16" s="247"/>
      <c r="H16" s="248"/>
      <c r="I16" s="247"/>
      <c r="J16" s="248"/>
      <c r="K16" s="247">
        <v>4.5</v>
      </c>
      <c r="L16" s="248"/>
      <c r="M16" s="247"/>
      <c r="N16" s="248"/>
      <c r="O16" s="247"/>
      <c r="P16" s="248"/>
      <c r="Q16" s="249"/>
      <c r="R16" s="250"/>
      <c r="S16" s="12">
        <f t="shared" ref="S16:S17" si="5">E16+G16+I16+K16+M16+O16+Q16</f>
        <v>4.5</v>
      </c>
      <c r="T16" s="12">
        <f t="shared" ref="T16:T17" si="6">SUM(S16-U16-V16)</f>
        <v>4.5</v>
      </c>
      <c r="U16" s="15"/>
      <c r="V16" s="15"/>
    </row>
    <row r="17" spans="1:22" x14ac:dyDescent="0.25">
      <c r="A17" s="179">
        <v>3600</v>
      </c>
      <c r="B17" s="179" t="s">
        <v>115</v>
      </c>
      <c r="C17" s="213"/>
      <c r="D17" s="25" t="s">
        <v>100</v>
      </c>
      <c r="E17" s="254">
        <v>1</v>
      </c>
      <c r="F17" s="255"/>
      <c r="G17" s="247"/>
      <c r="H17" s="248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12">
        <f t="shared" si="5"/>
        <v>1</v>
      </c>
      <c r="T17" s="12">
        <f t="shared" si="6"/>
        <v>1</v>
      </c>
      <c r="U17" s="15"/>
      <c r="V17" s="15"/>
    </row>
    <row r="18" spans="1:22" x14ac:dyDescent="0.25">
      <c r="A18" s="179">
        <v>3600</v>
      </c>
      <c r="B18" s="179" t="s">
        <v>115</v>
      </c>
      <c r="C18" s="179"/>
      <c r="D18" s="25" t="s">
        <v>95</v>
      </c>
      <c r="E18" s="254">
        <v>7.5</v>
      </c>
      <c r="F18" s="255"/>
      <c r="G18" s="247"/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12">
        <f t="shared" si="2"/>
        <v>7.5</v>
      </c>
      <c r="T18" s="12">
        <f t="shared" ref="T18:T20" si="7">SUM(S18-U18-V18)</f>
        <v>7.5</v>
      </c>
      <c r="U18" s="15"/>
      <c r="V18" s="15"/>
    </row>
    <row r="19" spans="1:22" x14ac:dyDescent="0.25">
      <c r="A19" s="179">
        <v>3600</v>
      </c>
      <c r="B19" s="179" t="s">
        <v>115</v>
      </c>
      <c r="C19" s="179"/>
      <c r="D19" s="14" t="s">
        <v>67</v>
      </c>
      <c r="E19" s="254"/>
      <c r="F19" s="255"/>
      <c r="G19" s="247">
        <v>2</v>
      </c>
      <c r="H19" s="248"/>
      <c r="I19" s="247">
        <v>1</v>
      </c>
      <c r="J19" s="248"/>
      <c r="K19" s="247">
        <v>1</v>
      </c>
      <c r="L19" s="248"/>
      <c r="M19" s="247">
        <v>1</v>
      </c>
      <c r="N19" s="248"/>
      <c r="O19" s="247"/>
      <c r="P19" s="248"/>
      <c r="Q19" s="249"/>
      <c r="R19" s="250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79"/>
      <c r="B20" s="179"/>
      <c r="C20" s="179"/>
      <c r="D20" s="14"/>
      <c r="E20" s="254"/>
      <c r="F20" s="255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54"/>
      <c r="F21" s="255"/>
      <c r="G21" s="247"/>
      <c r="H21" s="248"/>
      <c r="I21" s="247"/>
      <c r="J21" s="248"/>
      <c r="K21" s="247"/>
      <c r="L21" s="248"/>
      <c r="M21" s="247"/>
      <c r="N21" s="248"/>
      <c r="O21" s="247"/>
      <c r="P21" s="248"/>
      <c r="Q21" s="249"/>
      <c r="R21" s="250"/>
      <c r="S21" s="12">
        <f t="shared" si="2"/>
        <v>0</v>
      </c>
      <c r="T21" s="12"/>
      <c r="U21" s="15"/>
      <c r="V21" s="15"/>
    </row>
    <row r="22" spans="1:22" x14ac:dyDescent="0.25">
      <c r="A22" s="10" t="s">
        <v>38</v>
      </c>
      <c r="B22" s="10"/>
      <c r="C22" s="10"/>
      <c r="D22" s="10"/>
      <c r="E22" s="254"/>
      <c r="F22" s="255"/>
      <c r="G22" s="247"/>
      <c r="H22" s="248"/>
      <c r="I22" s="247"/>
      <c r="J22" s="248"/>
      <c r="K22" s="247"/>
      <c r="L22" s="248"/>
      <c r="M22" s="247"/>
      <c r="N22" s="248"/>
      <c r="O22" s="247"/>
      <c r="P22" s="248"/>
      <c r="Q22" s="249"/>
      <c r="R22" s="250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2">
        <f>SUM(E4:E22)</f>
        <v>8.5</v>
      </c>
      <c r="F23" s="253"/>
      <c r="G23" s="252">
        <f>SUM(G4:G22)</f>
        <v>8</v>
      </c>
      <c r="H23" s="253"/>
      <c r="I23" s="252">
        <f>SUM(I4:I22)</f>
        <v>8</v>
      </c>
      <c r="J23" s="253"/>
      <c r="K23" s="252">
        <f>SUM(K4:K22)</f>
        <v>8</v>
      </c>
      <c r="L23" s="253"/>
      <c r="M23" s="252">
        <f>SUM(M4:M22)</f>
        <v>8</v>
      </c>
      <c r="N23" s="253"/>
      <c r="O23" s="252">
        <f>SUM(O4:O22)</f>
        <v>0</v>
      </c>
      <c r="P23" s="253"/>
      <c r="Q23" s="252">
        <f>SUM(Q4:Q22)</f>
        <v>0</v>
      </c>
      <c r="R23" s="253"/>
      <c r="S23" s="12">
        <f>SUM(S4:S22)</f>
        <v>40.5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40.5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0.5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0.5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25</v>
      </c>
      <c r="B27" s="2"/>
      <c r="C27" s="29"/>
    </row>
    <row r="28" spans="1:22" x14ac:dyDescent="0.25">
      <c r="A28" s="3" t="s">
        <v>2</v>
      </c>
      <c r="C28" s="27">
        <f>SUM(T24)</f>
        <v>40.5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19.5</v>
      </c>
    </row>
    <row r="30" spans="1:22" x14ac:dyDescent="0.25">
      <c r="A30" s="3" t="s">
        <v>27</v>
      </c>
      <c r="C30" s="20">
        <f>V25</f>
        <v>0</v>
      </c>
      <c r="I30" s="20"/>
    </row>
    <row r="31" spans="1:22" x14ac:dyDescent="0.25">
      <c r="A31" s="21" t="s">
        <v>28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40.5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5"/>
  <sheetViews>
    <sheetView zoomScale="90" zoomScaleNormal="90" workbookViewId="0">
      <selection activeCell="E11" sqref="E11:N20"/>
    </sheetView>
  </sheetViews>
  <sheetFormatPr defaultRowHeight="15.75" x14ac:dyDescent="0.25"/>
  <cols>
    <col min="1" max="1" width="10.5703125" style="134" customWidth="1"/>
    <col min="2" max="2" width="10.7109375" style="134" customWidth="1"/>
    <col min="3" max="3" width="10.42578125" style="134" customWidth="1"/>
    <col min="4" max="4" width="28.7109375" style="134" customWidth="1"/>
    <col min="5" max="13" width="7" style="134" customWidth="1"/>
    <col min="14" max="14" width="6.85546875" style="134" customWidth="1"/>
    <col min="15" max="17" width="7" style="134" customWidth="1"/>
    <col min="18" max="18" width="6.85546875" style="135" customWidth="1"/>
    <col min="19" max="19" width="7.7109375" style="134" customWidth="1"/>
    <col min="20" max="21" width="7.85546875" style="134" customWidth="1"/>
    <col min="22" max="22" width="7.7109375" style="134" customWidth="1"/>
    <col min="23" max="16384" width="9.140625" style="134"/>
  </cols>
  <sheetData>
    <row r="1" spans="1:22" x14ac:dyDescent="0.25">
      <c r="A1" s="1" t="s">
        <v>63</v>
      </c>
      <c r="B1" s="133"/>
      <c r="C1" s="133"/>
    </row>
    <row r="2" spans="1:22" s="139" customFormat="1" x14ac:dyDescent="0.25">
      <c r="A2" s="5" t="s">
        <v>88</v>
      </c>
      <c r="B2" s="220"/>
      <c r="C2" s="220"/>
      <c r="D2" s="136"/>
      <c r="E2" s="292" t="s">
        <v>15</v>
      </c>
      <c r="F2" s="292"/>
      <c r="G2" s="292" t="s">
        <v>16</v>
      </c>
      <c r="H2" s="292"/>
      <c r="I2" s="292" t="s">
        <v>17</v>
      </c>
      <c r="J2" s="292"/>
      <c r="K2" s="292" t="s">
        <v>18</v>
      </c>
      <c r="L2" s="292"/>
      <c r="M2" s="292" t="s">
        <v>19</v>
      </c>
      <c r="N2" s="292"/>
      <c r="O2" s="292" t="s">
        <v>20</v>
      </c>
      <c r="P2" s="292"/>
      <c r="Q2" s="292" t="s">
        <v>21</v>
      </c>
      <c r="R2" s="292"/>
      <c r="S2" s="137" t="s">
        <v>24</v>
      </c>
      <c r="T2" s="137" t="s">
        <v>39</v>
      </c>
      <c r="U2" s="138" t="s">
        <v>26</v>
      </c>
      <c r="V2" s="138" t="s">
        <v>27</v>
      </c>
    </row>
    <row r="3" spans="1:22" x14ac:dyDescent="0.25">
      <c r="A3" s="140" t="s">
        <v>22</v>
      </c>
      <c r="B3" s="140" t="s">
        <v>23</v>
      </c>
      <c r="C3" s="140" t="s">
        <v>48</v>
      </c>
      <c r="D3" s="140" t="s">
        <v>32</v>
      </c>
      <c r="E3" s="141">
        <v>8</v>
      </c>
      <c r="F3" s="141">
        <v>16.3</v>
      </c>
      <c r="G3" s="141">
        <v>8</v>
      </c>
      <c r="H3" s="141">
        <v>16.3</v>
      </c>
      <c r="I3" s="141">
        <v>8</v>
      </c>
      <c r="J3" s="141">
        <v>16.3</v>
      </c>
      <c r="K3" s="141">
        <v>8</v>
      </c>
      <c r="L3" s="141">
        <v>16.45</v>
      </c>
      <c r="M3" s="141">
        <v>8</v>
      </c>
      <c r="N3" s="141">
        <v>16.3</v>
      </c>
      <c r="O3" s="141"/>
      <c r="P3" s="141"/>
      <c r="Q3" s="142"/>
      <c r="R3" s="142"/>
      <c r="S3" s="143"/>
      <c r="T3" s="143"/>
      <c r="U3" s="144"/>
      <c r="V3" s="144"/>
    </row>
    <row r="4" spans="1:22" x14ac:dyDescent="0.25">
      <c r="A4" s="179">
        <v>6687</v>
      </c>
      <c r="B4" s="233" t="s">
        <v>113</v>
      </c>
      <c r="C4" s="223">
        <v>7</v>
      </c>
      <c r="D4" s="25" t="s">
        <v>92</v>
      </c>
      <c r="E4" s="246">
        <v>1</v>
      </c>
      <c r="F4" s="246"/>
      <c r="G4" s="287"/>
      <c r="H4" s="288"/>
      <c r="I4" s="291"/>
      <c r="J4" s="288"/>
      <c r="K4" s="287"/>
      <c r="L4" s="288"/>
      <c r="M4" s="287"/>
      <c r="N4" s="288"/>
      <c r="O4" s="287"/>
      <c r="P4" s="288"/>
      <c r="Q4" s="285"/>
      <c r="R4" s="286"/>
      <c r="S4" s="143">
        <f t="shared" ref="S4:S19" si="0">E4+G4+I4+K4+M4+O4+Q4</f>
        <v>1</v>
      </c>
      <c r="T4" s="143">
        <f t="shared" ref="T4:T21" si="1">SUM(S4-U4-V4)</f>
        <v>1</v>
      </c>
      <c r="U4" s="147"/>
      <c r="V4" s="147"/>
    </row>
    <row r="5" spans="1:22" x14ac:dyDescent="0.25">
      <c r="A5" s="179">
        <v>6687</v>
      </c>
      <c r="B5" s="233" t="s">
        <v>113</v>
      </c>
      <c r="C5" s="228">
        <v>6</v>
      </c>
      <c r="D5" s="25" t="s">
        <v>65</v>
      </c>
      <c r="E5" s="246"/>
      <c r="F5" s="246"/>
      <c r="G5" s="287"/>
      <c r="H5" s="288"/>
      <c r="I5" s="287">
        <v>1</v>
      </c>
      <c r="J5" s="288"/>
      <c r="K5" s="287"/>
      <c r="L5" s="288"/>
      <c r="M5" s="287"/>
      <c r="N5" s="288"/>
      <c r="O5" s="287"/>
      <c r="P5" s="288"/>
      <c r="Q5" s="285"/>
      <c r="R5" s="286"/>
      <c r="S5" s="143">
        <f t="shared" si="0"/>
        <v>1</v>
      </c>
      <c r="T5" s="143">
        <f t="shared" si="1"/>
        <v>1</v>
      </c>
      <c r="U5" s="147"/>
      <c r="V5" s="147"/>
    </row>
    <row r="6" spans="1:22" x14ac:dyDescent="0.25">
      <c r="A6" s="179">
        <v>6687</v>
      </c>
      <c r="B6" s="233" t="s">
        <v>113</v>
      </c>
      <c r="C6" s="228">
        <v>8</v>
      </c>
      <c r="D6" s="25" t="s">
        <v>65</v>
      </c>
      <c r="E6" s="246"/>
      <c r="F6" s="246"/>
      <c r="G6" s="287"/>
      <c r="H6" s="288"/>
      <c r="I6" s="287">
        <v>0.5</v>
      </c>
      <c r="J6" s="288"/>
      <c r="K6" s="287"/>
      <c r="L6" s="288"/>
      <c r="M6" s="287"/>
      <c r="N6" s="288"/>
      <c r="O6" s="287"/>
      <c r="P6" s="288"/>
      <c r="Q6" s="285"/>
      <c r="R6" s="286"/>
      <c r="S6" s="143">
        <f t="shared" si="0"/>
        <v>0.5</v>
      </c>
      <c r="T6" s="143">
        <f t="shared" si="1"/>
        <v>0.5</v>
      </c>
      <c r="U6" s="147"/>
      <c r="V6" s="147"/>
    </row>
    <row r="7" spans="1:22" x14ac:dyDescent="0.25">
      <c r="A7" s="179">
        <v>6721</v>
      </c>
      <c r="B7" s="233" t="s">
        <v>114</v>
      </c>
      <c r="C7" s="208">
        <v>19</v>
      </c>
      <c r="D7" s="25" t="s">
        <v>106</v>
      </c>
      <c r="E7" s="246"/>
      <c r="F7" s="246"/>
      <c r="G7" s="287">
        <v>0.25</v>
      </c>
      <c r="H7" s="288"/>
      <c r="I7" s="287"/>
      <c r="J7" s="288"/>
      <c r="K7" s="287"/>
      <c r="L7" s="288"/>
      <c r="M7" s="287"/>
      <c r="N7" s="288"/>
      <c r="O7" s="287"/>
      <c r="P7" s="288"/>
      <c r="Q7" s="285"/>
      <c r="R7" s="286"/>
      <c r="S7" s="143">
        <f t="shared" si="0"/>
        <v>0.25</v>
      </c>
      <c r="T7" s="143">
        <f t="shared" si="1"/>
        <v>0.25</v>
      </c>
      <c r="U7" s="147"/>
      <c r="V7" s="147"/>
    </row>
    <row r="8" spans="1:22" x14ac:dyDescent="0.25">
      <c r="A8" s="179">
        <v>6721</v>
      </c>
      <c r="B8" s="233" t="s">
        <v>114</v>
      </c>
      <c r="C8" s="136">
        <v>20</v>
      </c>
      <c r="D8" s="25" t="s">
        <v>106</v>
      </c>
      <c r="E8" s="246"/>
      <c r="F8" s="246"/>
      <c r="G8" s="287">
        <v>0.25</v>
      </c>
      <c r="H8" s="288"/>
      <c r="I8" s="287"/>
      <c r="J8" s="288"/>
      <c r="K8" s="287"/>
      <c r="L8" s="288"/>
      <c r="M8" s="287"/>
      <c r="N8" s="288"/>
      <c r="O8" s="287"/>
      <c r="P8" s="288"/>
      <c r="Q8" s="285"/>
      <c r="R8" s="286"/>
      <c r="S8" s="143">
        <f t="shared" si="0"/>
        <v>0.25</v>
      </c>
      <c r="T8" s="143">
        <f t="shared" si="1"/>
        <v>0.25</v>
      </c>
      <c r="U8" s="147"/>
      <c r="V8" s="147"/>
    </row>
    <row r="9" spans="1:22" x14ac:dyDescent="0.25">
      <c r="A9" s="179">
        <v>6721</v>
      </c>
      <c r="B9" s="233" t="s">
        <v>114</v>
      </c>
      <c r="C9" s="145">
        <v>21</v>
      </c>
      <c r="D9" s="25" t="s">
        <v>106</v>
      </c>
      <c r="E9" s="246"/>
      <c r="F9" s="246"/>
      <c r="G9" s="287">
        <v>0.25</v>
      </c>
      <c r="H9" s="288"/>
      <c r="I9" s="287"/>
      <c r="J9" s="288"/>
      <c r="K9" s="287"/>
      <c r="L9" s="288"/>
      <c r="M9" s="287"/>
      <c r="N9" s="288"/>
      <c r="O9" s="287"/>
      <c r="P9" s="288"/>
      <c r="Q9" s="285"/>
      <c r="R9" s="286"/>
      <c r="S9" s="143">
        <f t="shared" si="0"/>
        <v>0.25</v>
      </c>
      <c r="T9" s="143">
        <f t="shared" si="1"/>
        <v>0.25</v>
      </c>
      <c r="U9" s="147"/>
      <c r="V9" s="147"/>
    </row>
    <row r="10" spans="1:22" x14ac:dyDescent="0.25">
      <c r="A10" s="179"/>
      <c r="B10" s="31"/>
      <c r="C10" s="179"/>
      <c r="D10" s="25"/>
      <c r="E10" s="246"/>
      <c r="F10" s="246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85"/>
      <c r="R10" s="286"/>
      <c r="S10" s="143">
        <f t="shared" si="0"/>
        <v>0</v>
      </c>
      <c r="T10" s="143">
        <f t="shared" si="1"/>
        <v>0</v>
      </c>
      <c r="U10" s="147"/>
      <c r="V10" s="147"/>
    </row>
    <row r="11" spans="1:22" x14ac:dyDescent="0.25">
      <c r="A11" s="179">
        <v>3600</v>
      </c>
      <c r="B11" s="232" t="s">
        <v>115</v>
      </c>
      <c r="C11" s="197"/>
      <c r="D11" s="25" t="s">
        <v>111</v>
      </c>
      <c r="E11" s="246"/>
      <c r="F11" s="246"/>
      <c r="G11" s="287"/>
      <c r="H11" s="288"/>
      <c r="I11" s="287"/>
      <c r="J11" s="288"/>
      <c r="K11" s="287"/>
      <c r="L11" s="288"/>
      <c r="M11" s="287">
        <v>1.5</v>
      </c>
      <c r="N11" s="288"/>
      <c r="O11" s="287"/>
      <c r="P11" s="288"/>
      <c r="Q11" s="285"/>
      <c r="R11" s="286"/>
      <c r="S11" s="143">
        <f t="shared" si="0"/>
        <v>1.5</v>
      </c>
      <c r="T11" s="143">
        <f t="shared" si="1"/>
        <v>1.5</v>
      </c>
      <c r="U11" s="147"/>
      <c r="V11" s="147"/>
    </row>
    <row r="12" spans="1:22" x14ac:dyDescent="0.25">
      <c r="A12" s="219">
        <v>3600</v>
      </c>
      <c r="B12" s="232" t="s">
        <v>115</v>
      </c>
      <c r="C12" s="219"/>
      <c r="D12" s="14" t="s">
        <v>86</v>
      </c>
      <c r="E12" s="246"/>
      <c r="F12" s="246"/>
      <c r="G12" s="287">
        <v>1</v>
      </c>
      <c r="H12" s="288"/>
      <c r="I12" s="287"/>
      <c r="J12" s="288"/>
      <c r="K12" s="287">
        <v>2.5</v>
      </c>
      <c r="L12" s="288"/>
      <c r="M12" s="287"/>
      <c r="N12" s="288"/>
      <c r="O12" s="287"/>
      <c r="P12" s="288"/>
      <c r="Q12" s="285"/>
      <c r="R12" s="286"/>
      <c r="S12" s="143">
        <f t="shared" si="0"/>
        <v>3.5</v>
      </c>
      <c r="T12" s="143">
        <f t="shared" si="1"/>
        <v>3.5</v>
      </c>
      <c r="U12" s="147"/>
      <c r="V12" s="147"/>
    </row>
    <row r="13" spans="1:22" x14ac:dyDescent="0.25">
      <c r="A13" s="179">
        <v>3600</v>
      </c>
      <c r="B13" s="232" t="s">
        <v>115</v>
      </c>
      <c r="C13" s="214"/>
      <c r="D13" s="25" t="s">
        <v>74</v>
      </c>
      <c r="E13" s="246"/>
      <c r="F13" s="246"/>
      <c r="G13" s="287">
        <v>0.5</v>
      </c>
      <c r="H13" s="288"/>
      <c r="I13" s="287"/>
      <c r="J13" s="288"/>
      <c r="K13" s="287">
        <v>0.5</v>
      </c>
      <c r="L13" s="288"/>
      <c r="M13" s="287"/>
      <c r="N13" s="288"/>
      <c r="O13" s="287"/>
      <c r="P13" s="288"/>
      <c r="Q13" s="285"/>
      <c r="R13" s="286"/>
      <c r="S13" s="143">
        <f t="shared" si="0"/>
        <v>1</v>
      </c>
      <c r="T13" s="143">
        <f t="shared" si="1"/>
        <v>1</v>
      </c>
      <c r="U13" s="147"/>
      <c r="V13" s="147"/>
    </row>
    <row r="14" spans="1:22" x14ac:dyDescent="0.25">
      <c r="A14" s="179">
        <v>3600</v>
      </c>
      <c r="B14" s="232" t="s">
        <v>115</v>
      </c>
      <c r="C14" s="211"/>
      <c r="D14" s="32" t="s">
        <v>105</v>
      </c>
      <c r="E14" s="246"/>
      <c r="F14" s="246"/>
      <c r="G14" s="287"/>
      <c r="H14" s="288"/>
      <c r="I14" s="287"/>
      <c r="J14" s="288"/>
      <c r="K14" s="287"/>
      <c r="L14" s="288"/>
      <c r="M14" s="287">
        <v>1.5</v>
      </c>
      <c r="N14" s="288"/>
      <c r="O14" s="287"/>
      <c r="P14" s="288"/>
      <c r="Q14" s="285"/>
      <c r="R14" s="286"/>
      <c r="S14" s="143">
        <f t="shared" ref="S14:S15" si="2">E14+G14+I14+K14+M14+O14+Q14</f>
        <v>1.5</v>
      </c>
      <c r="T14" s="143">
        <f t="shared" si="1"/>
        <v>1.5</v>
      </c>
      <c r="U14" s="147"/>
      <c r="V14" s="147"/>
    </row>
    <row r="15" spans="1:22" x14ac:dyDescent="0.25">
      <c r="A15" s="184">
        <v>3600</v>
      </c>
      <c r="B15" s="232" t="s">
        <v>115</v>
      </c>
      <c r="C15" s="184"/>
      <c r="D15" s="25" t="s">
        <v>73</v>
      </c>
      <c r="E15" s="247"/>
      <c r="F15" s="248"/>
      <c r="G15" s="287"/>
      <c r="H15" s="288"/>
      <c r="I15" s="287"/>
      <c r="J15" s="288"/>
      <c r="K15" s="287">
        <v>0.5</v>
      </c>
      <c r="L15" s="288"/>
      <c r="M15" s="287"/>
      <c r="N15" s="288"/>
      <c r="O15" s="287"/>
      <c r="P15" s="288"/>
      <c r="Q15" s="285"/>
      <c r="R15" s="286"/>
      <c r="S15" s="143">
        <f t="shared" si="2"/>
        <v>0.5</v>
      </c>
      <c r="T15" s="143">
        <f t="shared" si="1"/>
        <v>0.5</v>
      </c>
      <c r="U15" s="147"/>
      <c r="V15" s="147"/>
    </row>
    <row r="16" spans="1:22" x14ac:dyDescent="0.25">
      <c r="A16" s="145">
        <v>3600</v>
      </c>
      <c r="B16" s="232" t="s">
        <v>115</v>
      </c>
      <c r="C16" s="145"/>
      <c r="D16" s="134" t="s">
        <v>69</v>
      </c>
      <c r="E16" s="246">
        <v>0.5</v>
      </c>
      <c r="F16" s="246"/>
      <c r="G16" s="287"/>
      <c r="H16" s="288"/>
      <c r="I16" s="287">
        <v>0.5</v>
      </c>
      <c r="J16" s="288"/>
      <c r="K16" s="287"/>
      <c r="L16" s="288"/>
      <c r="M16" s="287">
        <v>0.25</v>
      </c>
      <c r="N16" s="288"/>
      <c r="O16" s="287"/>
      <c r="P16" s="288"/>
      <c r="Q16" s="285"/>
      <c r="R16" s="286"/>
      <c r="S16" s="143">
        <f t="shared" si="0"/>
        <v>1.25</v>
      </c>
      <c r="T16" s="143">
        <f t="shared" si="1"/>
        <v>1.25</v>
      </c>
      <c r="U16" s="147"/>
      <c r="V16" s="147"/>
    </row>
    <row r="17" spans="1:22" ht="15.75" customHeight="1" x14ac:dyDescent="0.25">
      <c r="A17" s="184">
        <v>3600</v>
      </c>
      <c r="B17" s="232" t="s">
        <v>115</v>
      </c>
      <c r="C17" s="184"/>
      <c r="D17" s="146" t="s">
        <v>70</v>
      </c>
      <c r="E17" s="246">
        <v>5.25</v>
      </c>
      <c r="F17" s="246"/>
      <c r="G17" s="287">
        <v>6</v>
      </c>
      <c r="H17" s="288"/>
      <c r="I17" s="287">
        <v>6.25</v>
      </c>
      <c r="J17" s="288"/>
      <c r="K17" s="287">
        <v>5</v>
      </c>
      <c r="L17" s="288"/>
      <c r="M17" s="287">
        <v>5</v>
      </c>
      <c r="N17" s="288"/>
      <c r="O17" s="287"/>
      <c r="P17" s="288"/>
      <c r="Q17" s="285"/>
      <c r="R17" s="286"/>
      <c r="S17" s="143">
        <f t="shared" si="0"/>
        <v>27.5</v>
      </c>
      <c r="T17" s="143">
        <f t="shared" si="1"/>
        <v>24.75</v>
      </c>
      <c r="U17" s="147">
        <v>2.75</v>
      </c>
      <c r="V17" s="147"/>
    </row>
    <row r="18" spans="1:22" x14ac:dyDescent="0.25">
      <c r="A18" s="178">
        <v>3600</v>
      </c>
      <c r="B18" s="232" t="s">
        <v>115</v>
      </c>
      <c r="C18" s="178"/>
      <c r="D18" s="14" t="s">
        <v>68</v>
      </c>
      <c r="E18" s="246">
        <v>1.5</v>
      </c>
      <c r="F18" s="246"/>
      <c r="G18" s="287"/>
      <c r="H18" s="288"/>
      <c r="I18" s="287"/>
      <c r="J18" s="288"/>
      <c r="K18" s="287"/>
      <c r="L18" s="288"/>
      <c r="M18" s="287"/>
      <c r="N18" s="288"/>
      <c r="O18" s="287"/>
      <c r="P18" s="288"/>
      <c r="Q18" s="285"/>
      <c r="R18" s="286"/>
      <c r="S18" s="143">
        <f t="shared" si="0"/>
        <v>1.5</v>
      </c>
      <c r="T18" s="143">
        <f t="shared" si="1"/>
        <v>1.5</v>
      </c>
      <c r="U18" s="147"/>
      <c r="V18" s="147"/>
    </row>
    <row r="19" spans="1:22" x14ac:dyDescent="0.25">
      <c r="A19" s="178">
        <v>3600</v>
      </c>
      <c r="B19" s="232" t="s">
        <v>115</v>
      </c>
      <c r="C19" s="178"/>
      <c r="D19" s="25" t="s">
        <v>66</v>
      </c>
      <c r="E19" s="246">
        <v>0.25</v>
      </c>
      <c r="F19" s="246"/>
      <c r="G19" s="287">
        <v>0.25</v>
      </c>
      <c r="H19" s="288"/>
      <c r="I19" s="247">
        <v>0.25</v>
      </c>
      <c r="J19" s="288"/>
      <c r="K19" s="287">
        <v>0.25</v>
      </c>
      <c r="L19" s="288"/>
      <c r="M19" s="287">
        <v>0.25</v>
      </c>
      <c r="N19" s="288"/>
      <c r="O19" s="287"/>
      <c r="P19" s="288"/>
      <c r="Q19" s="285"/>
      <c r="R19" s="286"/>
      <c r="S19" s="143">
        <f t="shared" si="0"/>
        <v>1.25</v>
      </c>
      <c r="T19" s="143">
        <f t="shared" si="1"/>
        <v>1.25</v>
      </c>
      <c r="U19" s="147"/>
      <c r="V19" s="147"/>
    </row>
    <row r="20" spans="1:22" x14ac:dyDescent="0.25">
      <c r="A20" s="140" t="s">
        <v>37</v>
      </c>
      <c r="B20" s="140"/>
      <c r="C20" s="140"/>
      <c r="D20" s="140"/>
      <c r="E20" s="247"/>
      <c r="F20" s="248"/>
      <c r="G20" s="287"/>
      <c r="H20" s="288"/>
      <c r="I20" s="287"/>
      <c r="J20" s="288"/>
      <c r="K20" s="287"/>
      <c r="L20" s="288"/>
      <c r="M20" s="287"/>
      <c r="N20" s="288"/>
      <c r="O20" s="285"/>
      <c r="P20" s="286"/>
      <c r="Q20" s="285"/>
      <c r="R20" s="286"/>
      <c r="S20" s="143">
        <f>E20+G20+I20+K20+M20+O20+Q20</f>
        <v>0</v>
      </c>
      <c r="T20" s="143"/>
      <c r="U20" s="148"/>
      <c r="V20" s="147"/>
    </row>
    <row r="21" spans="1:22" x14ac:dyDescent="0.25">
      <c r="A21" s="140" t="s">
        <v>38</v>
      </c>
      <c r="B21" s="140"/>
      <c r="C21" s="140"/>
      <c r="D21" s="140"/>
      <c r="E21" s="247"/>
      <c r="F21" s="248"/>
      <c r="G21" s="287"/>
      <c r="H21" s="288"/>
      <c r="I21" s="287"/>
      <c r="J21" s="288"/>
      <c r="K21" s="287"/>
      <c r="L21" s="288"/>
      <c r="M21" s="287"/>
      <c r="N21" s="288"/>
      <c r="O21" s="285"/>
      <c r="P21" s="286"/>
      <c r="Q21" s="285"/>
      <c r="R21" s="286"/>
      <c r="S21" s="143">
        <f>E21+G21+I21+K21+M21+O21+Q21</f>
        <v>0</v>
      </c>
      <c r="T21" s="143">
        <f t="shared" si="1"/>
        <v>0</v>
      </c>
      <c r="U21" s="148"/>
      <c r="V21" s="147"/>
    </row>
    <row r="22" spans="1:22" x14ac:dyDescent="0.25">
      <c r="A22" s="148" t="s">
        <v>6</v>
      </c>
      <c r="B22" s="148"/>
      <c r="C22" s="148"/>
      <c r="D22" s="148"/>
      <c r="E22" s="289">
        <f>SUM(E4:E21)</f>
        <v>8.5</v>
      </c>
      <c r="F22" s="290"/>
      <c r="G22" s="289">
        <f>SUM(G4:G21)</f>
        <v>8.5</v>
      </c>
      <c r="H22" s="290"/>
      <c r="I22" s="289">
        <f>SUM(I4:I21)</f>
        <v>8.5</v>
      </c>
      <c r="J22" s="290"/>
      <c r="K22" s="289">
        <f>SUM(K4:K21)</f>
        <v>8.75</v>
      </c>
      <c r="L22" s="290"/>
      <c r="M22" s="289">
        <f t="shared" ref="M22" si="3">SUM(M4:M21)</f>
        <v>8.5</v>
      </c>
      <c r="N22" s="290"/>
      <c r="O22" s="289">
        <f>SUM(O4:O21)</f>
        <v>0</v>
      </c>
      <c r="P22" s="290"/>
      <c r="Q22" s="289">
        <f>SUM(Q4:Q21)</f>
        <v>0</v>
      </c>
      <c r="R22" s="290"/>
      <c r="S22" s="143">
        <f>SUM(S4:S21)</f>
        <v>42.75</v>
      </c>
      <c r="T22" s="143"/>
      <c r="U22" s="148"/>
      <c r="V22" s="147"/>
    </row>
    <row r="23" spans="1:22" x14ac:dyDescent="0.25">
      <c r="A23" s="148" t="s">
        <v>2</v>
      </c>
      <c r="B23" s="148"/>
      <c r="C23" s="148"/>
      <c r="D23" s="148"/>
      <c r="E23" s="149"/>
      <c r="F23" s="150">
        <v>8</v>
      </c>
      <c r="G23" s="149"/>
      <c r="H23" s="150">
        <v>8</v>
      </c>
      <c r="I23" s="149"/>
      <c r="J23" s="150">
        <v>8</v>
      </c>
      <c r="K23" s="149"/>
      <c r="L23" s="150">
        <v>8</v>
      </c>
      <c r="M23" s="149"/>
      <c r="N23" s="150">
        <v>8</v>
      </c>
      <c r="O23" s="149"/>
      <c r="P23" s="150"/>
      <c r="Q23" s="149"/>
      <c r="R23" s="150"/>
      <c r="S23" s="143">
        <f>SUM(E23:R23)</f>
        <v>40</v>
      </c>
      <c r="T23" s="143">
        <f>SUM(T4:T20)</f>
        <v>40</v>
      </c>
      <c r="U23" s="147"/>
      <c r="V23" s="147"/>
    </row>
    <row r="24" spans="1:22" x14ac:dyDescent="0.25">
      <c r="A24" s="148" t="s">
        <v>41</v>
      </c>
      <c r="B24" s="148"/>
      <c r="C24" s="148"/>
      <c r="D24" s="148"/>
      <c r="E24" s="151"/>
      <c r="F24" s="151">
        <f>SUM(E22)-F23</f>
        <v>0.5</v>
      </c>
      <c r="G24" s="151"/>
      <c r="H24" s="151">
        <f>SUM(G22)-H23</f>
        <v>0.5</v>
      </c>
      <c r="I24" s="151"/>
      <c r="J24" s="151">
        <f>SUM(I22)-J23</f>
        <v>0.5</v>
      </c>
      <c r="K24" s="151"/>
      <c r="L24" s="151">
        <f>SUM(K22)-L23</f>
        <v>0.75</v>
      </c>
      <c r="M24" s="151"/>
      <c r="N24" s="151">
        <f>SUM(M22)-N23</f>
        <v>0.5</v>
      </c>
      <c r="O24" s="151"/>
      <c r="P24" s="151">
        <f>SUM(O22)</f>
        <v>0</v>
      </c>
      <c r="Q24" s="151"/>
      <c r="R24" s="151">
        <f>SUM(Q22)</f>
        <v>0</v>
      </c>
      <c r="S24" s="147">
        <v>4</v>
      </c>
      <c r="T24" s="147"/>
      <c r="U24" s="147">
        <f>SUM(U4:U23)</f>
        <v>2.75</v>
      </c>
      <c r="V24" s="147">
        <f>SUM(V4:V23)</f>
        <v>0</v>
      </c>
    </row>
    <row r="26" spans="1:22" x14ac:dyDescent="0.25">
      <c r="A26" s="132" t="s">
        <v>25</v>
      </c>
      <c r="B26" s="133"/>
    </row>
    <row r="27" spans="1:22" x14ac:dyDescent="0.25">
      <c r="A27" s="134" t="s">
        <v>2</v>
      </c>
      <c r="C27" s="152">
        <f>SUM(T23)</f>
        <v>40</v>
      </c>
      <c r="I27" s="132">
        <v>3600</v>
      </c>
    </row>
    <row r="28" spans="1:22" x14ac:dyDescent="0.25">
      <c r="A28" s="134" t="s">
        <v>26</v>
      </c>
      <c r="C28" s="152">
        <f>U24</f>
        <v>2.75</v>
      </c>
      <c r="D28" s="153"/>
      <c r="I28" s="154">
        <v>39.5</v>
      </c>
    </row>
    <row r="29" spans="1:22" x14ac:dyDescent="0.25">
      <c r="A29" s="134" t="s">
        <v>27</v>
      </c>
      <c r="C29" s="153">
        <f>V24</f>
        <v>0</v>
      </c>
      <c r="I29" s="155"/>
    </row>
    <row r="30" spans="1:22" x14ac:dyDescent="0.25">
      <c r="A30" s="134" t="s">
        <v>28</v>
      </c>
      <c r="C30" s="153">
        <f>S20</f>
        <v>0</v>
      </c>
      <c r="I30" s="152"/>
    </row>
    <row r="31" spans="1:22" x14ac:dyDescent="0.25">
      <c r="A31" s="134" t="s">
        <v>4</v>
      </c>
      <c r="C31" s="153">
        <f>S21</f>
        <v>0</v>
      </c>
    </row>
    <row r="32" spans="1:22" ht="16.5" thickBot="1" x14ac:dyDescent="0.3">
      <c r="A32" s="135" t="s">
        <v>6</v>
      </c>
      <c r="C32" s="156">
        <f>SUM(C27:C31)</f>
        <v>42.75</v>
      </c>
      <c r="E32" s="135" t="s">
        <v>42</v>
      </c>
      <c r="F32" s="135"/>
      <c r="G32" s="157">
        <f>S22-C32</f>
        <v>0</v>
      </c>
    </row>
    <row r="33" spans="1:4" ht="16.5" thickTop="1" x14ac:dyDescent="0.25">
      <c r="A33" s="134" t="s">
        <v>29</v>
      </c>
      <c r="C33" s="158">
        <v>0</v>
      </c>
      <c r="D33" s="158"/>
    </row>
    <row r="34" spans="1:4" x14ac:dyDescent="0.25">
      <c r="A34" s="134" t="s">
        <v>36</v>
      </c>
      <c r="C34" s="158">
        <v>0</v>
      </c>
      <c r="D34" s="158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16" sqref="A16:XFD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zoomScale="90" zoomScaleNormal="90" workbookViewId="0">
      <selection activeCell="A16" sqref="A16:XFD16"/>
    </sheetView>
  </sheetViews>
  <sheetFormatPr defaultRowHeight="15.75" x14ac:dyDescent="0.25"/>
  <cols>
    <col min="1" max="1" width="11" style="81" customWidth="1"/>
    <col min="2" max="2" width="10.7109375" style="81" customWidth="1"/>
    <col min="3" max="3" width="10.140625" style="81" customWidth="1"/>
    <col min="4" max="4" width="28.7109375" style="81" customWidth="1"/>
    <col min="5" max="17" width="7" style="81" customWidth="1"/>
    <col min="18" max="18" width="6.85546875" style="82" customWidth="1"/>
    <col min="19" max="19" width="7.7109375" style="81" customWidth="1"/>
    <col min="20" max="21" width="7.85546875" style="81" customWidth="1"/>
    <col min="22" max="22" width="7.7109375" style="81" customWidth="1"/>
    <col min="23" max="16384" width="9.140625" style="81"/>
  </cols>
  <sheetData>
    <row r="1" spans="1:22" x14ac:dyDescent="0.25">
      <c r="A1" s="1" t="s">
        <v>58</v>
      </c>
      <c r="B1" s="80"/>
      <c r="C1" s="80"/>
    </row>
    <row r="2" spans="1:22" s="85" customFormat="1" x14ac:dyDescent="0.25">
      <c r="A2" s="5" t="s">
        <v>88</v>
      </c>
      <c r="B2" s="180"/>
      <c r="C2" s="180"/>
      <c r="D2" s="180"/>
      <c r="E2" s="242" t="s">
        <v>15</v>
      </c>
      <c r="F2" s="242"/>
      <c r="G2" s="241" t="s">
        <v>16</v>
      </c>
      <c r="H2" s="241"/>
      <c r="I2" s="242" t="s">
        <v>17</v>
      </c>
      <c r="J2" s="242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83" t="s">
        <v>24</v>
      </c>
      <c r="T2" s="83" t="s">
        <v>39</v>
      </c>
      <c r="U2" s="84" t="s">
        <v>26</v>
      </c>
      <c r="V2" s="84" t="s">
        <v>27</v>
      </c>
    </row>
    <row r="3" spans="1:22" x14ac:dyDescent="0.25">
      <c r="A3" s="86" t="s">
        <v>22</v>
      </c>
      <c r="B3" s="86" t="s">
        <v>23</v>
      </c>
      <c r="C3" s="86" t="s">
        <v>48</v>
      </c>
      <c r="D3" s="86" t="s">
        <v>32</v>
      </c>
      <c r="E3" s="87">
        <v>8</v>
      </c>
      <c r="F3" s="87">
        <v>16.3</v>
      </c>
      <c r="G3" s="87">
        <v>8</v>
      </c>
      <c r="H3" s="87">
        <v>16.3</v>
      </c>
      <c r="I3" s="87">
        <v>8</v>
      </c>
      <c r="J3" s="87">
        <v>16.3</v>
      </c>
      <c r="K3" s="87">
        <v>8</v>
      </c>
      <c r="L3" s="87">
        <v>16.3</v>
      </c>
      <c r="M3" s="87">
        <v>8</v>
      </c>
      <c r="N3" s="87">
        <v>16.3</v>
      </c>
      <c r="O3" s="87"/>
      <c r="P3" s="87"/>
      <c r="Q3" s="88"/>
      <c r="R3" s="88"/>
      <c r="S3" s="89"/>
      <c r="T3" s="89"/>
      <c r="U3" s="90"/>
      <c r="V3" s="90"/>
    </row>
    <row r="4" spans="1:22" x14ac:dyDescent="0.25">
      <c r="A4" s="179">
        <v>6687</v>
      </c>
      <c r="B4" s="233" t="s">
        <v>113</v>
      </c>
      <c r="C4" s="223" t="s">
        <v>93</v>
      </c>
      <c r="D4" s="25" t="s">
        <v>89</v>
      </c>
      <c r="E4" s="240">
        <v>7</v>
      </c>
      <c r="F4" s="235"/>
      <c r="G4" s="240">
        <v>5</v>
      </c>
      <c r="H4" s="240"/>
      <c r="I4" s="240"/>
      <c r="J4" s="240"/>
      <c r="K4" s="240"/>
      <c r="L4" s="240"/>
      <c r="M4" s="240"/>
      <c r="N4" s="240"/>
      <c r="O4" s="234"/>
      <c r="P4" s="235"/>
      <c r="Q4" s="236"/>
      <c r="R4" s="237"/>
      <c r="S4" s="89">
        <f>E4+G4+I4+K4+M4+O4+Q4</f>
        <v>12</v>
      </c>
      <c r="T4" s="89">
        <f t="shared" ref="T4:T12" si="0">SUM(S4-U4-V4)</f>
        <v>12</v>
      </c>
      <c r="U4" s="92"/>
      <c r="V4" s="92"/>
    </row>
    <row r="5" spans="1:22" x14ac:dyDescent="0.25">
      <c r="A5" s="179">
        <v>6721</v>
      </c>
      <c r="B5" s="233" t="s">
        <v>114</v>
      </c>
      <c r="C5" s="179">
        <v>61</v>
      </c>
      <c r="D5" s="25" t="s">
        <v>84</v>
      </c>
      <c r="E5" s="234"/>
      <c r="F5" s="235"/>
      <c r="G5" s="240">
        <v>2.5</v>
      </c>
      <c r="H5" s="240"/>
      <c r="I5" s="240">
        <v>1.5</v>
      </c>
      <c r="J5" s="240"/>
      <c r="K5" s="240">
        <v>3.5</v>
      </c>
      <c r="L5" s="240"/>
      <c r="M5" s="240">
        <v>3</v>
      </c>
      <c r="N5" s="240"/>
      <c r="O5" s="234"/>
      <c r="P5" s="235"/>
      <c r="Q5" s="236"/>
      <c r="R5" s="237"/>
      <c r="S5" s="89">
        <f>E5+G5+I5+K5+M5+O5+Q5</f>
        <v>10.5</v>
      </c>
      <c r="T5" s="89">
        <f t="shared" si="0"/>
        <v>10.5</v>
      </c>
      <c r="U5" s="92"/>
      <c r="V5" s="92"/>
    </row>
    <row r="6" spans="1:22" x14ac:dyDescent="0.25">
      <c r="A6" s="179">
        <v>6687</v>
      </c>
      <c r="B6" s="233" t="s">
        <v>113</v>
      </c>
      <c r="C6" s="224">
        <v>6</v>
      </c>
      <c r="D6" s="25" t="s">
        <v>97</v>
      </c>
      <c r="E6" s="234"/>
      <c r="F6" s="235"/>
      <c r="G6" s="240"/>
      <c r="H6" s="240"/>
      <c r="I6" s="240">
        <v>1</v>
      </c>
      <c r="J6" s="240"/>
      <c r="K6" s="240"/>
      <c r="L6" s="240"/>
      <c r="M6" s="240"/>
      <c r="N6" s="240"/>
      <c r="O6" s="234"/>
      <c r="P6" s="235"/>
      <c r="Q6" s="236"/>
      <c r="R6" s="237"/>
      <c r="S6" s="89">
        <f t="shared" ref="S6:S25" si="1">E6+G6+I6+K6+M6+O6+Q6</f>
        <v>1</v>
      </c>
      <c r="T6" s="89">
        <f t="shared" si="0"/>
        <v>1</v>
      </c>
      <c r="U6" s="92"/>
      <c r="V6" s="92"/>
    </row>
    <row r="7" spans="1:22" x14ac:dyDescent="0.25">
      <c r="A7" s="179">
        <v>6687</v>
      </c>
      <c r="B7" s="233" t="s">
        <v>113</v>
      </c>
      <c r="C7" s="224">
        <v>8</v>
      </c>
      <c r="D7" s="25" t="s">
        <v>97</v>
      </c>
      <c r="E7" s="234"/>
      <c r="F7" s="235"/>
      <c r="G7" s="240"/>
      <c r="H7" s="240"/>
      <c r="I7" s="240">
        <v>2.5</v>
      </c>
      <c r="J7" s="240"/>
      <c r="K7" s="240"/>
      <c r="L7" s="240"/>
      <c r="M7" s="240"/>
      <c r="N7" s="240"/>
      <c r="O7" s="234"/>
      <c r="P7" s="235"/>
      <c r="Q7" s="236"/>
      <c r="R7" s="237"/>
      <c r="S7" s="89">
        <f t="shared" si="1"/>
        <v>2.5</v>
      </c>
      <c r="T7" s="89">
        <f t="shared" si="0"/>
        <v>2.5</v>
      </c>
      <c r="U7" s="92"/>
      <c r="V7" s="92"/>
    </row>
    <row r="8" spans="1:22" x14ac:dyDescent="0.25">
      <c r="A8" s="179">
        <v>6687</v>
      </c>
      <c r="B8" s="233" t="s">
        <v>113</v>
      </c>
      <c r="C8" s="224">
        <v>47</v>
      </c>
      <c r="D8" s="25" t="s">
        <v>101</v>
      </c>
      <c r="E8" s="234"/>
      <c r="F8" s="235"/>
      <c r="G8" s="234"/>
      <c r="H8" s="235"/>
      <c r="I8" s="234"/>
      <c r="J8" s="235"/>
      <c r="K8" s="234">
        <v>0.25</v>
      </c>
      <c r="L8" s="235"/>
      <c r="M8" s="234"/>
      <c r="N8" s="235"/>
      <c r="O8" s="234"/>
      <c r="P8" s="235"/>
      <c r="Q8" s="236"/>
      <c r="R8" s="237"/>
      <c r="S8" s="89">
        <f t="shared" si="1"/>
        <v>0.25</v>
      </c>
      <c r="T8" s="89">
        <f t="shared" si="0"/>
        <v>0.25</v>
      </c>
      <c r="U8" s="92"/>
      <c r="V8" s="92"/>
    </row>
    <row r="9" spans="1:22" x14ac:dyDescent="0.25">
      <c r="A9" s="179">
        <v>6761</v>
      </c>
      <c r="B9" s="31" t="s">
        <v>118</v>
      </c>
      <c r="C9" s="224">
        <v>1</v>
      </c>
      <c r="D9" s="25" t="s">
        <v>102</v>
      </c>
      <c r="E9" s="234"/>
      <c r="F9" s="235"/>
      <c r="G9" s="234"/>
      <c r="H9" s="235"/>
      <c r="I9" s="234"/>
      <c r="J9" s="235"/>
      <c r="K9" s="234">
        <v>0.25</v>
      </c>
      <c r="L9" s="235"/>
      <c r="M9" s="234"/>
      <c r="N9" s="235"/>
      <c r="O9" s="234"/>
      <c r="P9" s="235"/>
      <c r="Q9" s="236"/>
      <c r="R9" s="237"/>
      <c r="S9" s="89">
        <f t="shared" si="1"/>
        <v>0.25</v>
      </c>
      <c r="T9" s="89">
        <f t="shared" si="0"/>
        <v>0.25</v>
      </c>
      <c r="U9" s="92"/>
      <c r="V9" s="92"/>
    </row>
    <row r="10" spans="1:22" x14ac:dyDescent="0.25">
      <c r="A10" s="179">
        <v>6721</v>
      </c>
      <c r="B10" s="233" t="s">
        <v>114</v>
      </c>
      <c r="C10" s="211">
        <v>48</v>
      </c>
      <c r="D10" s="25" t="s">
        <v>107</v>
      </c>
      <c r="E10" s="234"/>
      <c r="F10" s="235"/>
      <c r="G10" s="234"/>
      <c r="H10" s="235"/>
      <c r="I10" s="234"/>
      <c r="J10" s="235"/>
      <c r="K10" s="234"/>
      <c r="L10" s="235"/>
      <c r="M10" s="234">
        <v>0.5</v>
      </c>
      <c r="N10" s="235"/>
      <c r="O10" s="234"/>
      <c r="P10" s="235"/>
      <c r="Q10" s="236"/>
      <c r="R10" s="237"/>
      <c r="S10" s="89">
        <f t="shared" si="1"/>
        <v>0.5</v>
      </c>
      <c r="T10" s="89">
        <f t="shared" si="0"/>
        <v>0.5</v>
      </c>
      <c r="U10" s="92"/>
      <c r="V10" s="92"/>
    </row>
    <row r="11" spans="1:22" x14ac:dyDescent="0.25">
      <c r="A11" s="179">
        <v>6687</v>
      </c>
      <c r="B11" s="233" t="s">
        <v>113</v>
      </c>
      <c r="C11" s="206">
        <v>26</v>
      </c>
      <c r="D11" s="25" t="s">
        <v>65</v>
      </c>
      <c r="E11" s="234"/>
      <c r="F11" s="235"/>
      <c r="G11" s="234"/>
      <c r="H11" s="235"/>
      <c r="I11" s="234"/>
      <c r="J11" s="235"/>
      <c r="K11" s="234"/>
      <c r="L11" s="235"/>
      <c r="M11" s="234">
        <v>0.5</v>
      </c>
      <c r="N11" s="235"/>
      <c r="O11" s="234"/>
      <c r="P11" s="235"/>
      <c r="Q11" s="236"/>
      <c r="R11" s="237"/>
      <c r="S11" s="89">
        <f>E11+G11+I11+K11+M11+O11+Q11</f>
        <v>0.5</v>
      </c>
      <c r="T11" s="89">
        <f t="shared" si="0"/>
        <v>0.5</v>
      </c>
      <c r="U11" s="92"/>
      <c r="V11" s="92"/>
    </row>
    <row r="12" spans="1:22" x14ac:dyDescent="0.25">
      <c r="A12" s="179">
        <v>6687</v>
      </c>
      <c r="B12" s="233" t="s">
        <v>113</v>
      </c>
      <c r="C12" s="209">
        <v>27</v>
      </c>
      <c r="D12" s="25" t="s">
        <v>65</v>
      </c>
      <c r="E12" s="234"/>
      <c r="F12" s="235"/>
      <c r="G12" s="234"/>
      <c r="H12" s="235"/>
      <c r="I12" s="234"/>
      <c r="J12" s="235"/>
      <c r="K12" s="234"/>
      <c r="L12" s="235"/>
      <c r="M12" s="234">
        <v>0.5</v>
      </c>
      <c r="N12" s="235"/>
      <c r="O12" s="234"/>
      <c r="P12" s="235"/>
      <c r="Q12" s="236"/>
      <c r="R12" s="237"/>
      <c r="S12" s="89">
        <f t="shared" si="1"/>
        <v>0.5</v>
      </c>
      <c r="T12" s="89">
        <f t="shared" si="0"/>
        <v>0.5</v>
      </c>
      <c r="U12" s="92"/>
      <c r="V12" s="92"/>
    </row>
    <row r="13" spans="1:22" x14ac:dyDescent="0.25">
      <c r="A13" s="179">
        <v>6687</v>
      </c>
      <c r="B13" s="233" t="s">
        <v>113</v>
      </c>
      <c r="C13" s="211">
        <v>28</v>
      </c>
      <c r="D13" s="25" t="s">
        <v>65</v>
      </c>
      <c r="E13" s="234"/>
      <c r="F13" s="235"/>
      <c r="G13" s="234"/>
      <c r="H13" s="235"/>
      <c r="I13" s="234"/>
      <c r="J13" s="235"/>
      <c r="K13" s="234"/>
      <c r="L13" s="235"/>
      <c r="M13" s="234">
        <v>0.5</v>
      </c>
      <c r="N13" s="235"/>
      <c r="O13" s="234"/>
      <c r="P13" s="235"/>
      <c r="Q13" s="236"/>
      <c r="R13" s="237"/>
      <c r="S13" s="89">
        <f>E13+G13+I13+K13+M13+O13+Q13</f>
        <v>0.5</v>
      </c>
      <c r="T13" s="89">
        <f>SUM(S13-U13-V13)</f>
        <v>0.5</v>
      </c>
      <c r="U13" s="92"/>
      <c r="V13" s="92"/>
    </row>
    <row r="14" spans="1:22" x14ac:dyDescent="0.25">
      <c r="A14" s="179">
        <v>6687</v>
      </c>
      <c r="B14" s="233" t="s">
        <v>113</v>
      </c>
      <c r="C14" s="211">
        <v>30</v>
      </c>
      <c r="D14" s="25" t="s">
        <v>65</v>
      </c>
      <c r="E14" s="234"/>
      <c r="F14" s="235"/>
      <c r="G14" s="234"/>
      <c r="H14" s="235"/>
      <c r="I14" s="234"/>
      <c r="J14" s="235"/>
      <c r="K14" s="234"/>
      <c r="L14" s="235"/>
      <c r="M14" s="234">
        <v>0.5</v>
      </c>
      <c r="N14" s="235"/>
      <c r="O14" s="234"/>
      <c r="P14" s="235"/>
      <c r="Q14" s="236"/>
      <c r="R14" s="237"/>
      <c r="S14" s="89">
        <f>E14+G14+I14+K14+M14+O14+Q14</f>
        <v>0.5</v>
      </c>
      <c r="T14" s="89">
        <f>SUM(S14-U14-V14)</f>
        <v>0.5</v>
      </c>
      <c r="U14" s="92"/>
      <c r="V14" s="92"/>
    </row>
    <row r="15" spans="1:22" ht="15.75" customHeight="1" x14ac:dyDescent="0.25">
      <c r="A15" s="179"/>
      <c r="B15" s="31"/>
      <c r="C15" s="179"/>
      <c r="D15" s="25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89">
        <f t="shared" ref="S15:S19" si="2">E15+G15+I15+K15+M15+O15+Q15</f>
        <v>0</v>
      </c>
      <c r="T15" s="89">
        <f t="shared" ref="T15:T19" si="3">SUM(S15-U15-V15)</f>
        <v>0</v>
      </c>
      <c r="U15" s="92"/>
      <c r="V15" s="92"/>
    </row>
    <row r="16" spans="1:22" ht="15.75" customHeight="1" x14ac:dyDescent="0.25">
      <c r="A16" s="179"/>
      <c r="B16" s="31"/>
      <c r="C16" s="179"/>
      <c r="D16" s="25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89">
        <f t="shared" si="2"/>
        <v>0</v>
      </c>
      <c r="T16" s="89">
        <f t="shared" si="3"/>
        <v>0</v>
      </c>
      <c r="U16" s="92"/>
      <c r="V16" s="92"/>
    </row>
    <row r="17" spans="1:22" ht="15.75" customHeight="1" x14ac:dyDescent="0.25">
      <c r="A17" s="179">
        <v>3600</v>
      </c>
      <c r="B17" s="179" t="s">
        <v>115</v>
      </c>
      <c r="C17" s="30"/>
      <c r="D17" s="25" t="s">
        <v>76</v>
      </c>
      <c r="E17" s="234"/>
      <c r="F17" s="235"/>
      <c r="G17" s="234"/>
      <c r="H17" s="235"/>
      <c r="I17" s="234"/>
      <c r="J17" s="235"/>
      <c r="K17" s="234">
        <v>0.5</v>
      </c>
      <c r="L17" s="235"/>
      <c r="M17" s="234"/>
      <c r="N17" s="235"/>
      <c r="O17" s="234"/>
      <c r="P17" s="235"/>
      <c r="Q17" s="236"/>
      <c r="R17" s="237"/>
      <c r="S17" s="89">
        <f t="shared" si="2"/>
        <v>0.5</v>
      </c>
      <c r="T17" s="89">
        <f t="shared" si="3"/>
        <v>0.5</v>
      </c>
      <c r="U17" s="92"/>
      <c r="V17" s="92"/>
    </row>
    <row r="18" spans="1:22" ht="15.75" customHeight="1" x14ac:dyDescent="0.25">
      <c r="A18" s="179">
        <v>3600</v>
      </c>
      <c r="B18" s="179" t="s">
        <v>115</v>
      </c>
      <c r="C18" s="179"/>
      <c r="D18" s="25" t="s">
        <v>103</v>
      </c>
      <c r="E18" s="234"/>
      <c r="F18" s="235"/>
      <c r="G18" s="234"/>
      <c r="H18" s="235"/>
      <c r="I18" s="234"/>
      <c r="J18" s="235"/>
      <c r="K18" s="234">
        <v>0.5</v>
      </c>
      <c r="L18" s="235"/>
      <c r="M18" s="234">
        <v>0.5</v>
      </c>
      <c r="N18" s="235"/>
      <c r="O18" s="234"/>
      <c r="P18" s="235"/>
      <c r="Q18" s="236"/>
      <c r="R18" s="237"/>
      <c r="S18" s="89">
        <f t="shared" ref="S18" si="4">E18+G18+I18+K18+M18+O18+Q18</f>
        <v>1</v>
      </c>
      <c r="T18" s="89">
        <f t="shared" ref="T18" si="5">SUM(S18-U18-V18)</f>
        <v>1</v>
      </c>
      <c r="U18" s="92"/>
      <c r="V18" s="92"/>
    </row>
    <row r="19" spans="1:22" ht="15.75" customHeight="1" x14ac:dyDescent="0.25">
      <c r="A19" s="179">
        <v>3600</v>
      </c>
      <c r="B19" s="179" t="s">
        <v>115</v>
      </c>
      <c r="C19" s="179"/>
      <c r="D19" s="14" t="s">
        <v>86</v>
      </c>
      <c r="E19" s="234"/>
      <c r="F19" s="235"/>
      <c r="G19" s="234"/>
      <c r="H19" s="235"/>
      <c r="I19" s="234">
        <v>3</v>
      </c>
      <c r="J19" s="235"/>
      <c r="K19" s="234">
        <v>2.5</v>
      </c>
      <c r="L19" s="235"/>
      <c r="M19" s="234"/>
      <c r="N19" s="235"/>
      <c r="O19" s="234"/>
      <c r="P19" s="235"/>
      <c r="Q19" s="236"/>
      <c r="R19" s="237"/>
      <c r="S19" s="89">
        <f t="shared" si="2"/>
        <v>5.5</v>
      </c>
      <c r="T19" s="89">
        <f t="shared" si="3"/>
        <v>5.5</v>
      </c>
      <c r="U19" s="92"/>
      <c r="V19" s="92"/>
    </row>
    <row r="20" spans="1:22" x14ac:dyDescent="0.25">
      <c r="A20" s="179"/>
      <c r="B20" s="31"/>
      <c r="C20" s="179"/>
      <c r="D20" s="25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89">
        <f t="shared" ref="S20" si="6">E20+G20+I20+K20+M20+O20+Q20</f>
        <v>0</v>
      </c>
      <c r="T20" s="89">
        <f t="shared" ref="T20" si="7">SUM(S20-U20-V20)</f>
        <v>0</v>
      </c>
      <c r="U20" s="92"/>
      <c r="V20" s="92"/>
    </row>
    <row r="21" spans="1:22" x14ac:dyDescent="0.25">
      <c r="A21" s="181">
        <v>3600</v>
      </c>
      <c r="B21" s="179" t="s">
        <v>115</v>
      </c>
      <c r="C21" s="181"/>
      <c r="D21" s="25" t="s">
        <v>81</v>
      </c>
      <c r="E21" s="234">
        <v>0.5</v>
      </c>
      <c r="F21" s="235"/>
      <c r="G21" s="234">
        <v>0.5</v>
      </c>
      <c r="H21" s="235"/>
      <c r="I21" s="234"/>
      <c r="J21" s="235"/>
      <c r="K21" s="234">
        <v>0.5</v>
      </c>
      <c r="L21" s="235"/>
      <c r="M21" s="234">
        <v>2</v>
      </c>
      <c r="N21" s="235"/>
      <c r="O21" s="234"/>
      <c r="P21" s="235"/>
      <c r="Q21" s="236"/>
      <c r="R21" s="237"/>
      <c r="S21" s="89">
        <f>E21+G21+I21+K21+M21+O21+Q21</f>
        <v>3.5</v>
      </c>
      <c r="T21" s="89">
        <f>SUM(S21-U21-V21)</f>
        <v>3.5</v>
      </c>
      <c r="U21" s="92"/>
      <c r="V21" s="92"/>
    </row>
    <row r="22" spans="1:22" x14ac:dyDescent="0.25">
      <c r="A22" s="145">
        <v>3600</v>
      </c>
      <c r="B22" s="179" t="s">
        <v>115</v>
      </c>
      <c r="C22" s="185"/>
      <c r="D22" s="25" t="s">
        <v>80</v>
      </c>
      <c r="E22" s="234">
        <v>0.5</v>
      </c>
      <c r="F22" s="235"/>
      <c r="G22" s="234"/>
      <c r="H22" s="235"/>
      <c r="I22" s="234"/>
      <c r="J22" s="235"/>
      <c r="K22" s="234"/>
      <c r="L22" s="235"/>
      <c r="M22" s="234"/>
      <c r="N22" s="235"/>
      <c r="O22" s="234"/>
      <c r="P22" s="235"/>
      <c r="Q22" s="236"/>
      <c r="R22" s="237"/>
      <c r="S22" s="89">
        <f>E22+G22+I22+K22+M22+O22+Q22</f>
        <v>0.5</v>
      </c>
      <c r="T22" s="89">
        <f>SUM(S22-U22-V22)</f>
        <v>0.5</v>
      </c>
      <c r="U22" s="92"/>
      <c r="V22" s="92"/>
    </row>
    <row r="23" spans="1:22" x14ac:dyDescent="0.25">
      <c r="A23" s="86" t="s">
        <v>37</v>
      </c>
      <c r="B23" s="86"/>
      <c r="C23" s="86"/>
      <c r="D23" s="86"/>
      <c r="E23" s="234"/>
      <c r="F23" s="235"/>
      <c r="G23" s="234"/>
      <c r="H23" s="235"/>
      <c r="I23" s="234"/>
      <c r="J23" s="235"/>
      <c r="K23" s="234"/>
      <c r="L23" s="235"/>
      <c r="M23" s="234"/>
      <c r="N23" s="235"/>
      <c r="O23" s="234"/>
      <c r="P23" s="235"/>
      <c r="Q23" s="236"/>
      <c r="R23" s="237"/>
      <c r="S23" s="89">
        <f t="shared" si="1"/>
        <v>0</v>
      </c>
      <c r="T23" s="89"/>
      <c r="U23" s="94"/>
      <c r="V23" s="92"/>
    </row>
    <row r="24" spans="1:22" x14ac:dyDescent="0.25">
      <c r="A24" s="86" t="s">
        <v>38</v>
      </c>
      <c r="B24" s="86"/>
      <c r="C24" s="86"/>
      <c r="D24" s="86"/>
      <c r="E24" s="234"/>
      <c r="F24" s="235"/>
      <c r="G24" s="234"/>
      <c r="H24" s="235"/>
      <c r="I24" s="234"/>
      <c r="J24" s="235"/>
      <c r="K24" s="234"/>
      <c r="L24" s="235"/>
      <c r="M24" s="234"/>
      <c r="N24" s="235"/>
      <c r="O24" s="236"/>
      <c r="P24" s="237"/>
      <c r="Q24" s="236"/>
      <c r="R24" s="237"/>
      <c r="S24" s="89">
        <f t="shared" si="1"/>
        <v>0</v>
      </c>
      <c r="T24" s="89"/>
      <c r="U24" s="94"/>
      <c r="V24" s="92"/>
    </row>
    <row r="25" spans="1:22" x14ac:dyDescent="0.25">
      <c r="A25" s="94" t="s">
        <v>6</v>
      </c>
      <c r="B25" s="94"/>
      <c r="C25" s="94"/>
      <c r="D25" s="94"/>
      <c r="E25" s="238">
        <f>SUM(E4:E24)</f>
        <v>8</v>
      </c>
      <c r="F25" s="239"/>
      <c r="G25" s="238">
        <v>8</v>
      </c>
      <c r="H25" s="239"/>
      <c r="I25" s="238">
        <f>SUM(I4:I24)</f>
        <v>8</v>
      </c>
      <c r="J25" s="239"/>
      <c r="K25" s="238">
        <f>SUM(K4:K24)</f>
        <v>8</v>
      </c>
      <c r="L25" s="239"/>
      <c r="M25" s="238">
        <f>SUM(M4:M24)</f>
        <v>8</v>
      </c>
      <c r="N25" s="239"/>
      <c r="O25" s="238">
        <f>SUM(O4:O24)</f>
        <v>0</v>
      </c>
      <c r="P25" s="239"/>
      <c r="Q25" s="238">
        <f>SUM(Q4:Q24)</f>
        <v>0</v>
      </c>
      <c r="R25" s="239"/>
      <c r="S25" s="89">
        <f t="shared" si="1"/>
        <v>40</v>
      </c>
      <c r="T25" s="89"/>
      <c r="U25" s="94"/>
      <c r="V25" s="92"/>
    </row>
    <row r="26" spans="1:22" x14ac:dyDescent="0.25">
      <c r="A26" s="94" t="s">
        <v>2</v>
      </c>
      <c r="B26" s="94"/>
      <c r="C26" s="94"/>
      <c r="D26" s="94"/>
      <c r="E26" s="182"/>
      <c r="F26" s="183">
        <v>8</v>
      </c>
      <c r="G26" s="182"/>
      <c r="H26" s="183">
        <v>8</v>
      </c>
      <c r="I26" s="182"/>
      <c r="J26" s="183">
        <v>8</v>
      </c>
      <c r="K26" s="182"/>
      <c r="L26" s="183">
        <v>8</v>
      </c>
      <c r="M26" s="182"/>
      <c r="N26" s="183">
        <v>8</v>
      </c>
      <c r="O26" s="182"/>
      <c r="P26" s="183"/>
      <c r="Q26" s="182"/>
      <c r="R26" s="183"/>
      <c r="S26" s="89">
        <f>SUM(E26:R26)</f>
        <v>40</v>
      </c>
      <c r="T26" s="89">
        <f>SUM(T4:T25)</f>
        <v>40</v>
      </c>
      <c r="U26" s="92"/>
      <c r="V26" s="92"/>
    </row>
    <row r="27" spans="1:22" x14ac:dyDescent="0.25">
      <c r="A27" s="94" t="s">
        <v>41</v>
      </c>
      <c r="B27" s="94"/>
      <c r="C27" s="94"/>
      <c r="D27" s="94"/>
      <c r="E27" s="95"/>
      <c r="F27" s="95">
        <f>SUM(E25)-F26</f>
        <v>0</v>
      </c>
      <c r="G27" s="95"/>
      <c r="H27" s="95">
        <f>SUM(G25)-H26</f>
        <v>0</v>
      </c>
      <c r="I27" s="95"/>
      <c r="J27" s="95">
        <f>SUM(I25)-J26</f>
        <v>0</v>
      </c>
      <c r="K27" s="95"/>
      <c r="L27" s="95">
        <f>SUM(K25)-L26</f>
        <v>0</v>
      </c>
      <c r="M27" s="95"/>
      <c r="N27" s="95">
        <f>SUM(M25)-N26</f>
        <v>0</v>
      </c>
      <c r="O27" s="95"/>
      <c r="P27" s="95">
        <f>SUM(O25)</f>
        <v>0</v>
      </c>
      <c r="Q27" s="95"/>
      <c r="R27" s="95">
        <f>SUM(Q25)</f>
        <v>0</v>
      </c>
      <c r="S27" s="92">
        <f>SUM(E27:R27)</f>
        <v>0</v>
      </c>
      <c r="T27" s="92"/>
      <c r="U27" s="92">
        <f>SUM(U4:U26)</f>
        <v>0</v>
      </c>
      <c r="V27" s="92">
        <f>SUM(V4:V26)</f>
        <v>0</v>
      </c>
    </row>
    <row r="28" spans="1:22" x14ac:dyDescent="0.25">
      <c r="E28" s="96"/>
      <c r="F28" s="96"/>
      <c r="G28" s="96"/>
      <c r="H28" s="96"/>
    </row>
    <row r="29" spans="1:22" x14ac:dyDescent="0.25">
      <c r="A29" s="79" t="s">
        <v>25</v>
      </c>
      <c r="B29" s="80"/>
    </row>
    <row r="30" spans="1:22" x14ac:dyDescent="0.25">
      <c r="A30" s="81" t="s">
        <v>2</v>
      </c>
      <c r="C30" s="97">
        <f>SUM(T26)</f>
        <v>40</v>
      </c>
      <c r="I30" s="79">
        <v>3600</v>
      </c>
    </row>
    <row r="31" spans="1:22" x14ac:dyDescent="0.25">
      <c r="A31" s="81" t="s">
        <v>26</v>
      </c>
      <c r="C31" s="97">
        <f>U27</f>
        <v>0</v>
      </c>
      <c r="D31" s="98"/>
      <c r="I31" s="99">
        <v>11</v>
      </c>
    </row>
    <row r="32" spans="1:22" x14ac:dyDescent="0.25">
      <c r="A32" s="81" t="s">
        <v>27</v>
      </c>
      <c r="C32" s="98">
        <f>V27</f>
        <v>0</v>
      </c>
      <c r="I32" s="96"/>
    </row>
    <row r="33" spans="1:9" x14ac:dyDescent="0.25">
      <c r="A33" s="81" t="s">
        <v>28</v>
      </c>
      <c r="C33" s="98">
        <f>S23</f>
        <v>0</v>
      </c>
      <c r="I33" s="97"/>
    </row>
    <row r="34" spans="1:9" x14ac:dyDescent="0.25">
      <c r="A34" s="81" t="s">
        <v>4</v>
      </c>
      <c r="C34" s="98">
        <f>S24</f>
        <v>0</v>
      </c>
    </row>
    <row r="35" spans="1:9" ht="16.5" thickBot="1" x14ac:dyDescent="0.3">
      <c r="A35" s="82" t="s">
        <v>6</v>
      </c>
      <c r="C35" s="100">
        <f>SUM(C30:C34)</f>
        <v>40</v>
      </c>
      <c r="E35" s="82" t="s">
        <v>42</v>
      </c>
      <c r="F35" s="82"/>
      <c r="G35" s="101">
        <f>S25-C35</f>
        <v>0</v>
      </c>
    </row>
    <row r="36" spans="1:9" ht="16.5" thickTop="1" x14ac:dyDescent="0.25">
      <c r="A36" s="81" t="s">
        <v>29</v>
      </c>
      <c r="C36" s="102">
        <v>0</v>
      </c>
      <c r="D36" s="102"/>
    </row>
    <row r="37" spans="1:9" x14ac:dyDescent="0.25">
      <c r="A37" s="81" t="s">
        <v>36</v>
      </c>
      <c r="C37" s="102">
        <v>0</v>
      </c>
      <c r="D37" s="102"/>
    </row>
  </sheetData>
  <mergeCells count="161"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A16" sqref="A16:XFD16"/>
    </sheetView>
  </sheetViews>
  <sheetFormatPr defaultRowHeight="15.75" x14ac:dyDescent="0.25"/>
  <cols>
    <col min="1" max="1" width="11" style="81" customWidth="1"/>
    <col min="2" max="2" width="10.7109375" style="81" customWidth="1"/>
    <col min="3" max="3" width="10.140625" style="81" customWidth="1"/>
    <col min="4" max="4" width="28.7109375" style="81" customWidth="1"/>
    <col min="5" max="17" width="7" style="81" customWidth="1"/>
    <col min="18" max="18" width="6.85546875" style="82" customWidth="1"/>
    <col min="19" max="19" width="7.7109375" style="81" customWidth="1"/>
    <col min="20" max="21" width="7.85546875" style="81" customWidth="1"/>
    <col min="22" max="22" width="7.7109375" style="81" customWidth="1"/>
    <col min="23" max="16384" width="9.140625" style="81"/>
  </cols>
  <sheetData>
    <row r="1" spans="1:22" x14ac:dyDescent="0.25">
      <c r="A1" s="1" t="s">
        <v>59</v>
      </c>
      <c r="B1" s="80"/>
      <c r="C1" s="80"/>
    </row>
    <row r="2" spans="1:22" s="85" customFormat="1" x14ac:dyDescent="0.25">
      <c r="A2" s="5" t="s">
        <v>88</v>
      </c>
      <c r="B2" s="220"/>
      <c r="C2" s="220"/>
      <c r="D2" s="180"/>
      <c r="E2" s="242" t="s">
        <v>15</v>
      </c>
      <c r="F2" s="242"/>
      <c r="G2" s="241" t="s">
        <v>16</v>
      </c>
      <c r="H2" s="241"/>
      <c r="I2" s="242" t="s">
        <v>17</v>
      </c>
      <c r="J2" s="242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83" t="s">
        <v>24</v>
      </c>
      <c r="T2" s="83" t="s">
        <v>39</v>
      </c>
      <c r="U2" s="84" t="s">
        <v>26</v>
      </c>
      <c r="V2" s="84" t="s">
        <v>27</v>
      </c>
    </row>
    <row r="3" spans="1:22" x14ac:dyDescent="0.25">
      <c r="A3" s="86" t="s">
        <v>22</v>
      </c>
      <c r="B3" s="86" t="s">
        <v>23</v>
      </c>
      <c r="C3" s="86" t="s">
        <v>48</v>
      </c>
      <c r="D3" s="86" t="s">
        <v>32</v>
      </c>
      <c r="E3" s="87">
        <v>8</v>
      </c>
      <c r="F3" s="87">
        <v>16.3</v>
      </c>
      <c r="G3" s="229" t="s">
        <v>99</v>
      </c>
      <c r="H3" s="229" t="s">
        <v>98</v>
      </c>
      <c r="I3" s="87">
        <v>8</v>
      </c>
      <c r="J3" s="87">
        <v>16.3</v>
      </c>
      <c r="K3" s="87">
        <v>8</v>
      </c>
      <c r="L3" s="87">
        <v>16.3</v>
      </c>
      <c r="M3" s="221"/>
      <c r="N3" s="221"/>
      <c r="O3" s="87"/>
      <c r="P3" s="87"/>
      <c r="Q3" s="88"/>
      <c r="R3" s="88"/>
      <c r="S3" s="89"/>
      <c r="T3" s="89"/>
      <c r="U3" s="90"/>
      <c r="V3" s="90"/>
    </row>
    <row r="4" spans="1:22" x14ac:dyDescent="0.25">
      <c r="A4" s="179">
        <v>6721</v>
      </c>
      <c r="B4" s="233" t="s">
        <v>114</v>
      </c>
      <c r="C4" s="222">
        <v>46</v>
      </c>
      <c r="D4" s="25" t="s">
        <v>82</v>
      </c>
      <c r="E4" s="240">
        <v>4</v>
      </c>
      <c r="F4" s="240"/>
      <c r="G4" s="240"/>
      <c r="H4" s="240"/>
      <c r="I4" s="240"/>
      <c r="J4" s="240"/>
      <c r="K4" s="240"/>
      <c r="L4" s="240"/>
      <c r="M4" s="245"/>
      <c r="N4" s="245"/>
      <c r="O4" s="234"/>
      <c r="P4" s="235"/>
      <c r="Q4" s="236"/>
      <c r="R4" s="237"/>
      <c r="S4" s="89">
        <f>E4+G4+I4+K4+M4+O4+Q4</f>
        <v>4</v>
      </c>
      <c r="T4" s="89">
        <f t="shared" ref="T4:T12" si="0">SUM(S4-U4-V4)</f>
        <v>4</v>
      </c>
      <c r="U4" s="92"/>
      <c r="V4" s="92"/>
    </row>
    <row r="5" spans="1:22" x14ac:dyDescent="0.25">
      <c r="A5" s="179">
        <v>6520</v>
      </c>
      <c r="B5" s="233" t="s">
        <v>116</v>
      </c>
      <c r="C5" s="179">
        <v>23</v>
      </c>
      <c r="D5" s="25" t="s">
        <v>83</v>
      </c>
      <c r="E5" s="240">
        <v>2</v>
      </c>
      <c r="F5" s="240"/>
      <c r="G5" s="240"/>
      <c r="H5" s="240"/>
      <c r="I5" s="240"/>
      <c r="J5" s="240"/>
      <c r="K5" s="240"/>
      <c r="L5" s="240"/>
      <c r="M5" s="245"/>
      <c r="N5" s="245"/>
      <c r="O5" s="234"/>
      <c r="P5" s="235"/>
      <c r="Q5" s="236"/>
      <c r="R5" s="237"/>
      <c r="S5" s="89">
        <f t="shared" ref="S5:S22" si="1">E5+G5+I5+K5+M5+O5+Q5</f>
        <v>2</v>
      </c>
      <c r="T5" s="89">
        <f t="shared" si="0"/>
        <v>2</v>
      </c>
      <c r="U5" s="92"/>
      <c r="V5" s="92"/>
    </row>
    <row r="6" spans="1:22" x14ac:dyDescent="0.25">
      <c r="A6" s="179">
        <v>6633</v>
      </c>
      <c r="B6" s="233" t="s">
        <v>117</v>
      </c>
      <c r="C6" s="206">
        <v>17</v>
      </c>
      <c r="D6" s="25" t="s">
        <v>90</v>
      </c>
      <c r="E6" s="240">
        <v>1</v>
      </c>
      <c r="F6" s="240"/>
      <c r="G6" s="240"/>
      <c r="H6" s="240"/>
      <c r="I6" s="240"/>
      <c r="J6" s="240"/>
      <c r="K6" s="240"/>
      <c r="L6" s="240"/>
      <c r="M6" s="245"/>
      <c r="N6" s="245"/>
      <c r="O6" s="234"/>
      <c r="P6" s="235"/>
      <c r="Q6" s="236"/>
      <c r="R6" s="237"/>
      <c r="S6" s="89">
        <f t="shared" si="1"/>
        <v>1</v>
      </c>
      <c r="T6" s="89">
        <f t="shared" si="0"/>
        <v>1</v>
      </c>
      <c r="U6" s="92"/>
      <c r="V6" s="92"/>
    </row>
    <row r="7" spans="1:22" x14ac:dyDescent="0.25">
      <c r="A7" s="179">
        <v>6721</v>
      </c>
      <c r="B7" s="233" t="s">
        <v>114</v>
      </c>
      <c r="C7" s="216">
        <v>48</v>
      </c>
      <c r="D7" s="25" t="s">
        <v>91</v>
      </c>
      <c r="E7" s="234">
        <v>1</v>
      </c>
      <c r="F7" s="235"/>
      <c r="G7" s="234">
        <v>4</v>
      </c>
      <c r="H7" s="235"/>
      <c r="I7" s="240"/>
      <c r="J7" s="240"/>
      <c r="K7" s="240"/>
      <c r="L7" s="240"/>
      <c r="M7" s="245"/>
      <c r="N7" s="245"/>
      <c r="O7" s="234"/>
      <c r="P7" s="235"/>
      <c r="Q7" s="236"/>
      <c r="R7" s="237"/>
      <c r="S7" s="89">
        <f t="shared" si="1"/>
        <v>5</v>
      </c>
      <c r="T7" s="89">
        <f t="shared" si="0"/>
        <v>5</v>
      </c>
      <c r="U7" s="92"/>
      <c r="V7" s="92"/>
    </row>
    <row r="8" spans="1:22" x14ac:dyDescent="0.25">
      <c r="A8" s="179">
        <v>6721</v>
      </c>
      <c r="B8" s="233" t="s">
        <v>114</v>
      </c>
      <c r="C8" s="224">
        <v>61</v>
      </c>
      <c r="D8" s="25" t="s">
        <v>96</v>
      </c>
      <c r="E8" s="234"/>
      <c r="F8" s="235"/>
      <c r="G8" s="234">
        <v>2.5</v>
      </c>
      <c r="H8" s="235"/>
      <c r="I8" s="234">
        <v>7</v>
      </c>
      <c r="J8" s="235"/>
      <c r="K8" s="234"/>
      <c r="L8" s="235"/>
      <c r="M8" s="243"/>
      <c r="N8" s="244"/>
      <c r="O8" s="234"/>
      <c r="P8" s="235"/>
      <c r="Q8" s="236"/>
      <c r="R8" s="237"/>
      <c r="S8" s="89">
        <f t="shared" si="1"/>
        <v>9.5</v>
      </c>
      <c r="T8" s="89">
        <f t="shared" si="0"/>
        <v>9.5</v>
      </c>
      <c r="U8" s="92"/>
      <c r="V8" s="92"/>
    </row>
    <row r="9" spans="1:22" x14ac:dyDescent="0.25">
      <c r="A9" s="179">
        <v>6721</v>
      </c>
      <c r="B9" s="233" t="s">
        <v>114</v>
      </c>
      <c r="C9" s="224">
        <v>40</v>
      </c>
      <c r="D9" s="25" t="s">
        <v>90</v>
      </c>
      <c r="E9" s="234"/>
      <c r="F9" s="235"/>
      <c r="G9" s="234"/>
      <c r="H9" s="235"/>
      <c r="I9" s="234">
        <v>1</v>
      </c>
      <c r="J9" s="235"/>
      <c r="K9" s="234">
        <v>5</v>
      </c>
      <c r="L9" s="235"/>
      <c r="M9" s="243"/>
      <c r="N9" s="244"/>
      <c r="O9" s="234"/>
      <c r="P9" s="235"/>
      <c r="Q9" s="236"/>
      <c r="R9" s="237"/>
      <c r="S9" s="89">
        <f t="shared" si="1"/>
        <v>6</v>
      </c>
      <c r="T9" s="89">
        <f t="shared" si="0"/>
        <v>6</v>
      </c>
      <c r="U9" s="92"/>
      <c r="V9" s="92"/>
    </row>
    <row r="10" spans="1:22" x14ac:dyDescent="0.25">
      <c r="A10" s="179">
        <v>6721</v>
      </c>
      <c r="B10" s="233" t="s">
        <v>114</v>
      </c>
      <c r="C10" s="228">
        <v>38</v>
      </c>
      <c r="D10" s="25" t="s">
        <v>90</v>
      </c>
      <c r="E10" s="234"/>
      <c r="F10" s="235"/>
      <c r="G10" s="234"/>
      <c r="H10" s="235"/>
      <c r="I10" s="234"/>
      <c r="J10" s="235"/>
      <c r="K10" s="234">
        <v>3</v>
      </c>
      <c r="L10" s="235"/>
      <c r="M10" s="243"/>
      <c r="N10" s="244"/>
      <c r="O10" s="234"/>
      <c r="P10" s="235"/>
      <c r="Q10" s="236"/>
      <c r="R10" s="237"/>
      <c r="S10" s="89">
        <f t="shared" si="1"/>
        <v>3</v>
      </c>
      <c r="T10" s="89">
        <f t="shared" si="0"/>
        <v>3</v>
      </c>
      <c r="U10" s="92"/>
      <c r="V10" s="92"/>
    </row>
    <row r="11" spans="1:22" x14ac:dyDescent="0.25">
      <c r="A11" s="78"/>
      <c r="B11" s="180"/>
      <c r="C11" s="180"/>
      <c r="D11" s="25"/>
      <c r="E11" s="234"/>
      <c r="F11" s="235"/>
      <c r="G11" s="234"/>
      <c r="H11" s="235"/>
      <c r="I11" s="234"/>
      <c r="J11" s="235"/>
      <c r="K11" s="234"/>
      <c r="L11" s="235"/>
      <c r="M11" s="243"/>
      <c r="N11" s="244"/>
      <c r="O11" s="234"/>
      <c r="P11" s="235"/>
      <c r="Q11" s="236"/>
      <c r="R11" s="237"/>
      <c r="S11" s="89">
        <f>E11+G11+I11+K11+M11+O11+Q11</f>
        <v>0</v>
      </c>
      <c r="T11" s="89">
        <f t="shared" si="0"/>
        <v>0</v>
      </c>
      <c r="U11" s="92"/>
      <c r="V11" s="92"/>
    </row>
    <row r="12" spans="1:22" x14ac:dyDescent="0.25">
      <c r="A12" s="179"/>
      <c r="B12" s="118"/>
      <c r="C12" s="116"/>
      <c r="D12" s="25"/>
      <c r="E12" s="234"/>
      <c r="F12" s="235"/>
      <c r="G12" s="234"/>
      <c r="H12" s="235"/>
      <c r="I12" s="234"/>
      <c r="J12" s="235"/>
      <c r="K12" s="234"/>
      <c r="L12" s="235"/>
      <c r="M12" s="243"/>
      <c r="N12" s="244"/>
      <c r="O12" s="234"/>
      <c r="P12" s="235"/>
      <c r="Q12" s="236"/>
      <c r="R12" s="237"/>
      <c r="S12" s="89">
        <f t="shared" si="1"/>
        <v>0</v>
      </c>
      <c r="T12" s="89">
        <f t="shared" si="0"/>
        <v>0</v>
      </c>
      <c r="U12" s="92"/>
      <c r="V12" s="92"/>
    </row>
    <row r="13" spans="1:22" x14ac:dyDescent="0.25">
      <c r="A13" s="179"/>
      <c r="B13" s="93"/>
      <c r="C13" s="181"/>
      <c r="D13" s="25"/>
      <c r="E13" s="234"/>
      <c r="F13" s="235"/>
      <c r="G13" s="234"/>
      <c r="H13" s="235"/>
      <c r="I13" s="234"/>
      <c r="J13" s="235"/>
      <c r="K13" s="234"/>
      <c r="L13" s="235"/>
      <c r="M13" s="243"/>
      <c r="N13" s="244"/>
      <c r="O13" s="234"/>
      <c r="P13" s="235"/>
      <c r="Q13" s="236"/>
      <c r="R13" s="237"/>
      <c r="S13" s="89">
        <f>E13+G13+I13+K13+M13+O13+Q13</f>
        <v>0</v>
      </c>
      <c r="T13" s="89">
        <f>SUM(S13-U13-V13)</f>
        <v>0</v>
      </c>
      <c r="U13" s="92"/>
      <c r="V13" s="92"/>
    </row>
    <row r="14" spans="1:22" x14ac:dyDescent="0.25">
      <c r="A14" s="181"/>
      <c r="B14" s="93"/>
      <c r="C14" s="181"/>
      <c r="D14" s="25"/>
      <c r="E14" s="234"/>
      <c r="F14" s="235"/>
      <c r="G14" s="234"/>
      <c r="H14" s="235"/>
      <c r="I14" s="234"/>
      <c r="J14" s="235"/>
      <c r="K14" s="234"/>
      <c r="L14" s="235"/>
      <c r="M14" s="243"/>
      <c r="N14" s="244"/>
      <c r="O14" s="234"/>
      <c r="P14" s="235"/>
      <c r="Q14" s="236"/>
      <c r="R14" s="237"/>
      <c r="S14" s="89">
        <f>E14+G14+I14+K14+M14+O14+Q14</f>
        <v>0</v>
      </c>
      <c r="T14" s="89">
        <f>SUM(S14-U14-V14)</f>
        <v>0</v>
      </c>
      <c r="U14" s="92"/>
      <c r="V14" s="92"/>
    </row>
    <row r="15" spans="1:22" ht="15.75" customHeight="1" x14ac:dyDescent="0.25">
      <c r="A15" s="181"/>
      <c r="B15" s="93"/>
      <c r="C15" s="181"/>
      <c r="D15" s="91"/>
      <c r="E15" s="234"/>
      <c r="F15" s="235"/>
      <c r="G15" s="234"/>
      <c r="H15" s="235"/>
      <c r="I15" s="234"/>
      <c r="J15" s="235"/>
      <c r="K15" s="234"/>
      <c r="L15" s="235"/>
      <c r="M15" s="243"/>
      <c r="N15" s="244"/>
      <c r="O15" s="234"/>
      <c r="P15" s="235"/>
      <c r="Q15" s="236"/>
      <c r="R15" s="237"/>
      <c r="S15" s="89">
        <f t="shared" ref="S15:S17" si="2">E15+G15+I15+K15+M15+O15+Q15</f>
        <v>0</v>
      </c>
      <c r="T15" s="89">
        <f t="shared" ref="T15:T17" si="3">SUM(S15-U15-V15)</f>
        <v>0</v>
      </c>
      <c r="U15" s="92"/>
      <c r="V15" s="92"/>
    </row>
    <row r="16" spans="1:22" ht="15.75" customHeight="1" x14ac:dyDescent="0.25">
      <c r="A16" s="181"/>
      <c r="B16" s="93"/>
      <c r="C16" s="181"/>
      <c r="D16" s="25"/>
      <c r="E16" s="234"/>
      <c r="F16" s="235"/>
      <c r="G16" s="234"/>
      <c r="H16" s="235"/>
      <c r="I16" s="234"/>
      <c r="J16" s="235"/>
      <c r="K16" s="234"/>
      <c r="L16" s="235"/>
      <c r="M16" s="243"/>
      <c r="N16" s="244"/>
      <c r="O16" s="234"/>
      <c r="P16" s="235"/>
      <c r="Q16" s="236"/>
      <c r="R16" s="237"/>
      <c r="S16" s="89">
        <f t="shared" si="2"/>
        <v>0</v>
      </c>
      <c r="T16" s="89">
        <f t="shared" si="3"/>
        <v>0</v>
      </c>
      <c r="U16" s="92"/>
      <c r="V16" s="92"/>
    </row>
    <row r="17" spans="1:22" x14ac:dyDescent="0.25">
      <c r="A17" s="181"/>
      <c r="B17" s="93"/>
      <c r="C17" s="181"/>
      <c r="D17" s="25"/>
      <c r="E17" s="234"/>
      <c r="F17" s="235"/>
      <c r="G17" s="234"/>
      <c r="H17" s="235"/>
      <c r="I17" s="234"/>
      <c r="J17" s="235"/>
      <c r="K17" s="234"/>
      <c r="L17" s="235"/>
      <c r="M17" s="243"/>
      <c r="N17" s="244"/>
      <c r="O17" s="234"/>
      <c r="P17" s="235"/>
      <c r="Q17" s="236"/>
      <c r="R17" s="237"/>
      <c r="S17" s="89">
        <f t="shared" si="2"/>
        <v>0</v>
      </c>
      <c r="T17" s="89">
        <f t="shared" si="3"/>
        <v>0</v>
      </c>
      <c r="U17" s="92"/>
      <c r="V17" s="92"/>
    </row>
    <row r="18" spans="1:22" x14ac:dyDescent="0.25">
      <c r="A18" s="181"/>
      <c r="B18" s="93"/>
      <c r="C18" s="181"/>
      <c r="D18" s="25"/>
      <c r="E18" s="234"/>
      <c r="F18" s="235"/>
      <c r="G18" s="234"/>
      <c r="H18" s="235"/>
      <c r="I18" s="234"/>
      <c r="J18" s="235"/>
      <c r="K18" s="234"/>
      <c r="L18" s="235"/>
      <c r="M18" s="243"/>
      <c r="N18" s="244"/>
      <c r="O18" s="234"/>
      <c r="P18" s="235"/>
      <c r="Q18" s="236"/>
      <c r="R18" s="237"/>
      <c r="S18" s="89">
        <f>E18+G18+I18+K18+M18+O18+Q18</f>
        <v>0</v>
      </c>
      <c r="T18" s="89">
        <f>SUM(S18-U18-V18)</f>
        <v>0</v>
      </c>
      <c r="U18" s="92"/>
      <c r="V18" s="92"/>
    </row>
    <row r="19" spans="1:22" x14ac:dyDescent="0.25">
      <c r="A19" s="179"/>
      <c r="B19" s="31"/>
      <c r="C19" s="179"/>
      <c r="D19" s="25"/>
      <c r="E19" s="234"/>
      <c r="F19" s="235"/>
      <c r="G19" s="234"/>
      <c r="H19" s="235"/>
      <c r="I19" s="234"/>
      <c r="J19" s="235"/>
      <c r="K19" s="234"/>
      <c r="L19" s="235"/>
      <c r="M19" s="243"/>
      <c r="N19" s="244"/>
      <c r="O19" s="234"/>
      <c r="P19" s="235"/>
      <c r="Q19" s="236"/>
      <c r="R19" s="237"/>
      <c r="S19" s="89">
        <f>E19+G19+I19+K19+M19+O19+Q19</f>
        <v>0</v>
      </c>
      <c r="T19" s="89">
        <f>SUM(S19-U19-V19)</f>
        <v>0</v>
      </c>
      <c r="U19" s="92"/>
      <c r="V19" s="92"/>
    </row>
    <row r="20" spans="1:22" x14ac:dyDescent="0.25">
      <c r="A20" s="86" t="s">
        <v>37</v>
      </c>
      <c r="B20" s="86"/>
      <c r="C20" s="86"/>
      <c r="D20" s="86"/>
      <c r="E20" s="234"/>
      <c r="F20" s="235"/>
      <c r="G20" s="234"/>
      <c r="H20" s="235"/>
      <c r="I20" s="234"/>
      <c r="J20" s="235"/>
      <c r="K20" s="234"/>
      <c r="L20" s="235"/>
      <c r="M20" s="243">
        <v>8</v>
      </c>
      <c r="N20" s="244"/>
      <c r="O20" s="234"/>
      <c r="P20" s="235"/>
      <c r="Q20" s="236"/>
      <c r="R20" s="237"/>
      <c r="S20" s="89">
        <f t="shared" si="1"/>
        <v>8</v>
      </c>
      <c r="T20" s="89"/>
      <c r="U20" s="94"/>
      <c r="V20" s="92"/>
    </row>
    <row r="21" spans="1:22" x14ac:dyDescent="0.25">
      <c r="A21" s="86" t="s">
        <v>38</v>
      </c>
      <c r="B21" s="86"/>
      <c r="C21" s="86"/>
      <c r="D21" s="86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6"/>
      <c r="P21" s="237"/>
      <c r="Q21" s="236"/>
      <c r="R21" s="237"/>
      <c r="S21" s="89">
        <f t="shared" si="1"/>
        <v>0</v>
      </c>
      <c r="T21" s="89"/>
      <c r="U21" s="94"/>
      <c r="V21" s="92"/>
    </row>
    <row r="22" spans="1:22" x14ac:dyDescent="0.25">
      <c r="A22" s="94" t="s">
        <v>6</v>
      </c>
      <c r="B22" s="94"/>
      <c r="C22" s="94"/>
      <c r="D22" s="94"/>
      <c r="E22" s="238">
        <f>SUM(E4:E21)</f>
        <v>8</v>
      </c>
      <c r="F22" s="239"/>
      <c r="G22" s="238">
        <f>SUM(G4:G21)</f>
        <v>6.5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89">
        <f t="shared" si="1"/>
        <v>38.5</v>
      </c>
      <c r="T22" s="89"/>
      <c r="U22" s="94"/>
      <c r="V22" s="92"/>
    </row>
    <row r="23" spans="1:22" x14ac:dyDescent="0.25">
      <c r="A23" s="94" t="s">
        <v>2</v>
      </c>
      <c r="B23" s="94"/>
      <c r="C23" s="94"/>
      <c r="D23" s="94"/>
      <c r="E23" s="182"/>
      <c r="F23" s="183">
        <v>8</v>
      </c>
      <c r="G23" s="182"/>
      <c r="H23" s="183">
        <v>8</v>
      </c>
      <c r="I23" s="182"/>
      <c r="J23" s="183">
        <v>8</v>
      </c>
      <c r="K23" s="182"/>
      <c r="L23" s="183">
        <v>8</v>
      </c>
      <c r="M23" s="182"/>
      <c r="N23" s="183">
        <v>8</v>
      </c>
      <c r="O23" s="182"/>
      <c r="P23" s="183"/>
      <c r="Q23" s="182"/>
      <c r="R23" s="183"/>
      <c r="S23" s="89">
        <f>SUM(E23:R23)</f>
        <v>40</v>
      </c>
      <c r="T23" s="89">
        <f>SUM(T4:T22)</f>
        <v>30.5</v>
      </c>
      <c r="U23" s="92"/>
      <c r="V23" s="92"/>
    </row>
    <row r="24" spans="1:22" x14ac:dyDescent="0.25">
      <c r="A24" s="94" t="s">
        <v>41</v>
      </c>
      <c r="B24" s="94"/>
      <c r="C24" s="94"/>
      <c r="D24" s="94"/>
      <c r="E24" s="95"/>
      <c r="F24" s="95">
        <f>SUM(E22)-F23</f>
        <v>0</v>
      </c>
      <c r="G24" s="95"/>
      <c r="H24" s="95">
        <f>SUM(G22)-H23</f>
        <v>-1.5</v>
      </c>
      <c r="I24" s="95"/>
      <c r="J24" s="95">
        <f>SUM(I22)-J23</f>
        <v>0</v>
      </c>
      <c r="K24" s="95"/>
      <c r="L24" s="95">
        <f>SUM(K22)-L23</f>
        <v>0</v>
      </c>
      <c r="M24" s="95"/>
      <c r="N24" s="95">
        <f>SUM(M22)-N23</f>
        <v>0</v>
      </c>
      <c r="O24" s="95"/>
      <c r="P24" s="95">
        <f>SUM(O22)</f>
        <v>0</v>
      </c>
      <c r="Q24" s="95"/>
      <c r="R24" s="95">
        <f>SUM(Q22)</f>
        <v>0</v>
      </c>
      <c r="S24" s="92">
        <f>SUM(E24:R24)</f>
        <v>-1.5</v>
      </c>
      <c r="T24" s="92"/>
      <c r="U24" s="92">
        <f>SUM(U4:U23)</f>
        <v>0</v>
      </c>
      <c r="V24" s="92">
        <f>SUM(V4:V23)</f>
        <v>0</v>
      </c>
    </row>
    <row r="25" spans="1:22" x14ac:dyDescent="0.25">
      <c r="E25" s="96"/>
      <c r="F25" s="96"/>
      <c r="G25" s="96"/>
      <c r="H25" s="96"/>
    </row>
    <row r="26" spans="1:22" x14ac:dyDescent="0.25">
      <c r="A26" s="79" t="s">
        <v>25</v>
      </c>
      <c r="B26" s="80"/>
    </row>
    <row r="27" spans="1:22" x14ac:dyDescent="0.25">
      <c r="A27" s="81" t="s">
        <v>2</v>
      </c>
      <c r="C27" s="97">
        <f>SUM(T23)</f>
        <v>30.5</v>
      </c>
      <c r="I27" s="79">
        <v>3600</v>
      </c>
    </row>
    <row r="28" spans="1:22" x14ac:dyDescent="0.25">
      <c r="A28" s="81" t="s">
        <v>26</v>
      </c>
      <c r="C28" s="97">
        <f>U24</f>
        <v>0</v>
      </c>
      <c r="D28" s="98"/>
      <c r="I28" s="99"/>
    </row>
    <row r="29" spans="1:22" x14ac:dyDescent="0.25">
      <c r="A29" s="81" t="s">
        <v>27</v>
      </c>
      <c r="C29" s="98">
        <f>V24</f>
        <v>0</v>
      </c>
      <c r="I29" s="96"/>
    </row>
    <row r="30" spans="1:22" x14ac:dyDescent="0.25">
      <c r="A30" s="81" t="s">
        <v>28</v>
      </c>
      <c r="C30" s="98">
        <f>S20</f>
        <v>8</v>
      </c>
      <c r="I30" s="97"/>
    </row>
    <row r="31" spans="1:22" x14ac:dyDescent="0.25">
      <c r="A31" s="81" t="s">
        <v>4</v>
      </c>
      <c r="C31" s="98">
        <f>S21</f>
        <v>0</v>
      </c>
    </row>
    <row r="32" spans="1:22" ht="16.5" thickBot="1" x14ac:dyDescent="0.3">
      <c r="A32" s="82" t="s">
        <v>6</v>
      </c>
      <c r="C32" s="100">
        <f>SUM(C27:C31)</f>
        <v>38.5</v>
      </c>
      <c r="E32" s="82" t="s">
        <v>42</v>
      </c>
      <c r="F32" s="82"/>
      <c r="G32" s="101">
        <f>S22-C32</f>
        <v>0</v>
      </c>
    </row>
    <row r="33" spans="1:4" ht="16.5" thickTop="1" x14ac:dyDescent="0.25">
      <c r="A33" s="81" t="s">
        <v>29</v>
      </c>
      <c r="C33" s="102">
        <v>0</v>
      </c>
      <c r="D33" s="102"/>
    </row>
    <row r="34" spans="1:4" x14ac:dyDescent="0.25">
      <c r="A34" s="81" t="s">
        <v>36</v>
      </c>
      <c r="C34" s="102">
        <v>0</v>
      </c>
      <c r="D34" s="10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A16" sqref="A16:XFD16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20"/>
      <c r="C2" s="220"/>
      <c r="D2" s="6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12">
        <v>16.3</v>
      </c>
      <c r="G3" s="35">
        <v>8</v>
      </c>
      <c r="H3" s="112">
        <v>16.3</v>
      </c>
      <c r="I3" s="35">
        <v>8</v>
      </c>
      <c r="J3" s="112">
        <v>16.3</v>
      </c>
      <c r="K3" s="35">
        <v>8</v>
      </c>
      <c r="L3" s="112">
        <v>16.3</v>
      </c>
      <c r="M3" s="35">
        <v>8</v>
      </c>
      <c r="N3" s="11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9">
        <v>6721</v>
      </c>
      <c r="B4" s="233" t="s">
        <v>114</v>
      </c>
      <c r="C4" s="179">
        <v>61</v>
      </c>
      <c r="D4" s="25" t="s">
        <v>84</v>
      </c>
      <c r="E4" s="246">
        <v>6</v>
      </c>
      <c r="F4" s="246"/>
      <c r="G4" s="246">
        <v>8</v>
      </c>
      <c r="H4" s="246"/>
      <c r="I4" s="246">
        <v>8</v>
      </c>
      <c r="J4" s="246"/>
      <c r="K4" s="246">
        <v>8</v>
      </c>
      <c r="L4" s="246"/>
      <c r="M4" s="246">
        <v>4</v>
      </c>
      <c r="N4" s="246"/>
      <c r="O4" s="247"/>
      <c r="P4" s="248"/>
      <c r="Q4" s="249"/>
      <c r="R4" s="250"/>
      <c r="S4" s="12">
        <f>E4+G4+I4+K4+M4+O4+Q4</f>
        <v>34</v>
      </c>
      <c r="T4" s="12">
        <f t="shared" ref="T4:T15" si="0">SUM(S4-U4-V4)</f>
        <v>34</v>
      </c>
      <c r="U4" s="15"/>
      <c r="V4" s="15"/>
    </row>
    <row r="5" spans="1:22" x14ac:dyDescent="0.25">
      <c r="A5" s="179">
        <v>6721</v>
      </c>
      <c r="B5" s="233" t="s">
        <v>114</v>
      </c>
      <c r="C5" s="179">
        <v>62</v>
      </c>
      <c r="D5" s="25" t="s">
        <v>79</v>
      </c>
      <c r="E5" s="246">
        <v>2</v>
      </c>
      <c r="F5" s="246"/>
      <c r="G5" s="246"/>
      <c r="H5" s="246"/>
      <c r="I5" s="246"/>
      <c r="J5" s="246"/>
      <c r="K5" s="246"/>
      <c r="L5" s="246"/>
      <c r="M5" s="246">
        <v>4</v>
      </c>
      <c r="N5" s="246"/>
      <c r="O5" s="247"/>
      <c r="P5" s="248"/>
      <c r="Q5" s="249"/>
      <c r="R5" s="250"/>
      <c r="S5" s="12">
        <f t="shared" ref="S5:S22" si="1">E5+G5+I5+K5+M5+O5+Q5</f>
        <v>6</v>
      </c>
      <c r="T5" s="12">
        <f t="shared" si="0"/>
        <v>6</v>
      </c>
      <c r="U5" s="15"/>
      <c r="V5" s="15"/>
    </row>
    <row r="6" spans="1:22" x14ac:dyDescent="0.25">
      <c r="A6" s="179"/>
      <c r="B6" s="31"/>
      <c r="C6" s="211"/>
      <c r="D6" s="25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7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9"/>
      <c r="B7" s="31"/>
      <c r="C7" s="211"/>
      <c r="D7" s="25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7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9"/>
      <c r="B8" s="213"/>
      <c r="C8" s="213"/>
      <c r="D8" s="25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7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9"/>
      <c r="B9" s="213"/>
      <c r="C9" s="213"/>
      <c r="D9" s="25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7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9"/>
      <c r="B10" s="213"/>
      <c r="C10" s="213"/>
      <c r="D10" s="25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7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9"/>
      <c r="B11" s="213"/>
      <c r="C11" s="213"/>
      <c r="D11" s="25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9"/>
      <c r="B12" s="194"/>
      <c r="C12" s="194"/>
      <c r="D12" s="25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9"/>
      <c r="B13" s="31"/>
      <c r="C13" s="179"/>
      <c r="D13" s="25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7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9"/>
      <c r="B14" s="31"/>
      <c r="C14" s="179"/>
      <c r="D14" s="25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7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52"/>
      <c r="B15" s="31"/>
      <c r="C15" s="51"/>
      <c r="D15" s="25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52"/>
      <c r="B16" s="31"/>
      <c r="C16" s="51"/>
      <c r="D16" s="25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7"/>
      <c r="P16" s="248"/>
      <c r="Q16" s="249"/>
      <c r="R16" s="250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50"/>
      <c r="B17" s="50"/>
      <c r="C17" s="50"/>
      <c r="D17" s="25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7"/>
      <c r="P17" s="248"/>
      <c r="Q17" s="249"/>
      <c r="R17" s="250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179"/>
      <c r="B18" s="179"/>
      <c r="C18" s="179"/>
      <c r="D18" s="14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7"/>
      <c r="P18" s="248"/>
      <c r="Q18" s="249"/>
      <c r="R18" s="250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3"/>
      <c r="B19" s="31"/>
      <c r="C19" s="43"/>
      <c r="D19" s="2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7"/>
      <c r="P19" s="248"/>
      <c r="Q19" s="249"/>
      <c r="R19" s="250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8"/>
      <c r="F23" s="49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11" style="81" customWidth="1"/>
    <col min="2" max="2" width="10.7109375" style="81" customWidth="1"/>
    <col min="3" max="3" width="10.140625" style="81" customWidth="1"/>
    <col min="4" max="4" width="28.7109375" style="81" customWidth="1"/>
    <col min="5" max="17" width="7" style="81" customWidth="1"/>
    <col min="18" max="18" width="6.85546875" style="82" customWidth="1"/>
    <col min="19" max="19" width="7.7109375" style="81" customWidth="1"/>
    <col min="20" max="21" width="7.85546875" style="81" customWidth="1"/>
    <col min="22" max="22" width="7.7109375" style="81" customWidth="1"/>
    <col min="23" max="16384" width="9.140625" style="81"/>
  </cols>
  <sheetData>
    <row r="1" spans="1:22" x14ac:dyDescent="0.25">
      <c r="A1" s="1" t="s">
        <v>56</v>
      </c>
      <c r="B1" s="80"/>
      <c r="C1" s="80"/>
    </row>
    <row r="2" spans="1:22" s="85" customFormat="1" x14ac:dyDescent="0.25">
      <c r="A2" s="5" t="s">
        <v>88</v>
      </c>
      <c r="B2" s="220"/>
      <c r="C2" s="220"/>
      <c r="D2" s="180"/>
      <c r="E2" s="242" t="s">
        <v>15</v>
      </c>
      <c r="F2" s="242"/>
      <c r="G2" s="241" t="s">
        <v>16</v>
      </c>
      <c r="H2" s="241"/>
      <c r="I2" s="242" t="s">
        <v>17</v>
      </c>
      <c r="J2" s="242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83" t="s">
        <v>24</v>
      </c>
      <c r="T2" s="83" t="s">
        <v>39</v>
      </c>
      <c r="U2" s="84" t="s">
        <v>26</v>
      </c>
      <c r="V2" s="84" t="s">
        <v>27</v>
      </c>
    </row>
    <row r="3" spans="1:22" x14ac:dyDescent="0.25">
      <c r="A3" s="86" t="s">
        <v>22</v>
      </c>
      <c r="B3" s="86" t="s">
        <v>23</v>
      </c>
      <c r="C3" s="86" t="s">
        <v>48</v>
      </c>
      <c r="D3" s="86" t="s">
        <v>32</v>
      </c>
      <c r="E3" s="35">
        <v>8</v>
      </c>
      <c r="F3" s="112">
        <v>16.3</v>
      </c>
      <c r="G3" s="87">
        <v>9</v>
      </c>
      <c r="H3" s="87">
        <v>16.3</v>
      </c>
      <c r="I3" s="87">
        <v>8</v>
      </c>
      <c r="J3" s="87">
        <v>16.3</v>
      </c>
      <c r="K3" s="87">
        <v>8</v>
      </c>
      <c r="L3" s="87">
        <v>16.3</v>
      </c>
      <c r="M3" s="87">
        <v>8</v>
      </c>
      <c r="N3" s="87">
        <v>16.3</v>
      </c>
      <c r="O3" s="87"/>
      <c r="P3" s="87"/>
      <c r="Q3" s="88"/>
      <c r="R3" s="88"/>
      <c r="S3" s="89"/>
      <c r="T3" s="89"/>
      <c r="U3" s="90"/>
      <c r="V3" s="90"/>
    </row>
    <row r="4" spans="1:22" x14ac:dyDescent="0.25">
      <c r="A4" s="179">
        <v>6687</v>
      </c>
      <c r="B4" s="233" t="s">
        <v>113</v>
      </c>
      <c r="C4" s="222">
        <v>6</v>
      </c>
      <c r="D4" s="25" t="s">
        <v>65</v>
      </c>
      <c r="E4" s="246">
        <v>0.75</v>
      </c>
      <c r="F4" s="246"/>
      <c r="G4" s="240"/>
      <c r="H4" s="240"/>
      <c r="I4" s="240">
        <v>1</v>
      </c>
      <c r="J4" s="240"/>
      <c r="K4" s="240"/>
      <c r="L4" s="240"/>
      <c r="M4" s="240"/>
      <c r="N4" s="240"/>
      <c r="O4" s="234"/>
      <c r="P4" s="235"/>
      <c r="Q4" s="236"/>
      <c r="R4" s="237"/>
      <c r="S4" s="89">
        <f>E4+G4+I4+K4+M4+O4+Q4</f>
        <v>1.75</v>
      </c>
      <c r="T4" s="89">
        <f t="shared" ref="T4:T12" si="0">SUM(S4-U4-V4)</f>
        <v>1.75</v>
      </c>
      <c r="U4" s="92"/>
      <c r="V4" s="92"/>
    </row>
    <row r="5" spans="1:22" x14ac:dyDescent="0.25">
      <c r="A5" s="179">
        <v>6687</v>
      </c>
      <c r="B5" s="233" t="s">
        <v>113</v>
      </c>
      <c r="C5" s="222">
        <v>7</v>
      </c>
      <c r="D5" s="25" t="s">
        <v>65</v>
      </c>
      <c r="E5" s="246">
        <v>0.75</v>
      </c>
      <c r="F5" s="246"/>
      <c r="G5" s="240"/>
      <c r="H5" s="240"/>
      <c r="I5" s="240">
        <v>2.5</v>
      </c>
      <c r="J5" s="240"/>
      <c r="K5" s="240"/>
      <c r="L5" s="240"/>
      <c r="M5" s="240"/>
      <c r="N5" s="240"/>
      <c r="O5" s="234"/>
      <c r="P5" s="235"/>
      <c r="Q5" s="236"/>
      <c r="R5" s="237"/>
      <c r="S5" s="89">
        <f t="shared" ref="S5:S23" si="1">E5+G5+I5+K5+M5+O5+Q5</f>
        <v>3.25</v>
      </c>
      <c r="T5" s="89">
        <f t="shared" si="0"/>
        <v>3.25</v>
      </c>
      <c r="U5" s="92"/>
      <c r="V5" s="92"/>
    </row>
    <row r="6" spans="1:22" x14ac:dyDescent="0.25">
      <c r="A6" s="179">
        <v>6687</v>
      </c>
      <c r="B6" s="233" t="s">
        <v>113</v>
      </c>
      <c r="C6" s="222">
        <v>8</v>
      </c>
      <c r="D6" s="25" t="s">
        <v>65</v>
      </c>
      <c r="E6" s="246">
        <v>0.75</v>
      </c>
      <c r="F6" s="246"/>
      <c r="G6" s="240"/>
      <c r="H6" s="240"/>
      <c r="I6" s="240"/>
      <c r="J6" s="240"/>
      <c r="K6" s="240"/>
      <c r="L6" s="240"/>
      <c r="M6" s="240"/>
      <c r="N6" s="240"/>
      <c r="O6" s="234"/>
      <c r="P6" s="235"/>
      <c r="Q6" s="236"/>
      <c r="R6" s="237"/>
      <c r="S6" s="89">
        <f t="shared" si="1"/>
        <v>0.75</v>
      </c>
      <c r="T6" s="89">
        <f t="shared" si="0"/>
        <v>0.75</v>
      </c>
      <c r="U6" s="92"/>
      <c r="V6" s="92"/>
    </row>
    <row r="7" spans="1:22" x14ac:dyDescent="0.25">
      <c r="A7" s="179">
        <v>6687</v>
      </c>
      <c r="B7" s="233" t="s">
        <v>113</v>
      </c>
      <c r="C7" s="222">
        <v>9</v>
      </c>
      <c r="D7" s="25" t="s">
        <v>65</v>
      </c>
      <c r="E7" s="246">
        <v>0.5</v>
      </c>
      <c r="F7" s="246"/>
      <c r="G7" s="234">
        <v>0.5</v>
      </c>
      <c r="H7" s="235"/>
      <c r="I7" s="240"/>
      <c r="J7" s="240"/>
      <c r="K7" s="240"/>
      <c r="L7" s="240"/>
      <c r="M7" s="240"/>
      <c r="N7" s="240"/>
      <c r="O7" s="234"/>
      <c r="P7" s="235"/>
      <c r="Q7" s="236"/>
      <c r="R7" s="237"/>
      <c r="S7" s="89">
        <f t="shared" si="1"/>
        <v>1</v>
      </c>
      <c r="T7" s="89">
        <f t="shared" si="0"/>
        <v>1</v>
      </c>
      <c r="U7" s="92"/>
      <c r="V7" s="92"/>
    </row>
    <row r="8" spans="1:22" x14ac:dyDescent="0.25">
      <c r="A8" s="179">
        <v>6687</v>
      </c>
      <c r="B8" s="233" t="s">
        <v>113</v>
      </c>
      <c r="C8" s="222">
        <v>10</v>
      </c>
      <c r="D8" s="25" t="s">
        <v>65</v>
      </c>
      <c r="E8" s="246">
        <v>0.5</v>
      </c>
      <c r="F8" s="246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89">
        <f t="shared" si="1"/>
        <v>0.5</v>
      </c>
      <c r="T8" s="89">
        <f t="shared" si="0"/>
        <v>0.5</v>
      </c>
      <c r="U8" s="92"/>
      <c r="V8" s="92"/>
    </row>
    <row r="9" spans="1:22" x14ac:dyDescent="0.25">
      <c r="A9" s="179">
        <v>6520</v>
      </c>
      <c r="B9" s="233" t="s">
        <v>116</v>
      </c>
      <c r="C9" s="179">
        <v>23</v>
      </c>
      <c r="D9" s="25" t="s">
        <v>83</v>
      </c>
      <c r="E9" s="246">
        <v>2.75</v>
      </c>
      <c r="F9" s="246"/>
      <c r="G9" s="234">
        <v>6</v>
      </c>
      <c r="H9" s="235"/>
      <c r="I9" s="234">
        <v>4</v>
      </c>
      <c r="J9" s="235"/>
      <c r="K9" s="234"/>
      <c r="L9" s="235"/>
      <c r="M9" s="234"/>
      <c r="N9" s="235"/>
      <c r="O9" s="234"/>
      <c r="P9" s="235"/>
      <c r="Q9" s="236"/>
      <c r="R9" s="237"/>
      <c r="S9" s="89">
        <f t="shared" si="1"/>
        <v>12.75</v>
      </c>
      <c r="T9" s="89">
        <f t="shared" si="0"/>
        <v>12.75</v>
      </c>
      <c r="U9" s="92"/>
      <c r="V9" s="92"/>
    </row>
    <row r="10" spans="1:22" x14ac:dyDescent="0.25">
      <c r="A10" s="179">
        <v>6633</v>
      </c>
      <c r="B10" s="233" t="s">
        <v>117</v>
      </c>
      <c r="C10" s="219">
        <v>17</v>
      </c>
      <c r="D10" s="25" t="s">
        <v>90</v>
      </c>
      <c r="E10" s="246">
        <v>1</v>
      </c>
      <c r="F10" s="246"/>
      <c r="G10" s="234">
        <v>0.5</v>
      </c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89">
        <f t="shared" si="1"/>
        <v>1.5</v>
      </c>
      <c r="T10" s="89">
        <f t="shared" si="0"/>
        <v>1.5</v>
      </c>
      <c r="U10" s="92"/>
      <c r="V10" s="92"/>
    </row>
    <row r="11" spans="1:22" x14ac:dyDescent="0.25">
      <c r="A11" s="179">
        <v>6721</v>
      </c>
      <c r="B11" s="233" t="s">
        <v>114</v>
      </c>
      <c r="C11" s="228">
        <v>35</v>
      </c>
      <c r="D11" s="25" t="s">
        <v>90</v>
      </c>
      <c r="E11" s="246"/>
      <c r="F11" s="246"/>
      <c r="G11" s="234"/>
      <c r="H11" s="235"/>
      <c r="I11" s="234"/>
      <c r="J11" s="235"/>
      <c r="K11" s="234">
        <v>2</v>
      </c>
      <c r="L11" s="235"/>
      <c r="M11" s="234">
        <v>2</v>
      </c>
      <c r="N11" s="235"/>
      <c r="O11" s="234"/>
      <c r="P11" s="235"/>
      <c r="Q11" s="236"/>
      <c r="R11" s="237"/>
      <c r="S11" s="89">
        <f>E11+G11+I11+K11+M11+O11+Q11</f>
        <v>4</v>
      </c>
      <c r="T11" s="89">
        <f t="shared" si="0"/>
        <v>4</v>
      </c>
      <c r="U11" s="92"/>
      <c r="V11" s="92"/>
    </row>
    <row r="12" spans="1:22" x14ac:dyDescent="0.25">
      <c r="A12" s="179">
        <v>6721</v>
      </c>
      <c r="B12" s="233" t="s">
        <v>114</v>
      </c>
      <c r="C12" s="228">
        <v>36</v>
      </c>
      <c r="D12" s="25" t="s">
        <v>90</v>
      </c>
      <c r="E12" s="246"/>
      <c r="F12" s="246"/>
      <c r="G12" s="234"/>
      <c r="H12" s="235"/>
      <c r="I12" s="234"/>
      <c r="J12" s="235"/>
      <c r="K12" s="234">
        <v>2</v>
      </c>
      <c r="L12" s="235"/>
      <c r="M12" s="234">
        <v>2</v>
      </c>
      <c r="N12" s="235"/>
      <c r="O12" s="234"/>
      <c r="P12" s="235"/>
      <c r="Q12" s="236"/>
      <c r="R12" s="237"/>
      <c r="S12" s="89">
        <f t="shared" si="1"/>
        <v>4</v>
      </c>
      <c r="T12" s="89">
        <f t="shared" si="0"/>
        <v>4</v>
      </c>
      <c r="U12" s="92"/>
      <c r="V12" s="92"/>
    </row>
    <row r="13" spans="1:22" x14ac:dyDescent="0.25">
      <c r="A13" s="179">
        <v>6721</v>
      </c>
      <c r="B13" s="233" t="s">
        <v>114</v>
      </c>
      <c r="C13" s="228">
        <v>37</v>
      </c>
      <c r="D13" s="25" t="s">
        <v>90</v>
      </c>
      <c r="E13" s="246"/>
      <c r="F13" s="246"/>
      <c r="G13" s="234"/>
      <c r="H13" s="235"/>
      <c r="I13" s="234"/>
      <c r="J13" s="235"/>
      <c r="K13" s="234">
        <v>2.5</v>
      </c>
      <c r="L13" s="235"/>
      <c r="M13" s="234">
        <v>2</v>
      </c>
      <c r="N13" s="235"/>
      <c r="O13" s="234"/>
      <c r="P13" s="235"/>
      <c r="Q13" s="236"/>
      <c r="R13" s="237"/>
      <c r="S13" s="89">
        <f>E13+G13+I13+K13+M13+O13+Q13</f>
        <v>4.5</v>
      </c>
      <c r="T13" s="89">
        <f>SUM(S13-U13-V13)</f>
        <v>4.5</v>
      </c>
      <c r="U13" s="92"/>
      <c r="V13" s="92"/>
    </row>
    <row r="14" spans="1:22" x14ac:dyDescent="0.25">
      <c r="A14" s="179">
        <v>6721</v>
      </c>
      <c r="B14" s="233" t="s">
        <v>114</v>
      </c>
      <c r="C14" s="230">
        <v>38</v>
      </c>
      <c r="D14" s="25" t="s">
        <v>90</v>
      </c>
      <c r="E14" s="247"/>
      <c r="F14" s="248"/>
      <c r="G14" s="234"/>
      <c r="H14" s="235"/>
      <c r="I14" s="234"/>
      <c r="J14" s="235"/>
      <c r="K14" s="234"/>
      <c r="L14" s="235"/>
      <c r="M14" s="234">
        <v>0.5</v>
      </c>
      <c r="N14" s="235"/>
      <c r="O14" s="234"/>
      <c r="P14" s="235"/>
      <c r="Q14" s="236"/>
      <c r="R14" s="237"/>
      <c r="S14" s="89">
        <f t="shared" ref="S14:S15" si="2">E14+G14+I14+K14+M14+O14+Q14</f>
        <v>0.5</v>
      </c>
      <c r="T14" s="89">
        <f t="shared" ref="T14:T15" si="3">SUM(S14-U14-V14)</f>
        <v>0.5</v>
      </c>
      <c r="U14" s="92"/>
      <c r="V14" s="92"/>
    </row>
    <row r="15" spans="1:22" x14ac:dyDescent="0.25">
      <c r="A15" s="179"/>
      <c r="B15" s="93"/>
      <c r="C15" s="230"/>
      <c r="D15" s="25"/>
      <c r="E15" s="247"/>
      <c r="F15" s="248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89">
        <f t="shared" si="2"/>
        <v>0</v>
      </c>
      <c r="T15" s="89">
        <f t="shared" si="3"/>
        <v>0</v>
      </c>
      <c r="U15" s="92"/>
      <c r="V15" s="92"/>
    </row>
    <row r="16" spans="1:22" ht="15.75" customHeight="1" x14ac:dyDescent="0.25">
      <c r="A16" s="179">
        <v>3600</v>
      </c>
      <c r="B16" s="31" t="s">
        <v>115</v>
      </c>
      <c r="C16" s="179"/>
      <c r="D16" s="25" t="s">
        <v>108</v>
      </c>
      <c r="E16" s="247"/>
      <c r="F16" s="248"/>
      <c r="G16" s="234"/>
      <c r="H16" s="235"/>
      <c r="I16" s="234"/>
      <c r="J16" s="235"/>
      <c r="K16" s="234"/>
      <c r="L16" s="235"/>
      <c r="M16" s="234">
        <v>1</v>
      </c>
      <c r="N16" s="235"/>
      <c r="O16" s="234"/>
      <c r="P16" s="235"/>
      <c r="Q16" s="236"/>
      <c r="R16" s="237"/>
      <c r="S16" s="89">
        <f t="shared" ref="S16:S18" si="4">E16+G16+I16+K16+M16+O16+Q16</f>
        <v>1</v>
      </c>
      <c r="T16" s="89">
        <f t="shared" ref="T16:T18" si="5">SUM(S16-U16-V16)</f>
        <v>1</v>
      </c>
      <c r="U16" s="92"/>
      <c r="V16" s="92"/>
    </row>
    <row r="17" spans="1:22" ht="15.75" customHeight="1" x14ac:dyDescent="0.25">
      <c r="A17" s="179">
        <v>3600</v>
      </c>
      <c r="B17" s="31" t="s">
        <v>115</v>
      </c>
      <c r="C17" s="179"/>
      <c r="D17" s="14" t="s">
        <v>104</v>
      </c>
      <c r="E17" s="246"/>
      <c r="F17" s="246"/>
      <c r="G17" s="234"/>
      <c r="H17" s="235"/>
      <c r="I17" s="234"/>
      <c r="J17" s="235"/>
      <c r="K17" s="234">
        <v>1.5</v>
      </c>
      <c r="L17" s="235"/>
      <c r="M17" s="234"/>
      <c r="N17" s="235"/>
      <c r="O17" s="234"/>
      <c r="P17" s="235"/>
      <c r="Q17" s="236"/>
      <c r="R17" s="237"/>
      <c r="S17" s="89">
        <f t="shared" si="4"/>
        <v>1.5</v>
      </c>
      <c r="T17" s="89">
        <f t="shared" si="5"/>
        <v>1.5</v>
      </c>
      <c r="U17" s="92"/>
      <c r="V17" s="92"/>
    </row>
    <row r="18" spans="1:22" x14ac:dyDescent="0.25">
      <c r="A18" s="195">
        <v>3600</v>
      </c>
      <c r="B18" s="31" t="s">
        <v>115</v>
      </c>
      <c r="C18" s="195"/>
      <c r="D18" s="14" t="s">
        <v>86</v>
      </c>
      <c r="E18" s="246">
        <v>1</v>
      </c>
      <c r="F18" s="246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89">
        <f t="shared" si="4"/>
        <v>1</v>
      </c>
      <c r="T18" s="89">
        <f t="shared" si="5"/>
        <v>1</v>
      </c>
      <c r="U18" s="92"/>
      <c r="V18" s="92"/>
    </row>
    <row r="19" spans="1:22" x14ac:dyDescent="0.25">
      <c r="A19" s="179">
        <v>3600</v>
      </c>
      <c r="B19" s="31" t="s">
        <v>115</v>
      </c>
      <c r="C19" s="179"/>
      <c r="D19" s="25" t="s">
        <v>78</v>
      </c>
      <c r="E19" s="246"/>
      <c r="F19" s="246"/>
      <c r="G19" s="234">
        <v>1</v>
      </c>
      <c r="H19" s="235"/>
      <c r="I19" s="234">
        <v>0.5</v>
      </c>
      <c r="J19" s="235"/>
      <c r="K19" s="234"/>
      <c r="L19" s="235"/>
      <c r="M19" s="234">
        <v>0.5</v>
      </c>
      <c r="N19" s="235"/>
      <c r="O19" s="234"/>
      <c r="P19" s="235"/>
      <c r="Q19" s="236"/>
      <c r="R19" s="237"/>
      <c r="S19" s="89">
        <f>E19+G19+I19+K19+M19+O19+Q19</f>
        <v>2</v>
      </c>
      <c r="T19" s="89">
        <f>SUM(S19-U19-V19)</f>
        <v>2</v>
      </c>
      <c r="U19" s="92"/>
      <c r="V19" s="92"/>
    </row>
    <row r="20" spans="1:22" x14ac:dyDescent="0.25">
      <c r="A20" s="179"/>
      <c r="B20" s="31"/>
      <c r="C20" s="179"/>
      <c r="D20" s="25"/>
      <c r="E20" s="246"/>
      <c r="F20" s="246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89">
        <f>E20+G20+I20+K20+M20+O20+Q20</f>
        <v>0</v>
      </c>
      <c r="T20" s="89">
        <f>SUM(S20-U20-V20)</f>
        <v>0</v>
      </c>
      <c r="U20" s="92"/>
      <c r="V20" s="92"/>
    </row>
    <row r="21" spans="1:22" x14ac:dyDescent="0.25">
      <c r="A21" s="86" t="s">
        <v>37</v>
      </c>
      <c r="B21" s="86"/>
      <c r="C21" s="86"/>
      <c r="D21" s="86"/>
      <c r="E21" s="247"/>
      <c r="F21" s="248"/>
      <c r="G21" s="234"/>
      <c r="H21" s="235"/>
      <c r="I21" s="234"/>
      <c r="J21" s="235"/>
      <c r="K21" s="234"/>
      <c r="L21" s="235"/>
      <c r="M21" s="234"/>
      <c r="N21" s="235"/>
      <c r="O21" s="234"/>
      <c r="P21" s="235"/>
      <c r="Q21" s="236"/>
      <c r="R21" s="237"/>
      <c r="S21" s="89">
        <f t="shared" si="1"/>
        <v>0</v>
      </c>
      <c r="T21" s="89"/>
      <c r="U21" s="94"/>
      <c r="V21" s="92"/>
    </row>
    <row r="22" spans="1:22" x14ac:dyDescent="0.25">
      <c r="A22" s="86" t="s">
        <v>38</v>
      </c>
      <c r="B22" s="86"/>
      <c r="C22" s="86"/>
      <c r="D22" s="86"/>
      <c r="E22" s="247"/>
      <c r="F22" s="248"/>
      <c r="G22" s="234"/>
      <c r="H22" s="235"/>
      <c r="I22" s="234"/>
      <c r="J22" s="235"/>
      <c r="K22" s="234"/>
      <c r="L22" s="235"/>
      <c r="M22" s="234"/>
      <c r="N22" s="235"/>
      <c r="O22" s="236"/>
      <c r="P22" s="237"/>
      <c r="Q22" s="236"/>
      <c r="R22" s="237"/>
      <c r="S22" s="89">
        <f t="shared" si="1"/>
        <v>0</v>
      </c>
      <c r="T22" s="89"/>
      <c r="U22" s="94"/>
      <c r="V22" s="92"/>
    </row>
    <row r="23" spans="1:22" x14ac:dyDescent="0.25">
      <c r="A23" s="94" t="s">
        <v>6</v>
      </c>
      <c r="B23" s="94"/>
      <c r="C23" s="94"/>
      <c r="D23" s="94"/>
      <c r="E23" s="238">
        <f>SUM(E4:E22)</f>
        <v>8</v>
      </c>
      <c r="F23" s="239"/>
      <c r="G23" s="238">
        <f>SUM(G4:G22)</f>
        <v>8</v>
      </c>
      <c r="H23" s="239"/>
      <c r="I23" s="238">
        <f>SUM(I4:I22)</f>
        <v>8</v>
      </c>
      <c r="J23" s="239"/>
      <c r="K23" s="238">
        <f>SUM(K4:K22)</f>
        <v>8</v>
      </c>
      <c r="L23" s="239"/>
      <c r="M23" s="238">
        <f>SUM(M4:M22)</f>
        <v>8</v>
      </c>
      <c r="N23" s="239"/>
      <c r="O23" s="238">
        <f>SUM(O4:O22)</f>
        <v>0</v>
      </c>
      <c r="P23" s="239"/>
      <c r="Q23" s="238">
        <f>SUM(Q4:Q22)</f>
        <v>0</v>
      </c>
      <c r="R23" s="239"/>
      <c r="S23" s="89">
        <f t="shared" si="1"/>
        <v>40</v>
      </c>
      <c r="T23" s="89"/>
      <c r="U23" s="94"/>
      <c r="V23" s="92"/>
    </row>
    <row r="24" spans="1:22" x14ac:dyDescent="0.25">
      <c r="A24" s="94" t="s">
        <v>2</v>
      </c>
      <c r="B24" s="94"/>
      <c r="C24" s="94"/>
      <c r="D24" s="94"/>
      <c r="E24" s="182"/>
      <c r="F24" s="183">
        <v>8</v>
      </c>
      <c r="G24" s="182"/>
      <c r="H24" s="183">
        <v>8</v>
      </c>
      <c r="I24" s="182"/>
      <c r="J24" s="183">
        <v>8</v>
      </c>
      <c r="K24" s="182"/>
      <c r="L24" s="183">
        <v>8</v>
      </c>
      <c r="M24" s="182"/>
      <c r="N24" s="183">
        <v>8</v>
      </c>
      <c r="O24" s="182"/>
      <c r="P24" s="183"/>
      <c r="Q24" s="182"/>
      <c r="R24" s="183"/>
      <c r="S24" s="89">
        <f>SUM(E24:R24)</f>
        <v>40</v>
      </c>
      <c r="T24" s="89">
        <f>SUM(T4:T23)</f>
        <v>40</v>
      </c>
      <c r="U24" s="92"/>
      <c r="V24" s="92"/>
    </row>
    <row r="25" spans="1:22" x14ac:dyDescent="0.25">
      <c r="A25" s="94" t="s">
        <v>41</v>
      </c>
      <c r="B25" s="94"/>
      <c r="C25" s="94"/>
      <c r="D25" s="94"/>
      <c r="E25" s="95"/>
      <c r="F25" s="95">
        <f>SUM(E23)-F24</f>
        <v>0</v>
      </c>
      <c r="G25" s="95"/>
      <c r="H25" s="95">
        <f>SUM(G23)-H24</f>
        <v>0</v>
      </c>
      <c r="I25" s="95"/>
      <c r="J25" s="95">
        <f>SUM(I23)-J24</f>
        <v>0</v>
      </c>
      <c r="K25" s="95"/>
      <c r="L25" s="95">
        <f>SUM(K23)-L24</f>
        <v>0</v>
      </c>
      <c r="M25" s="95"/>
      <c r="N25" s="95">
        <f>SUM(M23)-N24</f>
        <v>0</v>
      </c>
      <c r="O25" s="95"/>
      <c r="P25" s="95">
        <f>SUM(O23)</f>
        <v>0</v>
      </c>
      <c r="Q25" s="95"/>
      <c r="R25" s="95">
        <f>SUM(Q23)</f>
        <v>0</v>
      </c>
      <c r="S25" s="92">
        <f>SUM(E25:R25)</f>
        <v>0</v>
      </c>
      <c r="T25" s="92"/>
      <c r="U25" s="92">
        <f>SUM(U4:U24)</f>
        <v>0</v>
      </c>
      <c r="V25" s="92">
        <f>SUM(V4:V24)</f>
        <v>0</v>
      </c>
    </row>
    <row r="26" spans="1:22" x14ac:dyDescent="0.25">
      <c r="E26" s="96"/>
      <c r="F26" s="96"/>
      <c r="G26" s="96"/>
      <c r="H26" s="96"/>
    </row>
    <row r="27" spans="1:22" x14ac:dyDescent="0.25">
      <c r="A27" s="79" t="s">
        <v>25</v>
      </c>
      <c r="B27" s="80"/>
    </row>
    <row r="28" spans="1:22" x14ac:dyDescent="0.25">
      <c r="A28" s="81" t="s">
        <v>2</v>
      </c>
      <c r="C28" s="97">
        <f>SUM(T24)</f>
        <v>40</v>
      </c>
      <c r="I28" s="79">
        <v>3600</v>
      </c>
    </row>
    <row r="29" spans="1:22" x14ac:dyDescent="0.25">
      <c r="A29" s="81" t="s">
        <v>26</v>
      </c>
      <c r="C29" s="97">
        <f>U25</f>
        <v>0</v>
      </c>
      <c r="D29" s="98"/>
      <c r="I29" s="99">
        <v>5.5</v>
      </c>
    </row>
    <row r="30" spans="1:22" x14ac:dyDescent="0.25">
      <c r="A30" s="81" t="s">
        <v>27</v>
      </c>
      <c r="C30" s="98">
        <f>V25</f>
        <v>0</v>
      </c>
      <c r="I30" s="96"/>
    </row>
    <row r="31" spans="1:22" x14ac:dyDescent="0.25">
      <c r="A31" s="81" t="s">
        <v>28</v>
      </c>
      <c r="C31" s="98">
        <f>S21</f>
        <v>0</v>
      </c>
      <c r="I31" s="97"/>
    </row>
    <row r="32" spans="1:22" x14ac:dyDescent="0.25">
      <c r="A32" s="81" t="s">
        <v>4</v>
      </c>
      <c r="C32" s="98">
        <f>S22</f>
        <v>0</v>
      </c>
    </row>
    <row r="33" spans="1:7" ht="16.5" thickBot="1" x14ac:dyDescent="0.3">
      <c r="A33" s="82" t="s">
        <v>6</v>
      </c>
      <c r="C33" s="100">
        <f>SUM(C28:C32)</f>
        <v>40</v>
      </c>
      <c r="E33" s="82" t="s">
        <v>42</v>
      </c>
      <c r="F33" s="82"/>
      <c r="G33" s="101">
        <f>S23-C33</f>
        <v>0</v>
      </c>
    </row>
    <row r="34" spans="1:7" ht="16.5" thickTop="1" x14ac:dyDescent="0.25">
      <c r="A34" s="81" t="s">
        <v>29</v>
      </c>
      <c r="C34" s="102">
        <v>0</v>
      </c>
      <c r="D34" s="102"/>
    </row>
    <row r="35" spans="1:7" x14ac:dyDescent="0.25">
      <c r="A35" s="81" t="s">
        <v>36</v>
      </c>
      <c r="C35" s="102">
        <v>0</v>
      </c>
      <c r="D35" s="102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A16" sqref="A16:XFD16"/>
    </sheetView>
  </sheetViews>
  <sheetFormatPr defaultRowHeight="15.75" x14ac:dyDescent="0.25"/>
  <cols>
    <col min="1" max="1" width="11" style="81" customWidth="1"/>
    <col min="2" max="2" width="10.7109375" style="81" customWidth="1"/>
    <col min="3" max="3" width="10.140625" style="81" customWidth="1"/>
    <col min="4" max="4" width="28.7109375" style="81" customWidth="1"/>
    <col min="5" max="17" width="7" style="81" customWidth="1"/>
    <col min="18" max="18" width="6.85546875" style="82" customWidth="1"/>
    <col min="19" max="19" width="7.7109375" style="81" customWidth="1"/>
    <col min="20" max="21" width="7.85546875" style="81" customWidth="1"/>
    <col min="22" max="22" width="7.7109375" style="81" customWidth="1"/>
    <col min="23" max="16384" width="9.140625" style="81"/>
  </cols>
  <sheetData>
    <row r="1" spans="1:22" x14ac:dyDescent="0.25">
      <c r="A1" s="1" t="s">
        <v>57</v>
      </c>
      <c r="B1" s="80"/>
      <c r="C1" s="80"/>
    </row>
    <row r="2" spans="1:22" s="85" customFormat="1" x14ac:dyDescent="0.25">
      <c r="A2" s="5" t="s">
        <v>88</v>
      </c>
      <c r="B2" s="220"/>
      <c r="C2" s="220"/>
      <c r="D2" s="180"/>
      <c r="E2" s="242" t="s">
        <v>15</v>
      </c>
      <c r="F2" s="242"/>
      <c r="G2" s="241" t="s">
        <v>16</v>
      </c>
      <c r="H2" s="241"/>
      <c r="I2" s="242" t="s">
        <v>17</v>
      </c>
      <c r="J2" s="242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83" t="s">
        <v>24</v>
      </c>
      <c r="T2" s="83" t="s">
        <v>39</v>
      </c>
      <c r="U2" s="84" t="s">
        <v>26</v>
      </c>
      <c r="V2" s="84" t="s">
        <v>27</v>
      </c>
    </row>
    <row r="3" spans="1:22" x14ac:dyDescent="0.25">
      <c r="A3" s="86" t="s">
        <v>22</v>
      </c>
      <c r="B3" s="86" t="s">
        <v>23</v>
      </c>
      <c r="C3" s="86" t="s">
        <v>48</v>
      </c>
      <c r="D3" s="86" t="s">
        <v>32</v>
      </c>
      <c r="E3" s="35">
        <v>8</v>
      </c>
      <c r="F3" s="112">
        <v>16.3</v>
      </c>
      <c r="G3" s="87">
        <v>8</v>
      </c>
      <c r="H3" s="87">
        <v>16.3</v>
      </c>
      <c r="I3" s="87">
        <v>8</v>
      </c>
      <c r="J3" s="87">
        <v>16.3</v>
      </c>
      <c r="K3" s="87">
        <v>8</v>
      </c>
      <c r="L3" s="87">
        <v>16.3</v>
      </c>
      <c r="M3" s="87">
        <v>8</v>
      </c>
      <c r="N3" s="87">
        <v>13</v>
      </c>
      <c r="O3" s="87"/>
      <c r="P3" s="87"/>
      <c r="Q3" s="88"/>
      <c r="R3" s="88"/>
      <c r="S3" s="89"/>
      <c r="T3" s="89"/>
      <c r="U3" s="90"/>
      <c r="V3" s="90"/>
    </row>
    <row r="4" spans="1:22" x14ac:dyDescent="0.25">
      <c r="A4" s="179">
        <v>6633</v>
      </c>
      <c r="B4" s="233" t="s">
        <v>117</v>
      </c>
      <c r="C4" s="206">
        <v>17</v>
      </c>
      <c r="D4" s="25" t="s">
        <v>75</v>
      </c>
      <c r="E4" s="246">
        <v>8</v>
      </c>
      <c r="F4" s="246"/>
      <c r="G4" s="240">
        <v>8</v>
      </c>
      <c r="H4" s="240"/>
      <c r="I4" s="240">
        <v>8</v>
      </c>
      <c r="J4" s="240"/>
      <c r="K4" s="240">
        <v>8</v>
      </c>
      <c r="L4" s="240"/>
      <c r="M4" s="240">
        <v>5</v>
      </c>
      <c r="N4" s="240"/>
      <c r="O4" s="234"/>
      <c r="P4" s="235"/>
      <c r="Q4" s="236"/>
      <c r="R4" s="237"/>
      <c r="S4" s="89">
        <f>E4+G4+I4+K4+M4+O4+Q4</f>
        <v>37</v>
      </c>
      <c r="T4" s="89">
        <f t="shared" ref="T4:T12" si="0">SUM(S4-U4-V4)</f>
        <v>37</v>
      </c>
      <c r="U4" s="92"/>
      <c r="V4" s="92"/>
    </row>
    <row r="5" spans="1:22" x14ac:dyDescent="0.25">
      <c r="A5" s="179"/>
      <c r="B5" s="211"/>
      <c r="C5" s="211"/>
      <c r="D5" s="25"/>
      <c r="E5" s="246"/>
      <c r="F5" s="246"/>
      <c r="G5" s="240"/>
      <c r="H5" s="240"/>
      <c r="I5" s="240"/>
      <c r="J5" s="240"/>
      <c r="K5" s="240"/>
      <c r="L5" s="240"/>
      <c r="M5" s="240"/>
      <c r="N5" s="240"/>
      <c r="O5" s="234"/>
      <c r="P5" s="235"/>
      <c r="Q5" s="236"/>
      <c r="R5" s="237"/>
      <c r="S5" s="89">
        <f t="shared" ref="S5:S22" si="1">E5+G5+I5+K5+M5+O5+Q5</f>
        <v>0</v>
      </c>
      <c r="T5" s="89">
        <f t="shared" si="0"/>
        <v>0</v>
      </c>
      <c r="U5" s="92"/>
      <c r="V5" s="92"/>
    </row>
    <row r="6" spans="1:22" x14ac:dyDescent="0.25">
      <c r="A6" s="179"/>
      <c r="B6" s="31"/>
      <c r="C6" s="211"/>
      <c r="D6" s="25"/>
      <c r="E6" s="246"/>
      <c r="F6" s="246"/>
      <c r="G6" s="240"/>
      <c r="H6" s="240"/>
      <c r="I6" s="240"/>
      <c r="J6" s="240"/>
      <c r="K6" s="240"/>
      <c r="L6" s="240"/>
      <c r="M6" s="240"/>
      <c r="N6" s="240"/>
      <c r="O6" s="234"/>
      <c r="P6" s="235"/>
      <c r="Q6" s="236"/>
      <c r="R6" s="237"/>
      <c r="S6" s="89">
        <f t="shared" si="1"/>
        <v>0</v>
      </c>
      <c r="T6" s="89">
        <f t="shared" si="0"/>
        <v>0</v>
      </c>
      <c r="U6" s="92"/>
      <c r="V6" s="92"/>
    </row>
    <row r="7" spans="1:22" x14ac:dyDescent="0.25">
      <c r="A7" s="179"/>
      <c r="B7" s="211"/>
      <c r="C7" s="211"/>
      <c r="D7" s="25"/>
      <c r="E7" s="246"/>
      <c r="F7" s="246"/>
      <c r="G7" s="234"/>
      <c r="H7" s="235"/>
      <c r="I7" s="240"/>
      <c r="J7" s="240"/>
      <c r="K7" s="240"/>
      <c r="L7" s="240"/>
      <c r="M7" s="240"/>
      <c r="N7" s="240"/>
      <c r="O7" s="234"/>
      <c r="P7" s="235"/>
      <c r="Q7" s="236"/>
      <c r="R7" s="237"/>
      <c r="S7" s="89">
        <f t="shared" si="1"/>
        <v>0</v>
      </c>
      <c r="T7" s="89">
        <f t="shared" si="0"/>
        <v>0</v>
      </c>
      <c r="U7" s="92"/>
      <c r="V7" s="92"/>
    </row>
    <row r="8" spans="1:22" x14ac:dyDescent="0.25">
      <c r="A8" s="179"/>
      <c r="B8" s="196"/>
      <c r="C8" s="196"/>
      <c r="D8" s="25"/>
      <c r="E8" s="246"/>
      <c r="F8" s="246"/>
      <c r="G8" s="234"/>
      <c r="H8" s="235"/>
      <c r="I8" s="234"/>
      <c r="J8" s="235"/>
      <c r="K8" s="234"/>
      <c r="L8" s="235"/>
      <c r="M8" s="234"/>
      <c r="N8" s="235"/>
      <c r="O8" s="234"/>
      <c r="P8" s="235"/>
      <c r="Q8" s="236"/>
      <c r="R8" s="237"/>
      <c r="S8" s="89">
        <f t="shared" si="1"/>
        <v>0</v>
      </c>
      <c r="T8" s="89">
        <f t="shared" si="0"/>
        <v>0</v>
      </c>
      <c r="U8" s="92"/>
      <c r="V8" s="92"/>
    </row>
    <row r="9" spans="1:22" x14ac:dyDescent="0.25">
      <c r="A9" s="179"/>
      <c r="B9" s="187"/>
      <c r="C9" s="187"/>
      <c r="D9" s="25"/>
      <c r="E9" s="246"/>
      <c r="F9" s="246"/>
      <c r="G9" s="234"/>
      <c r="H9" s="235"/>
      <c r="I9" s="234"/>
      <c r="J9" s="235"/>
      <c r="K9" s="234"/>
      <c r="L9" s="235"/>
      <c r="M9" s="234"/>
      <c r="N9" s="235"/>
      <c r="O9" s="234"/>
      <c r="P9" s="235"/>
      <c r="Q9" s="236"/>
      <c r="R9" s="237"/>
      <c r="S9" s="89">
        <f t="shared" si="1"/>
        <v>0</v>
      </c>
      <c r="T9" s="89">
        <f t="shared" si="0"/>
        <v>0</v>
      </c>
      <c r="U9" s="92"/>
      <c r="V9" s="92"/>
    </row>
    <row r="10" spans="1:22" x14ac:dyDescent="0.25">
      <c r="A10" s="179"/>
      <c r="B10" s="188"/>
      <c r="C10" s="188"/>
      <c r="D10" s="25"/>
      <c r="E10" s="246"/>
      <c r="F10" s="246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89">
        <f t="shared" si="1"/>
        <v>0</v>
      </c>
      <c r="T10" s="89">
        <f t="shared" si="0"/>
        <v>0</v>
      </c>
      <c r="U10" s="92"/>
      <c r="V10" s="92"/>
    </row>
    <row r="11" spans="1:22" x14ac:dyDescent="0.25">
      <c r="A11" s="179"/>
      <c r="B11" s="188"/>
      <c r="C11" s="188"/>
      <c r="D11" s="25"/>
      <c r="E11" s="246"/>
      <c r="F11" s="246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89">
        <f>E11+G11+I11+K11+M11+O11+Q11</f>
        <v>0</v>
      </c>
      <c r="T11" s="89">
        <f t="shared" si="0"/>
        <v>0</v>
      </c>
      <c r="U11" s="92"/>
      <c r="V11" s="92"/>
    </row>
    <row r="12" spans="1:22" x14ac:dyDescent="0.25">
      <c r="A12" s="179"/>
      <c r="B12" s="188"/>
      <c r="C12" s="188"/>
      <c r="D12" s="25"/>
      <c r="E12" s="246"/>
      <c r="F12" s="246"/>
      <c r="G12" s="234"/>
      <c r="H12" s="235"/>
      <c r="I12" s="234"/>
      <c r="J12" s="235"/>
      <c r="K12" s="234"/>
      <c r="L12" s="235"/>
      <c r="M12" s="234"/>
      <c r="N12" s="235"/>
      <c r="O12" s="234"/>
      <c r="P12" s="235"/>
      <c r="Q12" s="236"/>
      <c r="R12" s="237"/>
      <c r="S12" s="89">
        <f t="shared" si="1"/>
        <v>0</v>
      </c>
      <c r="T12" s="89">
        <f t="shared" si="0"/>
        <v>0</v>
      </c>
      <c r="U12" s="92"/>
      <c r="V12" s="92"/>
    </row>
    <row r="13" spans="1:22" x14ac:dyDescent="0.25">
      <c r="A13" s="179"/>
      <c r="B13" s="188"/>
      <c r="C13" s="188"/>
      <c r="D13" s="25"/>
      <c r="E13" s="246"/>
      <c r="F13" s="246"/>
      <c r="G13" s="234"/>
      <c r="H13" s="235"/>
      <c r="I13" s="234"/>
      <c r="J13" s="235"/>
      <c r="K13" s="234"/>
      <c r="L13" s="235"/>
      <c r="M13" s="234"/>
      <c r="N13" s="235"/>
      <c r="O13" s="234"/>
      <c r="P13" s="235"/>
      <c r="Q13" s="236"/>
      <c r="R13" s="237"/>
      <c r="S13" s="89">
        <f>E13+G13+I13+K13+M13+O13+Q13</f>
        <v>0</v>
      </c>
      <c r="T13" s="89">
        <f>SUM(S13-U13-V13)</f>
        <v>0</v>
      </c>
      <c r="U13" s="92"/>
      <c r="V13" s="92"/>
    </row>
    <row r="14" spans="1:22" x14ac:dyDescent="0.25">
      <c r="A14" s="179"/>
      <c r="B14" s="188"/>
      <c r="C14" s="188"/>
      <c r="D14" s="25"/>
      <c r="E14" s="246"/>
      <c r="F14" s="246"/>
      <c r="G14" s="234"/>
      <c r="H14" s="235"/>
      <c r="I14" s="234"/>
      <c r="J14" s="235"/>
      <c r="K14" s="234"/>
      <c r="L14" s="235"/>
      <c r="M14" s="234"/>
      <c r="N14" s="235"/>
      <c r="O14" s="234"/>
      <c r="P14" s="235"/>
      <c r="Q14" s="236"/>
      <c r="R14" s="237"/>
      <c r="S14" s="89">
        <f>E14+G14+I14+K14+M14+O14+Q14</f>
        <v>0</v>
      </c>
      <c r="T14" s="89">
        <f>SUM(S14-U14-V14)</f>
        <v>0</v>
      </c>
      <c r="U14" s="92"/>
      <c r="V14" s="92"/>
    </row>
    <row r="15" spans="1:22" ht="15.75" customHeight="1" x14ac:dyDescent="0.25">
      <c r="A15" s="179"/>
      <c r="B15" s="31"/>
      <c r="C15" s="179"/>
      <c r="D15" s="25"/>
      <c r="E15" s="247"/>
      <c r="F15" s="248"/>
      <c r="G15" s="234"/>
      <c r="H15" s="235"/>
      <c r="I15" s="234"/>
      <c r="J15" s="235"/>
      <c r="K15" s="234"/>
      <c r="L15" s="235"/>
      <c r="M15" s="234"/>
      <c r="N15" s="235"/>
      <c r="O15" s="234"/>
      <c r="P15" s="235"/>
      <c r="Q15" s="236"/>
      <c r="R15" s="237"/>
      <c r="S15" s="89">
        <f t="shared" ref="S15:S17" si="2">E15+G15+I15+K15+M15+O15+Q15</f>
        <v>0</v>
      </c>
      <c r="T15" s="89">
        <f t="shared" ref="T15:T17" si="3">SUM(S15-U15-V15)</f>
        <v>0</v>
      </c>
      <c r="U15" s="92"/>
      <c r="V15" s="92"/>
    </row>
    <row r="16" spans="1:22" ht="15.75" customHeight="1" x14ac:dyDescent="0.25">
      <c r="A16" s="181"/>
      <c r="B16" s="93"/>
      <c r="C16" s="181"/>
      <c r="D16" s="91"/>
      <c r="E16" s="246"/>
      <c r="F16" s="246"/>
      <c r="G16" s="234"/>
      <c r="H16" s="235"/>
      <c r="I16" s="234"/>
      <c r="J16" s="235"/>
      <c r="K16" s="234"/>
      <c r="L16" s="235"/>
      <c r="M16" s="234"/>
      <c r="N16" s="235"/>
      <c r="O16" s="234"/>
      <c r="P16" s="235"/>
      <c r="Q16" s="236"/>
      <c r="R16" s="237"/>
      <c r="S16" s="89">
        <f t="shared" si="2"/>
        <v>0</v>
      </c>
      <c r="T16" s="89">
        <f t="shared" si="3"/>
        <v>0</v>
      </c>
      <c r="U16" s="92"/>
      <c r="V16" s="92"/>
    </row>
    <row r="17" spans="1:22" x14ac:dyDescent="0.25">
      <c r="A17" s="179"/>
      <c r="B17" s="179"/>
      <c r="C17" s="179"/>
      <c r="D17" s="14"/>
      <c r="E17" s="246"/>
      <c r="F17" s="246"/>
      <c r="G17" s="234"/>
      <c r="H17" s="235"/>
      <c r="I17" s="234"/>
      <c r="J17" s="235"/>
      <c r="K17" s="234"/>
      <c r="L17" s="235"/>
      <c r="M17" s="234"/>
      <c r="N17" s="235"/>
      <c r="O17" s="234"/>
      <c r="P17" s="235"/>
      <c r="Q17" s="236"/>
      <c r="R17" s="237"/>
      <c r="S17" s="89">
        <f t="shared" si="2"/>
        <v>0</v>
      </c>
      <c r="T17" s="89">
        <f t="shared" si="3"/>
        <v>0</v>
      </c>
      <c r="U17" s="92"/>
      <c r="V17" s="92"/>
    </row>
    <row r="18" spans="1:22" x14ac:dyDescent="0.25">
      <c r="A18" s="181"/>
      <c r="B18" s="93"/>
      <c r="C18" s="181"/>
      <c r="D18" s="25"/>
      <c r="E18" s="246"/>
      <c r="F18" s="246"/>
      <c r="G18" s="234"/>
      <c r="H18" s="235"/>
      <c r="I18" s="234"/>
      <c r="J18" s="235"/>
      <c r="K18" s="234"/>
      <c r="L18" s="235"/>
      <c r="M18" s="234"/>
      <c r="N18" s="235"/>
      <c r="O18" s="234"/>
      <c r="P18" s="235"/>
      <c r="Q18" s="236"/>
      <c r="R18" s="237"/>
      <c r="S18" s="89">
        <f>E18+G18+I18+K18+M18+O18+Q18</f>
        <v>0</v>
      </c>
      <c r="T18" s="89">
        <f>SUM(S18-U18-V18)</f>
        <v>0</v>
      </c>
      <c r="U18" s="92"/>
      <c r="V18" s="92"/>
    </row>
    <row r="19" spans="1:22" x14ac:dyDescent="0.25">
      <c r="A19" s="179"/>
      <c r="B19" s="31"/>
      <c r="C19" s="179"/>
      <c r="D19" s="25"/>
      <c r="E19" s="246"/>
      <c r="F19" s="246"/>
      <c r="G19" s="234"/>
      <c r="H19" s="235"/>
      <c r="I19" s="234"/>
      <c r="J19" s="235"/>
      <c r="K19" s="234"/>
      <c r="L19" s="235"/>
      <c r="M19" s="234"/>
      <c r="N19" s="235"/>
      <c r="O19" s="234"/>
      <c r="P19" s="235"/>
      <c r="Q19" s="236"/>
      <c r="R19" s="237"/>
      <c r="S19" s="89">
        <f>E19+G19+I19+K19+M19+O19+Q19</f>
        <v>0</v>
      </c>
      <c r="T19" s="89">
        <f>SUM(S19-U19-V19)</f>
        <v>0</v>
      </c>
      <c r="U19" s="92"/>
      <c r="V19" s="92"/>
    </row>
    <row r="20" spans="1:22" x14ac:dyDescent="0.25">
      <c r="A20" s="86" t="s">
        <v>37</v>
      </c>
      <c r="B20" s="86"/>
      <c r="C20" s="86"/>
      <c r="D20" s="86"/>
      <c r="E20" s="247"/>
      <c r="F20" s="248"/>
      <c r="G20" s="234"/>
      <c r="H20" s="235"/>
      <c r="I20" s="234"/>
      <c r="J20" s="235"/>
      <c r="K20" s="234"/>
      <c r="L20" s="235"/>
      <c r="M20" s="234"/>
      <c r="N20" s="235"/>
      <c r="O20" s="234"/>
      <c r="P20" s="235"/>
      <c r="Q20" s="236"/>
      <c r="R20" s="237"/>
      <c r="S20" s="89">
        <f t="shared" si="1"/>
        <v>0</v>
      </c>
      <c r="T20" s="89"/>
      <c r="U20" s="94"/>
      <c r="V20" s="92"/>
    </row>
    <row r="21" spans="1:22" x14ac:dyDescent="0.25">
      <c r="A21" s="86" t="s">
        <v>38</v>
      </c>
      <c r="B21" s="86"/>
      <c r="C21" s="86"/>
      <c r="D21" s="86"/>
      <c r="E21" s="247"/>
      <c r="F21" s="248"/>
      <c r="G21" s="234"/>
      <c r="H21" s="235"/>
      <c r="I21" s="234"/>
      <c r="J21" s="235"/>
      <c r="K21" s="234"/>
      <c r="L21" s="235"/>
      <c r="M21" s="234"/>
      <c r="N21" s="235"/>
      <c r="O21" s="236"/>
      <c r="P21" s="237"/>
      <c r="Q21" s="236"/>
      <c r="R21" s="237"/>
      <c r="S21" s="89">
        <f t="shared" si="1"/>
        <v>0</v>
      </c>
      <c r="T21" s="89"/>
      <c r="U21" s="94"/>
      <c r="V21" s="92"/>
    </row>
    <row r="22" spans="1:22" x14ac:dyDescent="0.25">
      <c r="A22" s="94" t="s">
        <v>6</v>
      </c>
      <c r="B22" s="94"/>
      <c r="C22" s="94"/>
      <c r="D22" s="94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5</v>
      </c>
      <c r="N22" s="239"/>
      <c r="O22" s="238">
        <f>SUM(O4:O21)</f>
        <v>0</v>
      </c>
      <c r="P22" s="239"/>
      <c r="Q22" s="238">
        <f>SUM(Q4:Q21)</f>
        <v>0</v>
      </c>
      <c r="R22" s="239"/>
      <c r="S22" s="89">
        <f t="shared" si="1"/>
        <v>37</v>
      </c>
      <c r="T22" s="89"/>
      <c r="U22" s="94"/>
      <c r="V22" s="92"/>
    </row>
    <row r="23" spans="1:22" x14ac:dyDescent="0.25">
      <c r="A23" s="94" t="s">
        <v>2</v>
      </c>
      <c r="B23" s="94"/>
      <c r="C23" s="94"/>
      <c r="D23" s="94"/>
      <c r="E23" s="182"/>
      <c r="F23" s="183">
        <v>8</v>
      </c>
      <c r="G23" s="182"/>
      <c r="H23" s="183">
        <v>8</v>
      </c>
      <c r="I23" s="182"/>
      <c r="J23" s="183">
        <v>8</v>
      </c>
      <c r="K23" s="182"/>
      <c r="L23" s="183">
        <v>8</v>
      </c>
      <c r="M23" s="182"/>
      <c r="N23" s="183">
        <v>8</v>
      </c>
      <c r="O23" s="182"/>
      <c r="P23" s="183"/>
      <c r="Q23" s="182"/>
      <c r="R23" s="183"/>
      <c r="S23" s="89">
        <f>SUM(E23:R23)</f>
        <v>40</v>
      </c>
      <c r="T23" s="89">
        <f>SUM(T4:T22)</f>
        <v>37</v>
      </c>
      <c r="U23" s="92"/>
      <c r="V23" s="92"/>
    </row>
    <row r="24" spans="1:22" x14ac:dyDescent="0.25">
      <c r="A24" s="94" t="s">
        <v>41</v>
      </c>
      <c r="B24" s="94"/>
      <c r="C24" s="94"/>
      <c r="D24" s="94"/>
      <c r="E24" s="95"/>
      <c r="F24" s="95">
        <f>SUM(E22)-F23</f>
        <v>0</v>
      </c>
      <c r="G24" s="95"/>
      <c r="H24" s="95">
        <f>SUM(G22)-H23</f>
        <v>0</v>
      </c>
      <c r="I24" s="95"/>
      <c r="J24" s="95">
        <f>SUM(I22)-J23</f>
        <v>0</v>
      </c>
      <c r="K24" s="95"/>
      <c r="L24" s="95">
        <f>SUM(K22)-L23</f>
        <v>0</v>
      </c>
      <c r="M24" s="95"/>
      <c r="N24" s="95">
        <f>SUM(M22)-N23</f>
        <v>-3</v>
      </c>
      <c r="O24" s="95"/>
      <c r="P24" s="95">
        <f>SUM(O22)</f>
        <v>0</v>
      </c>
      <c r="Q24" s="95"/>
      <c r="R24" s="95">
        <f>SUM(Q22)</f>
        <v>0</v>
      </c>
      <c r="S24" s="92">
        <f>SUM(E24:R24)</f>
        <v>-3</v>
      </c>
      <c r="T24" s="92"/>
      <c r="U24" s="92">
        <f>SUM(U4:U23)</f>
        <v>0</v>
      </c>
      <c r="V24" s="92">
        <f>SUM(V4:V23)</f>
        <v>0</v>
      </c>
    </row>
    <row r="25" spans="1:22" x14ac:dyDescent="0.25">
      <c r="E25" s="96"/>
      <c r="F25" s="96"/>
      <c r="G25" s="96"/>
      <c r="H25" s="96"/>
    </row>
    <row r="26" spans="1:22" x14ac:dyDescent="0.25">
      <c r="A26" s="79" t="s">
        <v>25</v>
      </c>
      <c r="B26" s="80"/>
    </row>
    <row r="27" spans="1:22" x14ac:dyDescent="0.25">
      <c r="A27" s="81" t="s">
        <v>2</v>
      </c>
      <c r="C27" s="97">
        <f>SUM(T23)</f>
        <v>37</v>
      </c>
      <c r="I27" s="79">
        <v>3600</v>
      </c>
    </row>
    <row r="28" spans="1:22" x14ac:dyDescent="0.25">
      <c r="A28" s="81" t="s">
        <v>26</v>
      </c>
      <c r="C28" s="97">
        <f>U24</f>
        <v>0</v>
      </c>
      <c r="D28" s="98"/>
      <c r="I28" s="99"/>
    </row>
    <row r="29" spans="1:22" x14ac:dyDescent="0.25">
      <c r="A29" s="81" t="s">
        <v>27</v>
      </c>
      <c r="C29" s="98">
        <f>V24</f>
        <v>0</v>
      </c>
      <c r="I29" s="96"/>
    </row>
    <row r="30" spans="1:22" x14ac:dyDescent="0.25">
      <c r="A30" s="81" t="s">
        <v>28</v>
      </c>
      <c r="C30" s="98">
        <f>S20</f>
        <v>0</v>
      </c>
      <c r="I30" s="97"/>
    </row>
    <row r="31" spans="1:22" x14ac:dyDescent="0.25">
      <c r="A31" s="81" t="s">
        <v>4</v>
      </c>
      <c r="C31" s="98">
        <f>S21</f>
        <v>0</v>
      </c>
    </row>
    <row r="32" spans="1:22" ht="16.5" thickBot="1" x14ac:dyDescent="0.3">
      <c r="A32" s="82" t="s">
        <v>6</v>
      </c>
      <c r="C32" s="100">
        <f>SUM(C27:C31)</f>
        <v>37</v>
      </c>
      <c r="E32" s="82" t="s">
        <v>42</v>
      </c>
      <c r="F32" s="82"/>
      <c r="G32" s="101">
        <f>S22-C32</f>
        <v>0</v>
      </c>
    </row>
    <row r="33" spans="1:4" ht="16.5" thickTop="1" x14ac:dyDescent="0.25">
      <c r="A33" s="81" t="s">
        <v>29</v>
      </c>
      <c r="C33" s="102">
        <v>0</v>
      </c>
      <c r="D33" s="102"/>
    </row>
    <row r="34" spans="1:4" x14ac:dyDescent="0.25">
      <c r="A34" s="81" t="s">
        <v>36</v>
      </c>
      <c r="C34" s="102">
        <v>0</v>
      </c>
      <c r="D34" s="10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A16" sqref="A16:XFD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88</v>
      </c>
      <c r="B2" s="220"/>
      <c r="C2" s="220"/>
      <c r="D2" s="42"/>
      <c r="E2" s="251" t="s">
        <v>15</v>
      </c>
      <c r="F2" s="251"/>
      <c r="G2" s="251" t="s">
        <v>16</v>
      </c>
      <c r="H2" s="251"/>
      <c r="I2" s="251" t="s">
        <v>17</v>
      </c>
      <c r="J2" s="251"/>
      <c r="K2" s="251" t="s">
        <v>18</v>
      </c>
      <c r="L2" s="251"/>
      <c r="M2" s="251" t="s">
        <v>19</v>
      </c>
      <c r="N2" s="251"/>
      <c r="O2" s="251" t="s">
        <v>20</v>
      </c>
      <c r="P2" s="251"/>
      <c r="Q2" s="251" t="s">
        <v>21</v>
      </c>
      <c r="R2" s="25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8.3000000000000007</v>
      </c>
      <c r="F3" s="112">
        <v>16.149999999999999</v>
      </c>
      <c r="G3" s="35">
        <v>8</v>
      </c>
      <c r="H3" s="35">
        <v>16.3</v>
      </c>
      <c r="I3" s="35">
        <v>8</v>
      </c>
      <c r="J3" s="35">
        <v>16.3</v>
      </c>
      <c r="K3" s="35">
        <v>8.3000000000000007</v>
      </c>
      <c r="L3" s="35">
        <v>16.3</v>
      </c>
      <c r="M3" s="35">
        <v>8</v>
      </c>
      <c r="N3" s="35">
        <v>16.3</v>
      </c>
      <c r="O3" s="46"/>
      <c r="P3" s="11"/>
      <c r="Q3" s="11"/>
      <c r="R3" s="11"/>
      <c r="S3" s="12"/>
      <c r="T3" s="12"/>
      <c r="U3" s="13"/>
      <c r="V3" s="13"/>
    </row>
    <row r="4" spans="1:22" x14ac:dyDescent="0.25">
      <c r="A4" s="179">
        <v>6721</v>
      </c>
      <c r="B4" s="233" t="s">
        <v>114</v>
      </c>
      <c r="C4" s="210">
        <v>26</v>
      </c>
      <c r="D4" s="25" t="s">
        <v>77</v>
      </c>
      <c r="E4" s="246">
        <v>7.25</v>
      </c>
      <c r="F4" s="246"/>
      <c r="G4" s="246">
        <v>7.5</v>
      </c>
      <c r="H4" s="246"/>
      <c r="I4" s="246">
        <v>8</v>
      </c>
      <c r="J4" s="246"/>
      <c r="K4" s="246">
        <v>7</v>
      </c>
      <c r="L4" s="246"/>
      <c r="M4" s="246">
        <v>8</v>
      </c>
      <c r="N4" s="246"/>
      <c r="O4" s="247"/>
      <c r="P4" s="248"/>
      <c r="Q4" s="249"/>
      <c r="R4" s="250"/>
      <c r="S4" s="12">
        <f>E4+G4+I4+K4+M4+O4+Q4</f>
        <v>37.75</v>
      </c>
      <c r="T4" s="12">
        <f t="shared" ref="T4:T19" si="0">SUM(S4-U4-V4)</f>
        <v>37.75</v>
      </c>
      <c r="U4" s="15"/>
      <c r="V4" s="15"/>
    </row>
    <row r="5" spans="1:22" x14ac:dyDescent="0.25">
      <c r="A5" s="179"/>
      <c r="B5" s="202"/>
      <c r="C5" s="202"/>
      <c r="D5" s="25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  <c r="P5" s="248"/>
      <c r="Q5" s="249"/>
      <c r="R5" s="250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79"/>
      <c r="B6" s="204"/>
      <c r="C6" s="204"/>
      <c r="D6" s="25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7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9"/>
      <c r="B7" s="193"/>
      <c r="C7" s="193"/>
      <c r="D7" s="25"/>
      <c r="E7" s="246"/>
      <c r="F7" s="246"/>
      <c r="G7" s="247"/>
      <c r="H7" s="248"/>
      <c r="I7" s="246"/>
      <c r="J7" s="246"/>
      <c r="K7" s="246"/>
      <c r="L7" s="246"/>
      <c r="M7" s="246"/>
      <c r="N7" s="246"/>
      <c r="O7" s="247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9"/>
      <c r="B8" s="201"/>
      <c r="C8" s="201"/>
      <c r="D8" s="25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7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9"/>
      <c r="B9" s="201"/>
      <c r="C9" s="201"/>
      <c r="D9" s="25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7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9"/>
      <c r="B10" s="205"/>
      <c r="C10" s="205"/>
      <c r="D10" s="25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7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9"/>
      <c r="B11" s="205"/>
      <c r="C11" s="205"/>
      <c r="D11" s="25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7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9"/>
      <c r="B12" s="205"/>
      <c r="C12" s="205"/>
      <c r="D12" s="25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7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9"/>
      <c r="B13" s="205"/>
      <c r="C13" s="205"/>
      <c r="D13" s="25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7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9"/>
      <c r="B14" s="205"/>
      <c r="C14" s="205"/>
      <c r="D14" s="25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7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5"/>
      <c r="B15" s="185"/>
      <c r="C15" s="185"/>
      <c r="D15" s="25"/>
      <c r="E15" s="247"/>
      <c r="F15" s="248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4"/>
      <c r="B16" s="31"/>
      <c r="C16" s="44"/>
      <c r="D16" s="25"/>
      <c r="E16" s="246"/>
      <c r="F16" s="246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9">
        <v>3600</v>
      </c>
      <c r="B17" s="31" t="s">
        <v>115</v>
      </c>
      <c r="C17" s="189"/>
      <c r="D17" s="25" t="s">
        <v>74</v>
      </c>
      <c r="E17" s="246"/>
      <c r="F17" s="246"/>
      <c r="G17" s="247"/>
      <c r="H17" s="248"/>
      <c r="I17" s="247"/>
      <c r="J17" s="248"/>
      <c r="K17" s="247">
        <v>0.5</v>
      </c>
      <c r="L17" s="248"/>
      <c r="M17" s="247"/>
      <c r="N17" s="248"/>
      <c r="O17" s="247"/>
      <c r="P17" s="248"/>
      <c r="Q17" s="249"/>
      <c r="R17" s="250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79">
        <v>3600</v>
      </c>
      <c r="B18" s="31" t="s">
        <v>115</v>
      </c>
      <c r="C18" s="179"/>
      <c r="D18" s="25" t="s">
        <v>78</v>
      </c>
      <c r="E18" s="246"/>
      <c r="F18" s="246"/>
      <c r="G18" s="247">
        <v>0.5</v>
      </c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78"/>
      <c r="B19" s="178"/>
      <c r="C19" s="178"/>
      <c r="D19" s="14"/>
      <c r="E19" s="246"/>
      <c r="F19" s="246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47"/>
      <c r="F20" s="248"/>
      <c r="G20" s="247"/>
      <c r="H20" s="248"/>
      <c r="I20" s="247"/>
      <c r="J20" s="248"/>
      <c r="K20" s="247"/>
      <c r="L20" s="248"/>
      <c r="M20" s="247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7"/>
      <c r="F21" s="248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7.25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7.5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si="1"/>
        <v>38.75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38.75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-0.75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-1.25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38.75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1"/>
  <sheetViews>
    <sheetView zoomScale="90" zoomScaleNormal="90" workbookViewId="0">
      <selection activeCell="I36" sqref="I36"/>
    </sheetView>
  </sheetViews>
  <sheetFormatPr defaultRowHeight="15.75" x14ac:dyDescent="0.25"/>
  <cols>
    <col min="1" max="1" width="11" style="81" customWidth="1"/>
    <col min="2" max="2" width="10.7109375" style="81" customWidth="1"/>
    <col min="3" max="3" width="10.140625" style="81" customWidth="1"/>
    <col min="4" max="4" width="28.7109375" style="81" customWidth="1"/>
    <col min="5" max="17" width="7" style="81" customWidth="1"/>
    <col min="18" max="18" width="6.85546875" style="82" customWidth="1"/>
    <col min="19" max="19" width="7.7109375" style="81" customWidth="1"/>
    <col min="20" max="21" width="7.85546875" style="81" customWidth="1"/>
    <col min="22" max="22" width="7.7109375" style="81" customWidth="1"/>
    <col min="23" max="16384" width="9.140625" style="81"/>
  </cols>
  <sheetData>
    <row r="1" spans="1:22" x14ac:dyDescent="0.25">
      <c r="A1" s="1" t="s">
        <v>60</v>
      </c>
      <c r="B1" s="80"/>
      <c r="C1" s="80"/>
    </row>
    <row r="2" spans="1:22" s="85" customFormat="1" x14ac:dyDescent="0.25">
      <c r="A2" s="5" t="s">
        <v>88</v>
      </c>
      <c r="B2" s="220"/>
      <c r="C2" s="220"/>
      <c r="D2" s="180"/>
      <c r="E2" s="242" t="s">
        <v>15</v>
      </c>
      <c r="F2" s="242"/>
      <c r="G2" s="241" t="s">
        <v>16</v>
      </c>
      <c r="H2" s="241"/>
      <c r="I2" s="242" t="s">
        <v>17</v>
      </c>
      <c r="J2" s="242"/>
      <c r="K2" s="241" t="s">
        <v>18</v>
      </c>
      <c r="L2" s="241"/>
      <c r="M2" s="241" t="s">
        <v>19</v>
      </c>
      <c r="N2" s="241"/>
      <c r="O2" s="241" t="s">
        <v>20</v>
      </c>
      <c r="P2" s="241"/>
      <c r="Q2" s="241" t="s">
        <v>21</v>
      </c>
      <c r="R2" s="241"/>
      <c r="S2" s="83" t="s">
        <v>24</v>
      </c>
      <c r="T2" s="83" t="s">
        <v>39</v>
      </c>
      <c r="U2" s="84" t="s">
        <v>26</v>
      </c>
      <c r="V2" s="84" t="s">
        <v>27</v>
      </c>
    </row>
    <row r="3" spans="1:22" x14ac:dyDescent="0.25">
      <c r="A3" s="86" t="s">
        <v>22</v>
      </c>
      <c r="B3" s="86" t="s">
        <v>23</v>
      </c>
      <c r="C3" s="86" t="s">
        <v>48</v>
      </c>
      <c r="D3" s="86" t="s">
        <v>32</v>
      </c>
      <c r="E3" s="35">
        <v>8</v>
      </c>
      <c r="F3" s="112">
        <v>15</v>
      </c>
      <c r="G3" s="35">
        <v>8</v>
      </c>
      <c r="H3" s="112">
        <v>16.3</v>
      </c>
      <c r="I3" s="35">
        <v>8</v>
      </c>
      <c r="J3" s="112">
        <v>13</v>
      </c>
      <c r="K3" s="203"/>
      <c r="L3" s="207"/>
      <c r="M3" s="35"/>
      <c r="N3" s="112"/>
      <c r="O3" s="87"/>
      <c r="P3" s="87"/>
      <c r="Q3" s="88"/>
      <c r="R3" s="88"/>
      <c r="S3" s="89"/>
      <c r="T3" s="89"/>
      <c r="U3" s="90"/>
      <c r="V3" s="90"/>
    </row>
    <row r="4" spans="1:22" x14ac:dyDescent="0.25">
      <c r="A4" s="179">
        <v>6687</v>
      </c>
      <c r="B4" s="233" t="s">
        <v>113</v>
      </c>
      <c r="C4" s="223" t="s">
        <v>93</v>
      </c>
      <c r="D4" s="25" t="s">
        <v>89</v>
      </c>
      <c r="E4" s="246">
        <v>6</v>
      </c>
      <c r="F4" s="246"/>
      <c r="G4" s="240">
        <v>5</v>
      </c>
      <c r="H4" s="240"/>
      <c r="I4" s="240"/>
      <c r="J4" s="240"/>
      <c r="K4" s="245"/>
      <c r="L4" s="245"/>
      <c r="M4" s="240"/>
      <c r="N4" s="240"/>
      <c r="O4" s="234"/>
      <c r="P4" s="235"/>
      <c r="Q4" s="236"/>
      <c r="R4" s="237"/>
      <c r="S4" s="89">
        <f>E4+G4+I4+K4+M4+O4+Q4</f>
        <v>11</v>
      </c>
      <c r="T4" s="89">
        <f t="shared" ref="T4:T12" si="0">SUM(S4-U4-V4)</f>
        <v>11</v>
      </c>
      <c r="U4" s="92"/>
      <c r="V4" s="92"/>
    </row>
    <row r="5" spans="1:22" x14ac:dyDescent="0.25">
      <c r="A5" s="179">
        <v>6687</v>
      </c>
      <c r="B5" s="233" t="s">
        <v>113</v>
      </c>
      <c r="C5" s="211">
        <v>7</v>
      </c>
      <c r="D5" s="25" t="s">
        <v>92</v>
      </c>
      <c r="E5" s="246">
        <v>0.5</v>
      </c>
      <c r="F5" s="246"/>
      <c r="G5" s="240">
        <v>2</v>
      </c>
      <c r="H5" s="240"/>
      <c r="I5" s="240">
        <v>4.5</v>
      </c>
      <c r="J5" s="240"/>
      <c r="K5" s="245"/>
      <c r="L5" s="245"/>
      <c r="M5" s="240"/>
      <c r="N5" s="240"/>
      <c r="O5" s="234"/>
      <c r="P5" s="235"/>
      <c r="Q5" s="236"/>
      <c r="R5" s="237"/>
      <c r="S5" s="89">
        <f t="shared" ref="S5:S29" si="1">E5+G5+I5+K5+M5+O5+Q5</f>
        <v>7</v>
      </c>
      <c r="T5" s="89">
        <f t="shared" si="0"/>
        <v>7</v>
      </c>
      <c r="U5" s="92"/>
      <c r="V5" s="92"/>
    </row>
    <row r="6" spans="1:22" x14ac:dyDescent="0.25">
      <c r="A6" s="179"/>
      <c r="B6" s="31"/>
      <c r="C6" s="211"/>
      <c r="D6" s="25"/>
      <c r="E6" s="246"/>
      <c r="F6" s="246"/>
      <c r="G6" s="240"/>
      <c r="H6" s="240"/>
      <c r="I6" s="240"/>
      <c r="J6" s="240"/>
      <c r="K6" s="245"/>
      <c r="L6" s="245"/>
      <c r="M6" s="240"/>
      <c r="N6" s="240"/>
      <c r="O6" s="234"/>
      <c r="P6" s="235"/>
      <c r="Q6" s="236"/>
      <c r="R6" s="237"/>
      <c r="S6" s="89">
        <f t="shared" si="1"/>
        <v>0</v>
      </c>
      <c r="T6" s="89">
        <f t="shared" si="0"/>
        <v>0</v>
      </c>
      <c r="U6" s="92"/>
      <c r="V6" s="92"/>
    </row>
    <row r="7" spans="1:22" x14ac:dyDescent="0.25">
      <c r="A7" s="179"/>
      <c r="B7" s="211"/>
      <c r="C7" s="211"/>
      <c r="D7" s="25"/>
      <c r="E7" s="246"/>
      <c r="F7" s="246"/>
      <c r="G7" s="234"/>
      <c r="H7" s="235"/>
      <c r="I7" s="234"/>
      <c r="J7" s="235"/>
      <c r="K7" s="243"/>
      <c r="L7" s="244"/>
      <c r="M7" s="234"/>
      <c r="N7" s="235"/>
      <c r="O7" s="234"/>
      <c r="P7" s="235"/>
      <c r="Q7" s="236"/>
      <c r="R7" s="237"/>
      <c r="S7" s="89">
        <f t="shared" si="1"/>
        <v>0</v>
      </c>
      <c r="T7" s="89">
        <f t="shared" si="0"/>
        <v>0</v>
      </c>
      <c r="U7" s="92"/>
      <c r="V7" s="92"/>
    </row>
    <row r="8" spans="1:22" x14ac:dyDescent="0.25">
      <c r="A8" s="179"/>
      <c r="B8" s="211"/>
      <c r="C8" s="211"/>
      <c r="D8" s="25"/>
      <c r="E8" s="246"/>
      <c r="F8" s="246"/>
      <c r="G8" s="234"/>
      <c r="H8" s="235"/>
      <c r="I8" s="234"/>
      <c r="J8" s="235"/>
      <c r="K8" s="243"/>
      <c r="L8" s="244"/>
      <c r="M8" s="234"/>
      <c r="N8" s="235"/>
      <c r="O8" s="234"/>
      <c r="P8" s="235"/>
      <c r="Q8" s="236"/>
      <c r="R8" s="237"/>
      <c r="S8" s="89">
        <f t="shared" si="1"/>
        <v>0</v>
      </c>
      <c r="T8" s="89">
        <f t="shared" si="0"/>
        <v>0</v>
      </c>
      <c r="U8" s="92"/>
      <c r="V8" s="92"/>
    </row>
    <row r="9" spans="1:22" x14ac:dyDescent="0.25">
      <c r="A9" s="179"/>
      <c r="B9" s="211"/>
      <c r="C9" s="211"/>
      <c r="D9" s="25"/>
      <c r="E9" s="246"/>
      <c r="F9" s="246"/>
      <c r="G9" s="234"/>
      <c r="H9" s="235"/>
      <c r="I9" s="234"/>
      <c r="J9" s="235"/>
      <c r="K9" s="243"/>
      <c r="L9" s="244"/>
      <c r="M9" s="234"/>
      <c r="N9" s="235"/>
      <c r="O9" s="234"/>
      <c r="P9" s="235"/>
      <c r="Q9" s="236"/>
      <c r="R9" s="237"/>
      <c r="S9" s="89">
        <f t="shared" si="1"/>
        <v>0</v>
      </c>
      <c r="T9" s="89">
        <f t="shared" si="0"/>
        <v>0</v>
      </c>
      <c r="U9" s="92"/>
      <c r="V9" s="92"/>
    </row>
    <row r="10" spans="1:22" x14ac:dyDescent="0.25">
      <c r="A10" s="179"/>
      <c r="B10" s="211"/>
      <c r="C10" s="211"/>
      <c r="D10" s="25"/>
      <c r="E10" s="246"/>
      <c r="F10" s="246"/>
      <c r="G10" s="234"/>
      <c r="H10" s="235"/>
      <c r="I10" s="234"/>
      <c r="J10" s="235"/>
      <c r="K10" s="243"/>
      <c r="L10" s="244"/>
      <c r="M10" s="234"/>
      <c r="N10" s="235"/>
      <c r="O10" s="234"/>
      <c r="P10" s="235"/>
      <c r="Q10" s="236"/>
      <c r="R10" s="237"/>
      <c r="S10" s="89">
        <f t="shared" si="1"/>
        <v>0</v>
      </c>
      <c r="T10" s="89">
        <f t="shared" si="0"/>
        <v>0</v>
      </c>
      <c r="U10" s="92"/>
      <c r="V10" s="92"/>
    </row>
    <row r="11" spans="1:22" x14ac:dyDescent="0.25">
      <c r="A11" s="179"/>
      <c r="B11" s="211"/>
      <c r="C11" s="211"/>
      <c r="D11" s="25"/>
      <c r="E11" s="246"/>
      <c r="F11" s="246"/>
      <c r="G11" s="234"/>
      <c r="H11" s="235"/>
      <c r="I11" s="234"/>
      <c r="J11" s="235"/>
      <c r="K11" s="243"/>
      <c r="L11" s="244"/>
      <c r="M11" s="234"/>
      <c r="N11" s="235"/>
      <c r="O11" s="234"/>
      <c r="P11" s="235"/>
      <c r="Q11" s="236"/>
      <c r="R11" s="237"/>
      <c r="S11" s="89">
        <f>E11+G11+I11+K11+M11+O11+Q11</f>
        <v>0</v>
      </c>
      <c r="T11" s="89">
        <f t="shared" si="0"/>
        <v>0</v>
      </c>
      <c r="U11" s="92"/>
      <c r="V11" s="92"/>
    </row>
    <row r="12" spans="1:22" x14ac:dyDescent="0.25">
      <c r="A12" s="179"/>
      <c r="B12" s="211"/>
      <c r="C12" s="211"/>
      <c r="D12" s="25"/>
      <c r="E12" s="246"/>
      <c r="F12" s="246"/>
      <c r="G12" s="234"/>
      <c r="H12" s="235"/>
      <c r="I12" s="234"/>
      <c r="J12" s="235"/>
      <c r="K12" s="243"/>
      <c r="L12" s="244"/>
      <c r="M12" s="234"/>
      <c r="N12" s="235"/>
      <c r="O12" s="234"/>
      <c r="P12" s="235"/>
      <c r="Q12" s="236"/>
      <c r="R12" s="237"/>
      <c r="S12" s="89">
        <f t="shared" si="1"/>
        <v>0</v>
      </c>
      <c r="T12" s="89">
        <f t="shared" si="0"/>
        <v>0</v>
      </c>
      <c r="U12" s="92"/>
      <c r="V12" s="92"/>
    </row>
    <row r="13" spans="1:22" x14ac:dyDescent="0.25">
      <c r="A13" s="179"/>
      <c r="B13" s="211"/>
      <c r="C13" s="211"/>
      <c r="D13" s="25"/>
      <c r="E13" s="246"/>
      <c r="F13" s="246"/>
      <c r="G13" s="234"/>
      <c r="H13" s="235"/>
      <c r="I13" s="234"/>
      <c r="J13" s="235"/>
      <c r="K13" s="243"/>
      <c r="L13" s="244"/>
      <c r="M13" s="234"/>
      <c r="N13" s="235"/>
      <c r="O13" s="234"/>
      <c r="P13" s="235"/>
      <c r="Q13" s="236"/>
      <c r="R13" s="237"/>
      <c r="S13" s="89">
        <f>E13+G13+I13+K13+M13+O13+Q13</f>
        <v>0</v>
      </c>
      <c r="T13" s="89">
        <f>SUM(S13-U13-V13)</f>
        <v>0</v>
      </c>
      <c r="U13" s="92"/>
      <c r="V13" s="92"/>
    </row>
    <row r="14" spans="1:22" x14ac:dyDescent="0.25">
      <c r="A14" s="179"/>
      <c r="B14" s="93"/>
      <c r="C14" s="179"/>
      <c r="D14" s="25"/>
      <c r="E14" s="246"/>
      <c r="F14" s="246"/>
      <c r="G14" s="234"/>
      <c r="H14" s="235"/>
      <c r="I14" s="234"/>
      <c r="J14" s="235"/>
      <c r="K14" s="243"/>
      <c r="L14" s="244"/>
      <c r="M14" s="234"/>
      <c r="N14" s="235"/>
      <c r="O14" s="234"/>
      <c r="P14" s="235"/>
      <c r="Q14" s="236"/>
      <c r="R14" s="237"/>
      <c r="S14" s="89">
        <f>E14+G14+I14+K14+M14+O14+Q14</f>
        <v>0</v>
      </c>
      <c r="T14" s="89">
        <f>SUM(S14-U14-V14)</f>
        <v>0</v>
      </c>
      <c r="U14" s="92"/>
      <c r="V14" s="92"/>
    </row>
    <row r="15" spans="1:22" ht="15.75" customHeight="1" x14ac:dyDescent="0.25">
      <c r="A15" s="179"/>
      <c r="B15" s="93"/>
      <c r="C15" s="212"/>
      <c r="D15" s="25"/>
      <c r="E15" s="247"/>
      <c r="F15" s="248"/>
      <c r="G15" s="234"/>
      <c r="H15" s="235"/>
      <c r="I15" s="234"/>
      <c r="J15" s="235"/>
      <c r="K15" s="243"/>
      <c r="L15" s="244"/>
      <c r="M15" s="234"/>
      <c r="N15" s="235"/>
      <c r="O15" s="234"/>
      <c r="P15" s="235"/>
      <c r="Q15" s="236"/>
      <c r="R15" s="237"/>
      <c r="S15" s="89">
        <f t="shared" ref="S15:S24" si="2">E15+G15+I15+K15+M15+O15+Q15</f>
        <v>0</v>
      </c>
      <c r="T15" s="89">
        <f t="shared" ref="T15:T24" si="3">SUM(S15-U15-V15)</f>
        <v>0</v>
      </c>
      <c r="U15" s="92"/>
      <c r="V15" s="92"/>
    </row>
    <row r="16" spans="1:22" ht="15.75" customHeight="1" x14ac:dyDescent="0.25">
      <c r="A16" s="179"/>
      <c r="B16" s="93"/>
      <c r="C16" s="212"/>
      <c r="D16" s="25"/>
      <c r="E16" s="246"/>
      <c r="F16" s="246"/>
      <c r="G16" s="234"/>
      <c r="H16" s="235"/>
      <c r="I16" s="234"/>
      <c r="J16" s="235"/>
      <c r="K16" s="243"/>
      <c r="L16" s="244"/>
      <c r="M16" s="234"/>
      <c r="N16" s="235"/>
      <c r="O16" s="234"/>
      <c r="P16" s="235"/>
      <c r="Q16" s="236"/>
      <c r="R16" s="237"/>
      <c r="S16" s="89">
        <f t="shared" si="2"/>
        <v>0</v>
      </c>
      <c r="T16" s="89">
        <f t="shared" si="3"/>
        <v>0</v>
      </c>
      <c r="U16" s="92"/>
      <c r="V16" s="92"/>
    </row>
    <row r="17" spans="1:22" ht="15.75" customHeight="1" x14ac:dyDescent="0.25">
      <c r="A17" s="179"/>
      <c r="B17" s="93"/>
      <c r="C17" s="212"/>
      <c r="D17" s="25"/>
      <c r="E17" s="246"/>
      <c r="F17" s="246"/>
      <c r="G17" s="234"/>
      <c r="H17" s="235"/>
      <c r="I17" s="234"/>
      <c r="J17" s="235"/>
      <c r="K17" s="243"/>
      <c r="L17" s="244"/>
      <c r="M17" s="234"/>
      <c r="N17" s="235"/>
      <c r="O17" s="234"/>
      <c r="P17" s="235"/>
      <c r="Q17" s="236"/>
      <c r="R17" s="237"/>
      <c r="S17" s="89">
        <f t="shared" si="2"/>
        <v>0</v>
      </c>
      <c r="T17" s="89">
        <f t="shared" si="3"/>
        <v>0</v>
      </c>
      <c r="U17" s="92"/>
      <c r="V17" s="92"/>
    </row>
    <row r="18" spans="1:22" ht="15.75" customHeight="1" x14ac:dyDescent="0.25">
      <c r="A18" s="179"/>
      <c r="B18" s="31"/>
      <c r="C18" s="179"/>
      <c r="D18" s="25"/>
      <c r="E18" s="246"/>
      <c r="F18" s="246"/>
      <c r="G18" s="234"/>
      <c r="H18" s="235"/>
      <c r="I18" s="234"/>
      <c r="J18" s="235"/>
      <c r="K18" s="243"/>
      <c r="L18" s="244"/>
      <c r="M18" s="234"/>
      <c r="N18" s="235"/>
      <c r="O18" s="234"/>
      <c r="P18" s="235"/>
      <c r="Q18" s="236"/>
      <c r="R18" s="237"/>
      <c r="S18" s="89">
        <f t="shared" si="2"/>
        <v>0</v>
      </c>
      <c r="T18" s="89">
        <f t="shared" si="3"/>
        <v>0</v>
      </c>
      <c r="U18" s="92"/>
      <c r="V18" s="92"/>
    </row>
    <row r="19" spans="1:22" ht="15.75" customHeight="1" x14ac:dyDescent="0.25">
      <c r="A19" s="179"/>
      <c r="B19" s="31"/>
      <c r="C19" s="179"/>
      <c r="D19" s="25"/>
      <c r="E19" s="246"/>
      <c r="F19" s="246"/>
      <c r="G19" s="234"/>
      <c r="H19" s="235"/>
      <c r="I19" s="234"/>
      <c r="J19" s="235"/>
      <c r="K19" s="243"/>
      <c r="L19" s="244"/>
      <c r="M19" s="234"/>
      <c r="N19" s="235"/>
      <c r="O19" s="234"/>
      <c r="P19" s="235"/>
      <c r="Q19" s="236"/>
      <c r="R19" s="237"/>
      <c r="S19" s="89">
        <f t="shared" si="2"/>
        <v>0</v>
      </c>
      <c r="T19" s="89">
        <f t="shared" si="3"/>
        <v>0</v>
      </c>
      <c r="U19" s="92"/>
      <c r="V19" s="92"/>
    </row>
    <row r="20" spans="1:22" ht="15.75" customHeight="1" x14ac:dyDescent="0.25">
      <c r="A20" s="179"/>
      <c r="B20" s="31"/>
      <c r="C20" s="179"/>
      <c r="D20" s="25"/>
      <c r="E20" s="247"/>
      <c r="F20" s="248"/>
      <c r="G20" s="234"/>
      <c r="H20" s="235"/>
      <c r="I20" s="234"/>
      <c r="J20" s="235"/>
      <c r="K20" s="243"/>
      <c r="L20" s="244"/>
      <c r="M20" s="234"/>
      <c r="N20" s="235"/>
      <c r="O20" s="234"/>
      <c r="P20" s="235"/>
      <c r="Q20" s="236"/>
      <c r="R20" s="237"/>
      <c r="S20" s="89">
        <f t="shared" si="2"/>
        <v>0</v>
      </c>
      <c r="T20" s="89">
        <f t="shared" si="3"/>
        <v>0</v>
      </c>
      <c r="U20" s="92"/>
      <c r="V20" s="92"/>
    </row>
    <row r="21" spans="1:22" ht="15.75" customHeight="1" x14ac:dyDescent="0.25">
      <c r="A21" s="179"/>
      <c r="B21" s="31"/>
      <c r="C21" s="179"/>
      <c r="D21" s="25"/>
      <c r="E21" s="247"/>
      <c r="F21" s="248"/>
      <c r="G21" s="234"/>
      <c r="H21" s="235"/>
      <c r="I21" s="234"/>
      <c r="J21" s="235"/>
      <c r="K21" s="243"/>
      <c r="L21" s="244"/>
      <c r="M21" s="234"/>
      <c r="N21" s="235"/>
      <c r="O21" s="234"/>
      <c r="P21" s="235"/>
      <c r="Q21" s="236"/>
      <c r="R21" s="237"/>
      <c r="S21" s="89">
        <f t="shared" si="2"/>
        <v>0</v>
      </c>
      <c r="T21" s="89">
        <f t="shared" si="3"/>
        <v>0</v>
      </c>
      <c r="U21" s="92"/>
      <c r="V21" s="92"/>
    </row>
    <row r="22" spans="1:22" ht="15.75" customHeight="1" x14ac:dyDescent="0.25">
      <c r="A22" s="179"/>
      <c r="B22" s="31" t="s">
        <v>115</v>
      </c>
      <c r="C22" s="217"/>
      <c r="D22" s="25" t="s">
        <v>85</v>
      </c>
      <c r="E22" s="247"/>
      <c r="F22" s="248"/>
      <c r="G22" s="234"/>
      <c r="H22" s="235"/>
      <c r="I22" s="234"/>
      <c r="J22" s="235"/>
      <c r="K22" s="243"/>
      <c r="L22" s="244"/>
      <c r="M22" s="234">
        <v>8</v>
      </c>
      <c r="N22" s="235"/>
      <c r="O22" s="234"/>
      <c r="P22" s="235"/>
      <c r="Q22" s="236"/>
      <c r="R22" s="237"/>
      <c r="S22" s="89">
        <f t="shared" ref="S22" si="4">E22+G22+I22+K22+M22+O22+Q22</f>
        <v>8</v>
      </c>
      <c r="T22" s="89">
        <f t="shared" ref="T22" si="5">SUM(S22-U22-V22)</f>
        <v>8</v>
      </c>
      <c r="U22" s="92"/>
      <c r="V22" s="92"/>
    </row>
    <row r="23" spans="1:22" ht="15.75" customHeight="1" x14ac:dyDescent="0.25">
      <c r="A23" s="145"/>
      <c r="B23" s="218"/>
      <c r="C23" s="218"/>
      <c r="D23" s="25"/>
      <c r="E23" s="247"/>
      <c r="F23" s="248"/>
      <c r="G23" s="234"/>
      <c r="H23" s="235"/>
      <c r="I23" s="234"/>
      <c r="J23" s="235"/>
      <c r="K23" s="243"/>
      <c r="L23" s="244"/>
      <c r="M23" s="234"/>
      <c r="N23" s="235"/>
      <c r="O23" s="234"/>
      <c r="P23" s="235"/>
      <c r="Q23" s="236"/>
      <c r="R23" s="237"/>
      <c r="S23" s="89">
        <f t="shared" si="2"/>
        <v>0</v>
      </c>
      <c r="T23" s="89">
        <f t="shared" si="3"/>
        <v>0</v>
      </c>
      <c r="U23" s="92"/>
      <c r="V23" s="92"/>
    </row>
    <row r="24" spans="1:22" x14ac:dyDescent="0.25">
      <c r="A24" s="145"/>
      <c r="B24" s="218"/>
      <c r="C24" s="218"/>
      <c r="D24" s="25"/>
      <c r="E24" s="247"/>
      <c r="F24" s="248"/>
      <c r="G24" s="234"/>
      <c r="H24" s="235"/>
      <c r="I24" s="234"/>
      <c r="J24" s="235"/>
      <c r="K24" s="243"/>
      <c r="L24" s="244"/>
      <c r="M24" s="234"/>
      <c r="N24" s="235"/>
      <c r="O24" s="234"/>
      <c r="P24" s="235"/>
      <c r="Q24" s="236"/>
      <c r="R24" s="237"/>
      <c r="S24" s="89">
        <f t="shared" si="2"/>
        <v>0</v>
      </c>
      <c r="T24" s="89">
        <f t="shared" si="3"/>
        <v>0</v>
      </c>
      <c r="U24" s="92"/>
      <c r="V24" s="92"/>
    </row>
    <row r="25" spans="1:22" x14ac:dyDescent="0.25">
      <c r="A25" s="179">
        <v>3600</v>
      </c>
      <c r="B25" s="31" t="s">
        <v>115</v>
      </c>
      <c r="C25" s="179"/>
      <c r="D25" s="25" t="s">
        <v>71</v>
      </c>
      <c r="E25" s="247"/>
      <c r="F25" s="248"/>
      <c r="G25" s="234">
        <v>0.5</v>
      </c>
      <c r="H25" s="235"/>
      <c r="I25" s="234"/>
      <c r="J25" s="235"/>
      <c r="K25" s="243"/>
      <c r="L25" s="244"/>
      <c r="M25" s="234"/>
      <c r="N25" s="235"/>
      <c r="O25" s="234"/>
      <c r="P25" s="235"/>
      <c r="Q25" s="236"/>
      <c r="R25" s="237"/>
      <c r="S25" s="89">
        <f>E25+G25+I25+K25+M25+O25+Q25</f>
        <v>0.5</v>
      </c>
      <c r="T25" s="89">
        <f>SUM(S25-U25-V25)</f>
        <v>0.5</v>
      </c>
      <c r="U25" s="92"/>
      <c r="V25" s="92"/>
    </row>
    <row r="26" spans="1:22" x14ac:dyDescent="0.25">
      <c r="A26" s="179">
        <v>3600</v>
      </c>
      <c r="B26" s="31" t="s">
        <v>115</v>
      </c>
      <c r="C26" s="179"/>
      <c r="D26" s="25" t="s">
        <v>72</v>
      </c>
      <c r="E26" s="234">
        <v>1.5</v>
      </c>
      <c r="F26" s="235"/>
      <c r="G26" s="234">
        <v>0.5</v>
      </c>
      <c r="H26" s="235"/>
      <c r="I26" s="234">
        <v>0.5</v>
      </c>
      <c r="J26" s="235"/>
      <c r="K26" s="243"/>
      <c r="L26" s="244"/>
      <c r="M26" s="234"/>
      <c r="N26" s="235"/>
      <c r="O26" s="234"/>
      <c r="P26" s="235"/>
      <c r="Q26" s="236"/>
      <c r="R26" s="237"/>
      <c r="S26" s="89">
        <f>E26+G26+I26+K26+M26+O26+Q26</f>
        <v>2.5</v>
      </c>
      <c r="T26" s="89">
        <f>SUM(S26-U26-V26)</f>
        <v>2.5</v>
      </c>
      <c r="U26" s="92"/>
      <c r="V26" s="92"/>
    </row>
    <row r="27" spans="1:22" x14ac:dyDescent="0.25">
      <c r="A27" s="86" t="s">
        <v>37</v>
      </c>
      <c r="B27" s="86"/>
      <c r="C27" s="86"/>
      <c r="D27" s="86"/>
      <c r="E27" s="234"/>
      <c r="F27" s="235"/>
      <c r="G27" s="234"/>
      <c r="H27" s="235"/>
      <c r="I27" s="234"/>
      <c r="J27" s="235"/>
      <c r="K27" s="243">
        <v>8</v>
      </c>
      <c r="L27" s="244"/>
      <c r="M27" s="234"/>
      <c r="N27" s="235"/>
      <c r="O27" s="234"/>
      <c r="P27" s="235"/>
      <c r="Q27" s="236"/>
      <c r="R27" s="237"/>
      <c r="S27" s="89">
        <f t="shared" si="1"/>
        <v>8</v>
      </c>
      <c r="T27" s="89"/>
      <c r="U27" s="94"/>
      <c r="V27" s="92"/>
    </row>
    <row r="28" spans="1:22" x14ac:dyDescent="0.25">
      <c r="A28" s="86" t="s">
        <v>38</v>
      </c>
      <c r="B28" s="86"/>
      <c r="C28" s="86"/>
      <c r="D28" s="86"/>
      <c r="E28" s="234"/>
      <c r="F28" s="235"/>
      <c r="G28" s="234"/>
      <c r="H28" s="235"/>
      <c r="I28" s="234"/>
      <c r="J28" s="235"/>
      <c r="K28" s="234"/>
      <c r="L28" s="235"/>
      <c r="M28" s="234"/>
      <c r="N28" s="235"/>
      <c r="O28" s="236"/>
      <c r="P28" s="237"/>
      <c r="Q28" s="236"/>
      <c r="R28" s="237"/>
      <c r="S28" s="89">
        <f t="shared" si="1"/>
        <v>0</v>
      </c>
      <c r="T28" s="89"/>
      <c r="U28" s="94"/>
      <c r="V28" s="92"/>
    </row>
    <row r="29" spans="1:22" x14ac:dyDescent="0.25">
      <c r="A29" s="94" t="s">
        <v>6</v>
      </c>
      <c r="B29" s="94"/>
      <c r="C29" s="94"/>
      <c r="D29" s="94"/>
      <c r="E29" s="238">
        <f>SUM(E4:E28)</f>
        <v>8</v>
      </c>
      <c r="F29" s="239"/>
      <c r="G29" s="238">
        <f>SUM(G4:G28)</f>
        <v>8</v>
      </c>
      <c r="H29" s="239"/>
      <c r="I29" s="238">
        <f>SUM(I4:I28)</f>
        <v>5</v>
      </c>
      <c r="J29" s="239"/>
      <c r="K29" s="238">
        <f>SUM(K4:K28)</f>
        <v>8</v>
      </c>
      <c r="L29" s="239"/>
      <c r="M29" s="238">
        <f>SUM(M4:M28)</f>
        <v>8</v>
      </c>
      <c r="N29" s="239"/>
      <c r="O29" s="238">
        <f>SUM(O4:O28)</f>
        <v>0</v>
      </c>
      <c r="P29" s="239"/>
      <c r="Q29" s="238">
        <f>SUM(Q4:Q28)</f>
        <v>0</v>
      </c>
      <c r="R29" s="239"/>
      <c r="S29" s="89">
        <f t="shared" si="1"/>
        <v>37</v>
      </c>
      <c r="T29" s="89"/>
      <c r="U29" s="94"/>
      <c r="V29" s="92"/>
    </row>
    <row r="30" spans="1:22" x14ac:dyDescent="0.25">
      <c r="A30" s="94" t="s">
        <v>2</v>
      </c>
      <c r="B30" s="94"/>
      <c r="C30" s="94"/>
      <c r="D30" s="94"/>
      <c r="E30" s="182"/>
      <c r="F30" s="183">
        <v>8</v>
      </c>
      <c r="G30" s="182"/>
      <c r="H30" s="183">
        <v>8</v>
      </c>
      <c r="I30" s="182"/>
      <c r="J30" s="183">
        <v>8</v>
      </c>
      <c r="K30" s="182"/>
      <c r="L30" s="183">
        <v>8</v>
      </c>
      <c r="M30" s="182"/>
      <c r="N30" s="183">
        <v>8</v>
      </c>
      <c r="O30" s="182"/>
      <c r="P30" s="183"/>
      <c r="Q30" s="182"/>
      <c r="R30" s="183"/>
      <c r="S30" s="89">
        <f>SUM(E30:R30)</f>
        <v>40</v>
      </c>
      <c r="T30" s="89">
        <f>SUM(T4:T29)</f>
        <v>29</v>
      </c>
      <c r="U30" s="92"/>
      <c r="V30" s="92"/>
    </row>
    <row r="31" spans="1:22" x14ac:dyDescent="0.25">
      <c r="A31" s="94" t="s">
        <v>41</v>
      </c>
      <c r="B31" s="94"/>
      <c r="C31" s="94"/>
      <c r="D31" s="94"/>
      <c r="E31" s="95"/>
      <c r="F31" s="95">
        <f>SUM(E29)-F30</f>
        <v>0</v>
      </c>
      <c r="G31" s="95"/>
      <c r="H31" s="95">
        <f>SUM(G29)-H30</f>
        <v>0</v>
      </c>
      <c r="I31" s="95"/>
      <c r="J31" s="95">
        <f>SUM(I29)-J30</f>
        <v>-3</v>
      </c>
      <c r="K31" s="95"/>
      <c r="L31" s="95">
        <f>SUM(K29)-L30</f>
        <v>0</v>
      </c>
      <c r="M31" s="95"/>
      <c r="N31" s="95">
        <f>SUM(M29)-N30</f>
        <v>0</v>
      </c>
      <c r="O31" s="95"/>
      <c r="P31" s="95">
        <f>SUM(O29)</f>
        <v>0</v>
      </c>
      <c r="Q31" s="95"/>
      <c r="R31" s="95">
        <f>SUM(Q29)</f>
        <v>0</v>
      </c>
      <c r="S31" s="92">
        <f>SUM(E31:R31)</f>
        <v>-3</v>
      </c>
      <c r="T31" s="92"/>
      <c r="U31" s="92">
        <f>SUM(U4:U30)</f>
        <v>0</v>
      </c>
      <c r="V31" s="92">
        <f>SUM(V4:V30)</f>
        <v>0</v>
      </c>
    </row>
    <row r="32" spans="1:22" x14ac:dyDescent="0.25">
      <c r="E32" s="96"/>
      <c r="F32" s="96"/>
      <c r="G32" s="96"/>
      <c r="H32" s="96"/>
    </row>
    <row r="33" spans="1:9" x14ac:dyDescent="0.25">
      <c r="A33" s="79" t="s">
        <v>25</v>
      </c>
      <c r="B33" s="80"/>
    </row>
    <row r="34" spans="1:9" x14ac:dyDescent="0.25">
      <c r="A34" s="81" t="s">
        <v>2</v>
      </c>
      <c r="C34" s="97">
        <f>SUM(T30)</f>
        <v>29</v>
      </c>
      <c r="I34" s="79">
        <v>3600</v>
      </c>
    </row>
    <row r="35" spans="1:9" x14ac:dyDescent="0.25">
      <c r="A35" s="81" t="s">
        <v>26</v>
      </c>
      <c r="C35" s="97">
        <f>U31</f>
        <v>0</v>
      </c>
      <c r="D35" s="98"/>
      <c r="I35" s="99">
        <v>11</v>
      </c>
    </row>
    <row r="36" spans="1:9" x14ac:dyDescent="0.25">
      <c r="A36" s="81" t="s">
        <v>27</v>
      </c>
      <c r="C36" s="98">
        <f>V31</f>
        <v>0</v>
      </c>
      <c r="I36" s="96"/>
    </row>
    <row r="37" spans="1:9" x14ac:dyDescent="0.25">
      <c r="A37" s="81" t="s">
        <v>28</v>
      </c>
      <c r="C37" s="98">
        <f>S27</f>
        <v>8</v>
      </c>
      <c r="I37" s="97"/>
    </row>
    <row r="38" spans="1:9" x14ac:dyDescent="0.25">
      <c r="A38" s="81" t="s">
        <v>4</v>
      </c>
      <c r="C38" s="98">
        <f>S28</f>
        <v>0</v>
      </c>
    </row>
    <row r="39" spans="1:9" ht="16.5" thickBot="1" x14ac:dyDescent="0.3">
      <c r="A39" s="82" t="s">
        <v>6</v>
      </c>
      <c r="C39" s="100">
        <f>SUM(C34:C38)</f>
        <v>37</v>
      </c>
      <c r="E39" s="82" t="s">
        <v>42</v>
      </c>
      <c r="F39" s="82"/>
      <c r="G39" s="101">
        <f>S29-C39</f>
        <v>0</v>
      </c>
    </row>
    <row r="40" spans="1:9" ht="16.5" thickTop="1" x14ac:dyDescent="0.25">
      <c r="A40" s="81" t="s">
        <v>29</v>
      </c>
      <c r="C40" s="102">
        <v>0</v>
      </c>
      <c r="D40" s="102"/>
    </row>
    <row r="41" spans="1:9" x14ac:dyDescent="0.25">
      <c r="A41" s="81" t="s">
        <v>36</v>
      </c>
      <c r="C41" s="102">
        <v>0</v>
      </c>
      <c r="D41" s="102"/>
    </row>
  </sheetData>
  <mergeCells count="189">
    <mergeCell ref="E17:F17"/>
    <mergeCell ref="G17:H17"/>
    <mergeCell ref="I17:J17"/>
    <mergeCell ref="K17:L17"/>
    <mergeCell ref="M17:N17"/>
    <mergeCell ref="O17:P17"/>
    <mergeCell ref="Q17:R17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3:F23"/>
    <mergeCell ref="G23:H23"/>
    <mergeCell ref="I23:J23"/>
    <mergeCell ref="K23:L23"/>
    <mergeCell ref="M23:N23"/>
    <mergeCell ref="O23:P23"/>
    <mergeCell ref="Q23:R23"/>
    <mergeCell ref="E15:F15"/>
    <mergeCell ref="G15:H15"/>
    <mergeCell ref="I15:J15"/>
    <mergeCell ref="K15:L15"/>
    <mergeCell ref="M15:N15"/>
    <mergeCell ref="O15:P15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8:R28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G19" sqref="G19:N22"/>
    </sheetView>
  </sheetViews>
  <sheetFormatPr defaultColWidth="10.42578125" defaultRowHeight="15.75" x14ac:dyDescent="0.25"/>
  <cols>
    <col min="1" max="1" width="9.5703125" style="105" customWidth="1"/>
    <col min="2" max="2" width="10.7109375" style="105" customWidth="1"/>
    <col min="3" max="3" width="10.42578125" style="105" customWidth="1"/>
    <col min="4" max="4" width="32.28515625" style="105" bestFit="1" customWidth="1"/>
    <col min="5" max="5" width="7" style="105" customWidth="1"/>
    <col min="6" max="6" width="6.85546875" style="105" customWidth="1"/>
    <col min="7" max="7" width="7" style="105" customWidth="1"/>
    <col min="8" max="8" width="6.85546875" style="105" customWidth="1"/>
    <col min="9" max="9" width="7" style="105" customWidth="1"/>
    <col min="10" max="10" width="6.85546875" style="105" customWidth="1"/>
    <col min="11" max="11" width="7" style="105" customWidth="1"/>
    <col min="12" max="12" width="6.85546875" style="105" customWidth="1"/>
    <col min="13" max="13" width="7" style="105" customWidth="1"/>
    <col min="14" max="14" width="6.85546875" style="105" customWidth="1"/>
    <col min="15" max="17" width="7" style="105" customWidth="1"/>
    <col min="18" max="18" width="7" style="106" customWidth="1"/>
    <col min="19" max="22" width="7.7109375" style="105" customWidth="1"/>
    <col min="23" max="16384" width="10.42578125" style="105"/>
  </cols>
  <sheetData>
    <row r="1" spans="1:22" x14ac:dyDescent="0.25">
      <c r="A1" s="103" t="s">
        <v>54</v>
      </c>
      <c r="B1" s="104"/>
      <c r="C1" s="104"/>
    </row>
    <row r="2" spans="1:22" s="110" customFormat="1" x14ac:dyDescent="0.25">
      <c r="A2" s="5" t="s">
        <v>88</v>
      </c>
      <c r="B2" s="220"/>
      <c r="C2" s="220"/>
      <c r="D2" s="107"/>
      <c r="E2" s="264" t="s">
        <v>15</v>
      </c>
      <c r="F2" s="264"/>
      <c r="G2" s="264" t="s">
        <v>16</v>
      </c>
      <c r="H2" s="264"/>
      <c r="I2" s="264" t="s">
        <v>17</v>
      </c>
      <c r="J2" s="264"/>
      <c r="K2" s="264" t="s">
        <v>18</v>
      </c>
      <c r="L2" s="264"/>
      <c r="M2" s="264" t="s">
        <v>19</v>
      </c>
      <c r="N2" s="264"/>
      <c r="O2" s="264" t="s">
        <v>20</v>
      </c>
      <c r="P2" s="264"/>
      <c r="Q2" s="264" t="s">
        <v>21</v>
      </c>
      <c r="R2" s="264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226"/>
      <c r="F3" s="227"/>
      <c r="G3" s="112">
        <v>8</v>
      </c>
      <c r="H3" s="112">
        <v>16.3</v>
      </c>
      <c r="I3" s="112">
        <v>8</v>
      </c>
      <c r="J3" s="112">
        <v>16.3</v>
      </c>
      <c r="K3" s="112">
        <v>8</v>
      </c>
      <c r="L3" s="112">
        <v>16.3</v>
      </c>
      <c r="M3" s="112">
        <v>8</v>
      </c>
      <c r="N3" s="112">
        <v>16.3</v>
      </c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179">
        <v>6520</v>
      </c>
      <c r="B4" s="233" t="s">
        <v>116</v>
      </c>
      <c r="C4" s="179">
        <v>23</v>
      </c>
      <c r="D4" s="25" t="s">
        <v>83</v>
      </c>
      <c r="E4" s="258"/>
      <c r="F4" s="258"/>
      <c r="G4" s="263">
        <v>2.5</v>
      </c>
      <c r="H4" s="263"/>
      <c r="I4" s="263"/>
      <c r="J4" s="263"/>
      <c r="K4" s="263"/>
      <c r="L4" s="263"/>
      <c r="M4" s="263"/>
      <c r="N4" s="263"/>
      <c r="O4" s="254"/>
      <c r="P4" s="255"/>
      <c r="Q4" s="256"/>
      <c r="R4" s="257"/>
      <c r="S4" s="114">
        <f>E4+G4+I4+K4+M4+O4+Q4</f>
        <v>2.5</v>
      </c>
      <c r="T4" s="114">
        <f t="shared" ref="T4:T22" si="0">SUM(S4-U4-V4)</f>
        <v>2.5</v>
      </c>
      <c r="U4" s="117"/>
      <c r="V4" s="117"/>
    </row>
    <row r="5" spans="1:22" x14ac:dyDescent="0.25">
      <c r="A5" s="179">
        <v>6687</v>
      </c>
      <c r="B5" s="233" t="s">
        <v>113</v>
      </c>
      <c r="C5" s="224">
        <v>13</v>
      </c>
      <c r="D5" s="25" t="s">
        <v>65</v>
      </c>
      <c r="E5" s="258"/>
      <c r="F5" s="258"/>
      <c r="G5" s="263">
        <v>4.5</v>
      </c>
      <c r="H5" s="263"/>
      <c r="I5" s="263"/>
      <c r="J5" s="263"/>
      <c r="K5" s="263"/>
      <c r="L5" s="263"/>
      <c r="M5" s="263"/>
      <c r="N5" s="263"/>
      <c r="O5" s="254"/>
      <c r="P5" s="255"/>
      <c r="Q5" s="256"/>
      <c r="R5" s="257"/>
      <c r="S5" s="114">
        <f>E5+G5+I5+K5+M5+O5+Q5</f>
        <v>4.5</v>
      </c>
      <c r="T5" s="114">
        <f t="shared" si="0"/>
        <v>4.5</v>
      </c>
      <c r="U5" s="117"/>
      <c r="V5" s="117"/>
    </row>
    <row r="6" spans="1:22" x14ac:dyDescent="0.25">
      <c r="A6" s="179">
        <v>6687</v>
      </c>
      <c r="B6" s="233" t="s">
        <v>113</v>
      </c>
      <c r="C6" s="224">
        <v>11</v>
      </c>
      <c r="D6" s="25" t="s">
        <v>65</v>
      </c>
      <c r="E6" s="258"/>
      <c r="F6" s="258"/>
      <c r="G6" s="263"/>
      <c r="H6" s="263"/>
      <c r="I6" s="263">
        <v>0.75</v>
      </c>
      <c r="J6" s="263"/>
      <c r="K6" s="263">
        <v>5</v>
      </c>
      <c r="L6" s="263"/>
      <c r="M6" s="263"/>
      <c r="N6" s="263"/>
      <c r="O6" s="254"/>
      <c r="P6" s="255"/>
      <c r="Q6" s="256"/>
      <c r="R6" s="257"/>
      <c r="S6" s="114">
        <f t="shared" ref="S6:S25" si="1">E6+G6+I6+K6+M6+O6+Q6</f>
        <v>5.75</v>
      </c>
      <c r="T6" s="114">
        <f t="shared" si="0"/>
        <v>5.75</v>
      </c>
      <c r="U6" s="117"/>
      <c r="V6" s="117"/>
    </row>
    <row r="7" spans="1:22" x14ac:dyDescent="0.25">
      <c r="A7" s="179">
        <v>6687</v>
      </c>
      <c r="B7" s="233" t="s">
        <v>113</v>
      </c>
      <c r="C7" s="224">
        <v>12</v>
      </c>
      <c r="D7" s="25" t="s">
        <v>65</v>
      </c>
      <c r="E7" s="258"/>
      <c r="F7" s="258"/>
      <c r="G7" s="263"/>
      <c r="H7" s="263"/>
      <c r="I7" s="263">
        <v>0.75</v>
      </c>
      <c r="J7" s="263"/>
      <c r="K7" s="263">
        <v>0.5</v>
      </c>
      <c r="L7" s="263"/>
      <c r="M7" s="263">
        <v>2</v>
      </c>
      <c r="N7" s="263"/>
      <c r="O7" s="254"/>
      <c r="P7" s="255"/>
      <c r="Q7" s="256"/>
      <c r="R7" s="257"/>
      <c r="S7" s="114">
        <f t="shared" si="1"/>
        <v>3.25</v>
      </c>
      <c r="T7" s="114">
        <f t="shared" si="0"/>
        <v>3.25</v>
      </c>
      <c r="U7" s="117"/>
      <c r="V7" s="117"/>
    </row>
    <row r="8" spans="1:22" x14ac:dyDescent="0.25">
      <c r="A8" s="179">
        <v>6687</v>
      </c>
      <c r="B8" s="233" t="s">
        <v>113</v>
      </c>
      <c r="C8" s="224">
        <v>6</v>
      </c>
      <c r="D8" s="25" t="s">
        <v>65</v>
      </c>
      <c r="E8" s="258"/>
      <c r="F8" s="258"/>
      <c r="G8" s="254"/>
      <c r="H8" s="255"/>
      <c r="I8" s="254">
        <v>1</v>
      </c>
      <c r="J8" s="255"/>
      <c r="K8" s="254"/>
      <c r="L8" s="255"/>
      <c r="M8" s="254"/>
      <c r="N8" s="255"/>
      <c r="O8" s="254"/>
      <c r="P8" s="255"/>
      <c r="Q8" s="256"/>
      <c r="R8" s="257"/>
      <c r="S8" s="114">
        <f>E8+G8+I8+K8+M8+O8+Q8</f>
        <v>1</v>
      </c>
      <c r="T8" s="114">
        <f t="shared" si="0"/>
        <v>1</v>
      </c>
      <c r="U8" s="117"/>
      <c r="V8" s="117"/>
    </row>
    <row r="9" spans="1:22" x14ac:dyDescent="0.25">
      <c r="A9" s="179">
        <v>6687</v>
      </c>
      <c r="B9" s="233" t="s">
        <v>113</v>
      </c>
      <c r="C9" s="219">
        <v>8</v>
      </c>
      <c r="D9" s="25" t="s">
        <v>65</v>
      </c>
      <c r="E9" s="258"/>
      <c r="F9" s="258"/>
      <c r="G9" s="263"/>
      <c r="H9" s="263"/>
      <c r="I9" s="263">
        <v>2.5</v>
      </c>
      <c r="J9" s="263"/>
      <c r="K9" s="263"/>
      <c r="L9" s="263"/>
      <c r="M9" s="263"/>
      <c r="N9" s="263"/>
      <c r="O9" s="254"/>
      <c r="P9" s="255"/>
      <c r="Q9" s="256"/>
      <c r="R9" s="257"/>
      <c r="S9" s="114">
        <f t="shared" si="1"/>
        <v>2.5</v>
      </c>
      <c r="T9" s="114">
        <f t="shared" si="0"/>
        <v>2.5</v>
      </c>
      <c r="U9" s="117"/>
      <c r="V9" s="117"/>
    </row>
    <row r="10" spans="1:22" x14ac:dyDescent="0.25">
      <c r="A10" s="179">
        <v>6687</v>
      </c>
      <c r="B10" s="233" t="s">
        <v>113</v>
      </c>
      <c r="C10" s="230">
        <v>14</v>
      </c>
      <c r="D10" s="25" t="s">
        <v>65</v>
      </c>
      <c r="E10" s="258"/>
      <c r="F10" s="258"/>
      <c r="G10" s="254"/>
      <c r="H10" s="255"/>
      <c r="I10" s="254"/>
      <c r="J10" s="255"/>
      <c r="K10" s="254"/>
      <c r="L10" s="255"/>
      <c r="M10" s="254">
        <v>4</v>
      </c>
      <c r="N10" s="255"/>
      <c r="O10" s="254"/>
      <c r="P10" s="255"/>
      <c r="Q10" s="256"/>
      <c r="R10" s="257"/>
      <c r="S10" s="114">
        <f t="shared" si="1"/>
        <v>4</v>
      </c>
      <c r="T10" s="114">
        <f t="shared" si="0"/>
        <v>4</v>
      </c>
      <c r="U10" s="117"/>
      <c r="V10" s="117"/>
    </row>
    <row r="11" spans="1:22" x14ac:dyDescent="0.25">
      <c r="A11" s="179"/>
      <c r="B11" s="93"/>
      <c r="C11" s="219"/>
      <c r="D11" s="25"/>
      <c r="E11" s="258"/>
      <c r="F11" s="258"/>
      <c r="G11" s="247"/>
      <c r="H11" s="248"/>
      <c r="I11" s="247"/>
      <c r="J11" s="248"/>
      <c r="K11" s="247"/>
      <c r="L11" s="248"/>
      <c r="M11" s="247"/>
      <c r="N11" s="248"/>
      <c r="O11" s="254"/>
      <c r="P11" s="255"/>
      <c r="Q11" s="256"/>
      <c r="R11" s="257"/>
      <c r="S11" s="114">
        <f>E11+G11+I11+K11+M11+O11+Q11</f>
        <v>0</v>
      </c>
      <c r="T11" s="114">
        <f>SUM(S11-U11-V11)</f>
        <v>0</v>
      </c>
      <c r="U11" s="117"/>
      <c r="V11" s="117"/>
    </row>
    <row r="12" spans="1:22" x14ac:dyDescent="0.25">
      <c r="A12" s="179"/>
      <c r="B12" s="93"/>
      <c r="C12" s="219"/>
      <c r="D12" s="25"/>
      <c r="E12" s="258"/>
      <c r="F12" s="258"/>
      <c r="G12" s="254"/>
      <c r="H12" s="255"/>
      <c r="I12" s="254"/>
      <c r="J12" s="255"/>
      <c r="K12" s="254"/>
      <c r="L12" s="255"/>
      <c r="M12" s="254"/>
      <c r="N12" s="255"/>
      <c r="O12" s="254"/>
      <c r="P12" s="255"/>
      <c r="Q12" s="256"/>
      <c r="R12" s="257"/>
      <c r="S12" s="114">
        <f>E12+G12+I12+K12+M12+O12+Q12</f>
        <v>0</v>
      </c>
      <c r="T12" s="114">
        <f>SUM(S12-U12-V12)</f>
        <v>0</v>
      </c>
      <c r="U12" s="117"/>
      <c r="V12" s="117"/>
    </row>
    <row r="13" spans="1:22" x14ac:dyDescent="0.25">
      <c r="A13" s="179"/>
      <c r="B13" s="204"/>
      <c r="C13" s="204"/>
      <c r="D13" s="25"/>
      <c r="E13" s="258"/>
      <c r="F13" s="258"/>
      <c r="G13" s="247"/>
      <c r="H13" s="248"/>
      <c r="I13" s="247"/>
      <c r="J13" s="248"/>
      <c r="K13" s="261"/>
      <c r="L13" s="262"/>
      <c r="M13" s="261"/>
      <c r="N13" s="262"/>
      <c r="O13" s="254"/>
      <c r="P13" s="255"/>
      <c r="Q13" s="256"/>
      <c r="R13" s="257"/>
      <c r="S13" s="114">
        <f>E13+G13+I13+K13+M13+O13+Q13</f>
        <v>0</v>
      </c>
      <c r="T13" s="114">
        <f>SUM(S13-U13-V13)</f>
        <v>0</v>
      </c>
      <c r="U13" s="117"/>
      <c r="V13" s="117"/>
    </row>
    <row r="14" spans="1:22" x14ac:dyDescent="0.25">
      <c r="A14" s="179"/>
      <c r="B14" s="204"/>
      <c r="C14" s="204"/>
      <c r="D14" s="25"/>
      <c r="E14" s="258"/>
      <c r="F14" s="258"/>
      <c r="G14" s="247"/>
      <c r="H14" s="248"/>
      <c r="I14" s="247"/>
      <c r="J14" s="248"/>
      <c r="K14" s="247"/>
      <c r="L14" s="248"/>
      <c r="M14" s="247"/>
      <c r="N14" s="248"/>
      <c r="O14" s="254"/>
      <c r="P14" s="255"/>
      <c r="Q14" s="256"/>
      <c r="R14" s="257"/>
      <c r="S14" s="114">
        <f>E14+G14+I14+K14+M14+O14+Q14</f>
        <v>0</v>
      </c>
      <c r="T14" s="114">
        <f>SUM(S14-U14-V14)</f>
        <v>0</v>
      </c>
      <c r="U14" s="117"/>
      <c r="V14" s="117"/>
    </row>
    <row r="15" spans="1:22" x14ac:dyDescent="0.25">
      <c r="A15" s="179"/>
      <c r="B15" s="204"/>
      <c r="C15" s="204"/>
      <c r="D15" s="25"/>
      <c r="E15" s="265"/>
      <c r="F15" s="266"/>
      <c r="G15" s="247"/>
      <c r="H15" s="248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14">
        <f t="shared" si="1"/>
        <v>0</v>
      </c>
      <c r="T15" s="114">
        <f t="shared" si="0"/>
        <v>0</v>
      </c>
      <c r="U15" s="117"/>
      <c r="V15" s="117"/>
    </row>
    <row r="16" spans="1:22" x14ac:dyDescent="0.25">
      <c r="A16" s="179"/>
      <c r="B16" s="205"/>
      <c r="C16" s="205"/>
      <c r="D16" s="25" t="s">
        <v>112</v>
      </c>
      <c r="E16" s="258">
        <v>8</v>
      </c>
      <c r="F16" s="258"/>
      <c r="G16" s="247"/>
      <c r="H16" s="248"/>
      <c r="I16" s="259"/>
      <c r="J16" s="260"/>
      <c r="K16" s="259"/>
      <c r="L16" s="260"/>
      <c r="M16" s="259"/>
      <c r="N16" s="260"/>
      <c r="O16" s="254"/>
      <c r="P16" s="255"/>
      <c r="Q16" s="256"/>
      <c r="R16" s="257"/>
      <c r="S16" s="114">
        <f t="shared" si="1"/>
        <v>8</v>
      </c>
      <c r="T16" s="114">
        <f t="shared" si="0"/>
        <v>8</v>
      </c>
      <c r="U16" s="117"/>
      <c r="V16" s="117"/>
    </row>
    <row r="17" spans="1:22" x14ac:dyDescent="0.25">
      <c r="A17" s="179"/>
      <c r="B17" s="205"/>
      <c r="C17" s="205"/>
      <c r="D17" s="25"/>
      <c r="E17" s="258"/>
      <c r="F17" s="258"/>
      <c r="G17" s="247"/>
      <c r="H17" s="248"/>
      <c r="I17" s="259"/>
      <c r="J17" s="260"/>
      <c r="K17" s="259"/>
      <c r="L17" s="260"/>
      <c r="M17" s="259"/>
      <c r="N17" s="260"/>
      <c r="O17" s="254"/>
      <c r="P17" s="255"/>
      <c r="Q17" s="256"/>
      <c r="R17" s="257"/>
      <c r="S17" s="114">
        <f t="shared" si="1"/>
        <v>0</v>
      </c>
      <c r="T17" s="114">
        <f t="shared" si="0"/>
        <v>0</v>
      </c>
      <c r="U17" s="117"/>
      <c r="V17" s="117"/>
    </row>
    <row r="18" spans="1:22" x14ac:dyDescent="0.25">
      <c r="A18" s="179"/>
      <c r="B18" s="31"/>
      <c r="C18" s="179"/>
      <c r="D18" s="25"/>
      <c r="E18" s="258"/>
      <c r="F18" s="258"/>
      <c r="G18" s="247"/>
      <c r="H18" s="248"/>
      <c r="I18" s="247"/>
      <c r="J18" s="248"/>
      <c r="K18" s="259"/>
      <c r="L18" s="260"/>
      <c r="M18" s="259"/>
      <c r="N18" s="260"/>
      <c r="O18" s="254"/>
      <c r="P18" s="255"/>
      <c r="Q18" s="256"/>
      <c r="R18" s="257"/>
      <c r="S18" s="114">
        <f t="shared" ref="S18" si="2">E18+G18+I18+K18+M18+O18+Q18</f>
        <v>0</v>
      </c>
      <c r="T18" s="114">
        <f t="shared" ref="T18" si="3">SUM(S18-U18-V18)</f>
        <v>0</v>
      </c>
      <c r="U18" s="117"/>
      <c r="V18" s="117"/>
    </row>
    <row r="19" spans="1:22" x14ac:dyDescent="0.25">
      <c r="A19" s="179"/>
      <c r="B19" s="31"/>
      <c r="C19" s="179"/>
      <c r="D19" s="25"/>
      <c r="E19" s="258"/>
      <c r="F19" s="258"/>
      <c r="G19" s="247"/>
      <c r="H19" s="248"/>
      <c r="I19" s="259"/>
      <c r="J19" s="260"/>
      <c r="K19" s="247"/>
      <c r="L19" s="248"/>
      <c r="M19" s="247"/>
      <c r="N19" s="248"/>
      <c r="O19" s="254"/>
      <c r="P19" s="255"/>
      <c r="Q19" s="256"/>
      <c r="R19" s="257"/>
      <c r="S19" s="114">
        <f t="shared" si="1"/>
        <v>0</v>
      </c>
      <c r="T19" s="114">
        <f t="shared" si="0"/>
        <v>0</v>
      </c>
      <c r="U19" s="117"/>
      <c r="V19" s="117"/>
    </row>
    <row r="20" spans="1:22" x14ac:dyDescent="0.25">
      <c r="A20" s="215">
        <v>3600</v>
      </c>
      <c r="B20" s="31" t="s">
        <v>115</v>
      </c>
      <c r="C20" s="215"/>
      <c r="D20" s="14" t="s">
        <v>86</v>
      </c>
      <c r="E20" s="265"/>
      <c r="F20" s="266"/>
      <c r="G20" s="247"/>
      <c r="H20" s="248"/>
      <c r="I20" s="234">
        <v>3</v>
      </c>
      <c r="J20" s="235"/>
      <c r="K20" s="234">
        <v>2.5</v>
      </c>
      <c r="L20" s="235"/>
      <c r="M20" s="234">
        <v>2</v>
      </c>
      <c r="N20" s="235"/>
      <c r="O20" s="254"/>
      <c r="P20" s="255"/>
      <c r="Q20" s="256"/>
      <c r="R20" s="257"/>
      <c r="S20" s="114">
        <f>E20+G20+I20+K20+M20+O20+Q20</f>
        <v>7.5</v>
      </c>
      <c r="T20" s="114">
        <f>SUM(S20-U20-V20)</f>
        <v>7.5</v>
      </c>
      <c r="U20" s="117"/>
      <c r="V20" s="117"/>
    </row>
    <row r="21" spans="1:22" x14ac:dyDescent="0.25">
      <c r="A21" s="179">
        <v>3600</v>
      </c>
      <c r="B21" s="31" t="s">
        <v>115</v>
      </c>
      <c r="C21" s="179"/>
      <c r="D21" s="25" t="s">
        <v>78</v>
      </c>
      <c r="E21" s="265"/>
      <c r="F21" s="266"/>
      <c r="G21" s="254">
        <v>1</v>
      </c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14">
        <f t="shared" si="1"/>
        <v>1</v>
      </c>
      <c r="T21" s="114">
        <f t="shared" si="0"/>
        <v>1</v>
      </c>
      <c r="U21" s="117"/>
      <c r="V21" s="117"/>
    </row>
    <row r="22" spans="1:22" x14ac:dyDescent="0.25">
      <c r="A22" s="178"/>
      <c r="B22" s="178"/>
      <c r="C22" s="178"/>
      <c r="D22" s="25"/>
      <c r="E22" s="267"/>
      <c r="F22" s="268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14">
        <f t="shared" si="1"/>
        <v>0</v>
      </c>
      <c r="T22" s="114">
        <f t="shared" si="0"/>
        <v>0</v>
      </c>
      <c r="U22" s="117"/>
      <c r="V22" s="117"/>
    </row>
    <row r="23" spans="1:22" x14ac:dyDescent="0.25">
      <c r="A23" s="111" t="s">
        <v>37</v>
      </c>
      <c r="B23" s="111"/>
      <c r="C23" s="119"/>
      <c r="D23" s="119"/>
      <c r="E23" s="267"/>
      <c r="F23" s="268"/>
      <c r="G23" s="254"/>
      <c r="H23" s="255"/>
      <c r="I23" s="254"/>
      <c r="J23" s="255"/>
      <c r="K23" s="254"/>
      <c r="L23" s="255"/>
      <c r="M23" s="254"/>
      <c r="N23" s="255"/>
      <c r="O23" s="254"/>
      <c r="P23" s="255"/>
      <c r="Q23" s="256"/>
      <c r="R23" s="257"/>
      <c r="S23" s="114">
        <f t="shared" si="1"/>
        <v>0</v>
      </c>
      <c r="T23" s="114"/>
      <c r="U23" s="120"/>
      <c r="V23" s="117"/>
    </row>
    <row r="24" spans="1:22" x14ac:dyDescent="0.25">
      <c r="A24" s="111" t="s">
        <v>38</v>
      </c>
      <c r="B24" s="111"/>
      <c r="C24" s="119"/>
      <c r="D24" s="119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4"/>
      <c r="P24" s="255"/>
      <c r="Q24" s="256"/>
      <c r="R24" s="257"/>
      <c r="S24" s="114">
        <f t="shared" si="1"/>
        <v>0</v>
      </c>
      <c r="T24" s="114"/>
      <c r="U24" s="120"/>
      <c r="V24" s="117"/>
    </row>
    <row r="25" spans="1:22" x14ac:dyDescent="0.25">
      <c r="A25" s="120" t="s">
        <v>6</v>
      </c>
      <c r="B25" s="120"/>
      <c r="C25" s="120"/>
      <c r="D25" s="120"/>
      <c r="E25" s="269">
        <f>SUM(E4:E24)</f>
        <v>8</v>
      </c>
      <c r="F25" s="270"/>
      <c r="G25" s="269">
        <f>SUM(G4:G24)</f>
        <v>8</v>
      </c>
      <c r="H25" s="270"/>
      <c r="I25" s="269">
        <f>SUM(I4:I24)</f>
        <v>8</v>
      </c>
      <c r="J25" s="270"/>
      <c r="K25" s="269">
        <f>SUM(K4:K24)</f>
        <v>8</v>
      </c>
      <c r="L25" s="270"/>
      <c r="M25" s="269">
        <f>SUM(M4:M24)</f>
        <v>8</v>
      </c>
      <c r="N25" s="270"/>
      <c r="O25" s="269">
        <f>SUM(O4:O24)</f>
        <v>0</v>
      </c>
      <c r="P25" s="270"/>
      <c r="Q25" s="269">
        <f>SUM(Q4:Q24)</f>
        <v>0</v>
      </c>
      <c r="R25" s="270"/>
      <c r="S25" s="114">
        <f t="shared" si="1"/>
        <v>40</v>
      </c>
      <c r="T25" s="114"/>
      <c r="U25" s="120"/>
      <c r="V25" s="117"/>
    </row>
    <row r="26" spans="1:22" x14ac:dyDescent="0.25">
      <c r="A26" s="120" t="s">
        <v>2</v>
      </c>
      <c r="B26" s="120"/>
      <c r="C26" s="120"/>
      <c r="D26" s="120"/>
      <c r="E26" s="121"/>
      <c r="F26" s="122">
        <v>8</v>
      </c>
      <c r="G26" s="121"/>
      <c r="H26" s="122">
        <v>8</v>
      </c>
      <c r="I26" s="121"/>
      <c r="J26" s="122">
        <v>8</v>
      </c>
      <c r="K26" s="121"/>
      <c r="L26" s="122">
        <v>8</v>
      </c>
      <c r="M26" s="121"/>
      <c r="N26" s="122">
        <v>8</v>
      </c>
      <c r="O26" s="121"/>
      <c r="P26" s="122"/>
      <c r="Q26" s="121"/>
      <c r="R26" s="122"/>
      <c r="S26" s="114">
        <f>SUM(E26:R26)</f>
        <v>40</v>
      </c>
      <c r="T26" s="114">
        <f>SUM(T4:T25)</f>
        <v>40</v>
      </c>
      <c r="U26" s="117"/>
      <c r="V26" s="117"/>
    </row>
    <row r="27" spans="1:22" x14ac:dyDescent="0.25">
      <c r="A27" s="120" t="s">
        <v>41</v>
      </c>
      <c r="B27" s="120"/>
      <c r="C27" s="120"/>
      <c r="D27" s="120"/>
      <c r="E27" s="123"/>
      <c r="F27" s="123">
        <f>SUM(E25)-F26</f>
        <v>0</v>
      </c>
      <c r="G27" s="123"/>
      <c r="H27" s="123">
        <f>SUM(G25)-H26</f>
        <v>0</v>
      </c>
      <c r="I27" s="123"/>
      <c r="J27" s="123">
        <f>SUM(I25)-J26</f>
        <v>0</v>
      </c>
      <c r="K27" s="123"/>
      <c r="L27" s="123">
        <f>SUM(K25)-L26</f>
        <v>0</v>
      </c>
      <c r="M27" s="123"/>
      <c r="N27" s="123">
        <f>SUM(M25)-N26</f>
        <v>0</v>
      </c>
      <c r="O27" s="123"/>
      <c r="P27" s="123">
        <f>SUM(O25)</f>
        <v>0</v>
      </c>
      <c r="Q27" s="123"/>
      <c r="R27" s="123">
        <f>SUM(Q25)</f>
        <v>0</v>
      </c>
      <c r="S27" s="117">
        <f>SUM(E27:R27)</f>
        <v>0</v>
      </c>
      <c r="T27" s="117"/>
      <c r="U27" s="117">
        <f>SUM(U4:U26)</f>
        <v>0</v>
      </c>
      <c r="V27" s="117">
        <f>SUM(V4:V26)</f>
        <v>0</v>
      </c>
    </row>
    <row r="28" spans="1:22" x14ac:dyDescent="0.25">
      <c r="G28" s="124"/>
      <c r="H28" s="124"/>
    </row>
    <row r="29" spans="1:22" x14ac:dyDescent="0.25">
      <c r="A29" s="103" t="s">
        <v>25</v>
      </c>
      <c r="B29" s="104"/>
    </row>
    <row r="30" spans="1:22" x14ac:dyDescent="0.25">
      <c r="A30" s="105" t="s">
        <v>2</v>
      </c>
      <c r="C30" s="125">
        <f>SUM(T26)</f>
        <v>40</v>
      </c>
      <c r="I30" s="103">
        <v>3600</v>
      </c>
    </row>
    <row r="31" spans="1:22" x14ac:dyDescent="0.25">
      <c r="A31" s="105" t="s">
        <v>26</v>
      </c>
      <c r="C31" s="125">
        <f>U27</f>
        <v>0</v>
      </c>
      <c r="D31" s="126"/>
      <c r="I31" s="127">
        <v>8.5</v>
      </c>
    </row>
    <row r="32" spans="1:22" x14ac:dyDescent="0.25">
      <c r="A32" s="105" t="s">
        <v>27</v>
      </c>
      <c r="C32" s="126">
        <f>V27</f>
        <v>0</v>
      </c>
      <c r="I32" s="128"/>
    </row>
    <row r="33" spans="1:9" x14ac:dyDescent="0.25">
      <c r="A33" s="105" t="s">
        <v>28</v>
      </c>
      <c r="C33" s="126">
        <f>S23</f>
        <v>0</v>
      </c>
      <c r="I33" s="125"/>
    </row>
    <row r="34" spans="1:9" x14ac:dyDescent="0.25">
      <c r="A34" s="105" t="s">
        <v>4</v>
      </c>
      <c r="C34" s="126">
        <f>S24</f>
        <v>0</v>
      </c>
    </row>
    <row r="35" spans="1:9" ht="16.5" thickBot="1" x14ac:dyDescent="0.3">
      <c r="A35" s="106" t="s">
        <v>6</v>
      </c>
      <c r="C35" s="129">
        <f>SUM(C30:C34)</f>
        <v>40</v>
      </c>
      <c r="E35" s="106" t="s">
        <v>42</v>
      </c>
      <c r="F35" s="106"/>
      <c r="G35" s="130">
        <f>S25-C35</f>
        <v>0</v>
      </c>
    </row>
    <row r="36" spans="1:9" ht="16.5" thickTop="1" x14ac:dyDescent="0.25">
      <c r="A36" s="105" t="s">
        <v>29</v>
      </c>
      <c r="C36" s="131">
        <v>0</v>
      </c>
      <c r="D36" s="131"/>
    </row>
    <row r="37" spans="1:9" x14ac:dyDescent="0.25">
      <c r="A37" s="105" t="s">
        <v>36</v>
      </c>
      <c r="C37" s="131">
        <v>0</v>
      </c>
      <c r="D37" s="131"/>
    </row>
  </sheetData>
  <mergeCells count="161"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2018-04-23T08:57:29Z</cp:lastPrinted>
  <dcterms:created xsi:type="dcterms:W3CDTF">2010-01-14T13:00:57Z</dcterms:created>
  <dcterms:modified xsi:type="dcterms:W3CDTF">2019-07-25T10:17:06Z</dcterms:modified>
</cp:coreProperties>
</file>